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f Supt\Desktop\"/>
    </mc:Choice>
  </mc:AlternateContent>
  <bookViews>
    <workbookView xWindow="0" yWindow="0" windowWidth="19200" windowHeight="10770"/>
  </bookViews>
  <sheets>
    <sheet name="MAIN" sheetId="10" r:id="rId1"/>
    <sheet name="0288" sheetId="1" r:id="rId2"/>
    <sheet name="1466" sheetId="2" r:id="rId3"/>
    <sheet name="5363" sheetId="3" r:id="rId4"/>
    <sheet name="11213" sheetId="4" r:id="rId5"/>
    <sheet name="11214" sheetId="5" r:id="rId6"/>
    <sheet name="11217" sheetId="6" r:id="rId7"/>
    <sheet name="11441" sheetId="7" r:id="rId8"/>
    <sheet name="11463" sheetId="8" r:id="rId9"/>
    <sheet name="11520" sheetId="9" r:id="rId10"/>
  </sheets>
  <externalReferences>
    <externalReference r:id="rId11"/>
  </externalReferences>
  <definedNames>
    <definedName name="_xlnm.Print_Area" localSheetId="1">'0288'!$A$1:$AF$23</definedName>
    <definedName name="_xlnm.Print_Area" localSheetId="4">'11213'!$A$1:$AF$23</definedName>
    <definedName name="_xlnm.Print_Area" localSheetId="5">'11214'!$A$1:$AJ$40</definedName>
    <definedName name="_xlnm.Print_Area" localSheetId="6">'11217'!$A$1:$AF$23</definedName>
    <definedName name="_xlnm.Print_Area" localSheetId="7">'11441'!$A$1:$AF$23</definedName>
    <definedName name="_xlnm.Print_Area" localSheetId="8">'11463'!$A$1:$AF$23</definedName>
    <definedName name="_xlnm.Print_Area" localSheetId="9">'11520'!$A$1:$AJ$33</definedName>
    <definedName name="_xlnm.Print_Area" localSheetId="2">'1466'!$A$1:$AF$23</definedName>
    <definedName name="_xlnm.Print_Area" localSheetId="3">'5363'!$A$1:$AF$23</definedName>
    <definedName name="TR" comment="ورشه عمل السلامه - التدريب الصناعي الثانية " localSheetId="1">#REF!</definedName>
    <definedName name="TR" comment="ورشه عمل السلامه - التدريب الصناعي الثانية " localSheetId="4">#REF!</definedName>
    <definedName name="TR" comment="ورشه عمل السلامه - التدريب الصناعي الثانية " localSheetId="5">#REF!</definedName>
    <definedName name="TR" comment="ورشه عمل السلامه - التدريب الصناعي الثانية " localSheetId="6">#REF!</definedName>
    <definedName name="TR" comment="ورشه عمل السلامه - التدريب الصناعي الثانية " localSheetId="7">#REF!</definedName>
    <definedName name="TR" comment="ورشه عمل السلامه - التدريب الصناعي الثانية " localSheetId="8">#REF!</definedName>
    <definedName name="TR" comment="ورشه عمل السلامه - التدريب الصناعي الثانية " localSheetId="9">#REF!</definedName>
    <definedName name="TR" comment="ورشه عمل السلامه - التدريب الصناعي الثانية " localSheetId="2">#REF!</definedName>
    <definedName name="TR" comment="ورشه عمل السلامه - التدريب الصناعي الثانية " localSheetId="3">#REF!</definedName>
    <definedName name="TR" comment="ورشه عمل السلامه - التدريب الصناعي الثانية 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0" l="1"/>
  <c r="B9" i="10"/>
  <c r="B8" i="10"/>
  <c r="B7" i="10"/>
  <c r="B6" i="10"/>
  <c r="B5" i="10"/>
  <c r="B4" i="10"/>
  <c r="B3" i="10"/>
  <c r="B2" i="10"/>
  <c r="AY64" i="9"/>
  <c r="AX64" i="9"/>
  <c r="AW64" i="9"/>
  <c r="AV64" i="9"/>
  <c r="AU64" i="9"/>
  <c r="AT64" i="9"/>
  <c r="AS64" i="9"/>
  <c r="AR64" i="9"/>
  <c r="AQ64" i="9"/>
  <c r="AP64" i="9"/>
  <c r="AO64" i="9"/>
  <c r="AN64" i="9"/>
  <c r="AM64" i="9"/>
  <c r="AL64" i="9"/>
  <c r="AJ64" i="9"/>
  <c r="AI64" i="9"/>
  <c r="AH64" i="9"/>
  <c r="AY62" i="9"/>
  <c r="AX62" i="9"/>
  <c r="AW62" i="9"/>
  <c r="AV62" i="9"/>
  <c r="AU62" i="9"/>
  <c r="AT62" i="9"/>
  <c r="AS62" i="9"/>
  <c r="AR62" i="9"/>
  <c r="AQ62" i="9"/>
  <c r="AP62" i="9"/>
  <c r="AO62" i="9"/>
  <c r="AN62" i="9"/>
  <c r="AM62" i="9"/>
  <c r="AL62" i="9"/>
  <c r="AJ62" i="9"/>
  <c r="AI62" i="9"/>
  <c r="AH62" i="9"/>
  <c r="AY60" i="9"/>
  <c r="AX60" i="9"/>
  <c r="AW60" i="9"/>
  <c r="AV60" i="9"/>
  <c r="AU60" i="9"/>
  <c r="AT60" i="9"/>
  <c r="AS60" i="9"/>
  <c r="AR60" i="9"/>
  <c r="AQ60" i="9"/>
  <c r="AP60" i="9"/>
  <c r="AO60" i="9"/>
  <c r="AN60" i="9"/>
  <c r="AM60" i="9"/>
  <c r="AL60" i="9"/>
  <c r="AJ60" i="9"/>
  <c r="AI60" i="9"/>
  <c r="AH60" i="9"/>
  <c r="AY58" i="9"/>
  <c r="AX58" i="9"/>
  <c r="AW58" i="9"/>
  <c r="AV58" i="9"/>
  <c r="AU58" i="9"/>
  <c r="AT58" i="9"/>
  <c r="AS58" i="9"/>
  <c r="AR58" i="9"/>
  <c r="AQ58" i="9"/>
  <c r="AP58" i="9"/>
  <c r="AO58" i="9"/>
  <c r="AN58" i="9"/>
  <c r="AM58" i="9"/>
  <c r="AL58" i="9"/>
  <c r="AJ58" i="9"/>
  <c r="AI58" i="9"/>
  <c r="AH58" i="9"/>
  <c r="AY56" i="9"/>
  <c r="AX56" i="9"/>
  <c r="AW56" i="9"/>
  <c r="AV56" i="9"/>
  <c r="AU56" i="9"/>
  <c r="AT56" i="9"/>
  <c r="AS56" i="9"/>
  <c r="AR56" i="9"/>
  <c r="AQ56" i="9"/>
  <c r="AP56" i="9"/>
  <c r="AO56" i="9"/>
  <c r="AN56" i="9"/>
  <c r="AM56" i="9"/>
  <c r="AL56" i="9"/>
  <c r="AJ56" i="9"/>
  <c r="AI56" i="9"/>
  <c r="AH56" i="9"/>
  <c r="AY54" i="9"/>
  <c r="AX54" i="9"/>
  <c r="AW54" i="9"/>
  <c r="AV54" i="9"/>
  <c r="AU54" i="9"/>
  <c r="AT54" i="9"/>
  <c r="AS54" i="9"/>
  <c r="AR54" i="9"/>
  <c r="AQ54" i="9"/>
  <c r="AP54" i="9"/>
  <c r="AO54" i="9"/>
  <c r="AN54" i="9"/>
  <c r="AM54" i="9"/>
  <c r="AL54" i="9"/>
  <c r="AJ54" i="9"/>
  <c r="AI54" i="9"/>
  <c r="AH54" i="9"/>
  <c r="AY52" i="9"/>
  <c r="AX52" i="9"/>
  <c r="AW52" i="9"/>
  <c r="AV52" i="9"/>
  <c r="AU52" i="9"/>
  <c r="AT52" i="9"/>
  <c r="AS52" i="9"/>
  <c r="AR52" i="9"/>
  <c r="AQ52" i="9"/>
  <c r="AP52" i="9"/>
  <c r="AO52" i="9"/>
  <c r="AN52" i="9"/>
  <c r="AM52" i="9"/>
  <c r="AL52" i="9"/>
  <c r="AJ52" i="9"/>
  <c r="AI52" i="9"/>
  <c r="AH52" i="9"/>
  <c r="AY50" i="9"/>
  <c r="AX50" i="9"/>
  <c r="AW50" i="9"/>
  <c r="AV50" i="9"/>
  <c r="AU50" i="9"/>
  <c r="AT50" i="9"/>
  <c r="AS50" i="9"/>
  <c r="AR50" i="9"/>
  <c r="AQ50" i="9"/>
  <c r="AP50" i="9"/>
  <c r="AO50" i="9"/>
  <c r="AN50" i="9"/>
  <c r="AM50" i="9"/>
  <c r="AL50" i="9"/>
  <c r="AJ50" i="9"/>
  <c r="AI50" i="9"/>
  <c r="AH50" i="9"/>
  <c r="AY48" i="9"/>
  <c r="AX48" i="9"/>
  <c r="AW48" i="9"/>
  <c r="AV48" i="9"/>
  <c r="AU48" i="9"/>
  <c r="AT48" i="9"/>
  <c r="AS48" i="9"/>
  <c r="AR48" i="9"/>
  <c r="AQ48" i="9"/>
  <c r="AP48" i="9"/>
  <c r="AO48" i="9"/>
  <c r="AN48" i="9"/>
  <c r="AM48" i="9"/>
  <c r="AL48" i="9"/>
  <c r="AJ48" i="9"/>
  <c r="AI48" i="9"/>
  <c r="AH48" i="9"/>
  <c r="AY46" i="9"/>
  <c r="AX46" i="9"/>
  <c r="AW46" i="9"/>
  <c r="AV46" i="9"/>
  <c r="AV67" i="9" s="1"/>
  <c r="AU46" i="9"/>
  <c r="AT46" i="9"/>
  <c r="AS46" i="9"/>
  <c r="AR46" i="9"/>
  <c r="AR67" i="9" s="1"/>
  <c r="AQ46" i="9"/>
  <c r="AP46" i="9"/>
  <c r="AO46" i="9"/>
  <c r="AN46" i="9"/>
  <c r="AN67" i="9" s="1"/>
  <c r="AM46" i="9"/>
  <c r="AL46" i="9"/>
  <c r="AJ46" i="9"/>
  <c r="AI46" i="9"/>
  <c r="AI67" i="9" s="1"/>
  <c r="AH46" i="9"/>
  <c r="AY44" i="9"/>
  <c r="AX44" i="9"/>
  <c r="AW44" i="9"/>
  <c r="AW67" i="9" s="1"/>
  <c r="AV44" i="9"/>
  <c r="AU44" i="9"/>
  <c r="AT44" i="9"/>
  <c r="AS44" i="9"/>
  <c r="AS67" i="9" s="1"/>
  <c r="AR44" i="9"/>
  <c r="AQ44" i="9"/>
  <c r="AP44" i="9"/>
  <c r="AO44" i="9"/>
  <c r="AO67" i="9" s="1"/>
  <c r="AN44" i="9"/>
  <c r="AM44" i="9"/>
  <c r="AL44" i="9"/>
  <c r="AJ44" i="9"/>
  <c r="AJ67" i="9" s="1"/>
  <c r="AI44" i="9"/>
  <c r="AH44" i="9"/>
  <c r="AY42" i="9"/>
  <c r="AX42" i="9"/>
  <c r="AX67" i="9" s="1"/>
  <c r="AW42" i="9"/>
  <c r="AV42" i="9"/>
  <c r="AU42" i="9"/>
  <c r="AT42" i="9"/>
  <c r="AT67" i="9" s="1"/>
  <c r="AS42" i="9"/>
  <c r="AR42" i="9"/>
  <c r="AQ42" i="9"/>
  <c r="AP42" i="9"/>
  <c r="AP67" i="9" s="1"/>
  <c r="AO42" i="9"/>
  <c r="AN42" i="9"/>
  <c r="AM42" i="9"/>
  <c r="AL42" i="9"/>
  <c r="AL67" i="9" s="1"/>
  <c r="AJ42" i="9"/>
  <c r="AI42" i="9"/>
  <c r="AH42" i="9"/>
  <c r="AB37" i="9"/>
  <c r="AX35" i="9"/>
  <c r="AU35" i="9"/>
  <c r="AP35" i="9"/>
  <c r="AM35" i="9"/>
  <c r="AY32" i="9"/>
  <c r="AX32" i="9"/>
  <c r="AW32" i="9"/>
  <c r="AV32" i="9"/>
  <c r="AU32" i="9"/>
  <c r="AT32" i="9"/>
  <c r="AS32" i="9"/>
  <c r="AR32" i="9"/>
  <c r="AQ32" i="9"/>
  <c r="AP32" i="9"/>
  <c r="AO32" i="9"/>
  <c r="AN32" i="9"/>
  <c r="AM32" i="9"/>
  <c r="AL32" i="9"/>
  <c r="AJ32" i="9"/>
  <c r="AI32" i="9"/>
  <c r="AH32" i="9"/>
  <c r="AY30" i="9"/>
  <c r="AX30" i="9"/>
  <c r="AW30" i="9"/>
  <c r="AV30" i="9"/>
  <c r="AU30" i="9"/>
  <c r="AT30" i="9"/>
  <c r="AS30" i="9"/>
  <c r="AR30" i="9"/>
  <c r="AQ30" i="9"/>
  <c r="AP30" i="9"/>
  <c r="AO30" i="9"/>
  <c r="AN30" i="9"/>
  <c r="AM30" i="9"/>
  <c r="AL30" i="9"/>
  <c r="AJ30" i="9"/>
  <c r="AI30" i="9"/>
  <c r="AH30" i="9"/>
  <c r="AY28" i="9"/>
  <c r="AX28" i="9"/>
  <c r="AW28" i="9"/>
  <c r="AV28" i="9"/>
  <c r="AU28" i="9"/>
  <c r="AT28" i="9"/>
  <c r="AS28" i="9"/>
  <c r="AR28" i="9"/>
  <c r="AQ28" i="9"/>
  <c r="AP28" i="9"/>
  <c r="AO28" i="9"/>
  <c r="AN28" i="9"/>
  <c r="AM28" i="9"/>
  <c r="AL28" i="9"/>
  <c r="AJ28" i="9"/>
  <c r="AI28" i="9"/>
  <c r="AH28" i="9"/>
  <c r="AY26" i="9"/>
  <c r="AX26" i="9"/>
  <c r="AW26" i="9"/>
  <c r="AV26" i="9"/>
  <c r="AU26" i="9"/>
  <c r="AT26" i="9"/>
  <c r="AS26" i="9"/>
  <c r="AR26" i="9"/>
  <c r="AQ26" i="9"/>
  <c r="AP26" i="9"/>
  <c r="AO26" i="9"/>
  <c r="AN26" i="9"/>
  <c r="AM26" i="9"/>
  <c r="AL26" i="9"/>
  <c r="AJ26" i="9"/>
  <c r="AI26" i="9"/>
  <c r="AH26" i="9"/>
  <c r="AY24" i="9"/>
  <c r="AX24" i="9"/>
  <c r="AW24" i="9"/>
  <c r="AV24" i="9"/>
  <c r="AU24" i="9"/>
  <c r="AT24" i="9"/>
  <c r="AS24" i="9"/>
  <c r="AR24" i="9"/>
  <c r="AQ24" i="9"/>
  <c r="AP24" i="9"/>
  <c r="AO24" i="9"/>
  <c r="AN24" i="9"/>
  <c r="AM24" i="9"/>
  <c r="AL24" i="9"/>
  <c r="AJ24" i="9"/>
  <c r="AI24" i="9"/>
  <c r="AH24" i="9"/>
  <c r="AY22" i="9"/>
  <c r="AX22" i="9"/>
  <c r="AW22" i="9"/>
  <c r="AV22" i="9"/>
  <c r="AU22" i="9"/>
  <c r="AT22" i="9"/>
  <c r="AS22" i="9"/>
  <c r="AR22" i="9"/>
  <c r="AQ22" i="9"/>
  <c r="AP22" i="9"/>
  <c r="AO22" i="9"/>
  <c r="AN22" i="9"/>
  <c r="AM22" i="9"/>
  <c r="AL22" i="9"/>
  <c r="AJ22" i="9"/>
  <c r="AI22" i="9"/>
  <c r="AH22" i="9"/>
  <c r="AY20" i="9"/>
  <c r="AX20" i="9"/>
  <c r="AW20" i="9"/>
  <c r="AV20" i="9"/>
  <c r="AU20" i="9"/>
  <c r="AT20" i="9"/>
  <c r="AS20" i="9"/>
  <c r="AR20" i="9"/>
  <c r="AQ20" i="9"/>
  <c r="AP20" i="9"/>
  <c r="AO20" i="9"/>
  <c r="AN20" i="9"/>
  <c r="AM20" i="9"/>
  <c r="AL20" i="9"/>
  <c r="AJ20" i="9"/>
  <c r="AI20" i="9"/>
  <c r="AH20" i="9"/>
  <c r="AY18" i="9"/>
  <c r="AX18" i="9"/>
  <c r="AW18" i="9"/>
  <c r="AV18" i="9"/>
  <c r="AU18" i="9"/>
  <c r="AT18" i="9"/>
  <c r="AS18" i="9"/>
  <c r="AR18" i="9"/>
  <c r="AQ18" i="9"/>
  <c r="AP18" i="9"/>
  <c r="AO18" i="9"/>
  <c r="AN18" i="9"/>
  <c r="AM18" i="9"/>
  <c r="AL18" i="9"/>
  <c r="AJ18" i="9"/>
  <c r="AI18" i="9"/>
  <c r="AH18" i="9"/>
  <c r="AY16" i="9"/>
  <c r="AX16" i="9"/>
  <c r="AW16" i="9"/>
  <c r="AV16" i="9"/>
  <c r="AU16" i="9"/>
  <c r="AT16" i="9"/>
  <c r="AS16" i="9"/>
  <c r="AR16" i="9"/>
  <c r="AQ16" i="9"/>
  <c r="AP16" i="9"/>
  <c r="AO16" i="9"/>
  <c r="AN16" i="9"/>
  <c r="AM16" i="9"/>
  <c r="AL16" i="9"/>
  <c r="AJ16" i="9"/>
  <c r="AI16" i="9"/>
  <c r="AH16" i="9"/>
  <c r="AY14" i="9"/>
  <c r="AX14" i="9"/>
  <c r="AW14" i="9"/>
  <c r="AV14" i="9"/>
  <c r="AU14" i="9"/>
  <c r="AT14" i="9"/>
  <c r="AT35" i="9" s="1"/>
  <c r="AS14" i="9"/>
  <c r="AR14" i="9"/>
  <c r="AQ14" i="9"/>
  <c r="AP14" i="9"/>
  <c r="AO14" i="9"/>
  <c r="AN14" i="9"/>
  <c r="AM14" i="9"/>
  <c r="AL14" i="9"/>
  <c r="AL35" i="9" s="1"/>
  <c r="AJ14" i="9"/>
  <c r="AI14" i="9"/>
  <c r="AH14" i="9"/>
  <c r="AY12" i="9"/>
  <c r="AY35" i="9" s="1"/>
  <c r="AX12" i="9"/>
  <c r="AW12" i="9"/>
  <c r="AV12" i="9"/>
  <c r="AU12" i="9"/>
  <c r="AT12" i="9"/>
  <c r="AS12" i="9"/>
  <c r="AR12" i="9"/>
  <c r="AQ12" i="9"/>
  <c r="AQ35" i="9" s="1"/>
  <c r="AP12" i="9"/>
  <c r="AO12" i="9"/>
  <c r="AN12" i="9"/>
  <c r="AM12" i="9"/>
  <c r="AL12" i="9"/>
  <c r="AJ12" i="9"/>
  <c r="AI12" i="9"/>
  <c r="AH12" i="9"/>
  <c r="AH35" i="9" s="1"/>
  <c r="AB35" i="9" s="1"/>
  <c r="AB39" i="9" s="1"/>
  <c r="AY10" i="9"/>
  <c r="AX10" i="9"/>
  <c r="AW10" i="9"/>
  <c r="AW35" i="9" s="1"/>
  <c r="AV10" i="9"/>
  <c r="AV35" i="9" s="1"/>
  <c r="AU10" i="9"/>
  <c r="AT10" i="9"/>
  <c r="AS10" i="9"/>
  <c r="AS35" i="9" s="1"/>
  <c r="AR10" i="9"/>
  <c r="AR35" i="9" s="1"/>
  <c r="AQ10" i="9"/>
  <c r="AP10" i="9"/>
  <c r="AO10" i="9"/>
  <c r="AO35" i="9" s="1"/>
  <c r="AN10" i="9"/>
  <c r="AN35" i="9" s="1"/>
  <c r="AM10" i="9"/>
  <c r="AL10" i="9"/>
  <c r="AJ10" i="9"/>
  <c r="AJ35" i="9" s="1"/>
  <c r="AI10" i="9"/>
  <c r="AI35" i="9" s="1"/>
  <c r="AH10" i="9"/>
  <c r="AT67" i="8"/>
  <c r="AL67" i="8"/>
  <c r="AY64" i="8"/>
  <c r="AX64" i="8"/>
  <c r="AW64" i="8"/>
  <c r="AV64" i="8"/>
  <c r="AU64" i="8"/>
  <c r="AT64" i="8"/>
  <c r="AS64" i="8"/>
  <c r="AR64" i="8"/>
  <c r="AQ64" i="8"/>
  <c r="AP64" i="8"/>
  <c r="AO64" i="8"/>
  <c r="AN64" i="8"/>
  <c r="AM64" i="8"/>
  <c r="AL64" i="8"/>
  <c r="AJ64" i="8"/>
  <c r="AI64" i="8"/>
  <c r="AH64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J62" i="8"/>
  <c r="AI62" i="8"/>
  <c r="AH62" i="8"/>
  <c r="AY60" i="8"/>
  <c r="AX60" i="8"/>
  <c r="AW60" i="8"/>
  <c r="AV60" i="8"/>
  <c r="AU60" i="8"/>
  <c r="AT60" i="8"/>
  <c r="AS60" i="8"/>
  <c r="AR60" i="8"/>
  <c r="AQ60" i="8"/>
  <c r="AP60" i="8"/>
  <c r="AO60" i="8"/>
  <c r="AN60" i="8"/>
  <c r="AM60" i="8"/>
  <c r="AL60" i="8"/>
  <c r="AJ60" i="8"/>
  <c r="AI60" i="8"/>
  <c r="AH60" i="8"/>
  <c r="AY58" i="8"/>
  <c r="AX58" i="8"/>
  <c r="AW58" i="8"/>
  <c r="AV58" i="8"/>
  <c r="AU58" i="8"/>
  <c r="AT58" i="8"/>
  <c r="AS58" i="8"/>
  <c r="AR58" i="8"/>
  <c r="AQ58" i="8"/>
  <c r="AP58" i="8"/>
  <c r="AO58" i="8"/>
  <c r="AN58" i="8"/>
  <c r="AM58" i="8"/>
  <c r="AL58" i="8"/>
  <c r="AJ58" i="8"/>
  <c r="AI58" i="8"/>
  <c r="AH58" i="8"/>
  <c r="AY56" i="8"/>
  <c r="AX56" i="8"/>
  <c r="AW56" i="8"/>
  <c r="AV56" i="8"/>
  <c r="AU56" i="8"/>
  <c r="AT56" i="8"/>
  <c r="AS56" i="8"/>
  <c r="AR56" i="8"/>
  <c r="AQ56" i="8"/>
  <c r="AP56" i="8"/>
  <c r="AO56" i="8"/>
  <c r="AN56" i="8"/>
  <c r="AM56" i="8"/>
  <c r="AL56" i="8"/>
  <c r="AJ56" i="8"/>
  <c r="AI56" i="8"/>
  <c r="AH56" i="8"/>
  <c r="AY54" i="8"/>
  <c r="AX54" i="8"/>
  <c r="AW54" i="8"/>
  <c r="AV54" i="8"/>
  <c r="AU54" i="8"/>
  <c r="AT54" i="8"/>
  <c r="AS54" i="8"/>
  <c r="AR54" i="8"/>
  <c r="AQ54" i="8"/>
  <c r="AP54" i="8"/>
  <c r="AO54" i="8"/>
  <c r="AN54" i="8"/>
  <c r="AM54" i="8"/>
  <c r="AL54" i="8"/>
  <c r="AJ54" i="8"/>
  <c r="AI54" i="8"/>
  <c r="AH54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J52" i="8"/>
  <c r="AI52" i="8"/>
  <c r="AH52" i="8"/>
  <c r="AY50" i="8"/>
  <c r="AX50" i="8"/>
  <c r="AW50" i="8"/>
  <c r="AV50" i="8"/>
  <c r="AU50" i="8"/>
  <c r="AT50" i="8"/>
  <c r="AS50" i="8"/>
  <c r="AR50" i="8"/>
  <c r="AQ50" i="8"/>
  <c r="AP50" i="8"/>
  <c r="AO50" i="8"/>
  <c r="AN50" i="8"/>
  <c r="AM50" i="8"/>
  <c r="AL50" i="8"/>
  <c r="AJ50" i="8"/>
  <c r="AI50" i="8"/>
  <c r="AH50" i="8"/>
  <c r="AY48" i="8"/>
  <c r="AX48" i="8"/>
  <c r="AW48" i="8"/>
  <c r="AV48" i="8"/>
  <c r="AU48" i="8"/>
  <c r="AT48" i="8"/>
  <c r="AS48" i="8"/>
  <c r="AR48" i="8"/>
  <c r="AQ48" i="8"/>
  <c r="AP48" i="8"/>
  <c r="AO48" i="8"/>
  <c r="AN48" i="8"/>
  <c r="AM48" i="8"/>
  <c r="AL48" i="8"/>
  <c r="AJ48" i="8"/>
  <c r="AI48" i="8"/>
  <c r="AH48" i="8"/>
  <c r="AY46" i="8"/>
  <c r="AX46" i="8"/>
  <c r="AW46" i="8"/>
  <c r="AW67" i="8" s="1"/>
  <c r="AV46" i="8"/>
  <c r="AU46" i="8"/>
  <c r="AT46" i="8"/>
  <c r="AS46" i="8"/>
  <c r="AS67" i="8" s="1"/>
  <c r="AR46" i="8"/>
  <c r="AQ46" i="8"/>
  <c r="AP46" i="8"/>
  <c r="AO46" i="8"/>
  <c r="AO67" i="8" s="1"/>
  <c r="AN46" i="8"/>
  <c r="AM46" i="8"/>
  <c r="AL46" i="8"/>
  <c r="AJ46" i="8"/>
  <c r="AJ67" i="8" s="1"/>
  <c r="AI46" i="8"/>
  <c r="AH46" i="8"/>
  <c r="AY44" i="8"/>
  <c r="AX44" i="8"/>
  <c r="AX67" i="8" s="1"/>
  <c r="AW44" i="8"/>
  <c r="AV44" i="8"/>
  <c r="AU44" i="8"/>
  <c r="AT44" i="8"/>
  <c r="AS44" i="8"/>
  <c r="AR44" i="8"/>
  <c r="AQ44" i="8"/>
  <c r="AP44" i="8"/>
  <c r="AP67" i="8" s="1"/>
  <c r="AO44" i="8"/>
  <c r="AN44" i="8"/>
  <c r="AM44" i="8"/>
  <c r="AL44" i="8"/>
  <c r="AJ44" i="8"/>
  <c r="AI44" i="8"/>
  <c r="AH44" i="8"/>
  <c r="AY42" i="8"/>
  <c r="AY67" i="8" s="1"/>
  <c r="AX42" i="8"/>
  <c r="AW42" i="8"/>
  <c r="AV42" i="8"/>
  <c r="AU42" i="8"/>
  <c r="AU67" i="8" s="1"/>
  <c r="AT42" i="8"/>
  <c r="AS42" i="8"/>
  <c r="AR42" i="8"/>
  <c r="AQ42" i="8"/>
  <c r="AQ67" i="8" s="1"/>
  <c r="AP42" i="8"/>
  <c r="AO42" i="8"/>
  <c r="AN42" i="8"/>
  <c r="AM42" i="8"/>
  <c r="AM67" i="8" s="1"/>
  <c r="AL42" i="8"/>
  <c r="AJ42" i="8"/>
  <c r="AI42" i="8"/>
  <c r="AH42" i="8"/>
  <c r="AH67" i="8" s="1"/>
  <c r="AB37" i="8"/>
  <c r="AM35" i="8"/>
  <c r="AY32" i="8"/>
  <c r="AX32" i="8"/>
  <c r="AW32" i="8"/>
  <c r="AV32" i="8"/>
  <c r="AU32" i="8"/>
  <c r="AT32" i="8"/>
  <c r="AS32" i="8"/>
  <c r="AR32" i="8"/>
  <c r="AQ32" i="8"/>
  <c r="AP32" i="8"/>
  <c r="AO32" i="8"/>
  <c r="AN32" i="8"/>
  <c r="AM32" i="8"/>
  <c r="AL32" i="8"/>
  <c r="AJ32" i="8"/>
  <c r="AI32" i="8"/>
  <c r="AH32" i="8"/>
  <c r="AY30" i="8"/>
  <c r="AX30" i="8"/>
  <c r="AW30" i="8"/>
  <c r="AV30" i="8"/>
  <c r="AU30" i="8"/>
  <c r="AT30" i="8"/>
  <c r="AS30" i="8"/>
  <c r="AR30" i="8"/>
  <c r="AQ30" i="8"/>
  <c r="AP30" i="8"/>
  <c r="AO30" i="8"/>
  <c r="AN30" i="8"/>
  <c r="AM30" i="8"/>
  <c r="AL30" i="8"/>
  <c r="AJ30" i="8"/>
  <c r="AI30" i="8"/>
  <c r="AH30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J28" i="8"/>
  <c r="AI28" i="8"/>
  <c r="AH28" i="8"/>
  <c r="AY26" i="8"/>
  <c r="AX26" i="8"/>
  <c r="AW26" i="8"/>
  <c r="AV26" i="8"/>
  <c r="AU26" i="8"/>
  <c r="AT26" i="8"/>
  <c r="AS26" i="8"/>
  <c r="AR26" i="8"/>
  <c r="AQ26" i="8"/>
  <c r="AP26" i="8"/>
  <c r="AO26" i="8"/>
  <c r="AN26" i="8"/>
  <c r="AM26" i="8"/>
  <c r="AL26" i="8"/>
  <c r="AJ26" i="8"/>
  <c r="AI26" i="8"/>
  <c r="AH26" i="8"/>
  <c r="AY24" i="8"/>
  <c r="AX24" i="8"/>
  <c r="AW24" i="8"/>
  <c r="AV24" i="8"/>
  <c r="AU24" i="8"/>
  <c r="AT24" i="8"/>
  <c r="AS24" i="8"/>
  <c r="AR24" i="8"/>
  <c r="AQ24" i="8"/>
  <c r="AP24" i="8"/>
  <c r="AO24" i="8"/>
  <c r="AN24" i="8"/>
  <c r="AM24" i="8"/>
  <c r="AL24" i="8"/>
  <c r="AJ24" i="8"/>
  <c r="AI24" i="8"/>
  <c r="AH24" i="8"/>
  <c r="AY22" i="8"/>
  <c r="AX22" i="8"/>
  <c r="AW22" i="8"/>
  <c r="AV22" i="8"/>
  <c r="AU22" i="8"/>
  <c r="AT22" i="8"/>
  <c r="AS22" i="8"/>
  <c r="AR22" i="8"/>
  <c r="AQ22" i="8"/>
  <c r="AP22" i="8"/>
  <c r="AO22" i="8"/>
  <c r="AN22" i="8"/>
  <c r="AM22" i="8"/>
  <c r="AL22" i="8"/>
  <c r="AJ22" i="8"/>
  <c r="AI22" i="8"/>
  <c r="AH22" i="8"/>
  <c r="AY20" i="8"/>
  <c r="AX20" i="8"/>
  <c r="AW20" i="8"/>
  <c r="AV20" i="8"/>
  <c r="AU20" i="8"/>
  <c r="AT20" i="8"/>
  <c r="AS20" i="8"/>
  <c r="AR20" i="8"/>
  <c r="AQ20" i="8"/>
  <c r="AP20" i="8"/>
  <c r="AO20" i="8"/>
  <c r="AN20" i="8"/>
  <c r="AM20" i="8"/>
  <c r="AL20" i="8"/>
  <c r="AJ20" i="8"/>
  <c r="AI20" i="8"/>
  <c r="AH20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J18" i="8"/>
  <c r="AI18" i="8"/>
  <c r="AH18" i="8"/>
  <c r="AY16" i="8"/>
  <c r="AX16" i="8"/>
  <c r="AW16" i="8"/>
  <c r="AV16" i="8"/>
  <c r="AU16" i="8"/>
  <c r="AT16" i="8"/>
  <c r="AS16" i="8"/>
  <c r="AR16" i="8"/>
  <c r="AQ16" i="8"/>
  <c r="AP16" i="8"/>
  <c r="AO16" i="8"/>
  <c r="AN16" i="8"/>
  <c r="AM16" i="8"/>
  <c r="AL16" i="8"/>
  <c r="AJ16" i="8"/>
  <c r="AI16" i="8"/>
  <c r="AH16" i="8"/>
  <c r="AY14" i="8"/>
  <c r="AY35" i="8" s="1"/>
  <c r="AX14" i="8"/>
  <c r="AW14" i="8"/>
  <c r="AV14" i="8"/>
  <c r="AU14" i="8"/>
  <c r="AU35" i="8" s="1"/>
  <c r="AT14" i="8"/>
  <c r="AS14" i="8"/>
  <c r="AR14" i="8"/>
  <c r="AQ14" i="8"/>
  <c r="AQ35" i="8" s="1"/>
  <c r="AP14" i="8"/>
  <c r="AO14" i="8"/>
  <c r="AN14" i="8"/>
  <c r="AM14" i="8"/>
  <c r="AL14" i="8"/>
  <c r="AJ14" i="8"/>
  <c r="AI14" i="8"/>
  <c r="AH14" i="8"/>
  <c r="AH35" i="8" s="1"/>
  <c r="AY12" i="8"/>
  <c r="AX12" i="8"/>
  <c r="AW12" i="8"/>
  <c r="AV12" i="8"/>
  <c r="AV35" i="8" s="1"/>
  <c r="AU12" i="8"/>
  <c r="AT12" i="8"/>
  <c r="AS12" i="8"/>
  <c r="AR12" i="8"/>
  <c r="AR35" i="8" s="1"/>
  <c r="AQ12" i="8"/>
  <c r="AP12" i="8"/>
  <c r="AO12" i="8"/>
  <c r="AN12" i="8"/>
  <c r="AN35" i="8" s="1"/>
  <c r="AM12" i="8"/>
  <c r="AL12" i="8"/>
  <c r="AJ12" i="8"/>
  <c r="AI12" i="8"/>
  <c r="AI35" i="8" s="1"/>
  <c r="AH12" i="8"/>
  <c r="AY10" i="8"/>
  <c r="AX10" i="8"/>
  <c r="AW10" i="8"/>
  <c r="AW35" i="8" s="1"/>
  <c r="AV10" i="8"/>
  <c r="AU10" i="8"/>
  <c r="AT10" i="8"/>
  <c r="AS10" i="8"/>
  <c r="AS35" i="8" s="1"/>
  <c r="AR10" i="8"/>
  <c r="AQ10" i="8"/>
  <c r="AP10" i="8"/>
  <c r="AO10" i="8"/>
  <c r="AO35" i="8" s="1"/>
  <c r="AN10" i="8"/>
  <c r="AM10" i="8"/>
  <c r="AL10" i="8"/>
  <c r="AJ10" i="8"/>
  <c r="AJ35" i="8" s="1"/>
  <c r="AI10" i="8"/>
  <c r="AH10" i="8"/>
  <c r="AY64" i="7"/>
  <c r="AX64" i="7"/>
  <c r="AW64" i="7"/>
  <c r="AV64" i="7"/>
  <c r="AU64" i="7"/>
  <c r="AT64" i="7"/>
  <c r="AS64" i="7"/>
  <c r="AR64" i="7"/>
  <c r="AQ64" i="7"/>
  <c r="AP64" i="7"/>
  <c r="AO64" i="7"/>
  <c r="AN64" i="7"/>
  <c r="AM64" i="7"/>
  <c r="AL64" i="7"/>
  <c r="AJ64" i="7"/>
  <c r="AI64" i="7"/>
  <c r="AH64" i="7"/>
  <c r="AY62" i="7"/>
  <c r="AX62" i="7"/>
  <c r="AW62" i="7"/>
  <c r="AV62" i="7"/>
  <c r="AU62" i="7"/>
  <c r="AT62" i="7"/>
  <c r="AS62" i="7"/>
  <c r="AR62" i="7"/>
  <c r="AQ62" i="7"/>
  <c r="AP62" i="7"/>
  <c r="AO62" i="7"/>
  <c r="AN62" i="7"/>
  <c r="AM62" i="7"/>
  <c r="AL62" i="7"/>
  <c r="AJ62" i="7"/>
  <c r="AI62" i="7"/>
  <c r="AH62" i="7"/>
  <c r="AY60" i="7"/>
  <c r="AX60" i="7"/>
  <c r="AW60" i="7"/>
  <c r="AV60" i="7"/>
  <c r="AU60" i="7"/>
  <c r="AT60" i="7"/>
  <c r="AS60" i="7"/>
  <c r="AR60" i="7"/>
  <c r="AQ60" i="7"/>
  <c r="AP60" i="7"/>
  <c r="AO60" i="7"/>
  <c r="AN60" i="7"/>
  <c r="AM60" i="7"/>
  <c r="AL60" i="7"/>
  <c r="AJ60" i="7"/>
  <c r="AI60" i="7"/>
  <c r="AH60" i="7"/>
  <c r="AY58" i="7"/>
  <c r="AX58" i="7"/>
  <c r="AW58" i="7"/>
  <c r="AV58" i="7"/>
  <c r="AU58" i="7"/>
  <c r="AT58" i="7"/>
  <c r="AS58" i="7"/>
  <c r="AR58" i="7"/>
  <c r="AQ58" i="7"/>
  <c r="AP58" i="7"/>
  <c r="AO58" i="7"/>
  <c r="AN58" i="7"/>
  <c r="AM58" i="7"/>
  <c r="AL58" i="7"/>
  <c r="AJ58" i="7"/>
  <c r="AI58" i="7"/>
  <c r="AH58" i="7"/>
  <c r="AY56" i="7"/>
  <c r="AX56" i="7"/>
  <c r="AW56" i="7"/>
  <c r="AV56" i="7"/>
  <c r="AU56" i="7"/>
  <c r="AT56" i="7"/>
  <c r="AS56" i="7"/>
  <c r="AR56" i="7"/>
  <c r="AQ56" i="7"/>
  <c r="AP56" i="7"/>
  <c r="AO56" i="7"/>
  <c r="AN56" i="7"/>
  <c r="AM56" i="7"/>
  <c r="AL56" i="7"/>
  <c r="AJ56" i="7"/>
  <c r="AI56" i="7"/>
  <c r="AH56" i="7"/>
  <c r="AY54" i="7"/>
  <c r="AX54" i="7"/>
  <c r="AW54" i="7"/>
  <c r="AV54" i="7"/>
  <c r="AU54" i="7"/>
  <c r="AT54" i="7"/>
  <c r="AS54" i="7"/>
  <c r="AR54" i="7"/>
  <c r="AQ54" i="7"/>
  <c r="AP54" i="7"/>
  <c r="AO54" i="7"/>
  <c r="AN54" i="7"/>
  <c r="AM54" i="7"/>
  <c r="AL54" i="7"/>
  <c r="AJ54" i="7"/>
  <c r="AI54" i="7"/>
  <c r="AH54" i="7"/>
  <c r="AY52" i="7"/>
  <c r="AX52" i="7"/>
  <c r="AW52" i="7"/>
  <c r="AV52" i="7"/>
  <c r="AU52" i="7"/>
  <c r="AT52" i="7"/>
  <c r="AS52" i="7"/>
  <c r="AR52" i="7"/>
  <c r="AQ52" i="7"/>
  <c r="AP52" i="7"/>
  <c r="AO52" i="7"/>
  <c r="AN52" i="7"/>
  <c r="AM52" i="7"/>
  <c r="AL52" i="7"/>
  <c r="AJ52" i="7"/>
  <c r="AI52" i="7"/>
  <c r="AH52" i="7"/>
  <c r="AY50" i="7"/>
  <c r="AX50" i="7"/>
  <c r="AW50" i="7"/>
  <c r="AV50" i="7"/>
  <c r="AU50" i="7"/>
  <c r="AT50" i="7"/>
  <c r="AS50" i="7"/>
  <c r="AR50" i="7"/>
  <c r="AQ50" i="7"/>
  <c r="AP50" i="7"/>
  <c r="AO50" i="7"/>
  <c r="AN50" i="7"/>
  <c r="AM50" i="7"/>
  <c r="AL50" i="7"/>
  <c r="AJ50" i="7"/>
  <c r="AI50" i="7"/>
  <c r="AH50" i="7"/>
  <c r="AY48" i="7"/>
  <c r="AX48" i="7"/>
  <c r="AX67" i="7" s="1"/>
  <c r="AW48" i="7"/>
  <c r="AV48" i="7"/>
  <c r="AU48" i="7"/>
  <c r="AT48" i="7"/>
  <c r="AT67" i="7" s="1"/>
  <c r="AS48" i="7"/>
  <c r="AR48" i="7"/>
  <c r="AQ48" i="7"/>
  <c r="AP48" i="7"/>
  <c r="AP67" i="7" s="1"/>
  <c r="AO48" i="7"/>
  <c r="AN48" i="7"/>
  <c r="AM48" i="7"/>
  <c r="AL48" i="7"/>
  <c r="AL67" i="7" s="1"/>
  <c r="AJ48" i="7"/>
  <c r="AI48" i="7"/>
  <c r="AH48" i="7"/>
  <c r="AY46" i="7"/>
  <c r="AX46" i="7"/>
  <c r="AW46" i="7"/>
  <c r="AV46" i="7"/>
  <c r="AU46" i="7"/>
  <c r="AU67" i="7" s="1"/>
  <c r="AT46" i="7"/>
  <c r="AS46" i="7"/>
  <c r="AR46" i="7"/>
  <c r="AQ46" i="7"/>
  <c r="AP46" i="7"/>
  <c r="AO46" i="7"/>
  <c r="AN46" i="7"/>
  <c r="AM46" i="7"/>
  <c r="AM67" i="7" s="1"/>
  <c r="AL46" i="7"/>
  <c r="AJ46" i="7"/>
  <c r="AI46" i="7"/>
  <c r="AH46" i="7"/>
  <c r="AY44" i="7"/>
  <c r="AX44" i="7"/>
  <c r="AW44" i="7"/>
  <c r="AV44" i="7"/>
  <c r="AU44" i="7"/>
  <c r="AT44" i="7"/>
  <c r="AS44" i="7"/>
  <c r="AR44" i="7"/>
  <c r="AQ44" i="7"/>
  <c r="AP44" i="7"/>
  <c r="AO44" i="7"/>
  <c r="AN44" i="7"/>
  <c r="AM44" i="7"/>
  <c r="AL44" i="7"/>
  <c r="AJ44" i="7"/>
  <c r="AI44" i="7"/>
  <c r="AH44" i="7"/>
  <c r="AY42" i="7"/>
  <c r="AX42" i="7"/>
  <c r="AW42" i="7"/>
  <c r="AW67" i="7" s="1"/>
  <c r="AV42" i="7"/>
  <c r="AU42" i="7"/>
  <c r="AT42" i="7"/>
  <c r="AS42" i="7"/>
  <c r="AS67" i="7" s="1"/>
  <c r="AR42" i="7"/>
  <c r="AQ42" i="7"/>
  <c r="AP42" i="7"/>
  <c r="AO42" i="7"/>
  <c r="AO67" i="7" s="1"/>
  <c r="AN42" i="7"/>
  <c r="AM42" i="7"/>
  <c r="AL42" i="7"/>
  <c r="AJ42" i="7"/>
  <c r="AJ67" i="7" s="1"/>
  <c r="AI42" i="7"/>
  <c r="AH42" i="7"/>
  <c r="AB37" i="7"/>
  <c r="AS35" i="7"/>
  <c r="AR35" i="7"/>
  <c r="AJ35" i="7"/>
  <c r="AI35" i="7"/>
  <c r="AY32" i="7"/>
  <c r="AX32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J32" i="7"/>
  <c r="AI32" i="7"/>
  <c r="AH32" i="7"/>
  <c r="AY30" i="7"/>
  <c r="AX30" i="7"/>
  <c r="AW30" i="7"/>
  <c r="AV30" i="7"/>
  <c r="AU30" i="7"/>
  <c r="AT30" i="7"/>
  <c r="AS30" i="7"/>
  <c r="AR30" i="7"/>
  <c r="AQ30" i="7"/>
  <c r="AP30" i="7"/>
  <c r="AO30" i="7"/>
  <c r="AN30" i="7"/>
  <c r="AM30" i="7"/>
  <c r="AL30" i="7"/>
  <c r="AJ30" i="7"/>
  <c r="AI30" i="7"/>
  <c r="AH30" i="7"/>
  <c r="AY28" i="7"/>
  <c r="AX28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J28" i="7"/>
  <c r="AI28" i="7"/>
  <c r="AH28" i="7"/>
  <c r="AY26" i="7"/>
  <c r="AX26" i="7"/>
  <c r="AW26" i="7"/>
  <c r="AV26" i="7"/>
  <c r="AU26" i="7"/>
  <c r="AT26" i="7"/>
  <c r="AS26" i="7"/>
  <c r="AR26" i="7"/>
  <c r="AQ26" i="7"/>
  <c r="AP26" i="7"/>
  <c r="AO26" i="7"/>
  <c r="AN26" i="7"/>
  <c r="AM26" i="7"/>
  <c r="AL26" i="7"/>
  <c r="AJ26" i="7"/>
  <c r="AI26" i="7"/>
  <c r="AH26" i="7"/>
  <c r="AY24" i="7"/>
  <c r="AX24" i="7"/>
  <c r="AW24" i="7"/>
  <c r="AV24" i="7"/>
  <c r="AU24" i="7"/>
  <c r="AT24" i="7"/>
  <c r="AS24" i="7"/>
  <c r="AR24" i="7"/>
  <c r="AQ24" i="7"/>
  <c r="AP24" i="7"/>
  <c r="AO24" i="7"/>
  <c r="AN24" i="7"/>
  <c r="AM24" i="7"/>
  <c r="AL24" i="7"/>
  <c r="AJ24" i="7"/>
  <c r="AI24" i="7"/>
  <c r="AH24" i="7"/>
  <c r="AY22" i="7"/>
  <c r="AX22" i="7"/>
  <c r="AW22" i="7"/>
  <c r="AV22" i="7"/>
  <c r="AU22" i="7"/>
  <c r="AT22" i="7"/>
  <c r="AS22" i="7"/>
  <c r="AR22" i="7"/>
  <c r="AQ22" i="7"/>
  <c r="AP22" i="7"/>
  <c r="AO22" i="7"/>
  <c r="AN22" i="7"/>
  <c r="AM22" i="7"/>
  <c r="AL22" i="7"/>
  <c r="AJ22" i="7"/>
  <c r="AI22" i="7"/>
  <c r="AH22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J20" i="7"/>
  <c r="AH20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J18" i="7"/>
  <c r="AI18" i="7"/>
  <c r="AH18" i="7"/>
  <c r="AY16" i="7"/>
  <c r="AX16" i="7"/>
  <c r="AW16" i="7"/>
  <c r="AV16" i="7"/>
  <c r="AU16" i="7"/>
  <c r="AT16" i="7"/>
  <c r="AS16" i="7"/>
  <c r="AR16" i="7"/>
  <c r="AQ16" i="7"/>
  <c r="AP16" i="7"/>
  <c r="AO16" i="7"/>
  <c r="AN16" i="7"/>
  <c r="AM16" i="7"/>
  <c r="AL16" i="7"/>
  <c r="AJ16" i="7"/>
  <c r="AI16" i="7"/>
  <c r="AH16" i="7"/>
  <c r="AY14" i="7"/>
  <c r="AX14" i="7"/>
  <c r="AW14" i="7"/>
  <c r="AV14" i="7"/>
  <c r="AU14" i="7"/>
  <c r="AT14" i="7"/>
  <c r="AS14" i="7"/>
  <c r="AR14" i="7"/>
  <c r="AQ14" i="7"/>
  <c r="AP14" i="7"/>
  <c r="AO14" i="7"/>
  <c r="AN14" i="7"/>
  <c r="AM14" i="7"/>
  <c r="AL14" i="7"/>
  <c r="AJ14" i="7"/>
  <c r="AI14" i="7"/>
  <c r="AH14" i="7"/>
  <c r="AY12" i="7"/>
  <c r="AY35" i="7" s="1"/>
  <c r="AX12" i="7"/>
  <c r="AW12" i="7"/>
  <c r="AV12" i="7"/>
  <c r="AV35" i="7" s="1"/>
  <c r="AU12" i="7"/>
  <c r="AU35" i="7" s="1"/>
  <c r="AT12" i="7"/>
  <c r="AS12" i="7"/>
  <c r="AR12" i="7"/>
  <c r="AQ12" i="7"/>
  <c r="AQ35" i="7" s="1"/>
  <c r="AP12" i="7"/>
  <c r="AO12" i="7"/>
  <c r="AN12" i="7"/>
  <c r="AN35" i="7" s="1"/>
  <c r="AM12" i="7"/>
  <c r="AM35" i="7" s="1"/>
  <c r="AL12" i="7"/>
  <c r="AJ12" i="7"/>
  <c r="AI12" i="7"/>
  <c r="AH12" i="7"/>
  <c r="AH35" i="7" s="1"/>
  <c r="AY10" i="7"/>
  <c r="AX10" i="7"/>
  <c r="AX35" i="7" s="1"/>
  <c r="AW10" i="7"/>
  <c r="AW35" i="7" s="1"/>
  <c r="AV10" i="7"/>
  <c r="AU10" i="7"/>
  <c r="AT10" i="7"/>
  <c r="AT35" i="7" s="1"/>
  <c r="AS10" i="7"/>
  <c r="AR10" i="7"/>
  <c r="AQ10" i="7"/>
  <c r="AP10" i="7"/>
  <c r="AP35" i="7" s="1"/>
  <c r="AO10" i="7"/>
  <c r="AO35" i="7" s="1"/>
  <c r="AN10" i="7"/>
  <c r="AM10" i="7"/>
  <c r="AL10" i="7"/>
  <c r="AL35" i="7" s="1"/>
  <c r="AJ10" i="7"/>
  <c r="AI10" i="7"/>
  <c r="AH10" i="7"/>
  <c r="AX67" i="6"/>
  <c r="AP67" i="6"/>
  <c r="AY64" i="6"/>
  <c r="AX64" i="6"/>
  <c r="AW64" i="6"/>
  <c r="AV64" i="6"/>
  <c r="AU64" i="6"/>
  <c r="AT64" i="6"/>
  <c r="AS64" i="6"/>
  <c r="AR64" i="6"/>
  <c r="AQ64" i="6"/>
  <c r="AP64" i="6"/>
  <c r="AO64" i="6"/>
  <c r="AN64" i="6"/>
  <c r="AM64" i="6"/>
  <c r="AL64" i="6"/>
  <c r="AJ64" i="6"/>
  <c r="AI64" i="6"/>
  <c r="AH64" i="6"/>
  <c r="AY62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J62" i="6"/>
  <c r="AI62" i="6"/>
  <c r="AH62" i="6"/>
  <c r="AY60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J60" i="6"/>
  <c r="AI60" i="6"/>
  <c r="AH60" i="6"/>
  <c r="AY58" i="6"/>
  <c r="AX58" i="6"/>
  <c r="AW58" i="6"/>
  <c r="AV58" i="6"/>
  <c r="AU58" i="6"/>
  <c r="AT58" i="6"/>
  <c r="AS58" i="6"/>
  <c r="AR58" i="6"/>
  <c r="AQ58" i="6"/>
  <c r="AP58" i="6"/>
  <c r="AO58" i="6"/>
  <c r="AN58" i="6"/>
  <c r="AM58" i="6"/>
  <c r="AL58" i="6"/>
  <c r="AJ58" i="6"/>
  <c r="AI58" i="6"/>
  <c r="AH58" i="6"/>
  <c r="AY56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J56" i="6"/>
  <c r="AI56" i="6"/>
  <c r="AH56" i="6"/>
  <c r="AY54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J54" i="6"/>
  <c r="AI54" i="6"/>
  <c r="AH54" i="6"/>
  <c r="AY52" i="6"/>
  <c r="AX52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J52" i="6"/>
  <c r="AI52" i="6"/>
  <c r="AH52" i="6"/>
  <c r="AY50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J50" i="6"/>
  <c r="AI50" i="6"/>
  <c r="AH50" i="6"/>
  <c r="AY48" i="6"/>
  <c r="AX48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J48" i="6"/>
  <c r="AI48" i="6"/>
  <c r="AH48" i="6"/>
  <c r="AY46" i="6"/>
  <c r="AX46" i="6"/>
  <c r="AW46" i="6"/>
  <c r="AV46" i="6"/>
  <c r="AU46" i="6"/>
  <c r="AT46" i="6"/>
  <c r="AT67" i="6" s="1"/>
  <c r="AS46" i="6"/>
  <c r="AR46" i="6"/>
  <c r="AQ46" i="6"/>
  <c r="AP46" i="6"/>
  <c r="AO46" i="6"/>
  <c r="AN46" i="6"/>
  <c r="AM46" i="6"/>
  <c r="AL46" i="6"/>
  <c r="AL67" i="6" s="1"/>
  <c r="AJ46" i="6"/>
  <c r="AI46" i="6"/>
  <c r="AH46" i="6"/>
  <c r="AY44" i="6"/>
  <c r="AY67" i="6" s="1"/>
  <c r="AX44" i="6"/>
  <c r="AW44" i="6"/>
  <c r="AV44" i="6"/>
  <c r="AU44" i="6"/>
  <c r="AU67" i="6" s="1"/>
  <c r="AT44" i="6"/>
  <c r="AS44" i="6"/>
  <c r="AR44" i="6"/>
  <c r="AQ44" i="6"/>
  <c r="AQ67" i="6" s="1"/>
  <c r="AP44" i="6"/>
  <c r="AO44" i="6"/>
  <c r="AN44" i="6"/>
  <c r="AM44" i="6"/>
  <c r="AM67" i="6" s="1"/>
  <c r="AL44" i="6"/>
  <c r="AJ44" i="6"/>
  <c r="AI44" i="6"/>
  <c r="AH44" i="6"/>
  <c r="AH67" i="6" s="1"/>
  <c r="AB67" i="6" s="1"/>
  <c r="AY42" i="6"/>
  <c r="AX42" i="6"/>
  <c r="AW42" i="6"/>
  <c r="AV42" i="6"/>
  <c r="AV67" i="6" s="1"/>
  <c r="AU42" i="6"/>
  <c r="AT42" i="6"/>
  <c r="AS42" i="6"/>
  <c r="AR42" i="6"/>
  <c r="AR67" i="6" s="1"/>
  <c r="AQ42" i="6"/>
  <c r="AP42" i="6"/>
  <c r="AO42" i="6"/>
  <c r="AN42" i="6"/>
  <c r="AN67" i="6" s="1"/>
  <c r="AM42" i="6"/>
  <c r="AL42" i="6"/>
  <c r="AJ42" i="6"/>
  <c r="AI42" i="6"/>
  <c r="AI67" i="6" s="1"/>
  <c r="AH42" i="6"/>
  <c r="AB37" i="6"/>
  <c r="AO35" i="6"/>
  <c r="AN35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J32" i="6"/>
  <c r="AI32" i="6"/>
  <c r="AH32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J30" i="6"/>
  <c r="AI30" i="6"/>
  <c r="AH30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J28" i="6"/>
  <c r="AI28" i="6"/>
  <c r="AH28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J26" i="6"/>
  <c r="AI26" i="6"/>
  <c r="AH26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J24" i="6"/>
  <c r="AI24" i="6"/>
  <c r="AH24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J22" i="6"/>
  <c r="AI22" i="6"/>
  <c r="AH22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J20" i="6"/>
  <c r="AI20" i="6"/>
  <c r="AH20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J18" i="6"/>
  <c r="AI18" i="6"/>
  <c r="AH18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J16" i="6"/>
  <c r="AI16" i="6"/>
  <c r="AH16" i="6"/>
  <c r="AY14" i="6"/>
  <c r="AX14" i="6"/>
  <c r="AW14" i="6"/>
  <c r="AV14" i="6"/>
  <c r="AV35" i="6" s="1"/>
  <c r="AU14" i="6"/>
  <c r="AT14" i="6"/>
  <c r="AS14" i="6"/>
  <c r="AR14" i="6"/>
  <c r="AQ14" i="6"/>
  <c r="AP14" i="6"/>
  <c r="AO14" i="6"/>
  <c r="AN14" i="6"/>
  <c r="AM14" i="6"/>
  <c r="AL14" i="6"/>
  <c r="AJ14" i="6"/>
  <c r="AI14" i="6"/>
  <c r="AH14" i="6"/>
  <c r="AY12" i="6"/>
  <c r="AX12" i="6"/>
  <c r="AW12" i="6"/>
  <c r="AW35" i="6" s="1"/>
  <c r="AV12" i="6"/>
  <c r="AU12" i="6"/>
  <c r="AT12" i="6"/>
  <c r="AS12" i="6"/>
  <c r="AR12" i="6"/>
  <c r="AQ12" i="6"/>
  <c r="AP12" i="6"/>
  <c r="AO12" i="6"/>
  <c r="AN12" i="6"/>
  <c r="AM12" i="6"/>
  <c r="AL12" i="6"/>
  <c r="AJ12" i="6"/>
  <c r="AI12" i="6"/>
  <c r="AH12" i="6"/>
  <c r="AY10" i="6"/>
  <c r="AY35" i="6" s="1"/>
  <c r="AX10" i="6"/>
  <c r="AW10" i="6"/>
  <c r="AV10" i="6"/>
  <c r="AU10" i="6"/>
  <c r="AU35" i="6" s="1"/>
  <c r="AT10" i="6"/>
  <c r="AS10" i="6"/>
  <c r="AR10" i="6"/>
  <c r="AQ10" i="6"/>
  <c r="AQ35" i="6" s="1"/>
  <c r="AP10" i="6"/>
  <c r="AO10" i="6"/>
  <c r="AN10" i="6"/>
  <c r="AM10" i="6"/>
  <c r="AM35" i="6" s="1"/>
  <c r="AL10" i="6"/>
  <c r="AJ10" i="6"/>
  <c r="AI10" i="6"/>
  <c r="AH10" i="6"/>
  <c r="AH35" i="6" s="1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J64" i="5"/>
  <c r="AI64" i="5"/>
  <c r="AH64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J62" i="5"/>
  <c r="AI62" i="5"/>
  <c r="AH62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J60" i="5"/>
  <c r="AI60" i="5"/>
  <c r="AH60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J58" i="5"/>
  <c r="AI58" i="5"/>
  <c r="AH58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J56" i="5"/>
  <c r="AI56" i="5"/>
  <c r="AH56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J54" i="5"/>
  <c r="AI54" i="5"/>
  <c r="AH54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J52" i="5"/>
  <c r="AI52" i="5"/>
  <c r="AH52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J50" i="5"/>
  <c r="AI50" i="5"/>
  <c r="AH50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J48" i="5"/>
  <c r="AI48" i="5"/>
  <c r="AH48" i="5"/>
  <c r="AY46" i="5"/>
  <c r="AY67" i="5" s="1"/>
  <c r="AX46" i="5"/>
  <c r="AW46" i="5"/>
  <c r="AV46" i="5"/>
  <c r="AU46" i="5"/>
  <c r="AU67" i="5" s="1"/>
  <c r="AT46" i="5"/>
  <c r="AS46" i="5"/>
  <c r="AR46" i="5"/>
  <c r="AQ46" i="5"/>
  <c r="AQ67" i="5" s="1"/>
  <c r="AP46" i="5"/>
  <c r="AO46" i="5"/>
  <c r="AN46" i="5"/>
  <c r="AM46" i="5"/>
  <c r="AM67" i="5" s="1"/>
  <c r="AL46" i="5"/>
  <c r="AJ46" i="5"/>
  <c r="AI46" i="5"/>
  <c r="AH46" i="5"/>
  <c r="AH67" i="5" s="1"/>
  <c r="AY44" i="5"/>
  <c r="AX44" i="5"/>
  <c r="AW44" i="5"/>
  <c r="AV44" i="5"/>
  <c r="AV67" i="5" s="1"/>
  <c r="AU44" i="5"/>
  <c r="AT44" i="5"/>
  <c r="AS44" i="5"/>
  <c r="AR44" i="5"/>
  <c r="AR67" i="5" s="1"/>
  <c r="AQ44" i="5"/>
  <c r="AP44" i="5"/>
  <c r="AO44" i="5"/>
  <c r="AN44" i="5"/>
  <c r="AN67" i="5" s="1"/>
  <c r="AM44" i="5"/>
  <c r="AL44" i="5"/>
  <c r="AJ44" i="5"/>
  <c r="AI44" i="5"/>
  <c r="AI67" i="5" s="1"/>
  <c r="AH44" i="5"/>
  <c r="AY42" i="5"/>
  <c r="AX42" i="5"/>
  <c r="AW42" i="5"/>
  <c r="AW67" i="5" s="1"/>
  <c r="AV42" i="5"/>
  <c r="AU42" i="5"/>
  <c r="AT42" i="5"/>
  <c r="AS42" i="5"/>
  <c r="AS67" i="5" s="1"/>
  <c r="AR42" i="5"/>
  <c r="AQ42" i="5"/>
  <c r="AP42" i="5"/>
  <c r="AO42" i="5"/>
  <c r="AO67" i="5" s="1"/>
  <c r="AN42" i="5"/>
  <c r="AM42" i="5"/>
  <c r="AL42" i="5"/>
  <c r="AJ42" i="5"/>
  <c r="AJ67" i="5" s="1"/>
  <c r="AI42" i="5"/>
  <c r="AH42" i="5"/>
  <c r="AB37" i="5"/>
  <c r="AT35" i="5"/>
  <c r="AS35" i="5"/>
  <c r="AL35" i="5"/>
  <c r="AJ35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J32" i="5"/>
  <c r="AI32" i="5"/>
  <c r="AH32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J30" i="5"/>
  <c r="AI30" i="5"/>
  <c r="AH30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J28" i="5"/>
  <c r="AI28" i="5"/>
  <c r="AH28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J26" i="5"/>
  <c r="AI26" i="5"/>
  <c r="AH26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J24" i="5"/>
  <c r="AI24" i="5"/>
  <c r="AH24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J22" i="5"/>
  <c r="AI22" i="5"/>
  <c r="AH22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J20" i="5"/>
  <c r="AI20" i="5"/>
  <c r="AH20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J18" i="5"/>
  <c r="AI18" i="5"/>
  <c r="AH18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J16" i="5"/>
  <c r="AI16" i="5"/>
  <c r="AH16" i="5"/>
  <c r="AY14" i="5"/>
  <c r="AX14" i="5"/>
  <c r="AW14" i="5"/>
  <c r="AW35" i="5" s="1"/>
  <c r="AV14" i="5"/>
  <c r="AU14" i="5"/>
  <c r="AT14" i="5"/>
  <c r="AS14" i="5"/>
  <c r="AR14" i="5"/>
  <c r="AQ14" i="5"/>
  <c r="AP14" i="5"/>
  <c r="AO14" i="5"/>
  <c r="AO35" i="5" s="1"/>
  <c r="AN14" i="5"/>
  <c r="AM14" i="5"/>
  <c r="AL14" i="5"/>
  <c r="AJ14" i="5"/>
  <c r="AI14" i="5"/>
  <c r="AH14" i="5"/>
  <c r="AY12" i="5"/>
  <c r="AX12" i="5"/>
  <c r="AX35" i="5" s="1"/>
  <c r="AW12" i="5"/>
  <c r="AV12" i="5"/>
  <c r="AU12" i="5"/>
  <c r="AT12" i="5"/>
  <c r="AS12" i="5"/>
  <c r="AR12" i="5"/>
  <c r="AQ12" i="5"/>
  <c r="AP12" i="5"/>
  <c r="AP35" i="5" s="1"/>
  <c r="AO12" i="5"/>
  <c r="AN12" i="5"/>
  <c r="AM12" i="5"/>
  <c r="AL12" i="5"/>
  <c r="AJ12" i="5"/>
  <c r="AI12" i="5"/>
  <c r="AH12" i="5"/>
  <c r="AY10" i="5"/>
  <c r="AY35" i="5" s="1"/>
  <c r="AX10" i="5"/>
  <c r="AW10" i="5"/>
  <c r="AV10" i="5"/>
  <c r="AU10" i="5"/>
  <c r="AU35" i="5" s="1"/>
  <c r="AT10" i="5"/>
  <c r="AS10" i="5"/>
  <c r="AR10" i="5"/>
  <c r="AQ10" i="5"/>
  <c r="AQ35" i="5" s="1"/>
  <c r="AP10" i="5"/>
  <c r="AO10" i="5"/>
  <c r="AN10" i="5"/>
  <c r="AM10" i="5"/>
  <c r="AM35" i="5" s="1"/>
  <c r="AL10" i="5"/>
  <c r="AJ10" i="5"/>
  <c r="AI10" i="5"/>
  <c r="AH10" i="5"/>
  <c r="AH35" i="5" s="1"/>
  <c r="AS67" i="4"/>
  <c r="AR67" i="4"/>
  <c r="AJ67" i="4"/>
  <c r="AI67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J64" i="4"/>
  <c r="AI64" i="4"/>
  <c r="AH64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J62" i="4"/>
  <c r="AI62" i="4"/>
  <c r="AH62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J60" i="4"/>
  <c r="AI60" i="4"/>
  <c r="AH60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J58" i="4"/>
  <c r="AI58" i="4"/>
  <c r="AH58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J56" i="4"/>
  <c r="AI56" i="4"/>
  <c r="AH56" i="4"/>
  <c r="AY54" i="4"/>
  <c r="AX54" i="4"/>
  <c r="AW54" i="4"/>
  <c r="AV54" i="4"/>
  <c r="AU54" i="4"/>
  <c r="AT54" i="4"/>
  <c r="AS54" i="4"/>
  <c r="AR54" i="4"/>
  <c r="AQ54" i="4"/>
  <c r="AP54" i="4"/>
  <c r="AO54" i="4"/>
  <c r="AN54" i="4"/>
  <c r="AM54" i="4"/>
  <c r="AL54" i="4"/>
  <c r="AJ54" i="4"/>
  <c r="AI54" i="4"/>
  <c r="AH54" i="4"/>
  <c r="AY52" i="4"/>
  <c r="AX52" i="4"/>
  <c r="AW52" i="4"/>
  <c r="AV52" i="4"/>
  <c r="AU52" i="4"/>
  <c r="AT52" i="4"/>
  <c r="AS52" i="4"/>
  <c r="AR52" i="4"/>
  <c r="AQ52" i="4"/>
  <c r="AP52" i="4"/>
  <c r="AO52" i="4"/>
  <c r="AN52" i="4"/>
  <c r="AM52" i="4"/>
  <c r="AL52" i="4"/>
  <c r="AJ52" i="4"/>
  <c r="AI52" i="4"/>
  <c r="AH52" i="4"/>
  <c r="AY50" i="4"/>
  <c r="AX50" i="4"/>
  <c r="AW50" i="4"/>
  <c r="AV50" i="4"/>
  <c r="AU50" i="4"/>
  <c r="AT50" i="4"/>
  <c r="AS50" i="4"/>
  <c r="AR50" i="4"/>
  <c r="AQ50" i="4"/>
  <c r="AP50" i="4"/>
  <c r="AO50" i="4"/>
  <c r="AN50" i="4"/>
  <c r="AM50" i="4"/>
  <c r="AL50" i="4"/>
  <c r="AJ50" i="4"/>
  <c r="AI50" i="4"/>
  <c r="AH50" i="4"/>
  <c r="AY48" i="4"/>
  <c r="AX48" i="4"/>
  <c r="AW48" i="4"/>
  <c r="AV48" i="4"/>
  <c r="AU48" i="4"/>
  <c r="AT48" i="4"/>
  <c r="AS48" i="4"/>
  <c r="AR48" i="4"/>
  <c r="AQ48" i="4"/>
  <c r="AP48" i="4"/>
  <c r="AO48" i="4"/>
  <c r="AN48" i="4"/>
  <c r="AM48" i="4"/>
  <c r="AL48" i="4"/>
  <c r="AJ48" i="4"/>
  <c r="AI48" i="4"/>
  <c r="AH48" i="4"/>
  <c r="AY46" i="4"/>
  <c r="AX46" i="4"/>
  <c r="AW46" i="4"/>
  <c r="AV46" i="4"/>
  <c r="AV67" i="4" s="1"/>
  <c r="AU46" i="4"/>
  <c r="AT46" i="4"/>
  <c r="AS46" i="4"/>
  <c r="AR46" i="4"/>
  <c r="AQ46" i="4"/>
  <c r="AP46" i="4"/>
  <c r="AO46" i="4"/>
  <c r="AN46" i="4"/>
  <c r="AN67" i="4" s="1"/>
  <c r="AM46" i="4"/>
  <c r="AL46" i="4"/>
  <c r="AJ46" i="4"/>
  <c r="AI46" i="4"/>
  <c r="AH46" i="4"/>
  <c r="AY44" i="4"/>
  <c r="AX44" i="4"/>
  <c r="AW44" i="4"/>
  <c r="AW67" i="4" s="1"/>
  <c r="AV44" i="4"/>
  <c r="AU44" i="4"/>
  <c r="AT44" i="4"/>
  <c r="AS44" i="4"/>
  <c r="AR44" i="4"/>
  <c r="AQ44" i="4"/>
  <c r="AP44" i="4"/>
  <c r="AO44" i="4"/>
  <c r="AO67" i="4" s="1"/>
  <c r="AN44" i="4"/>
  <c r="AM44" i="4"/>
  <c r="AL44" i="4"/>
  <c r="AJ44" i="4"/>
  <c r="AI44" i="4"/>
  <c r="AH44" i="4"/>
  <c r="AY42" i="4"/>
  <c r="AX42" i="4"/>
  <c r="AX67" i="4" s="1"/>
  <c r="AW42" i="4"/>
  <c r="AV42" i="4"/>
  <c r="AU42" i="4"/>
  <c r="AT42" i="4"/>
  <c r="AT67" i="4" s="1"/>
  <c r="AS42" i="4"/>
  <c r="AR42" i="4"/>
  <c r="AQ42" i="4"/>
  <c r="AP42" i="4"/>
  <c r="AP67" i="4" s="1"/>
  <c r="AO42" i="4"/>
  <c r="AN42" i="4"/>
  <c r="AM42" i="4"/>
  <c r="AL42" i="4"/>
  <c r="AL67" i="4" s="1"/>
  <c r="AJ42" i="4"/>
  <c r="AI42" i="4"/>
  <c r="AH42" i="4"/>
  <c r="AB37" i="4"/>
  <c r="AY35" i="4"/>
  <c r="AH35" i="4"/>
  <c r="AB35" i="4" s="1"/>
  <c r="AB39" i="4" s="1"/>
  <c r="AB69" i="4" s="1"/>
  <c r="AY32" i="4"/>
  <c r="AX32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J32" i="4"/>
  <c r="AI32" i="4"/>
  <c r="AH32" i="4"/>
  <c r="AY30" i="4"/>
  <c r="AX30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J30" i="4"/>
  <c r="AI30" i="4"/>
  <c r="AH30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J28" i="4"/>
  <c r="AI28" i="4"/>
  <c r="AH28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J26" i="4"/>
  <c r="AI26" i="4"/>
  <c r="AH26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J24" i="4"/>
  <c r="AI24" i="4"/>
  <c r="AH24" i="4"/>
  <c r="AY22" i="4"/>
  <c r="AX22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J22" i="4"/>
  <c r="AI22" i="4"/>
  <c r="AH22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J20" i="4"/>
  <c r="AI20" i="4"/>
  <c r="AH20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J18" i="4"/>
  <c r="AI18" i="4"/>
  <c r="AH18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J16" i="4"/>
  <c r="AI16" i="4"/>
  <c r="AH16" i="4"/>
  <c r="AY14" i="4"/>
  <c r="AX14" i="4"/>
  <c r="AX35" i="4" s="1"/>
  <c r="AW14" i="4"/>
  <c r="AV14" i="4"/>
  <c r="AU14" i="4"/>
  <c r="AT14" i="4"/>
  <c r="AT35" i="4" s="1"/>
  <c r="AS14" i="4"/>
  <c r="AR14" i="4"/>
  <c r="AQ14" i="4"/>
  <c r="AP14" i="4"/>
  <c r="AP35" i="4" s="1"/>
  <c r="AO14" i="4"/>
  <c r="AN14" i="4"/>
  <c r="AM14" i="4"/>
  <c r="AL14" i="4"/>
  <c r="AL35" i="4" s="1"/>
  <c r="AJ14" i="4"/>
  <c r="AI14" i="4"/>
  <c r="AH14" i="4"/>
  <c r="AY12" i="4"/>
  <c r="AX12" i="4"/>
  <c r="AW12" i="4"/>
  <c r="AV12" i="4"/>
  <c r="AU12" i="4"/>
  <c r="AU35" i="4" s="1"/>
  <c r="AT12" i="4"/>
  <c r="AS12" i="4"/>
  <c r="AR12" i="4"/>
  <c r="AQ12" i="4"/>
  <c r="AQ35" i="4" s="1"/>
  <c r="AP12" i="4"/>
  <c r="AO12" i="4"/>
  <c r="AN12" i="4"/>
  <c r="AM12" i="4"/>
  <c r="AM35" i="4" s="1"/>
  <c r="AL12" i="4"/>
  <c r="AJ12" i="4"/>
  <c r="AI12" i="4"/>
  <c r="AH12" i="4"/>
  <c r="AY10" i="4"/>
  <c r="AX10" i="4"/>
  <c r="AW10" i="4"/>
  <c r="AV10" i="4"/>
  <c r="AV35" i="4" s="1"/>
  <c r="AU10" i="4"/>
  <c r="AT10" i="4"/>
  <c r="AS10" i="4"/>
  <c r="AR10" i="4"/>
  <c r="AR35" i="4" s="1"/>
  <c r="AQ10" i="4"/>
  <c r="AP10" i="4"/>
  <c r="AO10" i="4"/>
  <c r="AN10" i="4"/>
  <c r="AN35" i="4" s="1"/>
  <c r="AM10" i="4"/>
  <c r="AL10" i="4"/>
  <c r="AJ10" i="4"/>
  <c r="AI10" i="4"/>
  <c r="AI35" i="4" s="1"/>
  <c r="AH10" i="4"/>
  <c r="AX67" i="3"/>
  <c r="AS67" i="3"/>
  <c r="AP67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J64" i="3"/>
  <c r="AI64" i="3"/>
  <c r="AH64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J62" i="3"/>
  <c r="AI62" i="3"/>
  <c r="AH62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J60" i="3"/>
  <c r="AI60" i="3"/>
  <c r="AH60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J58" i="3"/>
  <c r="AI58" i="3"/>
  <c r="AH58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J56" i="3"/>
  <c r="AI56" i="3"/>
  <c r="AH56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J54" i="3"/>
  <c r="AI54" i="3"/>
  <c r="AH54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J52" i="3"/>
  <c r="AI52" i="3"/>
  <c r="AH52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J50" i="3"/>
  <c r="AI50" i="3"/>
  <c r="AH50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J48" i="3"/>
  <c r="AJ67" i="3" s="1"/>
  <c r="AI48" i="3"/>
  <c r="AH48" i="3"/>
  <c r="AY46" i="3"/>
  <c r="AX46" i="3"/>
  <c r="AW46" i="3"/>
  <c r="AW67" i="3" s="1"/>
  <c r="AV46" i="3"/>
  <c r="AU46" i="3"/>
  <c r="AT46" i="3"/>
  <c r="AS46" i="3"/>
  <c r="AR46" i="3"/>
  <c r="AQ46" i="3"/>
  <c r="AP46" i="3"/>
  <c r="AO46" i="3"/>
  <c r="AO67" i="3" s="1"/>
  <c r="AN46" i="3"/>
  <c r="AM46" i="3"/>
  <c r="AL46" i="3"/>
  <c r="AJ46" i="3"/>
  <c r="AI46" i="3"/>
  <c r="AH46" i="3"/>
  <c r="AY44" i="3"/>
  <c r="AX44" i="3"/>
  <c r="AW44" i="3"/>
  <c r="AV44" i="3"/>
  <c r="AU44" i="3"/>
  <c r="AT44" i="3"/>
  <c r="AT67" i="3" s="1"/>
  <c r="AS44" i="3"/>
  <c r="AR44" i="3"/>
  <c r="AQ44" i="3"/>
  <c r="AP44" i="3"/>
  <c r="AO44" i="3"/>
  <c r="AN44" i="3"/>
  <c r="AM44" i="3"/>
  <c r="AL44" i="3"/>
  <c r="AL67" i="3" s="1"/>
  <c r="AJ44" i="3"/>
  <c r="AI44" i="3"/>
  <c r="AH44" i="3"/>
  <c r="AY42" i="3"/>
  <c r="AX42" i="3"/>
  <c r="AW42" i="3"/>
  <c r="AV42" i="3"/>
  <c r="AV67" i="3" s="1"/>
  <c r="AU42" i="3"/>
  <c r="AT42" i="3"/>
  <c r="AS42" i="3"/>
  <c r="AR42" i="3"/>
  <c r="AR67" i="3" s="1"/>
  <c r="AQ42" i="3"/>
  <c r="AP42" i="3"/>
  <c r="AO42" i="3"/>
  <c r="AN42" i="3"/>
  <c r="AN67" i="3" s="1"/>
  <c r="AM42" i="3"/>
  <c r="AL42" i="3"/>
  <c r="AJ42" i="3"/>
  <c r="AI42" i="3"/>
  <c r="AI67" i="3" s="1"/>
  <c r="AH42" i="3"/>
  <c r="AB37" i="3"/>
  <c r="AY32" i="3"/>
  <c r="AX32" i="3"/>
  <c r="AW32" i="3"/>
  <c r="AV32" i="3"/>
  <c r="AU32" i="3"/>
  <c r="AT32" i="3"/>
  <c r="AS32" i="3"/>
  <c r="AR32" i="3"/>
  <c r="AQ32" i="3"/>
  <c r="AP32" i="3"/>
  <c r="AO32" i="3"/>
  <c r="AN32" i="3"/>
  <c r="AM32" i="3"/>
  <c r="AL32" i="3"/>
  <c r="AJ32" i="3"/>
  <c r="AI32" i="3"/>
  <c r="AH32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J30" i="3"/>
  <c r="AI30" i="3"/>
  <c r="AH30" i="3"/>
  <c r="AY28" i="3"/>
  <c r="AX28" i="3"/>
  <c r="AW28" i="3"/>
  <c r="AV28" i="3"/>
  <c r="AU28" i="3"/>
  <c r="AT28" i="3"/>
  <c r="AS28" i="3"/>
  <c r="AR28" i="3"/>
  <c r="AQ28" i="3"/>
  <c r="AP28" i="3"/>
  <c r="AO28" i="3"/>
  <c r="AN28" i="3"/>
  <c r="AM28" i="3"/>
  <c r="AL28" i="3"/>
  <c r="AJ28" i="3"/>
  <c r="AI28" i="3"/>
  <c r="AH28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J26" i="3"/>
  <c r="AI26" i="3"/>
  <c r="AH26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L24" i="3"/>
  <c r="AJ24" i="3"/>
  <c r="AI24" i="3"/>
  <c r="AH24" i="3"/>
  <c r="AY22" i="3"/>
  <c r="AX22" i="3"/>
  <c r="AW22" i="3"/>
  <c r="AV22" i="3"/>
  <c r="AU22" i="3"/>
  <c r="AT22" i="3"/>
  <c r="AS22" i="3"/>
  <c r="AR22" i="3"/>
  <c r="AQ22" i="3"/>
  <c r="AP22" i="3"/>
  <c r="AO22" i="3"/>
  <c r="AN22" i="3"/>
  <c r="AM22" i="3"/>
  <c r="AL22" i="3"/>
  <c r="AJ22" i="3"/>
  <c r="AI22" i="3"/>
  <c r="AH22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J20" i="3"/>
  <c r="AI20" i="3"/>
  <c r="AH20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J18" i="3"/>
  <c r="AI18" i="3"/>
  <c r="AH18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J16" i="3"/>
  <c r="AI16" i="3"/>
  <c r="AH16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J14" i="3"/>
  <c r="AI14" i="3"/>
  <c r="AH14" i="3"/>
  <c r="AY12" i="3"/>
  <c r="AY35" i="3" s="1"/>
  <c r="AX12" i="3"/>
  <c r="AW12" i="3"/>
  <c r="AV12" i="3"/>
  <c r="AU12" i="3"/>
  <c r="AU35" i="3" s="1"/>
  <c r="AT12" i="3"/>
  <c r="AS12" i="3"/>
  <c r="AR12" i="3"/>
  <c r="AQ12" i="3"/>
  <c r="AQ35" i="3" s="1"/>
  <c r="AP12" i="3"/>
  <c r="AO12" i="3"/>
  <c r="AN12" i="3"/>
  <c r="AM12" i="3"/>
  <c r="AM35" i="3" s="1"/>
  <c r="AL12" i="3"/>
  <c r="AJ12" i="3"/>
  <c r="AI12" i="3"/>
  <c r="AH12" i="3"/>
  <c r="AH35" i="3" s="1"/>
  <c r="AY10" i="3"/>
  <c r="AX10" i="3"/>
  <c r="AW10" i="3"/>
  <c r="AV10" i="3"/>
  <c r="AV35" i="3" s="1"/>
  <c r="AU10" i="3"/>
  <c r="AT10" i="3"/>
  <c r="AS10" i="3"/>
  <c r="AR10" i="3"/>
  <c r="AR35" i="3" s="1"/>
  <c r="AQ10" i="3"/>
  <c r="AP10" i="3"/>
  <c r="AO10" i="3"/>
  <c r="AN10" i="3"/>
  <c r="AN35" i="3" s="1"/>
  <c r="AM10" i="3"/>
  <c r="AL10" i="3"/>
  <c r="AJ10" i="3"/>
  <c r="AI10" i="3"/>
  <c r="AI35" i="3" s="1"/>
  <c r="AH10" i="3"/>
  <c r="AB69" i="2"/>
  <c r="AU67" i="2"/>
  <c r="AJ67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J64" i="2"/>
  <c r="AI64" i="2"/>
  <c r="AH64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AM62" i="2"/>
  <c r="AL62" i="2"/>
  <c r="AJ62" i="2"/>
  <c r="AI62" i="2"/>
  <c r="AH62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AM60" i="2"/>
  <c r="AL60" i="2"/>
  <c r="AJ60" i="2"/>
  <c r="AI60" i="2"/>
  <c r="AH60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J58" i="2"/>
  <c r="AI58" i="2"/>
  <c r="AH58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J56" i="2"/>
  <c r="AI56" i="2"/>
  <c r="AH56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J54" i="2"/>
  <c r="AI54" i="2"/>
  <c r="AH54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J52" i="2"/>
  <c r="AI52" i="2"/>
  <c r="AH52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J50" i="2"/>
  <c r="AI50" i="2"/>
  <c r="AH50" i="2"/>
  <c r="AY48" i="2"/>
  <c r="AX48" i="2"/>
  <c r="AW48" i="2"/>
  <c r="AV48" i="2"/>
  <c r="AU48" i="2"/>
  <c r="AT48" i="2"/>
  <c r="AT67" i="2" s="1"/>
  <c r="AS48" i="2"/>
  <c r="AR48" i="2"/>
  <c r="AQ48" i="2"/>
  <c r="AP48" i="2"/>
  <c r="AP67" i="2" s="1"/>
  <c r="AO48" i="2"/>
  <c r="AN48" i="2"/>
  <c r="AM48" i="2"/>
  <c r="AL48" i="2"/>
  <c r="AJ48" i="2"/>
  <c r="AI48" i="2"/>
  <c r="AH48" i="2"/>
  <c r="AY46" i="2"/>
  <c r="AY67" i="2" s="1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J46" i="2"/>
  <c r="AI46" i="2"/>
  <c r="AH46" i="2"/>
  <c r="AH67" i="2" s="1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J44" i="2"/>
  <c r="AI44" i="2"/>
  <c r="AH44" i="2"/>
  <c r="AY42" i="2"/>
  <c r="AX42" i="2"/>
  <c r="AW42" i="2"/>
  <c r="AW67" i="2" s="1"/>
  <c r="AV42" i="2"/>
  <c r="AU42" i="2"/>
  <c r="AT42" i="2"/>
  <c r="AS42" i="2"/>
  <c r="AS67" i="2" s="1"/>
  <c r="AR42" i="2"/>
  <c r="AQ42" i="2"/>
  <c r="AP42" i="2"/>
  <c r="AO42" i="2"/>
  <c r="AO67" i="2" s="1"/>
  <c r="AN42" i="2"/>
  <c r="AM42" i="2"/>
  <c r="AL42" i="2"/>
  <c r="AJ42" i="2"/>
  <c r="AI42" i="2"/>
  <c r="AH42" i="2"/>
  <c r="AB37" i="2"/>
  <c r="AV35" i="2"/>
  <c r="AP35" i="2"/>
  <c r="AM35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J32" i="2"/>
  <c r="AI32" i="2"/>
  <c r="AH32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J30" i="2"/>
  <c r="AI30" i="2"/>
  <c r="AH30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J28" i="2"/>
  <c r="AI28" i="2"/>
  <c r="AH28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J26" i="2"/>
  <c r="AI26" i="2"/>
  <c r="AH26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J24" i="2"/>
  <c r="AI24" i="2"/>
  <c r="AH24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J22" i="2"/>
  <c r="AI22" i="2"/>
  <c r="AH22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J20" i="2"/>
  <c r="AI20" i="2"/>
  <c r="AH20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J18" i="2"/>
  <c r="AI18" i="2"/>
  <c r="AH18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J16" i="2"/>
  <c r="AI16" i="2"/>
  <c r="AH16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L35" i="2" s="1"/>
  <c r="AJ14" i="2"/>
  <c r="AI14" i="2"/>
  <c r="AH14" i="2"/>
  <c r="AY12" i="2"/>
  <c r="AX12" i="2"/>
  <c r="AW12" i="2"/>
  <c r="AV12" i="2"/>
  <c r="AU12" i="2"/>
  <c r="AU35" i="2" s="1"/>
  <c r="AT12" i="2"/>
  <c r="AS12" i="2"/>
  <c r="AR12" i="2"/>
  <c r="AQ12" i="2"/>
  <c r="AQ35" i="2" s="1"/>
  <c r="AP12" i="2"/>
  <c r="AO12" i="2"/>
  <c r="AN12" i="2"/>
  <c r="AM12" i="2"/>
  <c r="AL12" i="2"/>
  <c r="AJ12" i="2"/>
  <c r="AI12" i="2"/>
  <c r="AH12" i="2"/>
  <c r="AH35" i="2" s="1"/>
  <c r="AY10" i="2"/>
  <c r="AY35" i="2" s="1"/>
  <c r="AX10" i="2"/>
  <c r="AW10" i="2"/>
  <c r="AW35" i="2" s="1"/>
  <c r="AV10" i="2"/>
  <c r="AU10" i="2"/>
  <c r="AT10" i="2"/>
  <c r="AS10" i="2"/>
  <c r="AS35" i="2" s="1"/>
  <c r="AR10" i="2"/>
  <c r="AQ10" i="2"/>
  <c r="AP10" i="2"/>
  <c r="AO10" i="2"/>
  <c r="AO35" i="2" s="1"/>
  <c r="AN10" i="2"/>
  <c r="AM10" i="2"/>
  <c r="AL10" i="2"/>
  <c r="AJ10" i="2"/>
  <c r="AJ35" i="2" s="1"/>
  <c r="AI10" i="2"/>
  <c r="AH10" i="2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J64" i="1"/>
  <c r="AI64" i="1"/>
  <c r="AH64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J62" i="1"/>
  <c r="AI62" i="1"/>
  <c r="AH62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J60" i="1"/>
  <c r="AI60" i="1"/>
  <c r="AH60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J58" i="1"/>
  <c r="AI58" i="1"/>
  <c r="AH58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J56" i="1"/>
  <c r="AI56" i="1"/>
  <c r="AH56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J54" i="1"/>
  <c r="AI54" i="1"/>
  <c r="AH54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J52" i="1"/>
  <c r="AI52" i="1"/>
  <c r="AH52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J50" i="1"/>
  <c r="AI50" i="1"/>
  <c r="AH50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J48" i="1"/>
  <c r="AI48" i="1"/>
  <c r="AH48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J46" i="1"/>
  <c r="AI46" i="1"/>
  <c r="AH46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J44" i="1"/>
  <c r="AI44" i="1"/>
  <c r="AH44" i="1"/>
  <c r="AY42" i="1"/>
  <c r="AY67" i="1" s="1"/>
  <c r="AX42" i="1"/>
  <c r="AX67" i="1" s="1"/>
  <c r="AW42" i="1"/>
  <c r="AW67" i="1" s="1"/>
  <c r="AV42" i="1"/>
  <c r="AV67" i="1" s="1"/>
  <c r="AU42" i="1"/>
  <c r="AU67" i="1" s="1"/>
  <c r="AT42" i="1"/>
  <c r="AT67" i="1" s="1"/>
  <c r="AS42" i="1"/>
  <c r="AS67" i="1" s="1"/>
  <c r="AR42" i="1"/>
  <c r="AR67" i="1" s="1"/>
  <c r="AQ42" i="1"/>
  <c r="AQ67" i="1" s="1"/>
  <c r="AP42" i="1"/>
  <c r="AP67" i="1" s="1"/>
  <c r="AO42" i="1"/>
  <c r="AO67" i="1" s="1"/>
  <c r="AN42" i="1"/>
  <c r="AN67" i="1" s="1"/>
  <c r="AM42" i="1"/>
  <c r="AM67" i="1" s="1"/>
  <c r="AL42" i="1"/>
  <c r="AL67" i="1" s="1"/>
  <c r="AJ42" i="1"/>
  <c r="AJ67" i="1" s="1"/>
  <c r="AI42" i="1"/>
  <c r="AI67" i="1" s="1"/>
  <c r="AH42" i="1"/>
  <c r="AH67" i="1" s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J32" i="1"/>
  <c r="AI32" i="1"/>
  <c r="AH32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J30" i="1"/>
  <c r="AI30" i="1"/>
  <c r="AH30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J28" i="1"/>
  <c r="AI28" i="1"/>
  <c r="AH28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J26" i="1"/>
  <c r="AI26" i="1"/>
  <c r="AH26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J24" i="1"/>
  <c r="AI24" i="1"/>
  <c r="AH24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J22" i="1"/>
  <c r="AI22" i="1"/>
  <c r="AH22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J20" i="1"/>
  <c r="AI20" i="1"/>
  <c r="AH20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J18" i="1"/>
  <c r="AI18" i="1"/>
  <c r="AH18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J16" i="1"/>
  <c r="AI16" i="1"/>
  <c r="AH16" i="1"/>
  <c r="AY14" i="1"/>
  <c r="AX14" i="1"/>
  <c r="AW14" i="1"/>
  <c r="AW35" i="1" s="1"/>
  <c r="AV14" i="1"/>
  <c r="AU14" i="1"/>
  <c r="AT14" i="1"/>
  <c r="AS14" i="1"/>
  <c r="AS35" i="1" s="1"/>
  <c r="AR14" i="1"/>
  <c r="AQ14" i="1"/>
  <c r="AP14" i="1"/>
  <c r="AO14" i="1"/>
  <c r="AO35" i="1" s="1"/>
  <c r="AN14" i="1"/>
  <c r="AM14" i="1"/>
  <c r="AL14" i="1"/>
  <c r="AJ14" i="1"/>
  <c r="AJ35" i="1" s="1"/>
  <c r="AI14" i="1"/>
  <c r="AH14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J12" i="1"/>
  <c r="AI12" i="1"/>
  <c r="AH12" i="1"/>
  <c r="AY10" i="1"/>
  <c r="AY35" i="1" s="1"/>
  <c r="AX10" i="1"/>
  <c r="AX35" i="1" s="1"/>
  <c r="AW10" i="1"/>
  <c r="AV10" i="1"/>
  <c r="AV35" i="1" s="1"/>
  <c r="AU10" i="1"/>
  <c r="AU35" i="1" s="1"/>
  <c r="AT10" i="1"/>
  <c r="AT35" i="1" s="1"/>
  <c r="AS10" i="1"/>
  <c r="AR10" i="1"/>
  <c r="AR35" i="1" s="1"/>
  <c r="AQ10" i="1"/>
  <c r="AQ35" i="1" s="1"/>
  <c r="AP10" i="1"/>
  <c r="AP35" i="1" s="1"/>
  <c r="AO10" i="1"/>
  <c r="AN10" i="1"/>
  <c r="AN35" i="1" s="1"/>
  <c r="AM10" i="1"/>
  <c r="AM35" i="1" s="1"/>
  <c r="AL10" i="1"/>
  <c r="AL35" i="1" s="1"/>
  <c r="AJ10" i="1"/>
  <c r="AI10" i="1"/>
  <c r="AI35" i="1" s="1"/>
  <c r="AH10" i="1"/>
  <c r="AH35" i="1" s="1"/>
  <c r="N35" i="9" l="1"/>
  <c r="N37" i="9"/>
  <c r="AB69" i="9"/>
  <c r="AB35" i="3"/>
  <c r="AB39" i="3" s="1"/>
  <c r="AB67" i="5"/>
  <c r="AB67" i="8"/>
  <c r="AP67" i="5"/>
  <c r="AX67" i="5"/>
  <c r="AM67" i="2"/>
  <c r="AQ67" i="2"/>
  <c r="AL67" i="2"/>
  <c r="AX67" i="2"/>
  <c r="AH67" i="7"/>
  <c r="AQ67" i="7"/>
  <c r="AY67" i="7"/>
  <c r="AB35" i="8"/>
  <c r="AB39" i="8" s="1"/>
  <c r="N35" i="4"/>
  <c r="N37" i="4"/>
  <c r="AL67" i="5"/>
  <c r="AT67" i="5"/>
  <c r="AI35" i="2"/>
  <c r="AB35" i="2" s="1"/>
  <c r="AB39" i="2" s="1"/>
  <c r="AN35" i="2"/>
  <c r="AR35" i="2"/>
  <c r="AJ35" i="4"/>
  <c r="AO35" i="4"/>
  <c r="AS35" i="4"/>
  <c r="AW35" i="4"/>
  <c r="AL35" i="6"/>
  <c r="AP35" i="6"/>
  <c r="AT35" i="6"/>
  <c r="AX35" i="6"/>
  <c r="AJ35" i="6"/>
  <c r="AS35" i="6"/>
  <c r="AI35" i="6"/>
  <c r="AB35" i="6" s="1"/>
  <c r="AB39" i="6" s="1"/>
  <c r="AR35" i="6"/>
  <c r="AB35" i="7"/>
  <c r="AB39" i="7" s="1"/>
  <c r="AL35" i="8"/>
  <c r="AT35" i="8"/>
  <c r="AM67" i="9"/>
  <c r="AU67" i="9"/>
  <c r="AT35" i="2"/>
  <c r="AX35" i="2"/>
  <c r="AJ35" i="3"/>
  <c r="AO35" i="3"/>
  <c r="AS35" i="3"/>
  <c r="AW35" i="3"/>
  <c r="AJ67" i="6"/>
  <c r="AO67" i="6"/>
  <c r="AS67" i="6"/>
  <c r="AW67" i="6"/>
  <c r="AI67" i="8"/>
  <c r="AN67" i="8"/>
  <c r="AR67" i="8"/>
  <c r="AV67" i="8"/>
  <c r="AP35" i="8"/>
  <c r="AX35" i="8"/>
  <c r="AH67" i="9"/>
  <c r="AB67" i="9" s="1"/>
  <c r="AB71" i="9" s="1"/>
  <c r="AQ67" i="9"/>
  <c r="AY67" i="9"/>
  <c r="AI67" i="2"/>
  <c r="AB67" i="2" s="1"/>
  <c r="AB71" i="2" s="1"/>
  <c r="AN67" i="2"/>
  <c r="AR67" i="2"/>
  <c r="AV67" i="2"/>
  <c r="AL35" i="3"/>
  <c r="AP35" i="3"/>
  <c r="AT35" i="3"/>
  <c r="AX35" i="3"/>
  <c r="AH67" i="3"/>
  <c r="AB67" i="3" s="1"/>
  <c r="AM67" i="3"/>
  <c r="AQ67" i="3"/>
  <c r="AU67" i="3"/>
  <c r="AY67" i="3"/>
  <c r="AH67" i="4"/>
  <c r="AB67" i="4" s="1"/>
  <c r="AB71" i="4" s="1"/>
  <c r="AM67" i="4"/>
  <c r="AQ67" i="4"/>
  <c r="AU67" i="4"/>
  <c r="AY67" i="4"/>
  <c r="AI35" i="5"/>
  <c r="AB35" i="5" s="1"/>
  <c r="AB39" i="5" s="1"/>
  <c r="AN35" i="5"/>
  <c r="AR35" i="5"/>
  <c r="AV35" i="5"/>
  <c r="AI67" i="7"/>
  <c r="AN67" i="7"/>
  <c r="AR67" i="7"/>
  <c r="AV67" i="7"/>
  <c r="AB35" i="1"/>
  <c r="AB39" i="1" s="1"/>
  <c r="AB67" i="1"/>
  <c r="AB71" i="1" s="1"/>
  <c r="N37" i="5" l="1"/>
  <c r="AB69" i="5"/>
  <c r="N35" i="5"/>
  <c r="N69" i="2"/>
  <c r="N67" i="2"/>
  <c r="AB69" i="6"/>
  <c r="AB71" i="6" s="1"/>
  <c r="N37" i="6"/>
  <c r="N35" i="6"/>
  <c r="N35" i="2"/>
  <c r="N37" i="2"/>
  <c r="N35" i="3"/>
  <c r="AB69" i="3"/>
  <c r="N37" i="3"/>
  <c r="N67" i="4"/>
  <c r="N69" i="4"/>
  <c r="N67" i="9"/>
  <c r="N69" i="9"/>
  <c r="AB67" i="7"/>
  <c r="AB71" i="8"/>
  <c r="AB71" i="3"/>
  <c r="AB69" i="7"/>
  <c r="N35" i="7"/>
  <c r="N37" i="7"/>
  <c r="N35" i="8"/>
  <c r="AB69" i="8"/>
  <c r="N37" i="8"/>
  <c r="AB71" i="5"/>
  <c r="N67" i="1"/>
  <c r="N69" i="1"/>
  <c r="N35" i="1"/>
  <c r="N37" i="1"/>
  <c r="N67" i="5" l="1"/>
  <c r="N69" i="5"/>
  <c r="N69" i="8"/>
  <c r="N67" i="8"/>
  <c r="N69" i="3"/>
  <c r="N67" i="3"/>
  <c r="N67" i="6"/>
  <c r="N69" i="6"/>
  <c r="AB71" i="7"/>
  <c r="N67" i="7" l="1"/>
  <c r="N69" i="7"/>
</calcChain>
</file>

<file path=xl/comments1.xml><?xml version="1.0" encoding="utf-8"?>
<comments xmlns="http://schemas.openxmlformats.org/spreadsheetml/2006/main">
  <authors>
    <author>Admin</author>
  </authors>
  <commentList>
    <comment ref="I45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P47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Q47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R47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S47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T47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U47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V47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  <comment ref="W47" authorId="0" shapeId="0">
      <text>
        <r>
          <rPr>
            <b/>
            <sz val="9"/>
            <color indexed="81"/>
            <rFont val="Tahoma"/>
            <family val="2"/>
          </rPr>
          <t xml:space="preserve">Admin
رصيد إجازة سابق 2007 </t>
        </r>
      </text>
    </comment>
  </commentList>
</comments>
</file>

<file path=xl/sharedStrings.xml><?xml version="1.0" encoding="utf-8"?>
<sst xmlns="http://schemas.openxmlformats.org/spreadsheetml/2006/main" count="5842" uniqueCount="101">
  <si>
    <t xml:space="preserve">سجل الحضور والغياب اليومي </t>
  </si>
  <si>
    <t>لسنة 2017 ميلادي</t>
  </si>
  <si>
    <t xml:space="preserve">رقم الصفحة: </t>
  </si>
  <si>
    <t xml:space="preserve">رقم التوظيف : </t>
  </si>
  <si>
    <t>بوشناف علي بوشناف</t>
  </si>
  <si>
    <t xml:space="preserve">الأســــــم:          </t>
  </si>
  <si>
    <t>الغياب بأنواعه</t>
  </si>
  <si>
    <t>الشهر</t>
  </si>
  <si>
    <t>عمـل</t>
  </si>
  <si>
    <t>إجـازة</t>
  </si>
  <si>
    <t>عمل اضافي</t>
  </si>
  <si>
    <t>F</t>
  </si>
  <si>
    <t>V</t>
  </si>
  <si>
    <t>E</t>
  </si>
  <si>
    <t>B</t>
  </si>
  <si>
    <t>A</t>
  </si>
  <si>
    <t>Q</t>
  </si>
  <si>
    <t>S</t>
  </si>
  <si>
    <t>K</t>
  </si>
  <si>
    <t>L</t>
  </si>
  <si>
    <t>P</t>
  </si>
  <si>
    <t>J</t>
  </si>
  <si>
    <t>I</t>
  </si>
  <si>
    <t>Y</t>
  </si>
  <si>
    <t>Z</t>
  </si>
  <si>
    <t>يناير</t>
  </si>
  <si>
    <t>*8</t>
  </si>
  <si>
    <t>C</t>
  </si>
  <si>
    <t>T</t>
  </si>
  <si>
    <t>ـــــ</t>
  </si>
  <si>
    <t>R</t>
  </si>
  <si>
    <t>W</t>
  </si>
  <si>
    <t>فبراير</t>
  </si>
  <si>
    <t>مارس</t>
  </si>
  <si>
    <t>أبريل</t>
  </si>
  <si>
    <t>D</t>
  </si>
  <si>
    <t>مايو</t>
  </si>
  <si>
    <t>يونيو</t>
  </si>
  <si>
    <t>M</t>
  </si>
  <si>
    <t>يوليه</t>
  </si>
  <si>
    <t>أغسطس</t>
  </si>
  <si>
    <t>سبتمبر</t>
  </si>
  <si>
    <t>H</t>
  </si>
  <si>
    <t>أكتوبر</t>
  </si>
  <si>
    <t>نوفمبر</t>
  </si>
  <si>
    <t>ديسمبر</t>
  </si>
  <si>
    <t>الإجازة المستحقة</t>
  </si>
  <si>
    <t xml:space="preserve">رصيد سابق </t>
  </si>
  <si>
    <t xml:space="preserve">الصافي </t>
  </si>
  <si>
    <t>OVER TIME CODES</t>
  </si>
  <si>
    <t>ABSENCE CODES</t>
  </si>
  <si>
    <t>no code-show overtime hours worked</t>
  </si>
  <si>
    <t>R- REST TAKEN</t>
  </si>
  <si>
    <t>A- authorized absence without pay</t>
  </si>
  <si>
    <t>D - total hours worked on holiday</t>
  </si>
  <si>
    <t>S- SICKNESS FIRST DAY</t>
  </si>
  <si>
    <t>B- unauthrized absence without pay</t>
  </si>
  <si>
    <t>W- total hours worked on a rest day</t>
  </si>
  <si>
    <t>Q- SICKNESS PROVED BY SOC DOCTOR</t>
  </si>
  <si>
    <t>P- authorized absence with pay</t>
  </si>
  <si>
    <t>M- holidy during CL &amp; official rest days/holiday</t>
  </si>
  <si>
    <t>J- ACCIDENT FIRST DAY</t>
  </si>
  <si>
    <t>C- CL including travel time</t>
  </si>
  <si>
    <t>during vacation</t>
  </si>
  <si>
    <t>I- INDUSTRIAL ACCIDENT APPROVAL BY SOC</t>
  </si>
  <si>
    <t>F- MLTRY TRN WITH PAY</t>
  </si>
  <si>
    <t>N- over time hours worked in ramadan</t>
  </si>
  <si>
    <t>MEDICAL DEPT</t>
  </si>
  <si>
    <t>Y- SECONDED - WITH PAY</t>
  </si>
  <si>
    <t>O- night shift allow</t>
  </si>
  <si>
    <t>E- EMERGENCY LEAVE WITH PAY</t>
  </si>
  <si>
    <t>K- TRAINING</t>
  </si>
  <si>
    <t>G- evening shift allow.</t>
  </si>
  <si>
    <t>L- BUSSINESS</t>
  </si>
  <si>
    <t>V- VACATIO EXCLUDING OFFICIAL REST DAYS &amp; HOLIDAYS</t>
  </si>
  <si>
    <t>U- Field Allowence.</t>
  </si>
  <si>
    <t>Z- Off shore Allowence</t>
  </si>
  <si>
    <t>H- HOLADY TAKEN</t>
  </si>
  <si>
    <t>فتحي فرج سعد القماطي</t>
  </si>
  <si>
    <t xml:space="preserve">     الأســــــم:          </t>
  </si>
  <si>
    <t>G</t>
  </si>
  <si>
    <t>O</t>
  </si>
  <si>
    <t>*C</t>
  </si>
  <si>
    <t>*12</t>
  </si>
  <si>
    <t>عياد محمد ارحومة</t>
  </si>
  <si>
    <t>*T</t>
  </si>
  <si>
    <t>ــــــ</t>
  </si>
  <si>
    <t xml:space="preserve">محمد بلقاسم بوهريرة موسى </t>
  </si>
  <si>
    <t>حامد صالح عبدالجليل</t>
  </si>
  <si>
    <t>ـــــــ</t>
  </si>
  <si>
    <t>ــــ</t>
  </si>
  <si>
    <t xml:space="preserve">المبروك علي مفتاح  </t>
  </si>
  <si>
    <t xml:space="preserve">بوبكر ابشينه عمر قحيط </t>
  </si>
  <si>
    <t>ـــــ *</t>
  </si>
  <si>
    <t xml:space="preserve">صالح غيث محمد عوض  </t>
  </si>
  <si>
    <t>محمد صالح عمر الشيباني</t>
  </si>
  <si>
    <t>à</t>
  </si>
  <si>
    <t>رقم التوظيف</t>
  </si>
  <si>
    <t>صافي رصيد الإجازات</t>
  </si>
  <si>
    <t xml:space="preserve">المطلوب استيراد بيانات الخلية AB71 من كل صفحة </t>
  </si>
  <si>
    <t>حسب رقم التوظيف لهذه الصفحة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</si>
</sst>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ر.س.‏&quot;\ * #,##0.00_-;_-&quot;ر.س.‏&quot;\ * #,##0.00\-;_-&quot;ر.س.‏&quot;\ * &quot;-&quot;??_-;_-@_-"/>
    <numFmt numFmtId="164" formatCode="00000"/>
    <numFmt numFmtId="165" formatCode="[$-1000000]00000"/>
    <numFmt numFmtId="166" formatCode="0000"/>
  </numFmts>
  <fonts count="52" x14ac:knownFonts="1">
    <font>
      <sz val="10"/>
      <name val="Arial"/>
      <charset val="178"/>
    </font>
    <font>
      <sz val="10"/>
      <name val="Arial"/>
      <family val="2"/>
    </font>
    <font>
      <b/>
      <sz val="11"/>
      <name val="Times New Roman"/>
      <family val="1"/>
    </font>
    <font>
      <b/>
      <sz val="10"/>
      <name val="Arial"/>
      <family val="2"/>
      <charset val="178"/>
    </font>
    <font>
      <b/>
      <sz val="2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0"/>
      <name val="Times New Roman"/>
      <family val="1"/>
      <scheme val="major"/>
    </font>
    <font>
      <sz val="14"/>
      <name val="Arial"/>
      <family val="2"/>
    </font>
    <font>
      <b/>
      <sz val="11"/>
      <color rgb="FF00B050"/>
      <name val="Times New Roman"/>
      <family val="1"/>
    </font>
    <font>
      <b/>
      <sz val="16"/>
      <name val="Arial"/>
      <family val="2"/>
      <charset val="178"/>
    </font>
    <font>
      <b/>
      <sz val="14"/>
      <name val="Arial"/>
      <family val="2"/>
      <charset val="178"/>
    </font>
    <font>
      <sz val="20"/>
      <name val="Arial"/>
      <family val="2"/>
    </font>
    <font>
      <b/>
      <sz val="18"/>
      <color rgb="FF0000FF"/>
      <name val="Arial"/>
      <family val="2"/>
      <scheme val="minor"/>
    </font>
    <font>
      <b/>
      <sz val="20"/>
      <name val="Arial"/>
      <family val="2"/>
      <scheme val="minor"/>
    </font>
    <font>
      <b/>
      <sz val="16"/>
      <color rgb="FF002060"/>
      <name val="Arial"/>
      <family val="2"/>
      <charset val="178"/>
    </font>
    <font>
      <b/>
      <sz val="18"/>
      <name val="Arial"/>
      <family val="2"/>
      <charset val="178"/>
    </font>
    <font>
      <b/>
      <sz val="12"/>
      <name val="Arial"/>
      <family val="2"/>
    </font>
    <font>
      <b/>
      <sz val="11"/>
      <name val="Arial"/>
      <family val="2"/>
    </font>
    <font>
      <b/>
      <sz val="7"/>
      <name val="Arial"/>
      <family val="2"/>
      <charset val="178"/>
    </font>
    <font>
      <b/>
      <sz val="16"/>
      <color rgb="FF0000FF"/>
      <name val="Arial"/>
      <family val="2"/>
    </font>
    <font>
      <b/>
      <u/>
      <sz val="14"/>
      <name val="Arial"/>
      <family val="2"/>
    </font>
    <font>
      <b/>
      <sz val="11"/>
      <color rgb="FF0000FF"/>
      <name val="Arial"/>
      <family val="2"/>
    </font>
    <font>
      <b/>
      <sz val="14"/>
      <name val="Times New Roman"/>
      <family val="1"/>
    </font>
    <font>
      <u/>
      <sz val="10"/>
      <name val="Arial"/>
      <family val="2"/>
    </font>
    <font>
      <b/>
      <sz val="14"/>
      <color rgb="FF151901"/>
      <name val="Arial"/>
      <family val="2"/>
      <scheme val="minor"/>
    </font>
    <font>
      <b/>
      <sz val="12"/>
      <color rgb="FFFF0000"/>
      <name val="Arial"/>
      <family val="2"/>
    </font>
    <font>
      <b/>
      <sz val="12"/>
      <color indexed="18"/>
      <name val="Arial"/>
      <family val="2"/>
    </font>
    <font>
      <b/>
      <sz val="14"/>
      <color indexed="18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6"/>
      <color indexed="18"/>
      <name val="Arial"/>
      <family val="2"/>
    </font>
    <font>
      <b/>
      <sz val="12"/>
      <color theme="0" tint="-4.9989318521683403E-2"/>
      <name val="Arial"/>
      <family val="2"/>
      <scheme val="minor"/>
    </font>
    <font>
      <b/>
      <sz val="12"/>
      <name val="Arial"/>
      <family val="2"/>
      <charset val="178"/>
    </font>
    <font>
      <b/>
      <sz val="9"/>
      <color rgb="FFFF0000"/>
      <name val="Arial"/>
      <family val="2"/>
    </font>
    <font>
      <b/>
      <sz val="11"/>
      <name val="Arial"/>
      <family val="2"/>
      <charset val="178"/>
    </font>
    <font>
      <b/>
      <u/>
      <sz val="10"/>
      <name val="Arial (Arabic)"/>
      <family val="2"/>
      <charset val="178"/>
    </font>
    <font>
      <sz val="10"/>
      <name val="Arial (Arabic)"/>
      <family val="2"/>
      <charset val="178"/>
    </font>
    <font>
      <b/>
      <sz val="10"/>
      <name val="Arial"/>
      <family val="2"/>
    </font>
    <font>
      <b/>
      <u/>
      <sz val="10"/>
      <name val="Arial (Arabic)"/>
      <charset val="178"/>
    </font>
    <font>
      <b/>
      <sz val="10"/>
      <name val="Arial (Arabic)"/>
      <family val="2"/>
      <charset val="178"/>
    </font>
    <font>
      <b/>
      <u/>
      <sz val="10"/>
      <name val="Arial"/>
      <family val="2"/>
      <charset val="178"/>
    </font>
    <font>
      <b/>
      <sz val="12"/>
      <color rgb="FF00B050"/>
      <name val="Arial"/>
      <family val="2"/>
    </font>
    <font>
      <b/>
      <sz val="12"/>
      <color rgb="FF002060"/>
      <name val="Arial"/>
      <family val="2"/>
    </font>
    <font>
      <b/>
      <sz val="18"/>
      <color indexed="18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b/>
      <sz val="20"/>
      <color rgb="FFFF0000"/>
      <name val="Wingdings"/>
      <charset val="2"/>
    </font>
    <font>
      <sz val="18"/>
      <name val="Arial"/>
      <family val="2"/>
    </font>
    <font>
      <sz val="16"/>
      <color rgb="FFFF0000"/>
      <name val="Arial"/>
      <family val="2"/>
    </font>
    <font>
      <b/>
      <sz val="22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theme="5" tint="0.39994506668294322"/>
        <bgColor indexed="43"/>
      </patternFill>
    </fill>
    <fill>
      <patternFill patternType="solid">
        <fgColor theme="5" tint="0.39997558519241921"/>
        <bgColor indexed="64"/>
      </patternFill>
    </fill>
    <fill>
      <patternFill patternType="lightGray">
        <fgColor theme="9" tint="0.39994506668294322"/>
        <bgColor indexed="65"/>
      </patternFill>
    </fill>
    <fill>
      <patternFill patternType="solid">
        <fgColor theme="0"/>
        <bgColor indexed="64"/>
      </patternFill>
    </fill>
    <fill>
      <patternFill patternType="mediumGray">
        <fgColor theme="5" tint="0.39994506668294322"/>
        <bgColor theme="0" tint="-0.34998626667073579"/>
      </patternFill>
    </fill>
    <fill>
      <patternFill patternType="solid">
        <fgColor rgb="FFFF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68">
    <xf numFmtId="0" fontId="0" fillId="0" borderId="0" xfId="0"/>
    <xf numFmtId="0" fontId="2" fillId="2" borderId="0" xfId="1" applyFont="1" applyFill="1" applyBorder="1" applyAlignment="1">
      <alignment horizontal="left" vertical="center"/>
    </xf>
    <xf numFmtId="0" fontId="1" fillId="0" borderId="0" xfId="1" applyFont="1" applyBorder="1" applyAlignment="1">
      <alignment vertical="center" readingOrder="1"/>
    </xf>
    <xf numFmtId="0" fontId="3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 wrapText="1"/>
    </xf>
    <xf numFmtId="0" fontId="3" fillId="0" borderId="0" xfId="1" applyFont="1" applyFill="1" applyBorder="1"/>
    <xf numFmtId="0" fontId="4" fillId="0" borderId="0" xfId="1" applyFont="1" applyBorder="1" applyAlignment="1">
      <alignment horizontal="center" vertical="center"/>
    </xf>
    <xf numFmtId="22" fontId="5" fillId="0" borderId="0" xfId="1" applyNumberFormat="1" applyFont="1" applyBorder="1" applyAlignment="1">
      <alignment horizontal="right" vertical="center"/>
    </xf>
    <xf numFmtId="22" fontId="6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22" fontId="8" fillId="0" borderId="0" xfId="1" applyNumberFormat="1" applyFont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22" fontId="6" fillId="0" borderId="0" xfId="1" applyNumberFormat="1" applyFont="1" applyBorder="1" applyAlignment="1">
      <alignment vertical="center"/>
    </xf>
    <xf numFmtId="22" fontId="5" fillId="0" borderId="0" xfId="1" applyNumberFormat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22" fontId="12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" fillId="0" borderId="0" xfId="1" applyFont="1" applyBorder="1" applyAlignment="1">
      <alignment horizontal="left" vertical="center" readingOrder="2"/>
    </xf>
    <xf numFmtId="0" fontId="3" fillId="0" borderId="0" xfId="1" applyFont="1" applyBorder="1" applyAlignment="1">
      <alignment horizontal="center" vertical="center"/>
    </xf>
    <xf numFmtId="0" fontId="17" fillId="0" borderId="0" xfId="1" applyFont="1" applyBorder="1" applyAlignment="1">
      <alignment vertical="center" wrapText="1"/>
    </xf>
    <xf numFmtId="0" fontId="18" fillId="0" borderId="0" xfId="1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1" fillId="0" borderId="0" xfId="1" applyFont="1"/>
    <xf numFmtId="0" fontId="1" fillId="2" borderId="0" xfId="1" applyFont="1" applyFill="1" applyBorder="1"/>
    <xf numFmtId="0" fontId="1" fillId="0" borderId="0" xfId="1" applyFont="1" applyFill="1" applyBorder="1"/>
    <xf numFmtId="0" fontId="1" fillId="2" borderId="0" xfId="1" applyFont="1" applyFill="1"/>
    <xf numFmtId="0" fontId="21" fillId="12" borderId="11" xfId="1" applyFont="1" applyFill="1" applyBorder="1" applyAlignment="1">
      <alignment horizontal="center" vertical="center"/>
    </xf>
    <xf numFmtId="0" fontId="22" fillId="14" borderId="0" xfId="1" applyFont="1" applyFill="1" applyBorder="1" applyAlignment="1">
      <alignment horizontal="center" vertical="center" textRotation="45"/>
    </xf>
    <xf numFmtId="0" fontId="24" fillId="2" borderId="0" xfId="1" applyFont="1" applyFill="1" applyBorder="1" applyAlignment="1">
      <alignment horizontal="center" vertical="center"/>
    </xf>
    <xf numFmtId="0" fontId="21" fillId="12" borderId="18" xfId="1" applyFont="1" applyFill="1" applyBorder="1" applyAlignment="1">
      <alignment horizontal="center" vertical="center"/>
    </xf>
    <xf numFmtId="0" fontId="26" fillId="15" borderId="23" xfId="1" applyFont="1" applyFill="1" applyBorder="1" applyAlignment="1">
      <alignment horizontal="center" vertical="center"/>
    </xf>
    <xf numFmtId="0" fontId="26" fillId="15" borderId="24" xfId="1" applyFont="1" applyFill="1" applyBorder="1" applyAlignment="1">
      <alignment horizontal="center" vertical="center"/>
    </xf>
    <xf numFmtId="0" fontId="27" fillId="16" borderId="21" xfId="1" applyFont="1" applyFill="1" applyBorder="1" applyAlignment="1">
      <alignment horizontal="center" vertical="center"/>
    </xf>
    <xf numFmtId="0" fontId="27" fillId="15" borderId="26" xfId="1" applyFont="1" applyFill="1" applyBorder="1" applyAlignment="1">
      <alignment horizontal="center" vertical="center"/>
    </xf>
    <xf numFmtId="0" fontId="27" fillId="15" borderId="27" xfId="1" applyFont="1" applyFill="1" applyBorder="1" applyAlignment="1">
      <alignment horizontal="center" vertical="center"/>
    </xf>
    <xf numFmtId="0" fontId="27" fillId="16" borderId="28" xfId="1" applyFont="1" applyFill="1" applyBorder="1" applyAlignment="1">
      <alignment horizontal="center" vertical="center"/>
    </xf>
    <xf numFmtId="0" fontId="18" fillId="2" borderId="0" xfId="1" applyFont="1" applyFill="1" applyBorder="1" applyAlignment="1">
      <alignment horizontal="center"/>
    </xf>
    <xf numFmtId="0" fontId="26" fillId="15" borderId="34" xfId="1" applyFont="1" applyFill="1" applyBorder="1" applyAlignment="1">
      <alignment horizontal="center" vertical="center"/>
    </xf>
    <xf numFmtId="0" fontId="27" fillId="16" borderId="35" xfId="1" applyFont="1" applyFill="1" applyBorder="1" applyAlignment="1">
      <alignment horizontal="center" vertical="center"/>
    </xf>
    <xf numFmtId="0" fontId="27" fillId="15" borderId="36" xfId="1" applyFont="1" applyFill="1" applyBorder="1" applyAlignment="1">
      <alignment horizontal="center" vertical="center"/>
    </xf>
    <xf numFmtId="0" fontId="27" fillId="16" borderId="37" xfId="1" applyFont="1" applyFill="1" applyBorder="1" applyAlignment="1">
      <alignment horizontal="center" vertical="center"/>
    </xf>
    <xf numFmtId="0" fontId="27" fillId="18" borderId="17" xfId="1" applyFont="1" applyFill="1" applyBorder="1" applyAlignment="1">
      <alignment horizontal="center" vertical="center"/>
    </xf>
    <xf numFmtId="0" fontId="26" fillId="15" borderId="26" xfId="1" applyFont="1" applyFill="1" applyBorder="1" applyAlignment="1">
      <alignment horizontal="center" vertical="center"/>
    </xf>
    <xf numFmtId="0" fontId="26" fillId="15" borderId="36" xfId="1" applyFont="1" applyFill="1" applyBorder="1" applyAlignment="1">
      <alignment horizontal="center" vertical="center"/>
    </xf>
    <xf numFmtId="44" fontId="18" fillId="2" borderId="0" xfId="2" applyFont="1" applyFill="1" applyBorder="1" applyAlignment="1">
      <alignment horizontal="center"/>
    </xf>
    <xf numFmtId="0" fontId="6" fillId="15" borderId="0" xfId="1" applyFont="1" applyFill="1" applyBorder="1" applyAlignment="1">
      <alignment horizontal="center"/>
    </xf>
    <xf numFmtId="0" fontId="19" fillId="0" borderId="0" xfId="1" applyFont="1" applyFill="1" applyBorder="1" applyAlignment="1">
      <alignment horizontal="center"/>
    </xf>
    <xf numFmtId="0" fontId="27" fillId="18" borderId="41" xfId="1" applyFont="1" applyFill="1" applyBorder="1" applyAlignment="1">
      <alignment horizontal="center" vertical="center"/>
    </xf>
    <xf numFmtId="0" fontId="27" fillId="18" borderId="42" xfId="1" applyFont="1" applyFill="1" applyBorder="1" applyAlignment="1">
      <alignment horizontal="center" vertical="center"/>
    </xf>
    <xf numFmtId="0" fontId="27" fillId="16" borderId="44" xfId="1" applyFont="1" applyFill="1" applyBorder="1" applyAlignment="1">
      <alignment horizontal="center" vertical="center"/>
    </xf>
    <xf numFmtId="165" fontId="25" fillId="0" borderId="0" xfId="1" quotePrefix="1" applyNumberFormat="1" applyFont="1" applyFill="1" applyBorder="1" applyAlignment="1">
      <alignment horizontal="right" vertical="center"/>
    </xf>
    <xf numFmtId="0" fontId="27" fillId="15" borderId="0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65" fontId="25" fillId="0" borderId="0" xfId="1" quotePrefix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1" fillId="15" borderId="0" xfId="1" applyFont="1" applyFill="1" applyBorder="1" applyAlignment="1">
      <alignment horizontal="center" vertical="center"/>
    </xf>
    <xf numFmtId="0" fontId="32" fillId="15" borderId="0" xfId="1" applyFont="1" applyFill="1" applyBorder="1" applyAlignment="1">
      <alignment horizontal="center" vertical="center" wrapText="1"/>
    </xf>
    <xf numFmtId="0" fontId="11" fillId="15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7" fillId="15" borderId="26" xfId="1" applyFont="1" applyFill="1" applyBorder="1" applyAlignment="1">
      <alignment horizontal="center" vertical="center"/>
    </xf>
    <xf numFmtId="0" fontId="17" fillId="15" borderId="36" xfId="1" applyFont="1" applyFill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/>
    <xf numFmtId="0" fontId="19" fillId="0" borderId="0" xfId="1" applyFont="1" applyBorder="1" applyAlignment="1">
      <alignment horizontal="center"/>
    </xf>
    <xf numFmtId="0" fontId="19" fillId="0" borderId="0" xfId="1" applyFont="1" applyAlignment="1">
      <alignment horizontal="center"/>
    </xf>
    <xf numFmtId="0" fontId="32" fillId="0" borderId="0" xfId="1" applyFont="1" applyFill="1" applyBorder="1" applyAlignment="1">
      <alignment horizontal="center" vertical="center"/>
    </xf>
    <xf numFmtId="0" fontId="36" fillId="0" borderId="0" xfId="1" applyFont="1" applyFill="1" applyBorder="1" applyAlignment="1">
      <alignment horizontal="center" vertical="center"/>
    </xf>
    <xf numFmtId="0" fontId="0" fillId="15" borderId="0" xfId="0" applyFill="1"/>
    <xf numFmtId="0" fontId="37" fillId="6" borderId="0" xfId="0" applyFont="1" applyFill="1" applyAlignment="1">
      <alignment vertical="center"/>
    </xf>
    <xf numFmtId="0" fontId="38" fillId="6" borderId="0" xfId="0" applyFont="1" applyFill="1"/>
    <xf numFmtId="0" fontId="3" fillId="6" borderId="0" xfId="1" applyFont="1" applyFill="1" applyAlignment="1">
      <alignment horizontal="center"/>
    </xf>
    <xf numFmtId="0" fontId="38" fillId="6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9" fillId="0" borderId="0" xfId="0" applyFont="1" applyFill="1" applyAlignment="1">
      <alignment vertical="center"/>
    </xf>
    <xf numFmtId="0" fontId="39" fillId="15" borderId="0" xfId="0" applyFont="1" applyFill="1"/>
    <xf numFmtId="0" fontId="1" fillId="15" borderId="0" xfId="0" applyFont="1" applyFill="1"/>
    <xf numFmtId="0" fontId="40" fillId="0" borderId="0" xfId="0" applyFont="1" applyFill="1" applyAlignment="1">
      <alignment horizontal="center" vertical="center"/>
    </xf>
    <xf numFmtId="0" fontId="37" fillId="15" borderId="0" xfId="0" applyFont="1" applyFill="1"/>
    <xf numFmtId="0" fontId="41" fillId="15" borderId="0" xfId="0" applyFont="1" applyFill="1" applyAlignment="1">
      <alignment vertical="center"/>
    </xf>
    <xf numFmtId="0" fontId="38" fillId="15" borderId="0" xfId="0" applyFont="1" applyFill="1"/>
    <xf numFmtId="0" fontId="38" fillId="15" borderId="0" xfId="0" applyFont="1" applyFill="1" applyAlignment="1">
      <alignment vertical="center"/>
    </xf>
    <xf numFmtId="0" fontId="37" fillId="15" borderId="0" xfId="0" applyFont="1" applyFill="1" applyAlignment="1">
      <alignment vertical="top"/>
    </xf>
    <xf numFmtId="0" fontId="42" fillId="0" borderId="0" xfId="1" applyFont="1"/>
    <xf numFmtId="0" fontId="38" fillId="15" borderId="0" xfId="0" applyFont="1" applyFill="1" applyAlignment="1">
      <alignment vertical="top"/>
    </xf>
    <xf numFmtId="0" fontId="3" fillId="0" borderId="0" xfId="1" applyFont="1" applyAlignment="1">
      <alignment horizontal="left"/>
    </xf>
    <xf numFmtId="0" fontId="17" fillId="15" borderId="24" xfId="1" applyFont="1" applyFill="1" applyBorder="1" applyAlignment="1">
      <alignment horizontal="center" vertical="center"/>
    </xf>
    <xf numFmtId="0" fontId="26" fillId="15" borderId="27" xfId="1" applyFont="1" applyFill="1" applyBorder="1" applyAlignment="1">
      <alignment horizontal="center" vertical="center"/>
    </xf>
    <xf numFmtId="0" fontId="43" fillId="15" borderId="24" xfId="1" applyFont="1" applyFill="1" applyBorder="1" applyAlignment="1">
      <alignment horizontal="center" vertical="center"/>
    </xf>
    <xf numFmtId="0" fontId="44" fillId="15" borderId="27" xfId="1" applyFont="1" applyFill="1" applyBorder="1" applyAlignment="1">
      <alignment horizontal="center" vertical="center"/>
    </xf>
    <xf numFmtId="0" fontId="27" fillId="18" borderId="10" xfId="1" applyFont="1" applyFill="1" applyBorder="1" applyAlignment="1">
      <alignment horizontal="center" vertical="center"/>
    </xf>
    <xf numFmtId="0" fontId="17" fillId="15" borderId="27" xfId="1" applyFont="1" applyFill="1" applyBorder="1" applyAlignment="1">
      <alignment horizontal="center" vertical="center"/>
    </xf>
    <xf numFmtId="0" fontId="27" fillId="18" borderId="44" xfId="1" applyFont="1" applyFill="1" applyBorder="1" applyAlignment="1">
      <alignment horizontal="center" vertical="center"/>
    </xf>
    <xf numFmtId="0" fontId="17" fillId="15" borderId="23" xfId="1" applyFont="1" applyFill="1" applyBorder="1" applyAlignment="1">
      <alignment horizontal="center" vertical="center"/>
    </xf>
    <xf numFmtId="0" fontId="46" fillId="15" borderId="23" xfId="1" applyFont="1" applyFill="1" applyBorder="1" applyAlignment="1">
      <alignment horizontal="center" vertical="center"/>
    </xf>
    <xf numFmtId="0" fontId="44" fillId="15" borderId="24" xfId="1" applyFont="1" applyFill="1" applyBorder="1" applyAlignment="1">
      <alignment horizontal="center" vertical="center"/>
    </xf>
    <xf numFmtId="0" fontId="27" fillId="8" borderId="26" xfId="1" applyFont="1" applyFill="1" applyBorder="1" applyAlignment="1">
      <alignment horizontal="center" vertical="center"/>
    </xf>
    <xf numFmtId="0" fontId="46" fillId="15" borderId="34" xfId="1" applyFont="1" applyFill="1" applyBorder="1" applyAlignment="1">
      <alignment horizontal="center" vertical="center"/>
    </xf>
    <xf numFmtId="0" fontId="26" fillId="15" borderId="10" xfId="1" applyFont="1" applyFill="1" applyBorder="1" applyAlignment="1">
      <alignment horizontal="center" vertical="center"/>
    </xf>
    <xf numFmtId="0" fontId="27" fillId="15" borderId="48" xfId="1" applyFont="1" applyFill="1" applyBorder="1" applyAlignment="1">
      <alignment horizontal="center" vertical="center"/>
    </xf>
    <xf numFmtId="0" fontId="46" fillId="15" borderId="24" xfId="1" applyFont="1" applyFill="1" applyBorder="1" applyAlignment="1">
      <alignment horizontal="center" vertical="center"/>
    </xf>
    <xf numFmtId="0" fontId="17" fillId="15" borderId="56" xfId="0" applyFont="1" applyFill="1" applyBorder="1" applyAlignment="1">
      <alignment horizontal="center" vertical="center"/>
    </xf>
    <xf numFmtId="0" fontId="17" fillId="15" borderId="57" xfId="0" applyFont="1" applyFill="1" applyBorder="1" applyAlignment="1">
      <alignment horizontal="center" vertical="center"/>
    </xf>
    <xf numFmtId="0" fontId="17" fillId="15" borderId="32" xfId="0" applyFont="1" applyFill="1" applyBorder="1" applyAlignment="1">
      <alignment horizontal="center" vertical="center"/>
    </xf>
    <xf numFmtId="0" fontId="17" fillId="15" borderId="34" xfId="1" applyFont="1" applyFill="1" applyBorder="1" applyAlignment="1">
      <alignment horizontal="center" vertical="center"/>
    </xf>
    <xf numFmtId="0" fontId="27" fillId="15" borderId="58" xfId="1" applyFont="1" applyFill="1" applyBorder="1" applyAlignment="1">
      <alignment horizontal="center" vertical="center"/>
    </xf>
    <xf numFmtId="0" fontId="27" fillId="0" borderId="26" xfId="1" applyFont="1" applyFill="1" applyBorder="1" applyAlignment="1">
      <alignment horizontal="center" vertical="center"/>
    </xf>
    <xf numFmtId="0" fontId="26" fillId="8" borderId="27" xfId="1" applyFont="1" applyFill="1" applyBorder="1" applyAlignment="1">
      <alignment horizontal="center" vertical="center"/>
    </xf>
    <xf numFmtId="0" fontId="17" fillId="8" borderId="34" xfId="1" applyFont="1" applyFill="1" applyBorder="1" applyAlignment="1">
      <alignment horizontal="center" vertical="center"/>
    </xf>
    <xf numFmtId="0" fontId="31" fillId="15" borderId="0" xfId="1" applyFont="1" applyFill="1" applyBorder="1" applyAlignment="1" applyProtection="1">
      <alignment horizontal="center" vertical="center"/>
      <protection hidden="1"/>
    </xf>
    <xf numFmtId="0" fontId="35" fillId="15" borderId="0" xfId="1" applyFont="1" applyFill="1" applyBorder="1" applyAlignment="1">
      <alignment horizontal="center" vertical="center"/>
    </xf>
    <xf numFmtId="166" fontId="49" fillId="0" borderId="0" xfId="0" applyNumberFormat="1" applyFont="1" applyAlignment="1">
      <alignment horizontal="center"/>
    </xf>
    <xf numFmtId="0" fontId="49" fillId="0" borderId="0" xfId="0" applyFont="1" applyAlignment="1">
      <alignment horizontal="center"/>
    </xf>
    <xf numFmtId="0" fontId="30" fillId="8" borderId="0" xfId="0" applyFont="1" applyFill="1" applyAlignment="1">
      <alignment vertical="center"/>
    </xf>
    <xf numFmtId="0" fontId="50" fillId="0" borderId="0" xfId="0" applyFont="1"/>
    <xf numFmtId="0" fontId="51" fillId="0" borderId="0" xfId="0" applyFont="1"/>
    <xf numFmtId="0" fontId="20" fillId="10" borderId="9" xfId="1" applyFont="1" applyFill="1" applyBorder="1" applyAlignment="1">
      <alignment horizontal="center" vertical="center"/>
    </xf>
    <xf numFmtId="0" fontId="20" fillId="10" borderId="16" xfId="1" applyFont="1" applyFill="1" applyBorder="1" applyAlignment="1">
      <alignment horizontal="center" vertical="center"/>
    </xf>
    <xf numFmtId="0" fontId="21" fillId="11" borderId="10" xfId="1" applyFont="1" applyFill="1" applyBorder="1" applyAlignment="1">
      <alignment horizontal="center" vertical="center"/>
    </xf>
    <xf numFmtId="0" fontId="21" fillId="11" borderId="17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13" fillId="3" borderId="0" xfId="1" applyFont="1" applyFill="1" applyBorder="1" applyAlignment="1">
      <alignment horizontal="center" vertical="center"/>
    </xf>
    <xf numFmtId="0" fontId="13" fillId="4" borderId="0" xfId="1" applyFont="1" applyFill="1" applyBorder="1" applyAlignment="1">
      <alignment horizontal="center" vertical="center"/>
    </xf>
    <xf numFmtId="164" fontId="15" fillId="5" borderId="0" xfId="1" applyNumberFormat="1" applyFont="1" applyFill="1" applyBorder="1" applyAlignment="1">
      <alignment horizontal="center" vertical="center"/>
    </xf>
    <xf numFmtId="0" fontId="13" fillId="6" borderId="0" xfId="1" applyFont="1" applyFill="1" applyBorder="1" applyAlignment="1">
      <alignment horizontal="center" vertical="center"/>
    </xf>
    <xf numFmtId="0" fontId="14" fillId="7" borderId="0" xfId="1" applyFont="1" applyFill="1" applyBorder="1" applyAlignment="1">
      <alignment horizontal="center" vertical="center"/>
    </xf>
    <xf numFmtId="0" fontId="14" fillId="8" borderId="0" xfId="1" applyFont="1" applyFill="1" applyBorder="1" applyAlignment="1">
      <alignment horizontal="right" vertical="center" readingOrder="2"/>
    </xf>
    <xf numFmtId="0" fontId="16" fillId="9" borderId="1" xfId="1" applyFont="1" applyFill="1" applyBorder="1" applyAlignment="1">
      <alignment horizontal="center" vertical="center"/>
    </xf>
    <xf numFmtId="0" fontId="16" fillId="9" borderId="2" xfId="1" applyFont="1" applyFill="1" applyBorder="1" applyAlignment="1">
      <alignment horizontal="center" vertical="center"/>
    </xf>
    <xf numFmtId="0" fontId="16" fillId="9" borderId="3" xfId="1" applyFont="1" applyFill="1" applyBorder="1" applyAlignment="1">
      <alignment horizontal="center" vertical="center"/>
    </xf>
    <xf numFmtId="0" fontId="16" fillId="9" borderId="4" xfId="1" applyFont="1" applyFill="1" applyBorder="1" applyAlignment="1">
      <alignment horizontal="center" vertical="center"/>
    </xf>
    <xf numFmtId="0" fontId="16" fillId="9" borderId="0" xfId="1" applyFont="1" applyFill="1" applyBorder="1" applyAlignment="1">
      <alignment horizontal="center" vertical="center"/>
    </xf>
    <xf numFmtId="0" fontId="16" fillId="9" borderId="5" xfId="1" applyFont="1" applyFill="1" applyBorder="1" applyAlignment="1">
      <alignment horizontal="center" vertical="center"/>
    </xf>
    <xf numFmtId="0" fontId="16" fillId="9" borderId="6" xfId="1" applyFont="1" applyFill="1" applyBorder="1" applyAlignment="1">
      <alignment horizontal="center" vertical="center"/>
    </xf>
    <xf numFmtId="0" fontId="16" fillId="9" borderId="7" xfId="1" applyFont="1" applyFill="1" applyBorder="1" applyAlignment="1">
      <alignment horizontal="center" vertical="center"/>
    </xf>
    <xf numFmtId="0" fontId="16" fillId="9" borderId="8" xfId="1" applyFont="1" applyFill="1" applyBorder="1" applyAlignment="1">
      <alignment horizontal="center" vertical="center"/>
    </xf>
    <xf numFmtId="0" fontId="23" fillId="8" borderId="14" xfId="0" applyFont="1" applyFill="1" applyBorder="1" applyAlignment="1">
      <alignment horizontal="center" vertical="center"/>
    </xf>
    <xf numFmtId="0" fontId="23" fillId="8" borderId="21" xfId="0" applyFont="1" applyFill="1" applyBorder="1" applyAlignment="1">
      <alignment horizontal="center" vertical="center"/>
    </xf>
    <xf numFmtId="0" fontId="23" fillId="8" borderId="15" xfId="0" applyFont="1" applyFill="1" applyBorder="1" applyAlignment="1">
      <alignment horizontal="center" vertical="center"/>
    </xf>
    <xf numFmtId="0" fontId="23" fillId="8" borderId="22" xfId="0" applyFont="1" applyFill="1" applyBorder="1" applyAlignment="1">
      <alignment horizontal="center" vertical="center"/>
    </xf>
    <xf numFmtId="0" fontId="28" fillId="15" borderId="21" xfId="1" applyFont="1" applyFill="1" applyBorder="1" applyAlignment="1">
      <alignment horizontal="center" vertical="center"/>
    </xf>
    <xf numFmtId="0" fontId="28" fillId="15" borderId="28" xfId="1" applyFont="1" applyFill="1" applyBorder="1" applyAlignment="1">
      <alignment horizontal="center" vertical="center"/>
    </xf>
    <xf numFmtId="0" fontId="28" fillId="6" borderId="22" xfId="1" applyFont="1" applyFill="1" applyBorder="1" applyAlignment="1">
      <alignment horizontal="center" vertical="center"/>
    </xf>
    <xf numFmtId="0" fontId="28" fillId="6" borderId="29" xfId="1" applyFont="1" applyFill="1" applyBorder="1" applyAlignment="1">
      <alignment horizontal="center" vertical="center"/>
    </xf>
    <xf numFmtId="0" fontId="29" fillId="0" borderId="25" xfId="0" applyFont="1" applyBorder="1" applyAlignment="1">
      <alignment horizontal="center" vertical="center" textRotation="90"/>
    </xf>
    <xf numFmtId="0" fontId="29" fillId="0" borderId="30" xfId="0" applyFont="1" applyBorder="1" applyAlignment="1">
      <alignment horizontal="center" vertical="center" textRotation="90"/>
    </xf>
    <xf numFmtId="0" fontId="29" fillId="0" borderId="38" xfId="0" applyFont="1" applyBorder="1" applyAlignment="1">
      <alignment horizontal="center" vertical="center" textRotation="90"/>
    </xf>
    <xf numFmtId="0" fontId="30" fillId="0" borderId="13" xfId="1" applyFont="1" applyFill="1" applyBorder="1" applyAlignment="1">
      <alignment horizontal="center" vertical="center"/>
    </xf>
    <xf numFmtId="0" fontId="30" fillId="0" borderId="31" xfId="1" applyFont="1" applyFill="1" applyBorder="1" applyAlignment="1">
      <alignment horizontal="center" vertical="center"/>
    </xf>
    <xf numFmtId="165" fontId="25" fillId="8" borderId="20" xfId="1" quotePrefix="1" applyNumberFormat="1" applyFont="1" applyFill="1" applyBorder="1" applyAlignment="1">
      <alignment horizontal="right" vertical="center"/>
    </xf>
    <xf numFmtId="165" fontId="25" fillId="8" borderId="16" xfId="1" quotePrefix="1" applyNumberFormat="1" applyFont="1" applyFill="1" applyBorder="1" applyAlignment="1">
      <alignment horizontal="right" vertical="center"/>
    </xf>
    <xf numFmtId="0" fontId="28" fillId="17" borderId="21" xfId="1" applyFont="1" applyFill="1" applyBorder="1" applyAlignment="1">
      <alignment horizontal="center" vertical="center"/>
    </xf>
    <xf numFmtId="0" fontId="28" fillId="17" borderId="28" xfId="1" applyFont="1" applyFill="1" applyBorder="1" applyAlignment="1">
      <alignment horizontal="center" vertical="center"/>
    </xf>
    <xf numFmtId="0" fontId="6" fillId="9" borderId="11" xfId="1" applyFont="1" applyFill="1" applyBorder="1" applyAlignment="1">
      <alignment horizontal="center" vertical="center" textRotation="45"/>
    </xf>
    <xf numFmtId="0" fontId="6" fillId="9" borderId="18" xfId="1" applyFont="1" applyFill="1" applyBorder="1" applyAlignment="1">
      <alignment horizontal="center" vertical="center" textRotation="45"/>
    </xf>
    <xf numFmtId="0" fontId="6" fillId="13" borderId="12" xfId="1" applyFont="1" applyFill="1" applyBorder="1" applyAlignment="1">
      <alignment horizontal="center" vertical="center" textRotation="45"/>
    </xf>
    <xf numFmtId="0" fontId="6" fillId="13" borderId="19" xfId="1" applyFont="1" applyFill="1" applyBorder="1" applyAlignment="1">
      <alignment horizontal="center" vertical="center" textRotation="45"/>
    </xf>
    <xf numFmtId="0" fontId="22" fillId="8" borderId="3" xfId="1" applyFont="1" applyFill="1" applyBorder="1" applyAlignment="1">
      <alignment horizontal="center" vertical="center" textRotation="45"/>
    </xf>
    <xf numFmtId="0" fontId="22" fillId="8" borderId="5" xfId="1" applyFont="1" applyFill="1" applyBorder="1" applyAlignment="1">
      <alignment horizontal="center" vertical="center" textRotation="45"/>
    </xf>
    <xf numFmtId="0" fontId="23" fillId="8" borderId="13" xfId="0" applyFont="1" applyFill="1" applyBorder="1" applyAlignment="1">
      <alignment horizontal="center" vertical="center"/>
    </xf>
    <xf numFmtId="0" fontId="23" fillId="8" borderId="20" xfId="0" applyFont="1" applyFill="1" applyBorder="1" applyAlignment="1">
      <alignment horizontal="center" vertical="center"/>
    </xf>
    <xf numFmtId="0" fontId="30" fillId="0" borderId="15" xfId="1" applyFont="1" applyFill="1" applyBorder="1" applyAlignment="1">
      <alignment horizontal="center" vertical="center"/>
    </xf>
    <xf numFmtId="0" fontId="30" fillId="0" borderId="33" xfId="1" applyFont="1" applyFill="1" applyBorder="1" applyAlignment="1">
      <alignment horizontal="center" vertical="center"/>
    </xf>
    <xf numFmtId="0" fontId="27" fillId="18" borderId="18" xfId="1" applyFont="1" applyFill="1" applyBorder="1" applyAlignment="1">
      <alignment horizontal="center" vertical="center"/>
    </xf>
    <xf numFmtId="0" fontId="27" fillId="18" borderId="0" xfId="1" applyFont="1" applyFill="1" applyBorder="1" applyAlignment="1">
      <alignment horizontal="center" vertical="center"/>
    </xf>
    <xf numFmtId="0" fontId="27" fillId="18" borderId="19" xfId="1" applyFont="1" applyFill="1" applyBorder="1" applyAlignment="1">
      <alignment horizontal="center" vertical="center"/>
    </xf>
    <xf numFmtId="0" fontId="30" fillId="0" borderId="32" xfId="1" applyFont="1" applyFill="1" applyBorder="1" applyAlignment="1">
      <alignment horizontal="center" vertical="center"/>
    </xf>
    <xf numFmtId="0" fontId="30" fillId="0" borderId="14" xfId="1" applyFont="1" applyFill="1" applyBorder="1" applyAlignment="1">
      <alignment horizontal="center" vertical="center"/>
    </xf>
    <xf numFmtId="0" fontId="29" fillId="0" borderId="39" xfId="0" applyFont="1" applyBorder="1" applyAlignment="1">
      <alignment horizontal="center" vertical="center" textRotation="90"/>
    </xf>
    <xf numFmtId="0" fontId="29" fillId="0" borderId="40" xfId="0" applyFont="1" applyBorder="1" applyAlignment="1">
      <alignment horizontal="center" vertical="center" textRotation="90"/>
    </xf>
    <xf numFmtId="0" fontId="29" fillId="0" borderId="46" xfId="0" applyFont="1" applyBorder="1" applyAlignment="1">
      <alignment horizontal="center" vertical="center" textRotation="90"/>
    </xf>
    <xf numFmtId="165" fontId="25" fillId="8" borderId="43" xfId="1" quotePrefix="1" applyNumberFormat="1" applyFont="1" applyFill="1" applyBorder="1" applyAlignment="1">
      <alignment horizontal="right" vertical="center"/>
    </xf>
    <xf numFmtId="0" fontId="28" fillId="6" borderId="45" xfId="1" applyFont="1" applyFill="1" applyBorder="1" applyAlignment="1">
      <alignment horizontal="center" vertical="center"/>
    </xf>
    <xf numFmtId="0" fontId="30" fillId="0" borderId="47" xfId="1" applyFont="1" applyFill="1" applyBorder="1" applyAlignment="1">
      <alignment horizontal="center" vertical="center"/>
    </xf>
    <xf numFmtId="0" fontId="30" fillId="0" borderId="48" xfId="1" applyFont="1" applyFill="1" applyBorder="1" applyAlignment="1">
      <alignment horizontal="center" vertical="center"/>
    </xf>
    <xf numFmtId="0" fontId="30" fillId="0" borderId="49" xfId="1" applyFont="1" applyFill="1" applyBorder="1" applyAlignment="1">
      <alignment horizontal="center" vertical="center"/>
    </xf>
    <xf numFmtId="0" fontId="31" fillId="15" borderId="0" xfId="1" applyFont="1" applyFill="1" applyBorder="1" applyAlignment="1">
      <alignment horizontal="center" vertical="center"/>
    </xf>
    <xf numFmtId="0" fontId="32" fillId="19" borderId="1" xfId="1" applyFont="1" applyFill="1" applyBorder="1" applyAlignment="1">
      <alignment horizontal="center" vertical="center" wrapText="1"/>
    </xf>
    <xf numFmtId="0" fontId="32" fillId="19" borderId="3" xfId="1" applyFont="1" applyFill="1" applyBorder="1" applyAlignment="1">
      <alignment horizontal="center" vertical="center" wrapText="1"/>
    </xf>
    <xf numFmtId="0" fontId="32" fillId="19" borderId="6" xfId="1" applyFont="1" applyFill="1" applyBorder="1" applyAlignment="1">
      <alignment horizontal="center" vertical="center" wrapText="1"/>
    </xf>
    <xf numFmtId="0" fontId="32" fillId="19" borderId="8" xfId="1" applyFont="1" applyFill="1" applyBorder="1" applyAlignment="1">
      <alignment horizontal="center" vertical="center" wrapText="1"/>
    </xf>
    <xf numFmtId="0" fontId="33" fillId="19" borderId="1" xfId="0" applyFont="1" applyFill="1" applyBorder="1" applyAlignment="1">
      <alignment horizontal="center" vertical="center" wrapText="1"/>
    </xf>
    <xf numFmtId="0" fontId="33" fillId="19" borderId="2" xfId="0" applyFont="1" applyFill="1" applyBorder="1" applyAlignment="1">
      <alignment horizontal="center" vertical="center" wrapText="1"/>
    </xf>
    <xf numFmtId="0" fontId="33" fillId="19" borderId="3" xfId="0" applyFont="1" applyFill="1" applyBorder="1" applyAlignment="1">
      <alignment horizontal="center" vertical="center" wrapText="1"/>
    </xf>
    <xf numFmtId="0" fontId="33" fillId="19" borderId="6" xfId="0" applyFont="1" applyFill="1" applyBorder="1" applyAlignment="1">
      <alignment horizontal="center" vertical="center" wrapText="1"/>
    </xf>
    <xf numFmtId="0" fontId="33" fillId="19" borderId="7" xfId="0" applyFont="1" applyFill="1" applyBorder="1" applyAlignment="1">
      <alignment horizontal="center" vertical="center" wrapText="1"/>
    </xf>
    <xf numFmtId="0" fontId="33" fillId="19" borderId="8" xfId="0" applyFont="1" applyFill="1" applyBorder="1" applyAlignment="1">
      <alignment horizontal="center" vertical="center" wrapText="1"/>
    </xf>
    <xf numFmtId="0" fontId="11" fillId="8" borderId="39" xfId="1" applyFont="1" applyFill="1" applyBorder="1" applyAlignment="1">
      <alignment horizontal="center" vertical="center"/>
    </xf>
    <xf numFmtId="0" fontId="11" fillId="8" borderId="46" xfId="1" applyFont="1" applyFill="1" applyBorder="1" applyAlignment="1">
      <alignment horizontal="center" vertical="center"/>
    </xf>
    <xf numFmtId="0" fontId="11" fillId="7" borderId="39" xfId="1" applyFont="1" applyFill="1" applyBorder="1" applyAlignment="1">
      <alignment horizontal="center" vertical="center"/>
    </xf>
    <xf numFmtId="0" fontId="11" fillId="7" borderId="46" xfId="1" applyFont="1" applyFill="1" applyBorder="1" applyAlignment="1">
      <alignment horizontal="center" vertical="center"/>
    </xf>
    <xf numFmtId="0" fontId="32" fillId="8" borderId="1" xfId="1" applyFont="1" applyFill="1" applyBorder="1" applyAlignment="1">
      <alignment horizontal="center" vertical="center" wrapText="1"/>
    </xf>
    <xf numFmtId="0" fontId="32" fillId="8" borderId="3" xfId="1" applyFont="1" applyFill="1" applyBorder="1" applyAlignment="1">
      <alignment horizontal="center" vertical="center" wrapText="1"/>
    </xf>
    <xf numFmtId="0" fontId="32" fillId="8" borderId="6" xfId="1" applyFont="1" applyFill="1" applyBorder="1" applyAlignment="1">
      <alignment horizontal="center" vertical="center" wrapText="1"/>
    </xf>
    <xf numFmtId="0" fontId="32" fillId="8" borderId="8" xfId="1" applyFont="1" applyFill="1" applyBorder="1" applyAlignment="1">
      <alignment horizontal="center" vertical="center" wrapText="1"/>
    </xf>
    <xf numFmtId="0" fontId="11" fillId="8" borderId="1" xfId="1" applyFont="1" applyFill="1" applyBorder="1" applyAlignment="1">
      <alignment horizontal="center" vertical="center"/>
    </xf>
    <xf numFmtId="0" fontId="11" fillId="8" borderId="2" xfId="1" applyFont="1" applyFill="1" applyBorder="1" applyAlignment="1">
      <alignment horizontal="center" vertical="center"/>
    </xf>
    <xf numFmtId="0" fontId="11" fillId="8" borderId="3" xfId="1" applyFont="1" applyFill="1" applyBorder="1" applyAlignment="1">
      <alignment horizontal="center" vertical="center"/>
    </xf>
    <xf numFmtId="0" fontId="11" fillId="8" borderId="6" xfId="1" applyFont="1" applyFill="1" applyBorder="1" applyAlignment="1">
      <alignment horizontal="center" vertical="center"/>
    </xf>
    <xf numFmtId="0" fontId="11" fillId="8" borderId="7" xfId="1" applyFont="1" applyFill="1" applyBorder="1" applyAlignment="1">
      <alignment horizontal="center" vertical="center"/>
    </xf>
    <xf numFmtId="0" fontId="11" fillId="8" borderId="8" xfId="1" applyFont="1" applyFill="1" applyBorder="1" applyAlignment="1">
      <alignment horizontal="center" vertical="center"/>
    </xf>
    <xf numFmtId="0" fontId="34" fillId="0" borderId="14" xfId="1" applyFont="1" applyFill="1" applyBorder="1" applyAlignment="1">
      <alignment horizontal="center" vertical="center"/>
    </xf>
    <xf numFmtId="0" fontId="34" fillId="0" borderId="48" xfId="1" applyFont="1" applyFill="1" applyBorder="1" applyAlignment="1">
      <alignment horizontal="center" vertical="center"/>
    </xf>
    <xf numFmtId="0" fontId="34" fillId="0" borderId="15" xfId="1" applyFont="1" applyFill="1" applyBorder="1" applyAlignment="1">
      <alignment horizontal="center" vertical="center"/>
    </xf>
    <xf numFmtId="0" fontId="34" fillId="0" borderId="49" xfId="1" applyFont="1" applyFill="1" applyBorder="1" applyAlignment="1">
      <alignment horizontal="center" vertical="center"/>
    </xf>
    <xf numFmtId="0" fontId="32" fillId="21" borderId="1" xfId="1" applyFont="1" applyFill="1" applyBorder="1" applyAlignment="1">
      <alignment horizontal="center" vertical="center" wrapText="1"/>
    </xf>
    <xf numFmtId="0" fontId="32" fillId="21" borderId="3" xfId="1" applyFont="1" applyFill="1" applyBorder="1" applyAlignment="1">
      <alignment horizontal="center" vertical="center" wrapText="1"/>
    </xf>
    <xf numFmtId="0" fontId="32" fillId="21" borderId="6" xfId="1" applyFont="1" applyFill="1" applyBorder="1" applyAlignment="1">
      <alignment horizontal="center" vertical="center" wrapText="1"/>
    </xf>
    <xf numFmtId="0" fontId="32" fillId="21" borderId="8" xfId="1" applyFont="1" applyFill="1" applyBorder="1" applyAlignment="1">
      <alignment horizontal="center" vertical="center" wrapText="1"/>
    </xf>
    <xf numFmtId="0" fontId="11" fillId="21" borderId="1" xfId="1" applyFont="1" applyFill="1" applyBorder="1" applyAlignment="1">
      <alignment horizontal="center" vertical="center"/>
    </xf>
    <xf numFmtId="0" fontId="11" fillId="21" borderId="2" xfId="1" applyFont="1" applyFill="1" applyBorder="1" applyAlignment="1">
      <alignment horizontal="center" vertical="center"/>
    </xf>
    <xf numFmtId="0" fontId="11" fillId="21" borderId="3" xfId="1" applyFont="1" applyFill="1" applyBorder="1" applyAlignment="1">
      <alignment horizontal="center" vertical="center"/>
    </xf>
    <xf numFmtId="0" fontId="11" fillId="21" borderId="6" xfId="1" applyFont="1" applyFill="1" applyBorder="1" applyAlignment="1">
      <alignment horizontal="center" vertical="center"/>
    </xf>
    <xf numFmtId="0" fontId="11" fillId="21" borderId="7" xfId="1" applyFont="1" applyFill="1" applyBorder="1" applyAlignment="1">
      <alignment horizontal="center" vertical="center"/>
    </xf>
    <xf numFmtId="0" fontId="11" fillId="21" borderId="8" xfId="1" applyFont="1" applyFill="1" applyBorder="1" applyAlignment="1">
      <alignment horizontal="center" vertical="center"/>
    </xf>
    <xf numFmtId="0" fontId="11" fillId="20" borderId="39" xfId="1" applyFont="1" applyFill="1" applyBorder="1" applyAlignment="1">
      <alignment horizontal="center" vertical="center"/>
    </xf>
    <xf numFmtId="0" fontId="11" fillId="20" borderId="46" xfId="1" applyFont="1" applyFill="1" applyBorder="1" applyAlignment="1">
      <alignment horizontal="center" vertical="center"/>
    </xf>
    <xf numFmtId="0" fontId="34" fillId="0" borderId="13" xfId="1" applyFont="1" applyFill="1" applyBorder="1" applyAlignment="1">
      <alignment horizontal="center" vertical="center"/>
    </xf>
    <xf numFmtId="0" fontId="34" fillId="0" borderId="47" xfId="1" applyFont="1" applyFill="1" applyBorder="1" applyAlignment="1">
      <alignment horizontal="center" vertical="center"/>
    </xf>
    <xf numFmtId="0" fontId="27" fillId="18" borderId="50" xfId="1" applyFont="1" applyFill="1" applyBorder="1" applyAlignment="1">
      <alignment horizontal="center" vertical="center"/>
    </xf>
    <xf numFmtId="0" fontId="27" fillId="18" borderId="51" xfId="1" applyFont="1" applyFill="1" applyBorder="1" applyAlignment="1">
      <alignment horizontal="center" vertical="center"/>
    </xf>
    <xf numFmtId="0" fontId="27" fillId="18" borderId="52" xfId="1" applyFont="1" applyFill="1" applyBorder="1" applyAlignment="1">
      <alignment horizontal="center" vertical="center"/>
    </xf>
    <xf numFmtId="0" fontId="27" fillId="18" borderId="53" xfId="1" applyFont="1" applyFill="1" applyBorder="1" applyAlignment="1">
      <alignment horizontal="center" vertical="center"/>
    </xf>
    <xf numFmtId="0" fontId="27" fillId="18" borderId="54" xfId="1" applyFont="1" applyFill="1" applyBorder="1" applyAlignment="1">
      <alignment horizontal="center" vertical="center"/>
    </xf>
    <xf numFmtId="0" fontId="27" fillId="18" borderId="55" xfId="1" applyFont="1" applyFill="1" applyBorder="1" applyAlignment="1">
      <alignment horizontal="center" vertical="center"/>
    </xf>
    <xf numFmtId="0" fontId="30" fillId="0" borderId="20" xfId="1" applyFont="1" applyFill="1" applyBorder="1" applyAlignment="1">
      <alignment horizontal="center" vertical="center"/>
    </xf>
    <xf numFmtId="0" fontId="30" fillId="0" borderId="16" xfId="1" applyFont="1" applyFill="1" applyBorder="1" applyAlignment="1">
      <alignment horizontal="center" vertical="center"/>
    </xf>
    <xf numFmtId="0" fontId="30" fillId="0" borderId="21" xfId="1" applyFont="1" applyFill="1" applyBorder="1" applyAlignment="1">
      <alignment horizontal="center" vertical="center"/>
    </xf>
    <xf numFmtId="0" fontId="30" fillId="0" borderId="28" xfId="1" applyFont="1" applyFill="1" applyBorder="1" applyAlignment="1">
      <alignment horizontal="center" vertical="center"/>
    </xf>
    <xf numFmtId="0" fontId="30" fillId="0" borderId="22" xfId="1" applyFont="1" applyFill="1" applyBorder="1" applyAlignment="1">
      <alignment horizontal="center" vertical="center"/>
    </xf>
    <xf numFmtId="0" fontId="30" fillId="0" borderId="29" xfId="1" applyFont="1" applyFill="1" applyBorder="1" applyAlignment="1">
      <alignment horizontal="center" vertical="center"/>
    </xf>
    <xf numFmtId="0" fontId="30" fillId="0" borderId="43" xfId="1" applyFont="1" applyFill="1" applyBorder="1" applyAlignment="1">
      <alignment horizontal="center" vertical="center"/>
    </xf>
    <xf numFmtId="0" fontId="30" fillId="0" borderId="44" xfId="1" applyFont="1" applyFill="1" applyBorder="1" applyAlignment="1">
      <alignment horizontal="center" vertical="center"/>
    </xf>
    <xf numFmtId="0" fontId="30" fillId="0" borderId="45" xfId="1" applyFont="1" applyFill="1" applyBorder="1" applyAlignment="1">
      <alignment horizontal="center" vertical="center"/>
    </xf>
    <xf numFmtId="0" fontId="40" fillId="6" borderId="0" xfId="0" applyFont="1" applyFill="1" applyAlignment="1">
      <alignment horizontal="center" vertical="center"/>
    </xf>
    <xf numFmtId="0" fontId="14" fillId="7" borderId="0" xfId="1" applyFont="1" applyFill="1" applyBorder="1" applyAlignment="1">
      <alignment horizontal="right"/>
    </xf>
    <xf numFmtId="0" fontId="14" fillId="8" borderId="0" xfId="1" applyFont="1" applyFill="1" applyBorder="1" applyAlignment="1">
      <alignment horizontal="center" vertical="top" readingOrder="2"/>
    </xf>
    <xf numFmtId="0" fontId="45" fillId="19" borderId="1" xfId="1" applyFont="1" applyFill="1" applyBorder="1" applyAlignment="1">
      <alignment horizontal="center" vertical="center" wrapText="1"/>
    </xf>
    <xf numFmtId="0" fontId="45" fillId="19" borderId="2" xfId="1" applyFont="1" applyFill="1" applyBorder="1" applyAlignment="1">
      <alignment horizontal="center" vertical="center" wrapText="1"/>
    </xf>
    <xf numFmtId="0" fontId="45" fillId="19" borderId="6" xfId="1" applyFont="1" applyFill="1" applyBorder="1" applyAlignment="1">
      <alignment horizontal="center" vertical="center" wrapText="1"/>
    </xf>
    <xf numFmtId="0" fontId="45" fillId="19" borderId="7" xfId="1" applyFont="1" applyFill="1" applyBorder="1" applyAlignment="1">
      <alignment horizontal="center" vertical="center" wrapText="1"/>
    </xf>
    <xf numFmtId="1" fontId="16" fillId="8" borderId="4" xfId="1" applyNumberFormat="1" applyFont="1" applyFill="1" applyBorder="1" applyAlignment="1">
      <alignment horizontal="center"/>
    </xf>
    <xf numFmtId="0" fontId="16" fillId="8" borderId="5" xfId="1" applyFont="1" applyFill="1" applyBorder="1" applyAlignment="1">
      <alignment horizontal="center"/>
    </xf>
    <xf numFmtId="0" fontId="16" fillId="8" borderId="6" xfId="1" applyFont="1" applyFill="1" applyBorder="1" applyAlignment="1">
      <alignment horizontal="center"/>
    </xf>
    <xf numFmtId="0" fontId="16" fillId="8" borderId="8" xfId="1" applyFont="1" applyFill="1" applyBorder="1" applyAlignment="1">
      <alignment horizontal="center"/>
    </xf>
    <xf numFmtId="0" fontId="11" fillId="0" borderId="14" xfId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49" xfId="1" applyFont="1" applyFill="1" applyBorder="1" applyAlignment="1">
      <alignment horizontal="center" vertical="center"/>
    </xf>
    <xf numFmtId="1" fontId="45" fillId="21" borderId="1" xfId="1" applyNumberFormat="1" applyFont="1" applyFill="1" applyBorder="1" applyAlignment="1">
      <alignment horizontal="center" vertical="center"/>
    </xf>
    <xf numFmtId="0" fontId="45" fillId="21" borderId="3" xfId="1" applyFont="1" applyFill="1" applyBorder="1" applyAlignment="1">
      <alignment horizontal="center" vertical="center"/>
    </xf>
    <xf numFmtId="0" fontId="45" fillId="21" borderId="6" xfId="1" applyFont="1" applyFill="1" applyBorder="1" applyAlignment="1">
      <alignment horizontal="center" vertical="center"/>
    </xf>
    <xf numFmtId="0" fontId="45" fillId="21" borderId="8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47" xfId="1" applyFont="1" applyFill="1" applyBorder="1" applyAlignment="1">
      <alignment horizontal="center" vertical="center"/>
    </xf>
    <xf numFmtId="1" fontId="32" fillId="21" borderId="1" xfId="1" applyNumberFormat="1" applyFont="1" applyFill="1" applyBorder="1" applyAlignment="1">
      <alignment horizontal="center" vertical="center" wrapText="1"/>
    </xf>
    <xf numFmtId="0" fontId="48" fillId="15" borderId="0" xfId="1" applyFont="1" applyFill="1" applyBorder="1" applyAlignment="1">
      <alignment horizontal="center" vertical="center"/>
    </xf>
  </cellXfs>
  <cellStyles count="3"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1177547</xdr:colOff>
      <xdr:row>12</xdr:row>
      <xdr:rowOff>129734</xdr:rowOff>
    </xdr:from>
    <xdr:to>
      <xdr:col>2</xdr:col>
      <xdr:colOff>161929</xdr:colOff>
      <xdr:row>28</xdr:row>
      <xdr:rowOff>5451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16F76737-10C2-43E7-8BAB-389A29981DC1}"/>
            </a:ext>
          </a:extLst>
        </xdr:cNvPr>
        <xdr:cNvSpPr/>
      </xdr:nvSpPr>
      <xdr:spPr>
        <a:xfrm rot="16200000">
          <a:off x="1322429" y="4614002"/>
          <a:ext cx="2466517" cy="736982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201706</xdr:colOff>
      <xdr:row>1</xdr:row>
      <xdr:rowOff>112058</xdr:rowOff>
    </xdr:from>
    <xdr:to>
      <xdr:col>7</xdr:col>
      <xdr:colOff>33618</xdr:colOff>
      <xdr:row>2</xdr:row>
      <xdr:rowOff>235322</xdr:rowOff>
    </xdr:to>
    <xdr:sp macro="" textlink="">
      <xdr:nvSpPr>
        <xdr:cNvPr id="3" name="Arrow: Left 4">
          <a:hlinkClick xmlns:r="http://schemas.openxmlformats.org/officeDocument/2006/relationships" r:id="rId1" tooltip="GO TO MAIN PAGE"/>
          <a:extLst>
            <a:ext uri="{FF2B5EF4-FFF2-40B4-BE49-F238E27FC236}">
              <a16:creationId xmlns:a16="http://schemas.microsoft.com/office/drawing/2014/main" id="{F2D1634A-2E06-4430-8B4C-096D4697FF25}"/>
            </a:ext>
          </a:extLst>
        </xdr:cNvPr>
        <xdr:cNvSpPr/>
      </xdr:nvSpPr>
      <xdr:spPr>
        <a:xfrm>
          <a:off x="1639981" y="397808"/>
          <a:ext cx="717737" cy="418539"/>
        </a:xfrm>
        <a:prstGeom prst="leftArrow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en-US" sz="1400" b="1">
              <a:solidFill>
                <a:srgbClr val="FF0000"/>
              </a:solidFill>
            </a:rPr>
            <a:t>BACK</a:t>
          </a:r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7;&#1580;&#1604;%20&#1575;&#1604;&#1583;&#1608;&#1575;&#1605;%20&#1575;&#1604;&#1610;&#1608;&#1605;&#1610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غياب السنوي"/>
      <sheetName val="Main"/>
      <sheetName val="ارصدة الإجازات"/>
      <sheetName val="0288"/>
      <sheetName val="0941"/>
      <sheetName val="0963"/>
      <sheetName val="1466"/>
      <sheetName val="1467"/>
      <sheetName val="1656"/>
      <sheetName val="2053"/>
      <sheetName val="2482"/>
      <sheetName val="2982"/>
      <sheetName val="4550"/>
      <sheetName val="4577"/>
      <sheetName val="5363"/>
      <sheetName val="5564"/>
      <sheetName val="9024"/>
      <sheetName val="11213"/>
      <sheetName val="11214"/>
      <sheetName val="11217"/>
      <sheetName val="11218"/>
      <sheetName val="11441"/>
      <sheetName val="11463"/>
      <sheetName val="11520"/>
      <sheetName val="11524"/>
      <sheetName val="11982"/>
      <sheetName val="12013"/>
      <sheetName val="12037"/>
      <sheetName val="12285"/>
      <sheetName val="12341"/>
      <sheetName val="12490"/>
      <sheetName val="12513"/>
      <sheetName val="13002"/>
      <sheetName val="13142"/>
      <sheetName val="13287"/>
      <sheetName val="13320"/>
      <sheetName val="13372"/>
      <sheetName val="13530"/>
      <sheetName val="13910"/>
      <sheetName val="14731"/>
      <sheetName val="14753"/>
      <sheetName val="14756"/>
      <sheetName val="14759"/>
      <sheetName val="14762"/>
      <sheetName val="14904"/>
      <sheetName val="14911"/>
      <sheetName val="14918"/>
      <sheetName val="14920"/>
      <sheetName val="14923"/>
      <sheetName val="15730"/>
      <sheetName val="15738"/>
      <sheetName val="15740"/>
      <sheetName val="15745"/>
      <sheetName val="15809"/>
      <sheetName val="16627"/>
      <sheetName val="16628"/>
      <sheetName val="16631"/>
      <sheetName val="16632"/>
      <sheetName val="16633"/>
      <sheetName val="16634"/>
      <sheetName val="16635"/>
      <sheetName val="16636"/>
      <sheetName val="17323"/>
      <sheetName val="17344"/>
      <sheetName val="18119"/>
      <sheetName val="18954"/>
      <sheetName val="4377"/>
      <sheetName val="5364"/>
      <sheetName val="11440"/>
      <sheetName val="12837"/>
      <sheetName val="2016"/>
      <sheetName val="16569"/>
      <sheetName val="16629"/>
      <sheetName val="16630"/>
      <sheetName val="18762"/>
      <sheetName val="18763"/>
      <sheetName val="18939"/>
      <sheetName val="2017"/>
      <sheetName val="00002"/>
      <sheetName val="2014-20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>
        <row r="7">
          <cell r="AE7">
            <v>18</v>
          </cell>
        </row>
        <row r="9">
          <cell r="AE9">
            <v>18</v>
          </cell>
        </row>
        <row r="10">
          <cell r="AE10">
            <v>-3</v>
          </cell>
        </row>
        <row r="11">
          <cell r="AE11">
            <v>-6</v>
          </cell>
        </row>
        <row r="12">
          <cell r="AE12">
            <v>-19</v>
          </cell>
        </row>
        <row r="13">
          <cell r="AE13">
            <v>27</v>
          </cell>
        </row>
        <row r="14">
          <cell r="AE14">
            <v>4</v>
          </cell>
        </row>
      </sheetData>
      <sheetData sheetId="71"/>
      <sheetData sheetId="72"/>
      <sheetData sheetId="73"/>
      <sheetData sheetId="74"/>
      <sheetData sheetId="75"/>
      <sheetData sheetId="76"/>
      <sheetData sheetId="77">
        <row r="3">
          <cell r="O3">
            <v>-25</v>
          </cell>
          <cell r="S3">
            <v>-6</v>
          </cell>
        </row>
      </sheetData>
      <sheetData sheetId="78"/>
      <sheetData sheetId="7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"/>
  <sheetViews>
    <sheetView tabSelected="1" workbookViewId="0">
      <selection activeCell="D14" sqref="D14"/>
    </sheetView>
  </sheetViews>
  <sheetFormatPr defaultRowHeight="12.75" x14ac:dyDescent="0.2"/>
  <cols>
    <col min="1" max="1" width="15.140625" customWidth="1"/>
    <col min="2" max="2" width="26.28515625" customWidth="1"/>
  </cols>
  <sheetData>
    <row r="1" spans="1:10" ht="30.75" customHeight="1" x14ac:dyDescent="0.2">
      <c r="A1" s="123" t="s">
        <v>97</v>
      </c>
      <c r="B1" s="123" t="s">
        <v>98</v>
      </c>
    </row>
    <row r="2" spans="1:10" ht="23.25" x14ac:dyDescent="0.35">
      <c r="A2" s="121">
        <v>288</v>
      </c>
      <c r="B2" s="124" t="e">
        <f>'0288'!AB71:AC72</f>
        <v>#VALUE!</v>
      </c>
    </row>
    <row r="3" spans="1:10" ht="23.25" x14ac:dyDescent="0.35">
      <c r="A3" s="122">
        <v>1466</v>
      </c>
      <c r="B3" s="124" t="e">
        <f>'1466'!AB71:AC72</f>
        <v>#VALUE!</v>
      </c>
    </row>
    <row r="4" spans="1:10" ht="27.75" x14ac:dyDescent="0.4">
      <c r="A4" s="122">
        <v>5363</v>
      </c>
      <c r="B4" s="124" t="e">
        <f>'5363'!AB71:AC72</f>
        <v>#VALUE!</v>
      </c>
      <c r="J4" s="125" t="s">
        <v>99</v>
      </c>
    </row>
    <row r="5" spans="1:10" ht="27.75" x14ac:dyDescent="0.4">
      <c r="A5" s="122">
        <v>11213</v>
      </c>
      <c r="B5" s="124" t="e">
        <f>'11213'!AB71:AC72</f>
        <v>#VALUE!</v>
      </c>
      <c r="J5" s="125" t="s">
        <v>100</v>
      </c>
    </row>
    <row r="6" spans="1:10" ht="23.25" x14ac:dyDescent="0.35">
      <c r="A6" s="122">
        <v>11214</v>
      </c>
      <c r="B6" s="124" t="e">
        <f>'11214'!AB71:AC72</f>
        <v>#VALUE!</v>
      </c>
    </row>
    <row r="7" spans="1:10" ht="23.25" x14ac:dyDescent="0.35">
      <c r="A7" s="122">
        <v>11217</v>
      </c>
      <c r="B7" s="124" t="e">
        <f>'11217'!AB71:AC72</f>
        <v>#VALUE!</v>
      </c>
    </row>
    <row r="8" spans="1:10" ht="23.25" x14ac:dyDescent="0.35">
      <c r="A8" s="122">
        <v>11441</v>
      </c>
      <c r="B8" s="124" t="e">
        <f>'11441'!AB71:AC72</f>
        <v>#VALUE!</v>
      </c>
    </row>
    <row r="9" spans="1:10" ht="23.25" x14ac:dyDescent="0.35">
      <c r="A9" s="122">
        <v>11463</v>
      </c>
      <c r="B9" s="124" t="e">
        <f>'11463'!AB71:AC72</f>
        <v>#VALUE!</v>
      </c>
    </row>
    <row r="10" spans="1:10" ht="23.25" x14ac:dyDescent="0.35">
      <c r="A10" s="122">
        <v>11520</v>
      </c>
      <c r="B10" s="124" t="e">
        <f>'11520'!AB71:AC72</f>
        <v>#VALUE!</v>
      </c>
    </row>
    <row r="11" spans="1:10" ht="23.25" x14ac:dyDescent="0.35">
      <c r="A11" s="122"/>
      <c r="B11" s="12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HI270"/>
  <sheetViews>
    <sheetView showGridLines="0" zoomScale="70" zoomScaleNormal="70" zoomScalePageLayoutView="50" workbookViewId="0">
      <pane xSplit="1" ySplit="9" topLeftCell="B46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I5" sqref="I5"/>
    </sheetView>
  </sheetViews>
  <sheetFormatPr defaultRowHeight="5.65" customHeight="1" x14ac:dyDescent="0.2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39" width="6" style="72" bestFit="1" customWidth="1"/>
    <col min="40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294" width="4.7109375" style="73" customWidth="1"/>
    <col min="295" max="295" width="6" style="73" bestFit="1" customWidth="1"/>
    <col min="296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50" width="4.7109375" style="73" customWidth="1"/>
    <col min="551" max="551" width="6" style="73" bestFit="1" customWidth="1"/>
    <col min="552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06" width="4.7109375" style="73" customWidth="1"/>
    <col min="807" max="807" width="6" style="73" bestFit="1" customWidth="1"/>
    <col min="808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62" width="4.7109375" style="73" customWidth="1"/>
    <col min="1063" max="1063" width="6" style="73" bestFit="1" customWidth="1"/>
    <col min="1064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18" width="4.7109375" style="73" customWidth="1"/>
    <col min="1319" max="1319" width="6" style="73" bestFit="1" customWidth="1"/>
    <col min="1320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74" width="4.7109375" style="73" customWidth="1"/>
    <col min="1575" max="1575" width="6" style="73" bestFit="1" customWidth="1"/>
    <col min="1576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30" width="4.7109375" style="73" customWidth="1"/>
    <col min="1831" max="1831" width="6" style="73" bestFit="1" customWidth="1"/>
    <col min="1832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86" width="4.7109375" style="73" customWidth="1"/>
    <col min="2087" max="2087" width="6" style="73" bestFit="1" customWidth="1"/>
    <col min="2088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42" width="4.7109375" style="73" customWidth="1"/>
    <col min="2343" max="2343" width="6" style="73" bestFit="1" customWidth="1"/>
    <col min="2344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598" width="4.7109375" style="73" customWidth="1"/>
    <col min="2599" max="2599" width="6" style="73" bestFit="1" customWidth="1"/>
    <col min="2600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54" width="4.7109375" style="73" customWidth="1"/>
    <col min="2855" max="2855" width="6" style="73" bestFit="1" customWidth="1"/>
    <col min="2856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10" width="4.7109375" style="73" customWidth="1"/>
    <col min="3111" max="3111" width="6" style="73" bestFit="1" customWidth="1"/>
    <col min="3112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66" width="4.7109375" style="73" customWidth="1"/>
    <col min="3367" max="3367" width="6" style="73" bestFit="1" customWidth="1"/>
    <col min="3368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22" width="4.7109375" style="73" customWidth="1"/>
    <col min="3623" max="3623" width="6" style="73" bestFit="1" customWidth="1"/>
    <col min="3624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78" width="4.7109375" style="73" customWidth="1"/>
    <col min="3879" max="3879" width="6" style="73" bestFit="1" customWidth="1"/>
    <col min="3880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34" width="4.7109375" style="73" customWidth="1"/>
    <col min="4135" max="4135" width="6" style="73" bestFit="1" customWidth="1"/>
    <col min="4136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390" width="4.7109375" style="73" customWidth="1"/>
    <col min="4391" max="4391" width="6" style="73" bestFit="1" customWidth="1"/>
    <col min="4392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46" width="4.7109375" style="73" customWidth="1"/>
    <col min="4647" max="4647" width="6" style="73" bestFit="1" customWidth="1"/>
    <col min="4648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02" width="4.7109375" style="73" customWidth="1"/>
    <col min="4903" max="4903" width="6" style="73" bestFit="1" customWidth="1"/>
    <col min="4904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58" width="4.7109375" style="73" customWidth="1"/>
    <col min="5159" max="5159" width="6" style="73" bestFit="1" customWidth="1"/>
    <col min="5160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14" width="4.7109375" style="73" customWidth="1"/>
    <col min="5415" max="5415" width="6" style="73" bestFit="1" customWidth="1"/>
    <col min="5416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70" width="4.7109375" style="73" customWidth="1"/>
    <col min="5671" max="5671" width="6" style="73" bestFit="1" customWidth="1"/>
    <col min="5672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26" width="4.7109375" style="73" customWidth="1"/>
    <col min="5927" max="5927" width="6" style="73" bestFit="1" customWidth="1"/>
    <col min="5928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82" width="4.7109375" style="73" customWidth="1"/>
    <col min="6183" max="6183" width="6" style="73" bestFit="1" customWidth="1"/>
    <col min="6184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38" width="4.7109375" style="73" customWidth="1"/>
    <col min="6439" max="6439" width="6" style="73" bestFit="1" customWidth="1"/>
    <col min="6440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694" width="4.7109375" style="73" customWidth="1"/>
    <col min="6695" max="6695" width="6" style="73" bestFit="1" customWidth="1"/>
    <col min="6696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50" width="4.7109375" style="73" customWidth="1"/>
    <col min="6951" max="6951" width="6" style="73" bestFit="1" customWidth="1"/>
    <col min="6952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06" width="4.7109375" style="73" customWidth="1"/>
    <col min="7207" max="7207" width="6" style="73" bestFit="1" customWidth="1"/>
    <col min="7208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62" width="4.7109375" style="73" customWidth="1"/>
    <col min="7463" max="7463" width="6" style="73" bestFit="1" customWidth="1"/>
    <col min="7464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18" width="4.7109375" style="73" customWidth="1"/>
    <col min="7719" max="7719" width="6" style="73" bestFit="1" customWidth="1"/>
    <col min="7720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74" width="4.7109375" style="73" customWidth="1"/>
    <col min="7975" max="7975" width="6" style="73" bestFit="1" customWidth="1"/>
    <col min="7976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30" width="4.7109375" style="73" customWidth="1"/>
    <col min="8231" max="8231" width="6" style="73" bestFit="1" customWidth="1"/>
    <col min="8232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86" width="4.7109375" style="73" customWidth="1"/>
    <col min="8487" max="8487" width="6" style="73" bestFit="1" customWidth="1"/>
    <col min="8488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42" width="4.7109375" style="73" customWidth="1"/>
    <col min="8743" max="8743" width="6" style="73" bestFit="1" customWidth="1"/>
    <col min="8744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8998" width="4.7109375" style="73" customWidth="1"/>
    <col min="8999" max="8999" width="6" style="73" bestFit="1" customWidth="1"/>
    <col min="9000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54" width="4.7109375" style="73" customWidth="1"/>
    <col min="9255" max="9255" width="6" style="73" bestFit="1" customWidth="1"/>
    <col min="9256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10" width="4.7109375" style="73" customWidth="1"/>
    <col min="9511" max="9511" width="6" style="73" bestFit="1" customWidth="1"/>
    <col min="9512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66" width="4.7109375" style="73" customWidth="1"/>
    <col min="9767" max="9767" width="6" style="73" bestFit="1" customWidth="1"/>
    <col min="9768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22" width="4.7109375" style="73" customWidth="1"/>
    <col min="10023" max="10023" width="6" style="73" bestFit="1" customWidth="1"/>
    <col min="10024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78" width="4.7109375" style="73" customWidth="1"/>
    <col min="10279" max="10279" width="6" style="73" bestFit="1" customWidth="1"/>
    <col min="10280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34" width="4.7109375" style="73" customWidth="1"/>
    <col min="10535" max="10535" width="6" style="73" bestFit="1" customWidth="1"/>
    <col min="10536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790" width="4.7109375" style="73" customWidth="1"/>
    <col min="10791" max="10791" width="6" style="73" bestFit="1" customWidth="1"/>
    <col min="10792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46" width="4.7109375" style="73" customWidth="1"/>
    <col min="11047" max="11047" width="6" style="73" bestFit="1" customWidth="1"/>
    <col min="11048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02" width="4.7109375" style="73" customWidth="1"/>
    <col min="11303" max="11303" width="6" style="73" bestFit="1" customWidth="1"/>
    <col min="11304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58" width="4.7109375" style="73" customWidth="1"/>
    <col min="11559" max="11559" width="6" style="73" bestFit="1" customWidth="1"/>
    <col min="11560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14" width="4.7109375" style="73" customWidth="1"/>
    <col min="11815" max="11815" width="6" style="73" bestFit="1" customWidth="1"/>
    <col min="11816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70" width="4.7109375" style="73" customWidth="1"/>
    <col min="12071" max="12071" width="6" style="73" bestFit="1" customWidth="1"/>
    <col min="12072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26" width="4.7109375" style="73" customWidth="1"/>
    <col min="12327" max="12327" width="6" style="73" bestFit="1" customWidth="1"/>
    <col min="12328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82" width="4.7109375" style="73" customWidth="1"/>
    <col min="12583" max="12583" width="6" style="73" bestFit="1" customWidth="1"/>
    <col min="12584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38" width="4.7109375" style="73" customWidth="1"/>
    <col min="12839" max="12839" width="6" style="73" bestFit="1" customWidth="1"/>
    <col min="12840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094" width="4.7109375" style="73" customWidth="1"/>
    <col min="13095" max="13095" width="6" style="73" bestFit="1" customWidth="1"/>
    <col min="13096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50" width="4.7109375" style="73" customWidth="1"/>
    <col min="13351" max="13351" width="6" style="73" bestFit="1" customWidth="1"/>
    <col min="13352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06" width="4.7109375" style="73" customWidth="1"/>
    <col min="13607" max="13607" width="6" style="73" bestFit="1" customWidth="1"/>
    <col min="13608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62" width="4.7109375" style="73" customWidth="1"/>
    <col min="13863" max="13863" width="6" style="73" bestFit="1" customWidth="1"/>
    <col min="13864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18" width="4.7109375" style="73" customWidth="1"/>
    <col min="14119" max="14119" width="6" style="73" bestFit="1" customWidth="1"/>
    <col min="14120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74" width="4.7109375" style="73" customWidth="1"/>
    <col min="14375" max="14375" width="6" style="73" bestFit="1" customWidth="1"/>
    <col min="14376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30" width="4.7109375" style="73" customWidth="1"/>
    <col min="14631" max="14631" width="6" style="73" bestFit="1" customWidth="1"/>
    <col min="14632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86" width="4.7109375" style="73" customWidth="1"/>
    <col min="14887" max="14887" width="6" style="73" bestFit="1" customWidth="1"/>
    <col min="14888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42" width="4.7109375" style="73" customWidth="1"/>
    <col min="15143" max="15143" width="6" style="73" bestFit="1" customWidth="1"/>
    <col min="15144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398" width="4.7109375" style="73" customWidth="1"/>
    <col min="15399" max="15399" width="6" style="73" bestFit="1" customWidth="1"/>
    <col min="15400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54" width="4.7109375" style="73" customWidth="1"/>
    <col min="15655" max="15655" width="6" style="73" bestFit="1" customWidth="1"/>
    <col min="15656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10" width="4.7109375" style="73" customWidth="1"/>
    <col min="15911" max="15911" width="6" style="73" bestFit="1" customWidth="1"/>
    <col min="15912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66" width="4.7109375" style="73" customWidth="1"/>
    <col min="16167" max="16167" width="6" style="73" bestFit="1" customWidth="1"/>
    <col min="16168" max="16179" width="4.7109375" style="73" customWidth="1"/>
    <col min="16180" max="16384" width="9.140625" style="73"/>
  </cols>
  <sheetData>
    <row r="1" spans="1:74" s="5" customFormat="1" ht="22.5" customHeight="1" x14ac:dyDescent="0.2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 x14ac:dyDescent="0.2">
      <c r="A2" s="1"/>
      <c r="B2" s="2"/>
      <c r="C2" s="3"/>
      <c r="D2" s="3"/>
      <c r="E2" s="4"/>
      <c r="F2" s="4"/>
      <c r="G2" s="6"/>
      <c r="H2" s="6"/>
      <c r="I2" s="6"/>
      <c r="J2" s="130" t="s">
        <v>0</v>
      </c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 x14ac:dyDescent="0.3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131" t="s">
        <v>1</v>
      </c>
      <c r="N3" s="131"/>
      <c r="O3" s="131"/>
      <c r="P3" s="131"/>
      <c r="Q3" s="131"/>
      <c r="R3" s="13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 x14ac:dyDescent="0.25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 x14ac:dyDescent="0.2">
      <c r="C5" s="132">
        <v>21</v>
      </c>
      <c r="D5" s="132"/>
      <c r="E5" s="133" t="s">
        <v>2</v>
      </c>
      <c r="F5" s="133"/>
      <c r="G5" s="133"/>
      <c r="H5" s="133"/>
      <c r="I5" s="6"/>
      <c r="K5" s="18"/>
      <c r="L5" s="18"/>
      <c r="M5" s="134">
        <v>11520</v>
      </c>
      <c r="N5" s="134"/>
      <c r="O5" s="134"/>
      <c r="P5" s="135" t="s">
        <v>3</v>
      </c>
      <c r="Q5" s="135"/>
      <c r="R5" s="135"/>
      <c r="S5" s="135"/>
      <c r="T5" s="19"/>
      <c r="V5" s="20"/>
      <c r="W5" s="136" t="s">
        <v>95</v>
      </c>
      <c r="X5" s="136"/>
      <c r="Y5" s="136"/>
      <c r="Z5" s="136"/>
      <c r="AA5" s="136"/>
      <c r="AB5" s="136"/>
      <c r="AC5" s="136"/>
      <c r="AD5" s="136"/>
      <c r="AE5" s="136"/>
      <c r="AF5" s="137" t="s">
        <v>5</v>
      </c>
      <c r="AG5" s="137"/>
      <c r="AH5" s="137"/>
      <c r="AI5" s="21"/>
      <c r="AJ5" s="22"/>
      <c r="AK5" s="22"/>
      <c r="AL5" s="138" t="s">
        <v>6</v>
      </c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40"/>
    </row>
    <row r="6" spans="1:74" s="5" customFormat="1" ht="12.75" customHeight="1" x14ac:dyDescent="0.2">
      <c r="A6" s="18"/>
      <c r="B6" s="23"/>
      <c r="C6" s="132"/>
      <c r="D6" s="132"/>
      <c r="E6" s="133"/>
      <c r="F6" s="133"/>
      <c r="G6" s="133"/>
      <c r="H6" s="133"/>
      <c r="I6" s="6"/>
      <c r="J6" s="18"/>
      <c r="K6" s="18"/>
      <c r="L6" s="18"/>
      <c r="M6" s="134"/>
      <c r="N6" s="134"/>
      <c r="O6" s="134"/>
      <c r="P6" s="135"/>
      <c r="Q6" s="135"/>
      <c r="R6" s="135"/>
      <c r="S6" s="135"/>
      <c r="T6" s="19"/>
      <c r="U6" s="20"/>
      <c r="V6" s="20"/>
      <c r="W6" s="136"/>
      <c r="X6" s="136"/>
      <c r="Y6" s="136"/>
      <c r="Z6" s="136"/>
      <c r="AA6" s="136"/>
      <c r="AB6" s="136"/>
      <c r="AC6" s="136"/>
      <c r="AD6" s="136"/>
      <c r="AE6" s="136"/>
      <c r="AF6" s="137"/>
      <c r="AG6" s="137"/>
      <c r="AH6" s="137"/>
      <c r="AI6" s="21"/>
      <c r="AJ6" s="22"/>
      <c r="AK6" s="22"/>
      <c r="AL6" s="141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3"/>
    </row>
    <row r="7" spans="1:74" s="29" customFormat="1" ht="15" customHeight="1" thickBot="1" x14ac:dyDescent="0.25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144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6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 x14ac:dyDescent="0.2">
      <c r="A8" s="126" t="s">
        <v>7</v>
      </c>
      <c r="B8" s="128">
        <v>1</v>
      </c>
      <c r="C8" s="128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8">
        <v>12</v>
      </c>
      <c r="N8" s="128">
        <v>13</v>
      </c>
      <c r="O8" s="128">
        <v>14</v>
      </c>
      <c r="P8" s="128">
        <v>15</v>
      </c>
      <c r="Q8" s="128">
        <v>16</v>
      </c>
      <c r="R8" s="128">
        <v>17</v>
      </c>
      <c r="S8" s="128">
        <v>18</v>
      </c>
      <c r="T8" s="128">
        <v>19</v>
      </c>
      <c r="U8" s="128">
        <v>20</v>
      </c>
      <c r="V8" s="128">
        <v>21</v>
      </c>
      <c r="W8" s="128">
        <v>22</v>
      </c>
      <c r="X8" s="128">
        <v>23</v>
      </c>
      <c r="Y8" s="128">
        <v>24</v>
      </c>
      <c r="Z8" s="128">
        <v>25</v>
      </c>
      <c r="AA8" s="128">
        <v>26</v>
      </c>
      <c r="AB8" s="128">
        <v>27</v>
      </c>
      <c r="AC8" s="128">
        <v>28</v>
      </c>
      <c r="AD8" s="128">
        <v>29</v>
      </c>
      <c r="AE8" s="128">
        <v>30</v>
      </c>
      <c r="AF8" s="128">
        <v>31</v>
      </c>
      <c r="AG8" s="33"/>
      <c r="AH8" s="164" t="s">
        <v>8</v>
      </c>
      <c r="AI8" s="166" t="s">
        <v>9</v>
      </c>
      <c r="AJ8" s="168" t="s">
        <v>10</v>
      </c>
      <c r="AK8" s="34"/>
      <c r="AL8" s="170" t="s">
        <v>11</v>
      </c>
      <c r="AM8" s="147" t="s">
        <v>12</v>
      </c>
      <c r="AN8" s="147" t="s">
        <v>13</v>
      </c>
      <c r="AO8" s="147" t="s">
        <v>14</v>
      </c>
      <c r="AP8" s="147" t="s">
        <v>15</v>
      </c>
      <c r="AQ8" s="147" t="s">
        <v>16</v>
      </c>
      <c r="AR8" s="147" t="s">
        <v>17</v>
      </c>
      <c r="AS8" s="147" t="s">
        <v>18</v>
      </c>
      <c r="AT8" s="147" t="s">
        <v>19</v>
      </c>
      <c r="AU8" s="147" t="s">
        <v>20</v>
      </c>
      <c r="AV8" s="147" t="s">
        <v>21</v>
      </c>
      <c r="AW8" s="147" t="s">
        <v>22</v>
      </c>
      <c r="AX8" s="147" t="s">
        <v>23</v>
      </c>
      <c r="AY8" s="149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 x14ac:dyDescent="0.25">
      <c r="A9" s="127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36"/>
      <c r="AH9" s="165"/>
      <c r="AI9" s="167"/>
      <c r="AJ9" s="169"/>
      <c r="AK9" s="34"/>
      <c r="AL9" s="171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50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 x14ac:dyDescent="0.2">
      <c r="A10" s="160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39"/>
      <c r="AH10" s="162">
        <f>SUM(COUNTIF(B11:AF11,"O"),COUNTIF(B11:AF11,"G"),COUNTIF(A11:AF11,"ـــــ"),COUNTIF(A11:AF11,"D"))</f>
        <v>4</v>
      </c>
      <c r="AI10" s="151">
        <f>SUM(COUNTIF(B11:AF11,"T"),COUNTIF(B11:AF11,"C"),COUNTIF(B11:AF11,"W"),COUNTIF(B11:AF11,"R"))</f>
        <v>13</v>
      </c>
      <c r="AJ10" s="153">
        <f>SUM(B10:AF10)</f>
        <v>0</v>
      </c>
      <c r="AK10" s="155">
        <v>2017</v>
      </c>
      <c r="AL10" s="158">
        <f>SUM(COUNTIF(B11:AF11,"F"))</f>
        <v>0</v>
      </c>
      <c r="AM10" s="178">
        <f>SUM(COUNTIF(B11:AG11,"V"),COUNTIF(B11:AG11,"M"))</f>
        <v>14</v>
      </c>
      <c r="AN10" s="178">
        <f>SUM(COUNTIF(B11:AG11,"E"))</f>
        <v>0</v>
      </c>
      <c r="AO10" s="178">
        <f>SUM(COUNTIF(B11:AG11,"B"))</f>
        <v>0</v>
      </c>
      <c r="AP10" s="178">
        <f>SUM(COUNTIF(B11:AG11,"A"))</f>
        <v>0</v>
      </c>
      <c r="AQ10" s="178">
        <f>SUM(COUNTIF(B11:AG11,"Q"))</f>
        <v>0</v>
      </c>
      <c r="AR10" s="178">
        <f>SUM(COUNTIF(B11:AG11,"S"))</f>
        <v>0</v>
      </c>
      <c r="AS10" s="178">
        <f>SUM(COUNTIF(B11:AG11,"K"))</f>
        <v>0</v>
      </c>
      <c r="AT10" s="178">
        <f>SUM(COUNTIF(B11:AG11,"L"))</f>
        <v>0</v>
      </c>
      <c r="AU10" s="178">
        <f>SUM(COUNTIF(B11:AG11,"P"))</f>
        <v>0</v>
      </c>
      <c r="AV10" s="178">
        <f>SUM(COUNTIF(B11:AG11,"J"))</f>
        <v>0</v>
      </c>
      <c r="AW10" s="178">
        <f>SUM(COUNTIF(B11:AG11,"I"))</f>
        <v>0</v>
      </c>
      <c r="AX10" s="178">
        <f>SUM(COUNTIF(B11:AG11,"Y"))</f>
        <v>0</v>
      </c>
      <c r="AY10" s="172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 x14ac:dyDescent="0.3">
      <c r="A11" s="161"/>
      <c r="B11" s="41" t="s">
        <v>29</v>
      </c>
      <c r="C11" s="41" t="s">
        <v>29</v>
      </c>
      <c r="D11" s="41" t="s">
        <v>29</v>
      </c>
      <c r="E11" s="41" t="s">
        <v>81</v>
      </c>
      <c r="F11" s="41" t="s">
        <v>28</v>
      </c>
      <c r="G11" s="41" t="s">
        <v>27</v>
      </c>
      <c r="H11" s="41" t="s">
        <v>27</v>
      </c>
      <c r="I11" s="41" t="s">
        <v>27</v>
      </c>
      <c r="J11" s="41" t="s">
        <v>27</v>
      </c>
      <c r="K11" s="41" t="s">
        <v>27</v>
      </c>
      <c r="L11" s="41" t="s">
        <v>27</v>
      </c>
      <c r="M11" s="41" t="s">
        <v>27</v>
      </c>
      <c r="N11" s="41" t="s">
        <v>27</v>
      </c>
      <c r="O11" s="41" t="s">
        <v>27</v>
      </c>
      <c r="P11" s="41" t="s">
        <v>27</v>
      </c>
      <c r="Q11" s="41" t="s">
        <v>27</v>
      </c>
      <c r="R11" s="41" t="s">
        <v>27</v>
      </c>
      <c r="S11" s="41" t="s">
        <v>12</v>
      </c>
      <c r="T11" s="41" t="s">
        <v>12</v>
      </c>
      <c r="U11" s="41" t="s">
        <v>38</v>
      </c>
      <c r="V11" s="41" t="s">
        <v>12</v>
      </c>
      <c r="W11" s="41" t="s">
        <v>12</v>
      </c>
      <c r="X11" s="41" t="s">
        <v>12</v>
      </c>
      <c r="Y11" s="41" t="s">
        <v>12</v>
      </c>
      <c r="Z11" s="41" t="s">
        <v>12</v>
      </c>
      <c r="AA11" s="41" t="s">
        <v>12</v>
      </c>
      <c r="AB11" s="41" t="s">
        <v>38</v>
      </c>
      <c r="AC11" s="41" t="s">
        <v>12</v>
      </c>
      <c r="AD11" s="41" t="s">
        <v>12</v>
      </c>
      <c r="AE11" s="41" t="s">
        <v>12</v>
      </c>
      <c r="AF11" s="41" t="s">
        <v>12</v>
      </c>
      <c r="AG11" s="42"/>
      <c r="AH11" s="163"/>
      <c r="AI11" s="152"/>
      <c r="AJ11" s="154"/>
      <c r="AK11" s="156"/>
      <c r="AL11" s="159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3"/>
    </row>
    <row r="12" spans="1:74" s="43" customFormat="1" ht="14.1" customHeight="1" x14ac:dyDescent="0.25">
      <c r="A12" s="160" t="s">
        <v>32</v>
      </c>
      <c r="B12" s="38"/>
      <c r="C12" s="38"/>
      <c r="D12" s="96"/>
      <c r="E12" s="96"/>
      <c r="F12" s="96"/>
      <c r="G12" s="105"/>
      <c r="H12" s="105"/>
      <c r="I12" s="105"/>
      <c r="J12" s="105"/>
      <c r="K12" s="105"/>
      <c r="L12" s="105"/>
      <c r="M12" s="96"/>
      <c r="N12" s="105"/>
      <c r="O12" s="105"/>
      <c r="P12" s="105"/>
      <c r="Q12" s="96"/>
      <c r="R12" s="96"/>
      <c r="S12" s="38"/>
      <c r="T12" s="38"/>
      <c r="U12" s="96"/>
      <c r="V12" s="96"/>
      <c r="W12" s="96"/>
      <c r="X12" s="96"/>
      <c r="Y12" s="96"/>
      <c r="Z12" s="96"/>
      <c r="AA12" s="96"/>
      <c r="AB12" s="96"/>
      <c r="AC12" s="96"/>
      <c r="AD12" s="174"/>
      <c r="AE12" s="175"/>
      <c r="AF12" s="176"/>
      <c r="AG12" s="45"/>
      <c r="AH12" s="162">
        <f>SUM(COUNTIF(B13:AF13,"O"),COUNTIF(B13:AF13,"G"),COUNTIF(A13:AF13,"ـــــ"),COUNTIF(A13:AF13,"D"))</f>
        <v>0</v>
      </c>
      <c r="AI12" s="151">
        <f>SUM(COUNTIF(B13:AF13,"T"),COUNTIF(B13:AF13,"C"),COUNTIF(B13:AF13,"W"),COUNTIF(B13:AF13,"R"))</f>
        <v>0</v>
      </c>
      <c r="AJ12" s="153">
        <f>SUM(B12:AF12)</f>
        <v>0</v>
      </c>
      <c r="AK12" s="156"/>
      <c r="AL12" s="159">
        <f>SUM(COUNTIF(B13:AF13,"F"))</f>
        <v>0</v>
      </c>
      <c r="AM12" s="177">
        <f>SUM(COUNTIF(B13:AG13,"V"),COUNTIF(B13:AG13,"M"))</f>
        <v>24</v>
      </c>
      <c r="AN12" s="177">
        <f>SUM(COUNTIF(B13:AG13,"E"))</f>
        <v>0</v>
      </c>
      <c r="AO12" s="177">
        <f>SUM(COUNTIF(B13:AG13,"B"))</f>
        <v>0</v>
      </c>
      <c r="AP12" s="177">
        <f>SUM(COUNTIF(B13:AG13,"A"))</f>
        <v>0</v>
      </c>
      <c r="AQ12" s="177">
        <f>SUM(COUNTIF(B13:AG13,"Q"))</f>
        <v>0</v>
      </c>
      <c r="AR12" s="177">
        <f>SUM(COUNTIF(B13:AG13,"S"))</f>
        <v>0</v>
      </c>
      <c r="AS12" s="177">
        <f>SUM(COUNTIF(B13:AG13,"K"))</f>
        <v>0</v>
      </c>
      <c r="AT12" s="177">
        <f>SUM(COUNTIF(B13:AG13,"L"))</f>
        <v>0</v>
      </c>
      <c r="AU12" s="177">
        <f>SUM(COUNTIF(B13:AG13,"P"))</f>
        <v>4</v>
      </c>
      <c r="AV12" s="177">
        <f>SUM(COUNTIF(B13:AG13,"J"))</f>
        <v>0</v>
      </c>
      <c r="AW12" s="177">
        <f>SUM(COUNTIF(B13:AG13,"I"))</f>
        <v>0</v>
      </c>
      <c r="AX12" s="177">
        <f>SUM(COUNTIF(B13:AG13,"Y"))</f>
        <v>0</v>
      </c>
      <c r="AY12" s="173">
        <f>SUM(COUNTIF(B13:AG13,"Z"))</f>
        <v>0</v>
      </c>
    </row>
    <row r="13" spans="1:74" s="43" customFormat="1" ht="14.1" customHeight="1" thickBot="1" x14ac:dyDescent="0.3">
      <c r="A13" s="161"/>
      <c r="B13" s="41" t="s">
        <v>12</v>
      </c>
      <c r="C13" s="41" t="s">
        <v>12</v>
      </c>
      <c r="D13" s="41" t="s">
        <v>38</v>
      </c>
      <c r="E13" s="41" t="s">
        <v>12</v>
      </c>
      <c r="F13" s="41" t="s">
        <v>12</v>
      </c>
      <c r="G13" s="41" t="s">
        <v>12</v>
      </c>
      <c r="H13" s="41" t="s">
        <v>12</v>
      </c>
      <c r="I13" s="41" t="s">
        <v>12</v>
      </c>
      <c r="J13" s="41" t="s">
        <v>12</v>
      </c>
      <c r="K13" s="41" t="s">
        <v>38</v>
      </c>
      <c r="L13" s="41" t="s">
        <v>12</v>
      </c>
      <c r="M13" s="41" t="s">
        <v>12</v>
      </c>
      <c r="N13" s="41" t="s">
        <v>12</v>
      </c>
      <c r="O13" s="41" t="s">
        <v>12</v>
      </c>
      <c r="P13" s="41" t="s">
        <v>12</v>
      </c>
      <c r="Q13" s="41" t="s">
        <v>12</v>
      </c>
      <c r="R13" s="41" t="s">
        <v>38</v>
      </c>
      <c r="S13" s="41" t="s">
        <v>12</v>
      </c>
      <c r="T13" s="41" t="s">
        <v>12</v>
      </c>
      <c r="U13" s="41" t="s">
        <v>12</v>
      </c>
      <c r="V13" s="41" t="s">
        <v>12</v>
      </c>
      <c r="W13" s="41" t="s">
        <v>12</v>
      </c>
      <c r="X13" s="41" t="s">
        <v>12</v>
      </c>
      <c r="Y13" s="41" t="s">
        <v>38</v>
      </c>
      <c r="Z13" s="41" t="s">
        <v>20</v>
      </c>
      <c r="AA13" s="41" t="s">
        <v>20</v>
      </c>
      <c r="AB13" s="41" t="s">
        <v>20</v>
      </c>
      <c r="AC13" s="41" t="s">
        <v>20</v>
      </c>
      <c r="AD13" s="174"/>
      <c r="AE13" s="175"/>
      <c r="AF13" s="176"/>
      <c r="AG13" s="47"/>
      <c r="AH13" s="163"/>
      <c r="AI13" s="152"/>
      <c r="AJ13" s="154"/>
      <c r="AK13" s="156"/>
      <c r="AL13" s="159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3"/>
    </row>
    <row r="14" spans="1:74" s="43" customFormat="1" ht="14.1" customHeight="1" x14ac:dyDescent="0.25">
      <c r="A14" s="160" t="s">
        <v>33</v>
      </c>
      <c r="B14" s="96"/>
      <c r="C14" s="38"/>
      <c r="D14" s="96"/>
      <c r="E14" s="96"/>
      <c r="F14" s="38"/>
      <c r="G14" s="96">
        <v>4</v>
      </c>
      <c r="H14" s="96">
        <v>4</v>
      </c>
      <c r="I14" s="96">
        <v>4</v>
      </c>
      <c r="J14" s="105">
        <v>4</v>
      </c>
      <c r="K14" s="105">
        <v>4</v>
      </c>
      <c r="L14" s="105"/>
      <c r="M14" s="96"/>
      <c r="N14" s="105"/>
      <c r="O14" s="38"/>
      <c r="P14" s="96"/>
      <c r="Q14" s="38"/>
      <c r="R14" s="38"/>
      <c r="S14" s="38"/>
      <c r="T14" s="38"/>
      <c r="U14" s="38"/>
      <c r="W14" s="96"/>
      <c r="X14" s="105"/>
      <c r="Y14" s="105"/>
      <c r="Z14" s="105"/>
      <c r="AA14" s="96"/>
      <c r="AB14" s="96"/>
      <c r="AC14" s="96"/>
      <c r="AD14" s="96"/>
      <c r="AE14" s="96"/>
      <c r="AF14" s="96"/>
      <c r="AG14" s="39"/>
      <c r="AH14" s="162">
        <f>SUM(COUNTIF(B15:AF15,"O"),COUNTIF(B15:AF15,"G"),COUNTIF(A15:AF15,"ـــــ"),COUNTIF(A15:AF15,"D"))</f>
        <v>15</v>
      </c>
      <c r="AI14" s="151">
        <f>SUM(COUNTIF(B15:AF15,"T"),COUNTIF(B15:AF15,"C"),COUNTIF(B15:AF15,"W"),COUNTIF(B15:AF15,"R"))</f>
        <v>16</v>
      </c>
      <c r="AJ14" s="153">
        <f>SUM(B14:AF14)</f>
        <v>20</v>
      </c>
      <c r="AK14" s="156"/>
      <c r="AL14" s="159">
        <f>SUM(COUNTIF(B15:AF15,"F"))</f>
        <v>0</v>
      </c>
      <c r="AM14" s="177">
        <f>SUM(COUNTIF(B15:AG15,"V"),COUNTIF(B15:AG15,"M"))</f>
        <v>0</v>
      </c>
      <c r="AN14" s="177">
        <f>SUM(COUNTIF(B15:AG15,"E"))</f>
        <v>0</v>
      </c>
      <c r="AO14" s="177">
        <f>SUM(COUNTIF(B15:AG15,"B"))</f>
        <v>0</v>
      </c>
      <c r="AP14" s="177">
        <f>SUM(COUNTIF(B15:AG15,"A"))</f>
        <v>0</v>
      </c>
      <c r="AQ14" s="177">
        <f>SUM(COUNTIF(B15:AG15,"Q"))</f>
        <v>0</v>
      </c>
      <c r="AR14" s="177">
        <f>SUM(COUNTIF(B15:AG15,"S"))</f>
        <v>0</v>
      </c>
      <c r="AS14" s="177">
        <f>SUM(COUNTIF(B15:AG15,"K"))</f>
        <v>0</v>
      </c>
      <c r="AT14" s="177">
        <f>SUM(COUNTIF(B15:AG15,"L"))</f>
        <v>0</v>
      </c>
      <c r="AU14" s="177">
        <f>SUM(COUNTIF(B15:AG15,"P"))</f>
        <v>0</v>
      </c>
      <c r="AV14" s="177">
        <f>SUM(COUNTIF(B15:AG15,"J"))</f>
        <v>0</v>
      </c>
      <c r="AW14" s="177">
        <f>SUM(COUNTIF(B15:AG15,"I"))</f>
        <v>0</v>
      </c>
      <c r="AX14" s="177">
        <f>SUM(COUNTIF(B15:AG15,"Y"))</f>
        <v>0</v>
      </c>
      <c r="AY14" s="173">
        <f>SUM(COUNTIF(B15:AG15,"Z"))</f>
        <v>0</v>
      </c>
    </row>
    <row r="15" spans="1:74" s="43" customFormat="1" ht="14.1" customHeight="1" thickBot="1" x14ac:dyDescent="0.3">
      <c r="A15" s="161"/>
      <c r="B15" s="41" t="s">
        <v>80</v>
      </c>
      <c r="C15" s="41" t="s">
        <v>29</v>
      </c>
      <c r="D15" s="41" t="s">
        <v>29</v>
      </c>
      <c r="E15" s="41" t="s">
        <v>29</v>
      </c>
      <c r="F15" s="41" t="s">
        <v>81</v>
      </c>
      <c r="G15" s="41" t="s">
        <v>81</v>
      </c>
      <c r="H15" s="41" t="s">
        <v>81</v>
      </c>
      <c r="I15" s="41" t="s">
        <v>81</v>
      </c>
      <c r="J15" s="41" t="s">
        <v>81</v>
      </c>
      <c r="K15" s="41" t="s">
        <v>81</v>
      </c>
      <c r="L15" s="41" t="s">
        <v>29</v>
      </c>
      <c r="M15" s="41" t="s">
        <v>29</v>
      </c>
      <c r="N15" s="41" t="s">
        <v>28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27</v>
      </c>
      <c r="T15" s="41" t="s">
        <v>27</v>
      </c>
      <c r="U15" s="41" t="s">
        <v>27</v>
      </c>
      <c r="V15" s="41" t="s">
        <v>27</v>
      </c>
      <c r="W15" s="41" t="s">
        <v>27</v>
      </c>
      <c r="X15" s="41" t="s">
        <v>27</v>
      </c>
      <c r="Y15" s="41" t="s">
        <v>27</v>
      </c>
      <c r="Z15" s="41" t="s">
        <v>27</v>
      </c>
      <c r="AA15" s="41" t="s">
        <v>27</v>
      </c>
      <c r="AB15" s="41" t="s">
        <v>27</v>
      </c>
      <c r="AC15" s="41" t="s">
        <v>28</v>
      </c>
      <c r="AD15" s="41" t="s">
        <v>80</v>
      </c>
      <c r="AE15" s="41" t="s">
        <v>80</v>
      </c>
      <c r="AF15" s="41" t="s">
        <v>29</v>
      </c>
      <c r="AG15" s="42"/>
      <c r="AH15" s="163"/>
      <c r="AI15" s="152"/>
      <c r="AJ15" s="154"/>
      <c r="AK15" s="156"/>
      <c r="AL15" s="159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3"/>
    </row>
    <row r="16" spans="1:74" s="43" customFormat="1" ht="14.1" customHeight="1" x14ac:dyDescent="0.25">
      <c r="A16" s="160" t="s">
        <v>34</v>
      </c>
      <c r="B16" s="38"/>
      <c r="C16" s="38"/>
      <c r="D16" s="96"/>
      <c r="E16" s="96"/>
      <c r="F16" s="96"/>
      <c r="G16" s="96">
        <v>4</v>
      </c>
      <c r="H16" s="96"/>
      <c r="I16" s="38"/>
      <c r="J16" s="38"/>
      <c r="K16" s="38"/>
      <c r="L16" s="96"/>
      <c r="M16" s="38"/>
      <c r="N16" s="38"/>
      <c r="O16" s="105"/>
      <c r="P16" s="96"/>
      <c r="Q16" s="38"/>
      <c r="R16" s="38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>
        <v>4</v>
      </c>
      <c r="AD16" s="96">
        <v>4</v>
      </c>
      <c r="AE16" s="96">
        <v>12</v>
      </c>
      <c r="AF16" s="48"/>
      <c r="AG16" s="39"/>
      <c r="AH16" s="162">
        <f>SUM(COUNTIF(B17:AF17,"O"),COUNTIF(B17:AF17,"G"),COUNTIF(A17:AF17,"ـــــ"),COUNTIF(A17:AF17,"D"))</f>
        <v>17</v>
      </c>
      <c r="AI16" s="151">
        <f>SUM(COUNTIF(B17:AF17,"T"),COUNTIF(B17:AF17,"C"),COUNTIF(B17:AF17,"W"),COUNTIF(B17:AF17,"R"))</f>
        <v>13</v>
      </c>
      <c r="AJ16" s="153">
        <f>SUM(B16:AF16)</f>
        <v>24</v>
      </c>
      <c r="AK16" s="156"/>
      <c r="AL16" s="159">
        <f>SUM(COUNTIF(B17:AF17,"F"))</f>
        <v>0</v>
      </c>
      <c r="AM16" s="177">
        <f>SUM(COUNTIF(B17:AG17,"V"),COUNTIF(B17:AG17,"M"))</f>
        <v>0</v>
      </c>
      <c r="AN16" s="177">
        <f>SUM(COUNTIF(B17:AG17,"E"))</f>
        <v>0</v>
      </c>
      <c r="AO16" s="177">
        <f>SUM(COUNTIF(B17:AG17,"B"))</f>
        <v>0</v>
      </c>
      <c r="AP16" s="177">
        <f>SUM(COUNTIF(B17:AG17,"A"))</f>
        <v>0</v>
      </c>
      <c r="AQ16" s="177">
        <f>SUM(COUNTIF(B17:AG17,"Q"))</f>
        <v>0</v>
      </c>
      <c r="AR16" s="177">
        <f>SUM(COUNTIF(B17:AG17,"S"))</f>
        <v>0</v>
      </c>
      <c r="AS16" s="177">
        <f>SUM(COUNTIF(B17:AG17,"K"))</f>
        <v>0</v>
      </c>
      <c r="AT16" s="177">
        <f>SUM(COUNTIF(B17:AG17,"L"))</f>
        <v>0</v>
      </c>
      <c r="AU16" s="177">
        <f>SUM(COUNTIF(B17:AG17,"P"))</f>
        <v>0</v>
      </c>
      <c r="AV16" s="177">
        <f>SUM(COUNTIF(B17:AG17,"J"))</f>
        <v>0</v>
      </c>
      <c r="AW16" s="177">
        <f>SUM(COUNTIF(B17:AG17,"I"))</f>
        <v>0</v>
      </c>
      <c r="AX16" s="177">
        <f>SUM(COUNTIF(B17:AG17,"Y"))</f>
        <v>0</v>
      </c>
      <c r="AY16" s="173">
        <f>SUM(COUNTIF(B17:AG17,"Z"))</f>
        <v>0</v>
      </c>
    </row>
    <row r="17" spans="1:217" s="43" customFormat="1" ht="14.1" customHeight="1" thickBot="1" x14ac:dyDescent="0.3">
      <c r="A17" s="161"/>
      <c r="B17" s="41" t="s">
        <v>29</v>
      </c>
      <c r="C17" s="41" t="s">
        <v>29</v>
      </c>
      <c r="D17" s="41" t="s">
        <v>29</v>
      </c>
      <c r="E17" s="41" t="s">
        <v>29</v>
      </c>
      <c r="F17" s="41" t="s">
        <v>29</v>
      </c>
      <c r="G17" s="41" t="s">
        <v>29</v>
      </c>
      <c r="H17" s="41" t="s">
        <v>29</v>
      </c>
      <c r="I17" s="41" t="s">
        <v>29</v>
      </c>
      <c r="J17" s="41" t="s">
        <v>29</v>
      </c>
      <c r="K17" s="41" t="s">
        <v>29</v>
      </c>
      <c r="L17" s="41" t="s">
        <v>81</v>
      </c>
      <c r="M17" s="41" t="s">
        <v>28</v>
      </c>
      <c r="N17" s="41" t="s">
        <v>27</v>
      </c>
      <c r="O17" s="41" t="s">
        <v>27</v>
      </c>
      <c r="P17" s="41" t="s">
        <v>27</v>
      </c>
      <c r="Q17" s="41" t="s">
        <v>27</v>
      </c>
      <c r="R17" s="41" t="s">
        <v>27</v>
      </c>
      <c r="S17" s="41" t="s">
        <v>27</v>
      </c>
      <c r="T17" s="41" t="s">
        <v>27</v>
      </c>
      <c r="U17" s="41" t="s">
        <v>27</v>
      </c>
      <c r="V17" s="41" t="s">
        <v>27</v>
      </c>
      <c r="W17" s="41" t="s">
        <v>27</v>
      </c>
      <c r="X17" s="41" t="s">
        <v>27</v>
      </c>
      <c r="Y17" s="41" t="s">
        <v>28</v>
      </c>
      <c r="Z17" s="41" t="s">
        <v>80</v>
      </c>
      <c r="AA17" s="41" t="s">
        <v>80</v>
      </c>
      <c r="AB17" s="41" t="s">
        <v>80</v>
      </c>
      <c r="AC17" s="41" t="s">
        <v>29</v>
      </c>
      <c r="AD17" s="41" t="s">
        <v>29</v>
      </c>
      <c r="AE17" s="41" t="s">
        <v>35</v>
      </c>
      <c r="AF17" s="48"/>
      <c r="AG17" s="42"/>
      <c r="AH17" s="163"/>
      <c r="AI17" s="152"/>
      <c r="AJ17" s="154"/>
      <c r="AK17" s="156"/>
      <c r="AL17" s="159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3"/>
    </row>
    <row r="18" spans="1:217" s="43" customFormat="1" ht="14.1" customHeight="1" x14ac:dyDescent="0.25">
      <c r="A18" s="160" t="s">
        <v>36</v>
      </c>
      <c r="B18" s="96">
        <v>12</v>
      </c>
      <c r="C18" s="96">
        <v>4</v>
      </c>
      <c r="D18" s="96">
        <v>4</v>
      </c>
      <c r="E18" s="96">
        <v>4</v>
      </c>
      <c r="F18" s="96"/>
      <c r="G18" s="96"/>
      <c r="H18" s="38"/>
      <c r="J18" s="38"/>
      <c r="K18" s="38"/>
      <c r="L18" s="38"/>
      <c r="M18" s="38"/>
      <c r="N18" s="38"/>
      <c r="O18" s="38">
        <v>4</v>
      </c>
      <c r="P18" s="96"/>
      <c r="Q18" s="38"/>
      <c r="R18" s="38"/>
      <c r="S18" s="96"/>
      <c r="T18" s="96"/>
      <c r="U18" s="96"/>
      <c r="V18" s="96"/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62">
        <f>SUM(COUNTIF(B19:AF19,"O"),COUNTIF(B19:AF19,"G"),COUNTIF(A19:AF19,"ـــــ"),COUNTIF(A19:AF19,"D"))</f>
        <v>16</v>
      </c>
      <c r="AI18" s="151">
        <f>SUM(COUNTIF(B19:AF19,"T"),COUNTIF(B19:AF19,"C"),COUNTIF(B19:AF19,"W"),COUNTIF(B19:AF19,"R"))</f>
        <v>15</v>
      </c>
      <c r="AJ18" s="153">
        <f>SUM(B18:AF18)</f>
        <v>28</v>
      </c>
      <c r="AK18" s="156"/>
      <c r="AL18" s="159">
        <f>SUM(COUNTIF(B19:AF19,"F"))</f>
        <v>0</v>
      </c>
      <c r="AM18" s="177">
        <f>SUM(COUNTIF(B19:AG19,"V"),COUNTIF(B19:AG19,"M"))</f>
        <v>0</v>
      </c>
      <c r="AN18" s="177">
        <f>SUM(COUNTIF(B19:AG19,"E"))</f>
        <v>0</v>
      </c>
      <c r="AO18" s="177">
        <f>SUM(COUNTIF(B19:AG19,"B"))</f>
        <v>0</v>
      </c>
      <c r="AP18" s="177">
        <f>SUM(COUNTIF(B19:AG19,"A"))</f>
        <v>0</v>
      </c>
      <c r="AQ18" s="177">
        <f>SUM(COUNTIF(B19:AG19,"Q"))</f>
        <v>0</v>
      </c>
      <c r="AR18" s="177">
        <f>SUM(COUNTIF(B19:AG19,"S"))</f>
        <v>0</v>
      </c>
      <c r="AS18" s="177">
        <f>SUM(COUNTIF(B19:AG19,"K"))</f>
        <v>0</v>
      </c>
      <c r="AT18" s="177">
        <f>SUM(COUNTIF(B19:AG19,"L"))</f>
        <v>0</v>
      </c>
      <c r="AU18" s="177">
        <f>SUM(COUNTIF(B19:AG19,"P"))</f>
        <v>0</v>
      </c>
      <c r="AV18" s="177">
        <f>SUM(COUNTIF(B19:AG19,"J"))</f>
        <v>0</v>
      </c>
      <c r="AW18" s="177">
        <f>SUM(COUNTIF(B19:AG19,"I"))</f>
        <v>0</v>
      </c>
      <c r="AX18" s="177">
        <f>SUM(COUNTIF(B19:AG19,"Y"))</f>
        <v>0</v>
      </c>
      <c r="AY18" s="173">
        <f>SUM(COUNTIF(B19:AG19,"Z"))</f>
        <v>0</v>
      </c>
    </row>
    <row r="19" spans="1:217" s="43" customFormat="1" ht="14.1" customHeight="1" thickBot="1" x14ac:dyDescent="0.3">
      <c r="A19" s="161"/>
      <c r="B19" s="41" t="s">
        <v>35</v>
      </c>
      <c r="C19" s="41" t="s">
        <v>29</v>
      </c>
      <c r="D19" s="41" t="s">
        <v>29</v>
      </c>
      <c r="E19" s="41" t="s">
        <v>29</v>
      </c>
      <c r="F19" s="41" t="s">
        <v>29</v>
      </c>
      <c r="G19" s="41" t="s">
        <v>29</v>
      </c>
      <c r="H19" s="41" t="s">
        <v>29</v>
      </c>
      <c r="I19" s="41" t="s">
        <v>29</v>
      </c>
      <c r="J19" s="41" t="s">
        <v>29</v>
      </c>
      <c r="K19" s="41" t="s">
        <v>29</v>
      </c>
      <c r="L19" s="41" t="s">
        <v>29</v>
      </c>
      <c r="M19" s="41" t="s">
        <v>29</v>
      </c>
      <c r="N19" s="41" t="s">
        <v>29</v>
      </c>
      <c r="O19" s="41" t="s">
        <v>29</v>
      </c>
      <c r="P19" s="41" t="s">
        <v>29</v>
      </c>
      <c r="Q19" s="41" t="s">
        <v>81</v>
      </c>
      <c r="R19" s="41" t="s">
        <v>28</v>
      </c>
      <c r="S19" s="41" t="s">
        <v>27</v>
      </c>
      <c r="T19" s="41" t="s">
        <v>27</v>
      </c>
      <c r="U19" s="41" t="s">
        <v>27</v>
      </c>
      <c r="V19" s="41" t="s">
        <v>27</v>
      </c>
      <c r="W19" s="41" t="s">
        <v>27</v>
      </c>
      <c r="X19" s="41" t="s">
        <v>27</v>
      </c>
      <c r="Y19" s="41" t="s">
        <v>27</v>
      </c>
      <c r="Z19" s="41" t="s">
        <v>27</v>
      </c>
      <c r="AA19" s="41" t="s">
        <v>27</v>
      </c>
      <c r="AB19" s="41" t="s">
        <v>27</v>
      </c>
      <c r="AC19" s="41" t="s">
        <v>27</v>
      </c>
      <c r="AD19" s="41" t="s">
        <v>27</v>
      </c>
      <c r="AE19" s="41" t="s">
        <v>27</v>
      </c>
      <c r="AF19" s="41" t="s">
        <v>27</v>
      </c>
      <c r="AG19" s="42"/>
      <c r="AH19" s="163"/>
      <c r="AI19" s="152"/>
      <c r="AJ19" s="154"/>
      <c r="AK19" s="156"/>
      <c r="AL19" s="159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3"/>
    </row>
    <row r="20" spans="1:217" s="43" customFormat="1" ht="14.1" customHeight="1" x14ac:dyDescent="0.25">
      <c r="A20" s="160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105"/>
      <c r="AA20" s="105"/>
      <c r="AB20" s="105"/>
      <c r="AC20" s="38"/>
      <c r="AD20" s="38"/>
      <c r="AE20" s="38"/>
      <c r="AF20" s="48"/>
      <c r="AG20" s="39"/>
      <c r="AH20" s="162">
        <f>SUM(COUNTIF(B21:AF21,"O"),COUNTIF(B21:AF21,"G"),COUNTIF(A21:AF21,"ـــــ"),COUNTIF(A21:AF21,"D"))</f>
        <v>0</v>
      </c>
      <c r="AI20" s="151">
        <f>SUM(COUNTIF(B21:AF21,"T"),COUNTIF(B21:AF21,"C"),COUNTIF(B21:AF21,"W"),COUNTIF(B21:AF21,"R"))</f>
        <v>19</v>
      </c>
      <c r="AJ20" s="153">
        <f>SUM(B20:AF20)</f>
        <v>0</v>
      </c>
      <c r="AK20" s="156"/>
      <c r="AL20" s="159">
        <f>SUM(COUNTIF(B21:AF21,"F"))</f>
        <v>0</v>
      </c>
      <c r="AM20" s="177">
        <f>SUM(COUNTIF(B21:AG21,"V"),COUNTIF(B21:AG21,"M"))</f>
        <v>11</v>
      </c>
      <c r="AN20" s="177">
        <f>SUM(COUNTIF(B21:AG21,"E"))</f>
        <v>0</v>
      </c>
      <c r="AO20" s="177">
        <f>SUM(COUNTIF(B21:AG21,"B"))</f>
        <v>0</v>
      </c>
      <c r="AP20" s="177">
        <f>SUM(COUNTIF(B21:AG21,"A"))</f>
        <v>0</v>
      </c>
      <c r="AQ20" s="177">
        <f>SUM(COUNTIF(B21:AG21,"Q"))</f>
        <v>0</v>
      </c>
      <c r="AR20" s="177">
        <f>SUM(COUNTIF(B21:AG21,"S"))</f>
        <v>0</v>
      </c>
      <c r="AS20" s="177">
        <f>SUM(COUNTIF(B21:AG21,"K"))</f>
        <v>0</v>
      </c>
      <c r="AT20" s="177">
        <f>SUM(COUNTIF(B21:AG21,"L"))</f>
        <v>0</v>
      </c>
      <c r="AU20" s="177">
        <f>SUM(COUNTIF(B21:AG21,"P"))</f>
        <v>0</v>
      </c>
      <c r="AV20" s="177">
        <f>SUM(COUNTIF(B21:AG21,"J"))</f>
        <v>0</v>
      </c>
      <c r="AW20" s="177">
        <f>SUM(COUNTIF(B21:AG21,"I"))</f>
        <v>0</v>
      </c>
      <c r="AX20" s="177">
        <f>SUM(COUNTIF(B21:AG21,"Y"))</f>
        <v>0</v>
      </c>
      <c r="AY20" s="173">
        <f>SUM(COUNTIF(B21:AG21,"Z"))</f>
        <v>0</v>
      </c>
    </row>
    <row r="21" spans="1:217" s="43" customFormat="1" ht="14.1" customHeight="1" thickBot="1" x14ac:dyDescent="0.3">
      <c r="A21" s="161"/>
      <c r="B21" s="117" t="s">
        <v>27</v>
      </c>
      <c r="C21" s="117" t="s">
        <v>27</v>
      </c>
      <c r="D21" s="117" t="s">
        <v>27</v>
      </c>
      <c r="E21" s="117" t="s">
        <v>27</v>
      </c>
      <c r="F21" s="117" t="s">
        <v>27</v>
      </c>
      <c r="G21" s="117" t="s">
        <v>27</v>
      </c>
      <c r="H21" s="117" t="s">
        <v>27</v>
      </c>
      <c r="I21" s="117" t="s">
        <v>27</v>
      </c>
      <c r="J21" s="117" t="s">
        <v>27</v>
      </c>
      <c r="K21" s="117" t="s">
        <v>27</v>
      </c>
      <c r="L21" s="117" t="s">
        <v>27</v>
      </c>
      <c r="M21" s="117" t="s">
        <v>27</v>
      </c>
      <c r="N21" s="117" t="s">
        <v>27</v>
      </c>
      <c r="O21" s="117" t="s">
        <v>27</v>
      </c>
      <c r="P21" s="117" t="s">
        <v>27</v>
      </c>
      <c r="Q21" s="117" t="s">
        <v>27</v>
      </c>
      <c r="R21" s="117" t="s">
        <v>27</v>
      </c>
      <c r="S21" s="117" t="s">
        <v>27</v>
      </c>
      <c r="T21" s="117" t="s">
        <v>27</v>
      </c>
      <c r="U21" s="41" t="s">
        <v>12</v>
      </c>
      <c r="V21" s="41" t="s">
        <v>12</v>
      </c>
      <c r="W21" s="41" t="s">
        <v>12</v>
      </c>
      <c r="X21" s="41" t="s">
        <v>38</v>
      </c>
      <c r="Y21" s="41" t="s">
        <v>12</v>
      </c>
      <c r="Z21" s="41" t="s">
        <v>38</v>
      </c>
      <c r="AA21" s="41" t="s">
        <v>38</v>
      </c>
      <c r="AB21" s="41" t="s">
        <v>38</v>
      </c>
      <c r="AC21" s="41" t="s">
        <v>12</v>
      </c>
      <c r="AD21" s="41" t="s">
        <v>12</v>
      </c>
      <c r="AE21" s="41" t="s">
        <v>38</v>
      </c>
      <c r="AF21" s="48"/>
      <c r="AG21" s="42"/>
      <c r="AH21" s="163"/>
      <c r="AI21" s="152"/>
      <c r="AJ21" s="154"/>
      <c r="AK21" s="157"/>
      <c r="AL21" s="159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3"/>
    </row>
    <row r="22" spans="1:217" s="51" customFormat="1" ht="14.1" customHeight="1" x14ac:dyDescent="0.25">
      <c r="A22" s="160" t="s">
        <v>39</v>
      </c>
      <c r="B22" s="38"/>
      <c r="C22" s="38"/>
      <c r="D22" s="96"/>
      <c r="E22" s="96"/>
      <c r="F22" s="96"/>
      <c r="G22" s="38">
        <v>4</v>
      </c>
      <c r="H22" s="96"/>
      <c r="I22" s="96">
        <v>4</v>
      </c>
      <c r="J22" s="96"/>
      <c r="K22" s="38"/>
      <c r="L22" s="38"/>
      <c r="M22" s="38">
        <v>4</v>
      </c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/>
      <c r="AA22" s="96"/>
      <c r="AB22" s="96"/>
      <c r="AC22" s="38"/>
      <c r="AD22" s="38"/>
      <c r="AE22" s="38"/>
      <c r="AF22" s="96"/>
      <c r="AG22" s="39"/>
      <c r="AH22" s="162">
        <f>SUM(COUNTIF(B23:AF23,"O"),COUNTIF(B23:AF23,"G"),COUNTIF(A23:AF23,"ـــــ"),COUNTIF(A23:AF23,"D"))</f>
        <v>17</v>
      </c>
      <c r="AI22" s="151">
        <f>SUM(COUNTIF(B23:AF23,"T"),COUNTIF(B23:AF23,"C"),COUNTIF(B23:AF23,"W"),COUNTIF(B23:AF23,"R"))</f>
        <v>13</v>
      </c>
      <c r="AJ22" s="153">
        <f>SUM(B22:AF22)</f>
        <v>12</v>
      </c>
      <c r="AK22" s="179">
        <v>2017</v>
      </c>
      <c r="AL22" s="159">
        <f>SUM(COUNTIF(B23:AF23,"F"))</f>
        <v>0</v>
      </c>
      <c r="AM22" s="177">
        <f>SUM(COUNTIF(B23:AG23,"V"),COUNTIF(B23:AG23,"M"))</f>
        <v>1</v>
      </c>
      <c r="AN22" s="177">
        <f>SUM(COUNTIF(B23:AG23,"E"))</f>
        <v>0</v>
      </c>
      <c r="AO22" s="177">
        <f>SUM(COUNTIF(B23:AG23,"B"))</f>
        <v>0</v>
      </c>
      <c r="AP22" s="177">
        <f>SUM(COUNTIF(B23:AG23,"A"))</f>
        <v>0</v>
      </c>
      <c r="AQ22" s="177">
        <f>SUM(COUNTIF(B23:AG23,"Q"))</f>
        <v>0</v>
      </c>
      <c r="AR22" s="177">
        <f>SUM(COUNTIF(B23:AG23,"S"))</f>
        <v>0</v>
      </c>
      <c r="AS22" s="177">
        <f>SUM(COUNTIF(B23:AG23,"K"))</f>
        <v>0</v>
      </c>
      <c r="AT22" s="177">
        <f>SUM(COUNTIF(B23:AG23,"L"))</f>
        <v>0</v>
      </c>
      <c r="AU22" s="177">
        <f>SUM(COUNTIF(B23:AG23,"P"))</f>
        <v>0</v>
      </c>
      <c r="AV22" s="177">
        <f>SUM(COUNTIF(B23:AG23,"J"))</f>
        <v>0</v>
      </c>
      <c r="AW22" s="177">
        <f>SUM(COUNTIF(B23:AG23,"I"))</f>
        <v>0</v>
      </c>
      <c r="AX22" s="177">
        <f>SUM(COUNTIF(B23:AG23,"Y"))</f>
        <v>0</v>
      </c>
      <c r="AY22" s="173">
        <f>SUM(COUNTIF(B23:AG23,"Z"))</f>
        <v>0</v>
      </c>
    </row>
    <row r="23" spans="1:217" s="51" customFormat="1" ht="14.1" customHeight="1" thickBot="1" x14ac:dyDescent="0.3">
      <c r="A23" s="161"/>
      <c r="B23" s="41" t="s">
        <v>12</v>
      </c>
      <c r="C23" s="41" t="s">
        <v>80</v>
      </c>
      <c r="D23" s="41" t="s">
        <v>80</v>
      </c>
      <c r="E23" s="41" t="s">
        <v>80</v>
      </c>
      <c r="F23" s="41" t="s">
        <v>29</v>
      </c>
      <c r="G23" s="41" t="s">
        <v>29</v>
      </c>
      <c r="H23" s="41" t="s">
        <v>29</v>
      </c>
      <c r="I23" s="41" t="s">
        <v>29</v>
      </c>
      <c r="J23" s="41" t="s">
        <v>29</v>
      </c>
      <c r="K23" s="41" t="s">
        <v>29</v>
      </c>
      <c r="L23" s="41" t="s">
        <v>29</v>
      </c>
      <c r="M23" s="41" t="s">
        <v>29</v>
      </c>
      <c r="N23" s="41" t="s">
        <v>29</v>
      </c>
      <c r="O23" s="41" t="s">
        <v>29</v>
      </c>
      <c r="P23" s="41" t="s">
        <v>81</v>
      </c>
      <c r="Q23" s="41" t="s">
        <v>81</v>
      </c>
      <c r="R23" s="41" t="s">
        <v>81</v>
      </c>
      <c r="S23" s="41" t="s">
        <v>81</v>
      </c>
      <c r="T23" s="41" t="s">
        <v>28</v>
      </c>
      <c r="U23" s="41" t="s">
        <v>27</v>
      </c>
      <c r="V23" s="41" t="s">
        <v>27</v>
      </c>
      <c r="W23" s="41" t="s">
        <v>27</v>
      </c>
      <c r="X23" s="41" t="s">
        <v>27</v>
      </c>
      <c r="Y23" s="41" t="s">
        <v>27</v>
      </c>
      <c r="Z23" s="41" t="s">
        <v>27</v>
      </c>
      <c r="AA23" s="41" t="s">
        <v>27</v>
      </c>
      <c r="AB23" s="41" t="s">
        <v>27</v>
      </c>
      <c r="AC23" s="41" t="s">
        <v>27</v>
      </c>
      <c r="AD23" s="41" t="s">
        <v>27</v>
      </c>
      <c r="AE23" s="41" t="s">
        <v>27</v>
      </c>
      <c r="AF23" s="41" t="s">
        <v>27</v>
      </c>
      <c r="AG23" s="42"/>
      <c r="AH23" s="163"/>
      <c r="AI23" s="152"/>
      <c r="AJ23" s="154"/>
      <c r="AK23" s="180"/>
      <c r="AL23" s="159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3"/>
    </row>
    <row r="24" spans="1:217" s="5" customFormat="1" ht="14.1" customHeight="1" x14ac:dyDescent="0.3">
      <c r="A24" s="160" t="s">
        <v>40</v>
      </c>
      <c r="B24" s="38"/>
      <c r="C24" s="96"/>
      <c r="D24" s="44"/>
      <c r="E24" s="44"/>
      <c r="F24" s="44"/>
      <c r="G24" s="44"/>
      <c r="H24" s="44"/>
      <c r="I24" s="44"/>
      <c r="J24" s="44"/>
      <c r="K24" s="44"/>
      <c r="L24" s="44"/>
      <c r="M24" s="114">
        <v>4</v>
      </c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 t="s">
        <v>38</v>
      </c>
      <c r="AG24" s="39"/>
      <c r="AH24" s="162">
        <f>SUM(COUNTIF(B25:AF25,"O"),COUNTIF(B25:AF25,"G"),COUNTIF(A25:AF25,"ـــــ"),COUNTIF(A25:AF25,"D"))</f>
        <v>14</v>
      </c>
      <c r="AI24" s="151">
        <f>SUM(COUNTIF(B25:AF25,"T"),COUNTIF(B25:AF25,"C"),COUNTIF(B25:AF25,"W"),COUNTIF(B25:AF25,"R"))</f>
        <v>17</v>
      </c>
      <c r="AJ24" s="153">
        <f>SUM(B24:AF24)</f>
        <v>4</v>
      </c>
      <c r="AK24" s="180"/>
      <c r="AL24" s="159">
        <f>SUM(COUNTIF(B25:AF25,"F"))</f>
        <v>0</v>
      </c>
      <c r="AM24" s="177">
        <f>SUM(COUNTIF(B25:AG25,"V"),COUNTIF(B25:AG25,"M"))</f>
        <v>0</v>
      </c>
      <c r="AN24" s="177">
        <f>SUM(COUNTIF(B25:AG25,"E"))</f>
        <v>0</v>
      </c>
      <c r="AO24" s="177">
        <f>SUM(COUNTIF(B25:AG25,"B"))</f>
        <v>0</v>
      </c>
      <c r="AP24" s="177">
        <f>SUM(COUNTIF(B25:AG25,"A"))</f>
        <v>0</v>
      </c>
      <c r="AQ24" s="177">
        <f>SUM(COUNTIF(B25:AG25,"Q"))</f>
        <v>0</v>
      </c>
      <c r="AR24" s="177">
        <f>SUM(COUNTIF(B25:AG25,"S"))</f>
        <v>0</v>
      </c>
      <c r="AS24" s="177">
        <f>SUM(COUNTIF(B25:AG25,"K"))</f>
        <v>0</v>
      </c>
      <c r="AT24" s="177">
        <f>SUM(COUNTIF(B25:AG25,"L"))</f>
        <v>0</v>
      </c>
      <c r="AU24" s="177">
        <f>SUM(COUNTIF(B25:AG25,"P"))</f>
        <v>0</v>
      </c>
      <c r="AV24" s="177">
        <f>SUM(COUNTIF(B25:AG25,"J"))</f>
        <v>0</v>
      </c>
      <c r="AW24" s="177">
        <f>SUM(COUNTIF(B25:AG25,"I"))</f>
        <v>0</v>
      </c>
      <c r="AX24" s="177">
        <f>SUM(COUNTIF(B25:AG25,"Y"))</f>
        <v>0</v>
      </c>
      <c r="AY24" s="173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 x14ac:dyDescent="0.25">
      <c r="A25" s="161"/>
      <c r="B25" s="41" t="s">
        <v>27</v>
      </c>
      <c r="C25" s="41" t="s">
        <v>27</v>
      </c>
      <c r="D25" s="41" t="s">
        <v>27</v>
      </c>
      <c r="E25" s="41" t="s">
        <v>27</v>
      </c>
      <c r="F25" s="41" t="s">
        <v>27</v>
      </c>
      <c r="G25" s="41" t="s">
        <v>27</v>
      </c>
      <c r="H25" s="41" t="s">
        <v>28</v>
      </c>
      <c r="I25" s="46" t="s">
        <v>80</v>
      </c>
      <c r="J25" s="46" t="s">
        <v>80</v>
      </c>
      <c r="K25" s="41" t="s">
        <v>29</v>
      </c>
      <c r="L25" s="41" t="s">
        <v>29</v>
      </c>
      <c r="M25" s="41" t="s">
        <v>29</v>
      </c>
      <c r="N25" s="41" t="s">
        <v>29</v>
      </c>
      <c r="O25" s="41" t="s">
        <v>29</v>
      </c>
      <c r="P25" s="41" t="s">
        <v>29</v>
      </c>
      <c r="Q25" s="46" t="s">
        <v>81</v>
      </c>
      <c r="R25" s="46" t="s">
        <v>81</v>
      </c>
      <c r="S25" s="46" t="s">
        <v>81</v>
      </c>
      <c r="T25" s="46" t="s">
        <v>81</v>
      </c>
      <c r="U25" s="46" t="s">
        <v>81</v>
      </c>
      <c r="V25" s="46" t="s">
        <v>81</v>
      </c>
      <c r="W25" s="46" t="s">
        <v>28</v>
      </c>
      <c r="X25" s="46" t="s">
        <v>27</v>
      </c>
      <c r="Y25" s="46" t="s">
        <v>27</v>
      </c>
      <c r="Z25" s="46" t="s">
        <v>27</v>
      </c>
      <c r="AA25" s="46" t="s">
        <v>27</v>
      </c>
      <c r="AB25" s="46" t="s">
        <v>27</v>
      </c>
      <c r="AC25" s="46" t="s">
        <v>27</v>
      </c>
      <c r="AD25" s="46" t="s">
        <v>27</v>
      </c>
      <c r="AE25" s="46" t="s">
        <v>27</v>
      </c>
      <c r="AF25" s="46" t="s">
        <v>27</v>
      </c>
      <c r="AG25" s="42"/>
      <c r="AH25" s="163"/>
      <c r="AI25" s="152"/>
      <c r="AJ25" s="154"/>
      <c r="AK25" s="180"/>
      <c r="AL25" s="159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3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 x14ac:dyDescent="0.2">
      <c r="A26" s="160" t="s">
        <v>41</v>
      </c>
      <c r="B26" s="38" t="s">
        <v>38</v>
      </c>
      <c r="C26" s="38" t="s">
        <v>38</v>
      </c>
      <c r="D26" s="38" t="s">
        <v>38</v>
      </c>
      <c r="E26" s="38"/>
      <c r="F26" s="38"/>
      <c r="G26" s="38"/>
      <c r="H26" s="38"/>
      <c r="I26" s="38"/>
      <c r="J26" s="38"/>
      <c r="K26" s="38"/>
      <c r="L26" s="96">
        <v>4</v>
      </c>
      <c r="M26" s="96">
        <v>4</v>
      </c>
      <c r="N26" s="38"/>
      <c r="O26" s="38"/>
      <c r="P26" s="38"/>
      <c r="Q26" s="38" t="s">
        <v>26</v>
      </c>
      <c r="R26" s="38"/>
      <c r="S26" s="38"/>
      <c r="T26" s="38"/>
      <c r="U26" s="38"/>
      <c r="V26" s="38" t="s">
        <v>26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62">
        <f>SUM(COUNTIF(B27:AF27,"O"),COUNTIF(B27:AF27,"G"),COUNTIF(A27:AF27,"ـــــ"),COUNTIF(A27:AF27,"D"))</f>
        <v>17</v>
      </c>
      <c r="AI26" s="151">
        <f>SUM(COUNTIF(B27:AF27,"T"),COUNTIF(B27:AF27,"C"),COUNTIF(B27:AF27,"W"),COUNTIF(B27:AF27,"R"))</f>
        <v>13</v>
      </c>
      <c r="AJ26" s="153">
        <f>SUM(B26:AF26)</f>
        <v>8</v>
      </c>
      <c r="AK26" s="180"/>
      <c r="AL26" s="159">
        <f>SUM(COUNTIF(B27:AF27,"F"))</f>
        <v>0</v>
      </c>
      <c r="AM26" s="177">
        <f>SUM(COUNTIF(B27:AG27,"V"),COUNTIF(B27:AG27,"M"))</f>
        <v>0</v>
      </c>
      <c r="AN26" s="177">
        <f>SUM(COUNTIF(B27:AG27,"E"))</f>
        <v>0</v>
      </c>
      <c r="AO26" s="177">
        <f>SUM(COUNTIF(B27:AG27,"B"))</f>
        <v>0</v>
      </c>
      <c r="AP26" s="177">
        <f>SUM(COUNTIF(B27:AG27,"A"))</f>
        <v>0</v>
      </c>
      <c r="AQ26" s="177">
        <f>SUM(COUNTIF(B27:AG27,"Q"))</f>
        <v>0</v>
      </c>
      <c r="AR26" s="177">
        <f>SUM(COUNTIF(B27:AG27,"S"))</f>
        <v>0</v>
      </c>
      <c r="AS26" s="177">
        <f>SUM(COUNTIF(B27:AG27,"K"))</f>
        <v>0</v>
      </c>
      <c r="AT26" s="177">
        <f>SUM(COUNTIF(B27:AG27,"L"))</f>
        <v>0</v>
      </c>
      <c r="AU26" s="177">
        <f>SUM(COUNTIF(B27:AG27,"P"))</f>
        <v>0</v>
      </c>
      <c r="AV26" s="177">
        <f>SUM(COUNTIF(B27:AG27,"J"))</f>
        <v>0</v>
      </c>
      <c r="AW26" s="177">
        <f>SUM(COUNTIF(B27:AG27,"I"))</f>
        <v>0</v>
      </c>
      <c r="AX26" s="177">
        <f>SUM(COUNTIF(B27:AG27,"Y"))</f>
        <v>0</v>
      </c>
      <c r="AY26" s="173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 x14ac:dyDescent="0.25">
      <c r="A27" s="161"/>
      <c r="B27" s="41" t="s">
        <v>27</v>
      </c>
      <c r="C27" s="41" t="s">
        <v>27</v>
      </c>
      <c r="D27" s="41" t="s">
        <v>27</v>
      </c>
      <c r="E27" s="41" t="s">
        <v>28</v>
      </c>
      <c r="F27" s="41" t="s">
        <v>80</v>
      </c>
      <c r="G27" s="41" t="s">
        <v>80</v>
      </c>
      <c r="H27" s="41" t="s">
        <v>29</v>
      </c>
      <c r="I27" s="41" t="s">
        <v>29</v>
      </c>
      <c r="J27" s="41" t="s">
        <v>29</v>
      </c>
      <c r="K27" s="41" t="s">
        <v>81</v>
      </c>
      <c r="L27" s="41" t="s">
        <v>81</v>
      </c>
      <c r="M27" s="41" t="s">
        <v>81</v>
      </c>
      <c r="N27" s="41" t="s">
        <v>81</v>
      </c>
      <c r="O27" s="41" t="s">
        <v>81</v>
      </c>
      <c r="P27" s="41" t="s">
        <v>29</v>
      </c>
      <c r="Q27" s="41" t="s">
        <v>35</v>
      </c>
      <c r="R27" s="41" t="s">
        <v>29</v>
      </c>
      <c r="S27" s="41" t="s">
        <v>29</v>
      </c>
      <c r="T27" s="41" t="s">
        <v>29</v>
      </c>
      <c r="U27" s="41" t="s">
        <v>29</v>
      </c>
      <c r="V27" s="41" t="s">
        <v>35</v>
      </c>
      <c r="W27" s="41" t="s">
        <v>28</v>
      </c>
      <c r="X27" s="41" t="s">
        <v>27</v>
      </c>
      <c r="Y27" s="41" t="s">
        <v>27</v>
      </c>
      <c r="Z27" s="41" t="s">
        <v>27</v>
      </c>
      <c r="AA27" s="41" t="s">
        <v>27</v>
      </c>
      <c r="AB27" s="41" t="s">
        <v>27</v>
      </c>
      <c r="AC27" s="41" t="s">
        <v>27</v>
      </c>
      <c r="AD27" s="41" t="s">
        <v>27</v>
      </c>
      <c r="AE27" s="41" t="s">
        <v>27</v>
      </c>
      <c r="AF27" s="102"/>
      <c r="AG27" s="42"/>
      <c r="AH27" s="163"/>
      <c r="AI27" s="152"/>
      <c r="AJ27" s="154"/>
      <c r="AK27" s="180"/>
      <c r="AL27" s="159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3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 x14ac:dyDescent="0.2">
      <c r="A28" s="160" t="s">
        <v>43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96">
        <v>4</v>
      </c>
      <c r="R28" s="44"/>
      <c r="S28" s="44"/>
      <c r="T28" s="44"/>
      <c r="U28" s="44"/>
      <c r="V28" s="96">
        <v>4</v>
      </c>
      <c r="W28" s="38" t="s">
        <v>26</v>
      </c>
      <c r="X28" s="44"/>
      <c r="Y28" s="44"/>
      <c r="Z28" s="44"/>
      <c r="AA28" s="44"/>
      <c r="AB28" s="44"/>
      <c r="AC28" s="44"/>
      <c r="AD28" s="44"/>
      <c r="AE28" s="44"/>
      <c r="AF28" s="44"/>
      <c r="AG28" s="39"/>
      <c r="AH28" s="162">
        <f>SUM(COUNTIF(B29:AF29,"O"),COUNTIF(B29:AF29,"G"),COUNTIF(A29:AF29,"ـــــ"),COUNTIF(A29:AF29,"D"))</f>
        <v>17</v>
      </c>
      <c r="AI28" s="151">
        <f>SUM(COUNTIF(B29:AF29,"T"),COUNTIF(B29:AF29,"C"),COUNTIF(B29:AF29,"W"),COUNTIF(B29:AF29,"R"))</f>
        <v>14</v>
      </c>
      <c r="AJ28" s="153">
        <f>SUM(B28:AF28)</f>
        <v>8</v>
      </c>
      <c r="AK28" s="180"/>
      <c r="AL28" s="159">
        <f>SUM(COUNTIF(B29:AF29,"F"))</f>
        <v>0</v>
      </c>
      <c r="AM28" s="177">
        <f>SUM(COUNTIF(B29:AG29,"V"),COUNTIF(B29:AG29,"M"))</f>
        <v>0</v>
      </c>
      <c r="AN28" s="177">
        <f>SUM(COUNTIF(B29:AG29,"E"))</f>
        <v>0</v>
      </c>
      <c r="AO28" s="177">
        <f>SUM(COUNTIF(B29:AG29,"B"))</f>
        <v>0</v>
      </c>
      <c r="AP28" s="177">
        <f>SUM(COUNTIF(B29:AG29,"A"))</f>
        <v>0</v>
      </c>
      <c r="AQ28" s="177">
        <f>SUM(COUNTIF(B29:AG29,"Q"))</f>
        <v>0</v>
      </c>
      <c r="AR28" s="177">
        <f>SUM(COUNTIF(B29:AG29,"S"))</f>
        <v>0</v>
      </c>
      <c r="AS28" s="177">
        <f>SUM(COUNTIF(B29:AG29,"K"))</f>
        <v>0</v>
      </c>
      <c r="AT28" s="177">
        <f>SUM(COUNTIF(B29:AG29,"L"))</f>
        <v>0</v>
      </c>
      <c r="AU28" s="177">
        <f>SUM(COUNTIF(B29:AG29,"P"))</f>
        <v>0</v>
      </c>
      <c r="AV28" s="177">
        <f>SUM(COUNTIF(B29:AG29,"J"))</f>
        <v>0</v>
      </c>
      <c r="AW28" s="177">
        <f>SUM(COUNTIF(B29:AG29,"I"))</f>
        <v>0</v>
      </c>
      <c r="AX28" s="177">
        <f>SUM(COUNTIF(B29:AG29,"Y"))</f>
        <v>0</v>
      </c>
      <c r="AY28" s="173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 x14ac:dyDescent="0.25">
      <c r="A29" s="161"/>
      <c r="B29" s="41" t="s">
        <v>27</v>
      </c>
      <c r="C29" s="41" t="s">
        <v>27</v>
      </c>
      <c r="D29" s="41" t="s">
        <v>27</v>
      </c>
      <c r="E29" s="41" t="s">
        <v>27</v>
      </c>
      <c r="F29" s="41" t="s">
        <v>28</v>
      </c>
      <c r="G29" s="46" t="s">
        <v>80</v>
      </c>
      <c r="H29" s="46" t="s">
        <v>80</v>
      </c>
      <c r="I29" s="41" t="s">
        <v>29</v>
      </c>
      <c r="J29" s="41" t="s">
        <v>29</v>
      </c>
      <c r="K29" s="41" t="s">
        <v>29</v>
      </c>
      <c r="L29" s="41" t="s">
        <v>29</v>
      </c>
      <c r="M29" s="41" t="s">
        <v>29</v>
      </c>
      <c r="N29" s="41" t="s">
        <v>29</v>
      </c>
      <c r="O29" s="41" t="s">
        <v>29</v>
      </c>
      <c r="P29" s="41" t="s">
        <v>29</v>
      </c>
      <c r="Q29" s="41" t="s">
        <v>29</v>
      </c>
      <c r="R29" s="41" t="s">
        <v>29</v>
      </c>
      <c r="S29" s="41" t="s">
        <v>29</v>
      </c>
      <c r="T29" s="41" t="s">
        <v>29</v>
      </c>
      <c r="U29" s="46" t="s">
        <v>81</v>
      </c>
      <c r="V29" s="46" t="s">
        <v>81</v>
      </c>
      <c r="W29" s="41" t="s">
        <v>35</v>
      </c>
      <c r="X29" s="46" t="s">
        <v>28</v>
      </c>
      <c r="Y29" s="46" t="s">
        <v>27</v>
      </c>
      <c r="Z29" s="46" t="s">
        <v>27</v>
      </c>
      <c r="AA29" s="46" t="s">
        <v>27</v>
      </c>
      <c r="AB29" s="46" t="s">
        <v>27</v>
      </c>
      <c r="AC29" s="46" t="s">
        <v>27</v>
      </c>
      <c r="AD29" s="46" t="s">
        <v>27</v>
      </c>
      <c r="AE29" s="46" t="s">
        <v>27</v>
      </c>
      <c r="AF29" s="46" t="s">
        <v>27</v>
      </c>
      <c r="AG29" s="42"/>
      <c r="AH29" s="163"/>
      <c r="AI29" s="152"/>
      <c r="AJ29" s="154"/>
      <c r="AK29" s="180"/>
      <c r="AL29" s="159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3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 x14ac:dyDescent="0.2">
      <c r="A30" s="160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>
        <v>4</v>
      </c>
      <c r="N30" s="110">
        <v>4</v>
      </c>
      <c r="O30" s="38"/>
      <c r="P30" s="38"/>
      <c r="Q30" s="38"/>
      <c r="R30" s="110">
        <v>4</v>
      </c>
      <c r="S30" s="38"/>
      <c r="T30" s="38"/>
      <c r="U30" s="38">
        <v>4</v>
      </c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100"/>
      <c r="AG30" s="39"/>
      <c r="AH30" s="162">
        <f>SUM(COUNTIF(B31:AF31,"O"),COUNTIF(B31:AF31,"G"),COUNTIF(A31:AF31,"ـــــ"),COUNTIF(A31:AF31,"D"))</f>
        <v>19</v>
      </c>
      <c r="AI30" s="151">
        <f>SUM(COUNTIF(B31:AF31,"T"),COUNTIF(B31:AF31,"C"),COUNTIF(B31:AF31,"W"),COUNTIF(B31:AF31,"R"))</f>
        <v>11</v>
      </c>
      <c r="AJ30" s="153">
        <f>SUM(B30:AF30)</f>
        <v>16</v>
      </c>
      <c r="AK30" s="180"/>
      <c r="AL30" s="159">
        <f>SUM(COUNTIF(B31:AF31,"F"))</f>
        <v>0</v>
      </c>
      <c r="AM30" s="177">
        <f>SUM(COUNTIF(B31:AG31,"V"),COUNTIF(B31:AG31,"M"))</f>
        <v>0</v>
      </c>
      <c r="AN30" s="177">
        <f>SUM(COUNTIF(B31:AG31,"E"))</f>
        <v>0</v>
      </c>
      <c r="AO30" s="177">
        <f>SUM(COUNTIF(B31:AG31,"B"))</f>
        <v>0</v>
      </c>
      <c r="AP30" s="177">
        <f>SUM(COUNTIF(B31:AG31,"A"))</f>
        <v>0</v>
      </c>
      <c r="AQ30" s="177">
        <f>SUM(COUNTIF(B31:AG31,"Q"))</f>
        <v>0</v>
      </c>
      <c r="AR30" s="177">
        <f>SUM(COUNTIF(B31:AG31,"S"))</f>
        <v>0</v>
      </c>
      <c r="AS30" s="177">
        <f>SUM(COUNTIF(B31:AG31,"K"))</f>
        <v>0</v>
      </c>
      <c r="AT30" s="177">
        <f>SUM(COUNTIF(B31:AG31,"L"))</f>
        <v>0</v>
      </c>
      <c r="AU30" s="177">
        <f>SUM(COUNTIF(B31:AG31,"P"))</f>
        <v>0</v>
      </c>
      <c r="AV30" s="177">
        <f>SUM(COUNTIF(B31:AG31,"J"))</f>
        <v>0</v>
      </c>
      <c r="AW30" s="177">
        <f>SUM(COUNTIF(B31:AG31,"I"))</f>
        <v>0</v>
      </c>
      <c r="AX30" s="177">
        <f>SUM(COUNTIF(B31:AG31,"Y"))</f>
        <v>0</v>
      </c>
      <c r="AY30" s="173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 x14ac:dyDescent="0.25">
      <c r="A31" s="161"/>
      <c r="B31" s="41" t="s">
        <v>27</v>
      </c>
      <c r="C31" s="41" t="s">
        <v>27</v>
      </c>
      <c r="D31" s="41" t="s">
        <v>27</v>
      </c>
      <c r="E31" s="41" t="s">
        <v>27</v>
      </c>
      <c r="F31" s="41" t="s">
        <v>27</v>
      </c>
      <c r="G31" s="41" t="s">
        <v>27</v>
      </c>
      <c r="H31" s="41" t="s">
        <v>28</v>
      </c>
      <c r="I31" s="41" t="s">
        <v>80</v>
      </c>
      <c r="J31" s="41" t="s">
        <v>80</v>
      </c>
      <c r="K31" s="41" t="s">
        <v>80</v>
      </c>
      <c r="L31" s="41" t="s">
        <v>29</v>
      </c>
      <c r="M31" s="41" t="s">
        <v>29</v>
      </c>
      <c r="N31" s="41" t="s">
        <v>29</v>
      </c>
      <c r="O31" s="41" t="s">
        <v>29</v>
      </c>
      <c r="P31" s="41" t="s">
        <v>29</v>
      </c>
      <c r="Q31" s="41" t="s">
        <v>29</v>
      </c>
      <c r="R31" s="41" t="s">
        <v>29</v>
      </c>
      <c r="S31" s="41" t="s">
        <v>29</v>
      </c>
      <c r="T31" s="41" t="s">
        <v>81</v>
      </c>
      <c r="U31" s="41" t="s">
        <v>81</v>
      </c>
      <c r="V31" s="41" t="s">
        <v>81</v>
      </c>
      <c r="W31" s="41" t="s">
        <v>81</v>
      </c>
      <c r="X31" s="41" t="s">
        <v>81</v>
      </c>
      <c r="Y31" s="41" t="s">
        <v>81</v>
      </c>
      <c r="Z31" s="41" t="s">
        <v>81</v>
      </c>
      <c r="AA31" s="41" t="s">
        <v>81</v>
      </c>
      <c r="AB31" s="41" t="s">
        <v>28</v>
      </c>
      <c r="AC31" s="41" t="s">
        <v>27</v>
      </c>
      <c r="AD31" s="41" t="s">
        <v>27</v>
      </c>
      <c r="AE31" s="41" t="s">
        <v>27</v>
      </c>
      <c r="AF31" s="102"/>
      <c r="AG31" s="42"/>
      <c r="AH31" s="163"/>
      <c r="AI31" s="152"/>
      <c r="AJ31" s="154"/>
      <c r="AK31" s="180"/>
      <c r="AL31" s="159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3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 x14ac:dyDescent="0.2">
      <c r="A32" s="160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38" t="s">
        <v>26</v>
      </c>
      <c r="Z32" s="44"/>
      <c r="AA32" s="44"/>
      <c r="AB32" s="44">
        <v>4</v>
      </c>
      <c r="AC32" s="44"/>
      <c r="AD32" s="44"/>
      <c r="AE32" s="110">
        <v>4</v>
      </c>
      <c r="AF32" s="44"/>
      <c r="AG32" s="39"/>
      <c r="AH32" s="162">
        <f>SUM(COUNTIF(B33:AF33,"O"),COUNTIF(B33:AF33,"G"),COUNTIF(A33:AF33,"ـــــ"),COUNTIF(A33:AF33,"D"))</f>
        <v>8</v>
      </c>
      <c r="AI32" s="151">
        <f>SUM(COUNTIF(B33:AF33,"T"),COUNTIF(B33:AF33,"C"),COUNTIF(B33:AF33,"W"),COUNTIF(B33:AF33,"R"))</f>
        <v>7</v>
      </c>
      <c r="AJ32" s="153">
        <f>SUM(B32:AF32)</f>
        <v>8</v>
      </c>
      <c r="AK32" s="180"/>
      <c r="AL32" s="159">
        <f>SUM(COUNTIF(B33:AF33,"F"))</f>
        <v>0</v>
      </c>
      <c r="AM32" s="177">
        <f>SUM(COUNTIF(B33:AG33,"V"),COUNTIF(B33:AG33,"M"))</f>
        <v>0</v>
      </c>
      <c r="AN32" s="177">
        <f>SUM(COUNTIF(B33:AG33,"E"))</f>
        <v>0</v>
      </c>
      <c r="AO32" s="177">
        <f>SUM(COUNTIF(B33:AG33,"B"))</f>
        <v>0</v>
      </c>
      <c r="AP32" s="177">
        <f>SUM(COUNTIF(B33:AG33,"A"))</f>
        <v>0</v>
      </c>
      <c r="AQ32" s="177">
        <f>SUM(COUNTIF(B33:AG33,"Q"))</f>
        <v>0</v>
      </c>
      <c r="AR32" s="177">
        <f>SUM(COUNTIF(B33:AG33,"S"))</f>
        <v>0</v>
      </c>
      <c r="AS32" s="177">
        <f>SUM(COUNTIF(B33:AG33,"K"))</f>
        <v>0</v>
      </c>
      <c r="AT32" s="177">
        <f>SUM(COUNTIF(B33:AG33,"L"))</f>
        <v>0</v>
      </c>
      <c r="AU32" s="177">
        <f>SUM(COUNTIF(B33:AG33,"P"))</f>
        <v>0</v>
      </c>
      <c r="AV32" s="177">
        <f>SUM(COUNTIF(B33:AG33,"J"))</f>
        <v>0</v>
      </c>
      <c r="AW32" s="177">
        <f>SUM(COUNTIF(B33:AG33,"I"))</f>
        <v>0</v>
      </c>
      <c r="AX32" s="177">
        <f>SUM(COUNTIF(B33:AG33,"Y"))</f>
        <v>0</v>
      </c>
      <c r="AY32" s="173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 x14ac:dyDescent="0.25">
      <c r="A33" s="182"/>
      <c r="B33" s="41" t="s">
        <v>27</v>
      </c>
      <c r="C33" s="41" t="s">
        <v>27</v>
      </c>
      <c r="D33" s="41" t="s">
        <v>27</v>
      </c>
      <c r="E33" s="41" t="s">
        <v>27</v>
      </c>
      <c r="F33" s="41" t="s">
        <v>27</v>
      </c>
      <c r="G33" s="41" t="s">
        <v>27</v>
      </c>
      <c r="H33" s="97" t="s">
        <v>82</v>
      </c>
      <c r="I33" s="97" t="s">
        <v>82</v>
      </c>
      <c r="J33" s="97" t="s">
        <v>82</v>
      </c>
      <c r="K33" s="97" t="s">
        <v>82</v>
      </c>
      <c r="L33" s="97" t="s">
        <v>82</v>
      </c>
      <c r="M33" s="97" t="s">
        <v>82</v>
      </c>
      <c r="N33" s="97" t="s">
        <v>82</v>
      </c>
      <c r="O33" s="97" t="s">
        <v>82</v>
      </c>
      <c r="P33" s="97" t="s">
        <v>82</v>
      </c>
      <c r="Q33" s="97" t="s">
        <v>82</v>
      </c>
      <c r="R33" s="97" t="s">
        <v>82</v>
      </c>
      <c r="S33" s="97" t="s">
        <v>82</v>
      </c>
      <c r="T33" s="97" t="s">
        <v>82</v>
      </c>
      <c r="U33" s="97" t="s">
        <v>82</v>
      </c>
      <c r="V33" s="97" t="s">
        <v>82</v>
      </c>
      <c r="W33" s="97" t="s">
        <v>82</v>
      </c>
      <c r="X33" s="41" t="s">
        <v>28</v>
      </c>
      <c r="Y33" s="41" t="s">
        <v>35</v>
      </c>
      <c r="Z33" s="41" t="s">
        <v>29</v>
      </c>
      <c r="AA33" s="41" t="s">
        <v>29</v>
      </c>
      <c r="AB33" s="41" t="s">
        <v>29</v>
      </c>
      <c r="AC33" s="41" t="s">
        <v>29</v>
      </c>
      <c r="AD33" s="41" t="s">
        <v>29</v>
      </c>
      <c r="AE33" s="41" t="s">
        <v>29</v>
      </c>
      <c r="AF33" s="41" t="s">
        <v>29</v>
      </c>
      <c r="AG33" s="56"/>
      <c r="AH33" s="163"/>
      <c r="AI33" s="152"/>
      <c r="AJ33" s="183"/>
      <c r="AK33" s="181"/>
      <c r="AL33" s="184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6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 x14ac:dyDescent="0.2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87" t="str">
        <f>IF(AB39&lt;=-7,"انتبه  هذا الموظف قد تجاوز ايام الإجازة المطلوبة منه -7 ايام","")</f>
        <v/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B35" s="188">
        <f>AH35-AI35</f>
        <v>-7</v>
      </c>
      <c r="AC35" s="189"/>
      <c r="AD35" s="192" t="s">
        <v>46</v>
      </c>
      <c r="AE35" s="193"/>
      <c r="AF35" s="194"/>
      <c r="AG35" s="59"/>
      <c r="AH35" s="198">
        <f>SUM(AH10:AH33)</f>
        <v>144</v>
      </c>
      <c r="AI35" s="200">
        <f>SUM(AI10:AI33)</f>
        <v>151</v>
      </c>
      <c r="AJ35" s="226">
        <f>SUM(AJ10:AJ33)</f>
        <v>128</v>
      </c>
      <c r="AK35" s="60"/>
      <c r="AL35" s="264">
        <f>SUM(AL10:AL33)</f>
        <v>0</v>
      </c>
      <c r="AM35" s="256">
        <f t="shared" ref="AM35:AY35" si="0">SUM(AM10:AM33)</f>
        <v>50</v>
      </c>
      <c r="AN35" s="256">
        <f t="shared" si="0"/>
        <v>0</v>
      </c>
      <c r="AO35" s="256">
        <f t="shared" si="0"/>
        <v>0</v>
      </c>
      <c r="AP35" s="256">
        <f t="shared" si="0"/>
        <v>0</v>
      </c>
      <c r="AQ35" s="256">
        <f t="shared" si="0"/>
        <v>0</v>
      </c>
      <c r="AR35" s="256">
        <f t="shared" si="0"/>
        <v>0</v>
      </c>
      <c r="AS35" s="256">
        <f t="shared" si="0"/>
        <v>0</v>
      </c>
      <c r="AT35" s="256">
        <f t="shared" si="0"/>
        <v>0</v>
      </c>
      <c r="AU35" s="256">
        <f t="shared" si="0"/>
        <v>4</v>
      </c>
      <c r="AV35" s="256">
        <f t="shared" si="0"/>
        <v>0</v>
      </c>
      <c r="AW35" s="256">
        <f t="shared" si="0"/>
        <v>0</v>
      </c>
      <c r="AX35" s="256">
        <f t="shared" si="0"/>
        <v>0</v>
      </c>
      <c r="AY35" s="258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58"/>
      <c r="AB36" s="190"/>
      <c r="AC36" s="191"/>
      <c r="AD36" s="195"/>
      <c r="AE36" s="196"/>
      <c r="AF36" s="197"/>
      <c r="AG36" s="59"/>
      <c r="AH36" s="199"/>
      <c r="AI36" s="201"/>
      <c r="AJ36" s="227"/>
      <c r="AK36" s="60"/>
      <c r="AL36" s="265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87" t="str">
        <f>IF(AB39&gt;=21,"انتبه  هذا الموظف قد تجاوز رصيده الأيام المسموح بها 21 ايام","")</f>
        <v/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58"/>
      <c r="AB37" s="266">
        <f>'[1]2016'!AE14</f>
        <v>4</v>
      </c>
      <c r="AC37" s="217"/>
      <c r="AD37" s="220" t="s">
        <v>47</v>
      </c>
      <c r="AE37" s="221"/>
      <c r="AF37" s="222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63"/>
      <c r="AB38" s="218"/>
      <c r="AC38" s="219"/>
      <c r="AD38" s="223"/>
      <c r="AE38" s="224"/>
      <c r="AF38" s="225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202">
        <f>AB35+AB37</f>
        <v>-3</v>
      </c>
      <c r="AC39" s="203"/>
      <c r="AD39" s="206" t="s">
        <v>48</v>
      </c>
      <c r="AE39" s="207"/>
      <c r="AF39" s="208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204"/>
      <c r="AC40" s="205"/>
      <c r="AD40" s="209"/>
      <c r="AE40" s="210"/>
      <c r="AF40" s="211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 x14ac:dyDescent="0.2">
      <c r="A42" s="160" t="s">
        <v>25</v>
      </c>
      <c r="B42" s="37"/>
      <c r="C42" s="37"/>
      <c r="D42" s="37"/>
      <c r="E42" s="37"/>
      <c r="F42" s="103">
        <v>4</v>
      </c>
      <c r="G42" s="37"/>
      <c r="H42" s="37"/>
      <c r="I42" s="37"/>
      <c r="J42" s="37"/>
      <c r="K42" s="37"/>
      <c r="L42" s="37">
        <v>4</v>
      </c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9"/>
      <c r="AH42" s="162">
        <f t="shared" ref="AH42:AH64" si="1">SUM(COUNTIF(B43:AF43,"O"),COUNTIF(B43:AF43,"G"),COUNTIF(A43:AF43,"ـــــ"),COUNTIF(A43:AF43,"D"))</f>
        <v>14</v>
      </c>
      <c r="AI42" s="151">
        <f t="shared" ref="AI42:AI64" si="2">SUM(COUNTIF(B43:AF43,"T"),COUNTIF(B43:AF43,"C"),COUNTIF(B43:AF43,"R"))</f>
        <v>17</v>
      </c>
      <c r="AJ42" s="153">
        <f>SUM(B42:AF42)</f>
        <v>8</v>
      </c>
      <c r="AK42" s="155">
        <v>2018</v>
      </c>
      <c r="AL42" s="158">
        <f>SUM(COUNTIF(B43:AF43,"F"))</f>
        <v>0</v>
      </c>
      <c r="AM42" s="178">
        <f>SUM(COUNTIF(B43:AG43,"V"),COUNTIF(B43:AG43,"M"))</f>
        <v>0</v>
      </c>
      <c r="AN42" s="178">
        <f>SUM(COUNTIF(B43:AG43,"E"))</f>
        <v>0</v>
      </c>
      <c r="AO42" s="178">
        <f>SUM(COUNTIF(B43:AG43,"B"))</f>
        <v>0</v>
      </c>
      <c r="AP42" s="178">
        <f>SUM(COUNTIF(B43:AG43,"A"))</f>
        <v>0</v>
      </c>
      <c r="AQ42" s="178">
        <f>SUM(COUNTIF(B43:AG43,"Q"))</f>
        <v>0</v>
      </c>
      <c r="AR42" s="178">
        <f>SUM(COUNTIF(B43:AG43,"S"))</f>
        <v>0</v>
      </c>
      <c r="AS42" s="178">
        <f>SUM(COUNTIF(B43:AG43,"K"))</f>
        <v>0</v>
      </c>
      <c r="AT42" s="178">
        <f>SUM(COUNTIF(B43:AG43,"L"))</f>
        <v>0</v>
      </c>
      <c r="AU42" s="178">
        <f>SUM(COUNTIF(B43:AG43,"P"))</f>
        <v>0</v>
      </c>
      <c r="AV42" s="178">
        <f>SUM(COUNTIF(B43:AG43,"J"))</f>
        <v>0</v>
      </c>
      <c r="AW42" s="178">
        <f>SUM(COUNTIF(B43:AG43,"I"))</f>
        <v>0</v>
      </c>
      <c r="AX42" s="178">
        <f>SUM(COUNTIF(B43:AG43,"Y"))</f>
        <v>0</v>
      </c>
      <c r="AY42" s="172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 x14ac:dyDescent="0.25">
      <c r="A43" s="161"/>
      <c r="B43" s="40" t="s">
        <v>86</v>
      </c>
      <c r="C43" s="40" t="s">
        <v>86</v>
      </c>
      <c r="D43" s="40" t="s">
        <v>86</v>
      </c>
      <c r="E43" s="40" t="s">
        <v>81</v>
      </c>
      <c r="F43" s="40" t="s">
        <v>86</v>
      </c>
      <c r="G43" s="40" t="s">
        <v>86</v>
      </c>
      <c r="H43" s="40" t="s">
        <v>86</v>
      </c>
      <c r="I43" s="40" t="s">
        <v>86</v>
      </c>
      <c r="J43" s="40" t="s">
        <v>81</v>
      </c>
      <c r="K43" s="40" t="s">
        <v>81</v>
      </c>
      <c r="L43" s="40" t="s">
        <v>86</v>
      </c>
      <c r="M43" s="40" t="s">
        <v>86</v>
      </c>
      <c r="N43" s="40" t="s">
        <v>80</v>
      </c>
      <c r="O43" s="40" t="s">
        <v>80</v>
      </c>
      <c r="P43" s="40" t="s">
        <v>28</v>
      </c>
      <c r="Q43" s="40" t="s">
        <v>27</v>
      </c>
      <c r="R43" s="40" t="s">
        <v>27</v>
      </c>
      <c r="S43" s="40" t="s">
        <v>27</v>
      </c>
      <c r="T43" s="40" t="s">
        <v>27</v>
      </c>
      <c r="U43" s="40" t="s">
        <v>27</v>
      </c>
      <c r="V43" s="40" t="s">
        <v>27</v>
      </c>
      <c r="W43" s="40" t="s">
        <v>27</v>
      </c>
      <c r="X43" s="40" t="s">
        <v>27</v>
      </c>
      <c r="Y43" s="40" t="s">
        <v>27</v>
      </c>
      <c r="Z43" s="40" t="s">
        <v>27</v>
      </c>
      <c r="AA43" s="40" t="s">
        <v>27</v>
      </c>
      <c r="AB43" s="40" t="s">
        <v>27</v>
      </c>
      <c r="AC43" s="40" t="s">
        <v>27</v>
      </c>
      <c r="AD43" s="40" t="s">
        <v>27</v>
      </c>
      <c r="AE43" s="40" t="s">
        <v>27</v>
      </c>
      <c r="AF43" s="40" t="s">
        <v>27</v>
      </c>
      <c r="AG43" s="42"/>
      <c r="AH43" s="163"/>
      <c r="AI43" s="152"/>
      <c r="AJ43" s="154"/>
      <c r="AK43" s="156"/>
      <c r="AL43" s="159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3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 x14ac:dyDescent="0.2">
      <c r="A44" s="160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38" t="s">
        <v>26</v>
      </c>
      <c r="S44" s="38" t="s">
        <v>26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230"/>
      <c r="AE44" s="231"/>
      <c r="AF44" s="232"/>
      <c r="AG44" s="45"/>
      <c r="AH44" s="162">
        <f t="shared" si="1"/>
        <v>15</v>
      </c>
      <c r="AI44" s="151">
        <f t="shared" si="2"/>
        <v>13</v>
      </c>
      <c r="AJ44" s="153">
        <f>SUM(B44:AF44)</f>
        <v>0</v>
      </c>
      <c r="AK44" s="156"/>
      <c r="AL44" s="236">
        <f>SUM(COUNTIF(B45:AF45,"F"))</f>
        <v>0</v>
      </c>
      <c r="AM44" s="238">
        <f>SUM(COUNTIF(B45:AG45,"V"),COUNTIF(B45:AG45,"M"))</f>
        <v>0</v>
      </c>
      <c r="AN44" s="238">
        <f>SUM(COUNTIF(B45:AG45,"E"))</f>
        <v>0</v>
      </c>
      <c r="AO44" s="238">
        <f>SUM(COUNTIF(B45:AG45,"B"))</f>
        <v>0</v>
      </c>
      <c r="AP44" s="238">
        <f>SUM(COUNTIF(B45:AG45,"A"))</f>
        <v>0</v>
      </c>
      <c r="AQ44" s="238">
        <f>SUM(COUNTIF(B45:AG45,"Q"))</f>
        <v>0</v>
      </c>
      <c r="AR44" s="238">
        <f>SUM(COUNTIF(B45:AG45,"S"))</f>
        <v>0</v>
      </c>
      <c r="AS44" s="238">
        <f>SUM(COUNTIF(B45:AG45,"K"))</f>
        <v>0</v>
      </c>
      <c r="AT44" s="238">
        <f>SUM(COUNTIF(B45:AG45,"L"))</f>
        <v>0</v>
      </c>
      <c r="AU44" s="238">
        <f>SUM(COUNTIF(B45:AG45,"P"))</f>
        <v>0</v>
      </c>
      <c r="AV44" s="238">
        <f>SUM(COUNTIF(B45:AG45,"J"))</f>
        <v>0</v>
      </c>
      <c r="AW44" s="238">
        <f>SUM(COUNTIF(B45:AG45,"I"))</f>
        <v>0</v>
      </c>
      <c r="AX44" s="238">
        <f>SUM(COUNTIF(B45:AG45,"Y"))</f>
        <v>0</v>
      </c>
      <c r="AY44" s="240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 x14ac:dyDescent="0.25">
      <c r="A45" s="161"/>
      <c r="B45" s="46" t="s">
        <v>27</v>
      </c>
      <c r="C45" s="46" t="s">
        <v>27</v>
      </c>
      <c r="D45" s="46" t="s">
        <v>28</v>
      </c>
      <c r="E45" s="46" t="s">
        <v>80</v>
      </c>
      <c r="F45" s="40" t="s">
        <v>86</v>
      </c>
      <c r="G45" s="40" t="s">
        <v>86</v>
      </c>
      <c r="H45" s="40" t="s">
        <v>86</v>
      </c>
      <c r="I45" s="40" t="s">
        <v>86</v>
      </c>
      <c r="J45" s="40" t="s">
        <v>86</v>
      </c>
      <c r="K45" s="40" t="s">
        <v>86</v>
      </c>
      <c r="L45" s="40" t="s">
        <v>86</v>
      </c>
      <c r="M45" s="46" t="s">
        <v>80</v>
      </c>
      <c r="N45" s="40" t="s">
        <v>86</v>
      </c>
      <c r="O45" s="40" t="s">
        <v>86</v>
      </c>
      <c r="P45" s="40" t="s">
        <v>86</v>
      </c>
      <c r="Q45" s="40" t="s">
        <v>86</v>
      </c>
      <c r="R45" s="41" t="s">
        <v>35</v>
      </c>
      <c r="S45" s="41" t="s">
        <v>35</v>
      </c>
      <c r="T45" s="46" t="s">
        <v>28</v>
      </c>
      <c r="U45" s="46" t="s">
        <v>27</v>
      </c>
      <c r="V45" s="46" t="s">
        <v>27</v>
      </c>
      <c r="W45" s="46" t="s">
        <v>27</v>
      </c>
      <c r="X45" s="46" t="s">
        <v>27</v>
      </c>
      <c r="Y45" s="46" t="s">
        <v>27</v>
      </c>
      <c r="Z45" s="46" t="s">
        <v>27</v>
      </c>
      <c r="AA45" s="46" t="s">
        <v>27</v>
      </c>
      <c r="AB45" s="46" t="s">
        <v>27</v>
      </c>
      <c r="AC45" s="46" t="s">
        <v>27</v>
      </c>
      <c r="AD45" s="233"/>
      <c r="AE45" s="234"/>
      <c r="AF45" s="235"/>
      <c r="AG45" s="47"/>
      <c r="AH45" s="163"/>
      <c r="AI45" s="152"/>
      <c r="AJ45" s="154"/>
      <c r="AK45" s="156"/>
      <c r="AL45" s="237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41"/>
      <c r="AZ45" s="68"/>
      <c r="BA45" s="68"/>
      <c r="BB45" s="68"/>
      <c r="BC45" s="68"/>
      <c r="BD45" s="68"/>
      <c r="BE45" s="68"/>
    </row>
    <row r="46" spans="1:217" s="69" customFormat="1" ht="14.1" customHeight="1" thickTop="1" x14ac:dyDescent="0.2">
      <c r="A46" s="160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103">
        <v>4</v>
      </c>
      <c r="N46" s="37">
        <v>4</v>
      </c>
      <c r="O46" s="103">
        <v>4</v>
      </c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62">
        <f t="shared" si="1"/>
        <v>11</v>
      </c>
      <c r="AI46" s="151">
        <f t="shared" si="2"/>
        <v>14</v>
      </c>
      <c r="AJ46" s="153">
        <f>SUM(B46:AF46)</f>
        <v>12</v>
      </c>
      <c r="AK46" s="156"/>
      <c r="AL46" s="236">
        <f>SUM(COUNTIF(B47:AF47,"F"))</f>
        <v>0</v>
      </c>
      <c r="AM46" s="238">
        <f>SUM(COUNTIF(B47:AG47,"V"),COUNTIF(B47:AG47,"M"))</f>
        <v>6</v>
      </c>
      <c r="AN46" s="238">
        <f>SUM(COUNTIF(B47:AG47,"E"))</f>
        <v>0</v>
      </c>
      <c r="AO46" s="238">
        <f>SUM(COUNTIF(B47:AG47,"B"))</f>
        <v>0</v>
      </c>
      <c r="AP46" s="238">
        <f>SUM(COUNTIF(B47:AG47,"A"))</f>
        <v>0</v>
      </c>
      <c r="AQ46" s="238">
        <f>SUM(COUNTIF(B47:AG47,"Q"))</f>
        <v>0</v>
      </c>
      <c r="AR46" s="238">
        <f>SUM(COUNTIF(B47:AG47,"S"))</f>
        <v>0</v>
      </c>
      <c r="AS46" s="238">
        <f>SUM(COUNTIF(B47:AG47,"K"))</f>
        <v>0</v>
      </c>
      <c r="AT46" s="238">
        <f>SUM(COUNTIF(B47:AG47,"L"))</f>
        <v>0</v>
      </c>
      <c r="AU46" s="238">
        <f>SUM(COUNTIF(B47:AG47,"P"))</f>
        <v>0</v>
      </c>
      <c r="AV46" s="238">
        <f>SUM(COUNTIF(B47:AG47,"J"))</f>
        <v>0</v>
      </c>
      <c r="AW46" s="238">
        <f>SUM(COUNTIF(B47:AG47,"I"))</f>
        <v>0</v>
      </c>
      <c r="AX46" s="238">
        <f>SUM(COUNTIF(B47:AG47,"Y"))</f>
        <v>0</v>
      </c>
      <c r="AY46" s="240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 x14ac:dyDescent="0.25">
      <c r="A47" s="161"/>
      <c r="B47" s="40" t="s">
        <v>12</v>
      </c>
      <c r="C47" s="40" t="s">
        <v>12</v>
      </c>
      <c r="D47" s="40" t="s">
        <v>12</v>
      </c>
      <c r="E47" s="40" t="s">
        <v>12</v>
      </c>
      <c r="F47" s="40" t="s">
        <v>12</v>
      </c>
      <c r="G47" s="40" t="s">
        <v>12</v>
      </c>
      <c r="H47" s="40" t="s">
        <v>80</v>
      </c>
      <c r="I47" s="40" t="s">
        <v>80</v>
      </c>
      <c r="J47" s="40" t="s">
        <v>80</v>
      </c>
      <c r="K47" s="40" t="s">
        <v>86</v>
      </c>
      <c r="L47" s="40" t="s">
        <v>86</v>
      </c>
      <c r="M47" s="40" t="s">
        <v>86</v>
      </c>
      <c r="N47" s="40" t="s">
        <v>86</v>
      </c>
      <c r="O47" s="40" t="s">
        <v>86</v>
      </c>
      <c r="P47" s="40" t="s">
        <v>86</v>
      </c>
      <c r="Q47" s="40" t="s">
        <v>86</v>
      </c>
      <c r="R47" s="40" t="s">
        <v>81</v>
      </c>
      <c r="S47" s="40" t="s">
        <v>28</v>
      </c>
      <c r="T47" s="40" t="s">
        <v>27</v>
      </c>
      <c r="U47" s="40" t="s">
        <v>27</v>
      </c>
      <c r="V47" s="40" t="s">
        <v>27</v>
      </c>
      <c r="W47" s="40" t="s">
        <v>27</v>
      </c>
      <c r="X47" s="40" t="s">
        <v>27</v>
      </c>
      <c r="Y47" s="40" t="s">
        <v>27</v>
      </c>
      <c r="Z47" s="40" t="s">
        <v>27</v>
      </c>
      <c r="AA47" s="40" t="s">
        <v>27</v>
      </c>
      <c r="AB47" s="40" t="s">
        <v>27</v>
      </c>
      <c r="AC47" s="40" t="s">
        <v>27</v>
      </c>
      <c r="AD47" s="40" t="s">
        <v>27</v>
      </c>
      <c r="AE47" s="40" t="s">
        <v>27</v>
      </c>
      <c r="AF47" s="40" t="s">
        <v>28</v>
      </c>
      <c r="AG47" s="42"/>
      <c r="AH47" s="163"/>
      <c r="AI47" s="152"/>
      <c r="AJ47" s="154"/>
      <c r="AK47" s="156"/>
      <c r="AL47" s="237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41"/>
      <c r="AZ47" s="68"/>
      <c r="BA47" s="68"/>
      <c r="BB47" s="68"/>
      <c r="BC47" s="68"/>
      <c r="BD47" s="68"/>
      <c r="BE47" s="68"/>
    </row>
    <row r="48" spans="1:217" s="69" customFormat="1" ht="14.1" customHeight="1" thickTop="1" x14ac:dyDescent="0.2">
      <c r="A48" s="160" t="s">
        <v>34</v>
      </c>
      <c r="B48" s="44"/>
      <c r="C48" s="44"/>
      <c r="D48" s="44"/>
      <c r="E48" s="44"/>
      <c r="F48" s="114">
        <v>4</v>
      </c>
      <c r="G48" s="44"/>
      <c r="H48" s="44"/>
      <c r="I48" s="118">
        <v>4</v>
      </c>
      <c r="J48" s="44"/>
      <c r="K48" s="44"/>
      <c r="L48" s="44">
        <v>4</v>
      </c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38"/>
      <c r="AD48" s="38"/>
      <c r="AE48" s="38"/>
      <c r="AF48" s="48"/>
      <c r="AG48" s="39"/>
      <c r="AH48" s="162">
        <f t="shared" si="1"/>
        <v>15</v>
      </c>
      <c r="AI48" s="151">
        <f t="shared" si="2"/>
        <v>14</v>
      </c>
      <c r="AJ48" s="153">
        <f>SUM(B48:AF48)</f>
        <v>12</v>
      </c>
      <c r="AK48" s="156"/>
      <c r="AL48" s="236">
        <f>SUM(COUNTIF(B49:AF49,"F"))</f>
        <v>0</v>
      </c>
      <c r="AM48" s="238">
        <f>SUM(COUNTIF(B49:AG49,"V"),COUNTIF(B49:AG49,"M"))</f>
        <v>0</v>
      </c>
      <c r="AN48" s="238">
        <f>SUM(COUNTIF(B49:AG49,"E"))</f>
        <v>0</v>
      </c>
      <c r="AO48" s="238">
        <f>SUM(COUNTIF(B49:AG49,"B"))</f>
        <v>0</v>
      </c>
      <c r="AP48" s="238">
        <f>SUM(COUNTIF(B49:AG49,"A"))</f>
        <v>1</v>
      </c>
      <c r="AQ48" s="238">
        <f>SUM(COUNTIF(B49:AG49,"Q"))</f>
        <v>0</v>
      </c>
      <c r="AR48" s="238">
        <f>SUM(COUNTIF(B49:AG49,"S"))</f>
        <v>0</v>
      </c>
      <c r="AS48" s="238">
        <f>SUM(COUNTIF(B49:AG49,"K"))</f>
        <v>0</v>
      </c>
      <c r="AT48" s="238">
        <f>SUM(COUNTIF(B49:AG49,"L"))</f>
        <v>0</v>
      </c>
      <c r="AU48" s="238">
        <f>SUM(COUNTIF(B49:AG49,"P"))</f>
        <v>0</v>
      </c>
      <c r="AV48" s="238">
        <f>SUM(COUNTIF(B49:AG49,"J"))</f>
        <v>0</v>
      </c>
      <c r="AW48" s="238">
        <f>SUM(COUNTIF(B49:AG49,"I"))</f>
        <v>0</v>
      </c>
      <c r="AX48" s="238">
        <f>SUM(COUNTIF(B49:AG49,"Y"))</f>
        <v>0</v>
      </c>
      <c r="AY48" s="240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 x14ac:dyDescent="0.25">
      <c r="A49" s="161"/>
      <c r="B49" s="46" t="s">
        <v>80</v>
      </c>
      <c r="C49" s="46" t="s">
        <v>80</v>
      </c>
      <c r="D49" s="46" t="s">
        <v>80</v>
      </c>
      <c r="E49" s="40" t="s">
        <v>86</v>
      </c>
      <c r="F49" s="40" t="s">
        <v>86</v>
      </c>
      <c r="G49" s="40" t="s">
        <v>86</v>
      </c>
      <c r="H49" s="40" t="s">
        <v>86</v>
      </c>
      <c r="I49" s="40" t="s">
        <v>86</v>
      </c>
      <c r="J49" s="40" t="s">
        <v>86</v>
      </c>
      <c r="K49" s="40" t="s">
        <v>86</v>
      </c>
      <c r="L49" s="40" t="s">
        <v>86</v>
      </c>
      <c r="M49" s="40" t="s">
        <v>86</v>
      </c>
      <c r="N49" s="40" t="s">
        <v>86</v>
      </c>
      <c r="O49" s="46" t="s">
        <v>81</v>
      </c>
      <c r="P49" s="46" t="s">
        <v>28</v>
      </c>
      <c r="Q49" s="46" t="s">
        <v>27</v>
      </c>
      <c r="R49" s="46" t="s">
        <v>27</v>
      </c>
      <c r="S49" s="46" t="s">
        <v>27</v>
      </c>
      <c r="T49" s="46" t="s">
        <v>27</v>
      </c>
      <c r="U49" s="46" t="s">
        <v>27</v>
      </c>
      <c r="V49" s="46" t="s">
        <v>27</v>
      </c>
      <c r="W49" s="46" t="s">
        <v>27</v>
      </c>
      <c r="X49" s="46" t="s">
        <v>27</v>
      </c>
      <c r="Y49" s="46" t="s">
        <v>27</v>
      </c>
      <c r="Z49" s="46" t="s">
        <v>27</v>
      </c>
      <c r="AA49" s="46" t="s">
        <v>27</v>
      </c>
      <c r="AB49" s="46" t="s">
        <v>27</v>
      </c>
      <c r="AC49" s="41" t="s">
        <v>28</v>
      </c>
      <c r="AD49" s="41" t="s">
        <v>15</v>
      </c>
      <c r="AE49" s="46" t="s">
        <v>29</v>
      </c>
      <c r="AF49" s="48"/>
      <c r="AG49" s="42"/>
      <c r="AH49" s="163"/>
      <c r="AI49" s="152"/>
      <c r="AJ49" s="154"/>
      <c r="AK49" s="156"/>
      <c r="AL49" s="237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41"/>
      <c r="AZ49" s="68"/>
      <c r="BA49" s="68"/>
      <c r="BB49" s="68"/>
      <c r="BC49" s="68"/>
      <c r="BD49" s="68"/>
      <c r="BE49" s="68"/>
    </row>
    <row r="50" spans="1:217" s="69" customFormat="1" ht="14.1" customHeight="1" thickTop="1" x14ac:dyDescent="0.2">
      <c r="A50" s="160" t="s">
        <v>36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62">
        <f t="shared" si="1"/>
        <v>14</v>
      </c>
      <c r="AI50" s="151">
        <f t="shared" si="2"/>
        <v>17</v>
      </c>
      <c r="AJ50" s="153">
        <f>SUM(B50:AF50)</f>
        <v>0</v>
      </c>
      <c r="AK50" s="156"/>
      <c r="AL50" s="236">
        <f>SUM(COUNTIF(B51:AF51,"F"))</f>
        <v>0</v>
      </c>
      <c r="AM50" s="238">
        <f>SUM(COUNTIF(B51:AG51,"V"),COUNTIF(B51:AG51,"M"))</f>
        <v>0</v>
      </c>
      <c r="AN50" s="238">
        <f>SUM(COUNTIF(B51:AG51,"E"))</f>
        <v>0</v>
      </c>
      <c r="AO50" s="238">
        <f>SUM(COUNTIF(B51:AG51,"B"))</f>
        <v>0</v>
      </c>
      <c r="AP50" s="238">
        <f>SUM(COUNTIF(B51:AG51,"A"))</f>
        <v>0</v>
      </c>
      <c r="AQ50" s="238">
        <f>SUM(COUNTIF(B51:AG51,"Q"))</f>
        <v>0</v>
      </c>
      <c r="AR50" s="238">
        <f>SUM(COUNTIF(B51:AG51,"S"))</f>
        <v>0</v>
      </c>
      <c r="AS50" s="238">
        <f>SUM(COUNTIF(B51:AG51,"K"))</f>
        <v>0</v>
      </c>
      <c r="AT50" s="238">
        <f>SUM(COUNTIF(B51:AG51,"L"))</f>
        <v>0</v>
      </c>
      <c r="AU50" s="238">
        <f>SUM(COUNTIF(B51:AG51,"P"))</f>
        <v>0</v>
      </c>
      <c r="AV50" s="238">
        <f>SUM(COUNTIF(B51:AG51,"J"))</f>
        <v>0</v>
      </c>
      <c r="AW50" s="238">
        <f>SUM(COUNTIF(B51:AG51,"I"))</f>
        <v>0</v>
      </c>
      <c r="AX50" s="238">
        <f>SUM(COUNTIF(B51:AG51,"Y"))</f>
        <v>0</v>
      </c>
      <c r="AY50" s="240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 x14ac:dyDescent="0.25">
      <c r="A51" s="161"/>
      <c r="B51" s="40" t="s">
        <v>86</v>
      </c>
      <c r="C51" s="40" t="s">
        <v>86</v>
      </c>
      <c r="D51" s="40" t="s">
        <v>86</v>
      </c>
      <c r="E51" s="40" t="s">
        <v>86</v>
      </c>
      <c r="F51" s="40" t="s">
        <v>86</v>
      </c>
      <c r="G51" s="40" t="s">
        <v>86</v>
      </c>
      <c r="H51" s="40" t="s">
        <v>81</v>
      </c>
      <c r="I51" s="40" t="s">
        <v>81</v>
      </c>
      <c r="J51" s="40" t="s">
        <v>80</v>
      </c>
      <c r="K51" s="40" t="s">
        <v>80</v>
      </c>
      <c r="L51" s="40" t="s">
        <v>80</v>
      </c>
      <c r="M51" s="40" t="s">
        <v>86</v>
      </c>
      <c r="N51" s="40" t="s">
        <v>86</v>
      </c>
      <c r="O51" s="41" t="s">
        <v>81</v>
      </c>
      <c r="P51" s="41" t="s">
        <v>28</v>
      </c>
      <c r="Q51" s="41" t="s">
        <v>27</v>
      </c>
      <c r="R51" s="41" t="s">
        <v>27</v>
      </c>
      <c r="S51" s="41" t="s">
        <v>27</v>
      </c>
      <c r="T51" s="41" t="s">
        <v>27</v>
      </c>
      <c r="U51" s="41" t="s">
        <v>27</v>
      </c>
      <c r="V51" s="41" t="s">
        <v>27</v>
      </c>
      <c r="W51" s="41" t="s">
        <v>27</v>
      </c>
      <c r="X51" s="41" t="s">
        <v>27</v>
      </c>
      <c r="Y51" s="41" t="s">
        <v>27</v>
      </c>
      <c r="Z51" s="41" t="s">
        <v>27</v>
      </c>
      <c r="AA51" s="41" t="s">
        <v>27</v>
      </c>
      <c r="AB51" s="41" t="s">
        <v>27</v>
      </c>
      <c r="AC51" s="41" t="s">
        <v>27</v>
      </c>
      <c r="AD51" s="41" t="s">
        <v>27</v>
      </c>
      <c r="AE51" s="41" t="s">
        <v>27</v>
      </c>
      <c r="AF51" s="41" t="s">
        <v>27</v>
      </c>
      <c r="AG51" s="42"/>
      <c r="AH51" s="163"/>
      <c r="AI51" s="152"/>
      <c r="AJ51" s="154"/>
      <c r="AK51" s="156"/>
      <c r="AL51" s="237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41"/>
      <c r="AZ51" s="68"/>
      <c r="BA51" s="68"/>
      <c r="BB51" s="68"/>
      <c r="BC51" s="68"/>
      <c r="BD51" s="68"/>
      <c r="BE51" s="68"/>
    </row>
    <row r="52" spans="1:217" s="69" customFormat="1" ht="14.1" customHeight="1" thickTop="1" x14ac:dyDescent="0.2">
      <c r="A52" s="160" t="s">
        <v>37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62">
        <f t="shared" si="1"/>
        <v>5</v>
      </c>
      <c r="AI52" s="151">
        <f t="shared" si="2"/>
        <v>1</v>
      </c>
      <c r="AJ52" s="153">
        <f>SUM(B52:AF52)</f>
        <v>0</v>
      </c>
      <c r="AK52" s="156"/>
      <c r="AL52" s="236">
        <f>SUM(COUNTIF(B53:AF53,"F"))</f>
        <v>0</v>
      </c>
      <c r="AM52" s="238">
        <f>SUM(COUNTIF(B53:AG53,"V"),COUNTIF(B53:AG53,"M"))</f>
        <v>20</v>
      </c>
      <c r="AN52" s="238">
        <f>SUM(COUNTIF(B53:AG53,"E"))</f>
        <v>0</v>
      </c>
      <c r="AO52" s="238">
        <f>SUM(COUNTIF(B53:AG53,"B"))</f>
        <v>0</v>
      </c>
      <c r="AP52" s="238">
        <f>SUM(COUNTIF(B53:AG53,"A"))</f>
        <v>0</v>
      </c>
      <c r="AQ52" s="238">
        <f>SUM(COUNTIF(B53:AG53,"Q"))</f>
        <v>0</v>
      </c>
      <c r="AR52" s="238">
        <f>SUM(COUNTIF(B53:AG53,"S"))</f>
        <v>0</v>
      </c>
      <c r="AS52" s="238">
        <f>SUM(COUNTIF(B53:AG53,"K"))</f>
        <v>0</v>
      </c>
      <c r="AT52" s="238">
        <f>SUM(COUNTIF(B53:AG53,"L"))</f>
        <v>0</v>
      </c>
      <c r="AU52" s="238">
        <f>SUM(COUNTIF(B53:AG53,"P"))</f>
        <v>0</v>
      </c>
      <c r="AV52" s="238">
        <f>SUM(COUNTIF(B53:AG53,"J"))</f>
        <v>0</v>
      </c>
      <c r="AW52" s="238">
        <f>SUM(COUNTIF(B53:AG53,"I"))</f>
        <v>0</v>
      </c>
      <c r="AX52" s="238">
        <f>SUM(COUNTIF(B53:AG53,"Y"))</f>
        <v>0</v>
      </c>
      <c r="AY52" s="240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 x14ac:dyDescent="0.25">
      <c r="A53" s="161"/>
      <c r="B53" s="46" t="s">
        <v>27</v>
      </c>
      <c r="C53" s="46" t="s">
        <v>12</v>
      </c>
      <c r="D53" s="46" t="s">
        <v>12</v>
      </c>
      <c r="E53" s="46" t="s">
        <v>12</v>
      </c>
      <c r="F53" s="46" t="s">
        <v>12</v>
      </c>
      <c r="G53" s="46" t="s">
        <v>12</v>
      </c>
      <c r="H53" s="46" t="s">
        <v>12</v>
      </c>
      <c r="I53" s="46" t="s">
        <v>12</v>
      </c>
      <c r="J53" s="46" t="s">
        <v>12</v>
      </c>
      <c r="K53" s="46" t="s">
        <v>12</v>
      </c>
      <c r="L53" s="46" t="s">
        <v>12</v>
      </c>
      <c r="M53" s="46" t="s">
        <v>12</v>
      </c>
      <c r="N53" s="46" t="s">
        <v>12</v>
      </c>
      <c r="O53" s="46" t="s">
        <v>12</v>
      </c>
      <c r="P53" s="46" t="s">
        <v>12</v>
      </c>
      <c r="Q53" s="46" t="s">
        <v>12</v>
      </c>
      <c r="R53" s="46" t="s">
        <v>12</v>
      </c>
      <c r="S53" s="46" t="s">
        <v>12</v>
      </c>
      <c r="T53" s="46" t="s">
        <v>12</v>
      </c>
      <c r="U53" s="46" t="s">
        <v>12</v>
      </c>
      <c r="V53" s="46" t="s">
        <v>12</v>
      </c>
      <c r="W53" s="49" t="s">
        <v>86</v>
      </c>
      <c r="X53" s="49" t="s">
        <v>86</v>
      </c>
      <c r="Y53" s="40" t="s">
        <v>80</v>
      </c>
      <c r="Z53" s="40" t="s">
        <v>80</v>
      </c>
      <c r="AA53" s="40" t="s">
        <v>86</v>
      </c>
      <c r="AB53" s="40"/>
      <c r="AC53" s="40"/>
      <c r="AD53" s="40"/>
      <c r="AE53" s="40"/>
      <c r="AF53" s="48"/>
      <c r="AG53" s="42"/>
      <c r="AH53" s="163"/>
      <c r="AI53" s="152"/>
      <c r="AJ53" s="154"/>
      <c r="AK53" s="157"/>
      <c r="AL53" s="237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41"/>
      <c r="AZ53" s="68"/>
      <c r="BA53" s="68"/>
      <c r="BB53" s="68"/>
      <c r="BC53" s="68"/>
      <c r="BD53" s="68"/>
      <c r="BE53" s="68"/>
    </row>
    <row r="54" spans="1:217" s="69" customFormat="1" ht="14.1" customHeight="1" thickTop="1" x14ac:dyDescent="0.2">
      <c r="A54" s="160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62">
        <f t="shared" si="1"/>
        <v>0</v>
      </c>
      <c r="AI54" s="151">
        <f t="shared" si="2"/>
        <v>0</v>
      </c>
      <c r="AJ54" s="153">
        <f>SUM(B54:AF54)</f>
        <v>0</v>
      </c>
      <c r="AK54" s="179">
        <v>2018</v>
      </c>
      <c r="AL54" s="236">
        <f>SUM(COUNTIF(B55:AF55,"F"))</f>
        <v>0</v>
      </c>
      <c r="AM54" s="238">
        <f>SUM(COUNTIF(B55:AG55,"V"),COUNTIF(B55:AG55,"M"))</f>
        <v>0</v>
      </c>
      <c r="AN54" s="238">
        <f>SUM(COUNTIF(B55:AG55,"E"))</f>
        <v>0</v>
      </c>
      <c r="AO54" s="238">
        <f>SUM(COUNTIF(B55:AG55,"B"))</f>
        <v>0</v>
      </c>
      <c r="AP54" s="238">
        <f>SUM(COUNTIF(B55:AG55,"A"))</f>
        <v>0</v>
      </c>
      <c r="AQ54" s="238">
        <f>SUM(COUNTIF(B55:AG55,"Q"))</f>
        <v>0</v>
      </c>
      <c r="AR54" s="238">
        <f>SUM(COUNTIF(B55:AG55,"S"))</f>
        <v>0</v>
      </c>
      <c r="AS54" s="238">
        <f>SUM(COUNTIF(B55:AG55,"K"))</f>
        <v>0</v>
      </c>
      <c r="AT54" s="238">
        <f>SUM(COUNTIF(B55:AG55,"L"))</f>
        <v>0</v>
      </c>
      <c r="AU54" s="238">
        <f>SUM(COUNTIF(B55:AG55,"P"))</f>
        <v>0</v>
      </c>
      <c r="AV54" s="238">
        <f>SUM(COUNTIF(B55:AG55,"J"))</f>
        <v>0</v>
      </c>
      <c r="AW54" s="238">
        <f>SUM(COUNTIF(B55:AG55,"I"))</f>
        <v>0</v>
      </c>
      <c r="AX54" s="238">
        <f>SUM(COUNTIF(B55:AG55,"Y"))</f>
        <v>0</v>
      </c>
      <c r="AY54" s="240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 x14ac:dyDescent="0.25">
      <c r="A55" s="161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63"/>
      <c r="AI55" s="152"/>
      <c r="AJ55" s="154"/>
      <c r="AK55" s="180"/>
      <c r="AL55" s="237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41"/>
      <c r="AZ55" s="68"/>
      <c r="BA55" s="68"/>
      <c r="BB55" s="68"/>
      <c r="BC55" s="68"/>
      <c r="BD55" s="68"/>
      <c r="BE55" s="68"/>
    </row>
    <row r="56" spans="1:217" s="69" customFormat="1" ht="14.1" customHeight="1" thickTop="1" x14ac:dyDescent="0.2">
      <c r="A56" s="160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62">
        <f t="shared" si="1"/>
        <v>0</v>
      </c>
      <c r="AI56" s="151">
        <f t="shared" si="2"/>
        <v>0</v>
      </c>
      <c r="AJ56" s="153">
        <f>SUM(B56:AF56)</f>
        <v>0</v>
      </c>
      <c r="AK56" s="180"/>
      <c r="AL56" s="236">
        <f>SUM(COUNTIF(B57:AF57,"F"))</f>
        <v>0</v>
      </c>
      <c r="AM56" s="238">
        <f>SUM(COUNTIF(B57:AG57,"V"),COUNTIF(B57:AG57,"M"))</f>
        <v>0</v>
      </c>
      <c r="AN56" s="238">
        <f>SUM(COUNTIF(B57:AG57,"E"))</f>
        <v>0</v>
      </c>
      <c r="AO56" s="238">
        <f>SUM(COUNTIF(B57:AG57,"B"))</f>
        <v>0</v>
      </c>
      <c r="AP56" s="238">
        <f>SUM(COUNTIF(B57:AG57,"A"))</f>
        <v>0</v>
      </c>
      <c r="AQ56" s="238">
        <f>SUM(COUNTIF(B57:AG57,"Q"))</f>
        <v>0</v>
      </c>
      <c r="AR56" s="238">
        <f>SUM(COUNTIF(B57:AG57,"S"))</f>
        <v>0</v>
      </c>
      <c r="AS56" s="238">
        <f>SUM(COUNTIF(B57:AG57,"K"))</f>
        <v>0</v>
      </c>
      <c r="AT56" s="238">
        <f>SUM(COUNTIF(B57:AG57,"L"))</f>
        <v>0</v>
      </c>
      <c r="AU56" s="238">
        <f>SUM(COUNTIF(B57:AG57,"P"))</f>
        <v>0</v>
      </c>
      <c r="AV56" s="238">
        <f>SUM(COUNTIF(B57:AG57,"J"))</f>
        <v>0</v>
      </c>
      <c r="AW56" s="238">
        <f>SUM(COUNTIF(B57:AG57,"I"))</f>
        <v>0</v>
      </c>
      <c r="AX56" s="238">
        <f>SUM(COUNTIF(B57:AG57,"Y"))</f>
        <v>0</v>
      </c>
      <c r="AY56" s="240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 x14ac:dyDescent="0.25">
      <c r="A57" s="161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2"/>
      <c r="AH57" s="163"/>
      <c r="AI57" s="152"/>
      <c r="AJ57" s="154"/>
      <c r="AK57" s="180"/>
      <c r="AL57" s="237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41"/>
      <c r="AZ57" s="68"/>
      <c r="BA57" s="68"/>
      <c r="BB57" s="68"/>
      <c r="BC57" s="68"/>
      <c r="BD57" s="68"/>
      <c r="BE57" s="68"/>
    </row>
    <row r="58" spans="1:217" s="69" customFormat="1" ht="14.1" customHeight="1" thickTop="1" x14ac:dyDescent="0.2">
      <c r="A58" s="160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62">
        <f t="shared" si="1"/>
        <v>0</v>
      </c>
      <c r="AI58" s="151">
        <f t="shared" si="2"/>
        <v>0</v>
      </c>
      <c r="AJ58" s="153">
        <f>SUM(B58:AF58)</f>
        <v>0</v>
      </c>
      <c r="AK58" s="180"/>
      <c r="AL58" s="236">
        <f>SUM(COUNTIF(B59:AF59,"F"))</f>
        <v>0</v>
      </c>
      <c r="AM58" s="238">
        <f>SUM(COUNTIF(B59:AG59,"V"),COUNTIF(B59:AG59,"M"))</f>
        <v>0</v>
      </c>
      <c r="AN58" s="238">
        <f>SUM(COUNTIF(B59:AG59,"E"))</f>
        <v>0</v>
      </c>
      <c r="AO58" s="238">
        <f>SUM(COUNTIF(B59:AG59,"B"))</f>
        <v>0</v>
      </c>
      <c r="AP58" s="238">
        <f>SUM(COUNTIF(B59:AG59,"A"))</f>
        <v>0</v>
      </c>
      <c r="AQ58" s="238">
        <f>SUM(COUNTIF(B59:AG59,"Q"))</f>
        <v>0</v>
      </c>
      <c r="AR58" s="238">
        <f>SUM(COUNTIF(B59:AG59,"S"))</f>
        <v>0</v>
      </c>
      <c r="AS58" s="238">
        <f>SUM(COUNTIF(B59:AG59,"K"))</f>
        <v>0</v>
      </c>
      <c r="AT58" s="238">
        <f>SUM(COUNTIF(B59:AG59,"L"))</f>
        <v>0</v>
      </c>
      <c r="AU58" s="238">
        <f>SUM(COUNTIF(B59:AG59,"P"))</f>
        <v>0</v>
      </c>
      <c r="AV58" s="238">
        <f>SUM(COUNTIF(B59:AG59,"J"))</f>
        <v>0</v>
      </c>
      <c r="AW58" s="238">
        <f>SUM(COUNTIF(B59:AG59,"I"))</f>
        <v>0</v>
      </c>
      <c r="AX58" s="238">
        <f>SUM(COUNTIF(B59:AG59,"Y"))</f>
        <v>0</v>
      </c>
      <c r="AY58" s="240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 x14ac:dyDescent="0.25">
      <c r="A59" s="161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63"/>
      <c r="AI59" s="152"/>
      <c r="AJ59" s="154"/>
      <c r="AK59" s="180"/>
      <c r="AL59" s="237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41"/>
      <c r="AZ59" s="68"/>
      <c r="BA59" s="68"/>
      <c r="BB59" s="68"/>
      <c r="BC59" s="68"/>
      <c r="BD59" s="68"/>
      <c r="BE59" s="68"/>
    </row>
    <row r="60" spans="1:217" s="69" customFormat="1" ht="14.1" customHeight="1" thickTop="1" x14ac:dyDescent="0.2">
      <c r="A60" s="160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62">
        <f t="shared" si="1"/>
        <v>0</v>
      </c>
      <c r="AI60" s="151">
        <f t="shared" si="2"/>
        <v>0</v>
      </c>
      <c r="AJ60" s="153">
        <f>SUM(B60:AF60)</f>
        <v>0</v>
      </c>
      <c r="AK60" s="180"/>
      <c r="AL60" s="236">
        <f>SUM(COUNTIF(B61:AF61,"F"))</f>
        <v>0</v>
      </c>
      <c r="AM60" s="238">
        <f>SUM(COUNTIF(B61:AG61,"V"),COUNTIF(B61:AG61,"M"))</f>
        <v>0</v>
      </c>
      <c r="AN60" s="238">
        <f>SUM(COUNTIF(B61:AG61,"E"))</f>
        <v>0</v>
      </c>
      <c r="AO60" s="238">
        <f>SUM(COUNTIF(B61:AG61,"B"))</f>
        <v>0</v>
      </c>
      <c r="AP60" s="238">
        <f>SUM(COUNTIF(B61:AG61,"A"))</f>
        <v>0</v>
      </c>
      <c r="AQ60" s="238">
        <f>SUM(COUNTIF(B61:AG61,"Q"))</f>
        <v>0</v>
      </c>
      <c r="AR60" s="238">
        <f>SUM(COUNTIF(B61:AG61,"S"))</f>
        <v>0</v>
      </c>
      <c r="AS60" s="238">
        <f>SUM(COUNTIF(B61:AG61,"K"))</f>
        <v>0</v>
      </c>
      <c r="AT60" s="238">
        <f>SUM(COUNTIF(B61:AG61,"L"))</f>
        <v>0</v>
      </c>
      <c r="AU60" s="238">
        <f>SUM(COUNTIF(B61:AG61,"P"))</f>
        <v>0</v>
      </c>
      <c r="AV60" s="238">
        <f>SUM(COUNTIF(B61:AG61,"J"))</f>
        <v>0</v>
      </c>
      <c r="AW60" s="238">
        <f>SUM(COUNTIF(B61:AG61,"I"))</f>
        <v>0</v>
      </c>
      <c r="AX60" s="238">
        <f>SUM(COUNTIF(B61:AG61,"Y"))</f>
        <v>0</v>
      </c>
      <c r="AY60" s="240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 x14ac:dyDescent="0.25">
      <c r="A61" s="161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63"/>
      <c r="AI61" s="152"/>
      <c r="AJ61" s="154"/>
      <c r="AK61" s="180"/>
      <c r="AL61" s="237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41"/>
      <c r="AZ61" s="68"/>
      <c r="BA61" s="68"/>
      <c r="BB61" s="68"/>
      <c r="BC61" s="68"/>
      <c r="BD61" s="68"/>
      <c r="BE61" s="68"/>
    </row>
    <row r="62" spans="1:217" s="69" customFormat="1" ht="14.1" customHeight="1" thickTop="1" x14ac:dyDescent="0.2">
      <c r="A62" s="160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62">
        <f t="shared" si="1"/>
        <v>0</v>
      </c>
      <c r="AI62" s="151">
        <f t="shared" si="2"/>
        <v>0</v>
      </c>
      <c r="AJ62" s="153">
        <f>SUM(B62:AF62)</f>
        <v>0</v>
      </c>
      <c r="AK62" s="180"/>
      <c r="AL62" s="236">
        <f>SUM(COUNTIF(B63:AF63,"F"))</f>
        <v>0</v>
      </c>
      <c r="AM62" s="238">
        <f>SUM(COUNTIF(B63:AG63,"V"),COUNTIF(B63:AG63,"M"))</f>
        <v>0</v>
      </c>
      <c r="AN62" s="238">
        <f>SUM(COUNTIF(B63:AG63,"E"))</f>
        <v>0</v>
      </c>
      <c r="AO62" s="238">
        <f>SUM(COUNTIF(B63:AG63,"B"))</f>
        <v>0</v>
      </c>
      <c r="AP62" s="238">
        <f>SUM(COUNTIF(B63:AG63,"A"))</f>
        <v>0</v>
      </c>
      <c r="AQ62" s="238">
        <f>SUM(COUNTIF(B63:AG63,"Q"))</f>
        <v>0</v>
      </c>
      <c r="AR62" s="238">
        <f>SUM(COUNTIF(B63:AG63,"S"))</f>
        <v>0</v>
      </c>
      <c r="AS62" s="238">
        <f>SUM(COUNTIF(B63:AG63,"K"))</f>
        <v>0</v>
      </c>
      <c r="AT62" s="238">
        <f>SUM(COUNTIF(B63:AG63,"L"))</f>
        <v>0</v>
      </c>
      <c r="AU62" s="238">
        <f>SUM(COUNTIF(B63:AG63,"P"))</f>
        <v>0</v>
      </c>
      <c r="AV62" s="238">
        <f>SUM(COUNTIF(B63:AG63,"J"))</f>
        <v>0</v>
      </c>
      <c r="AW62" s="238">
        <f>SUM(COUNTIF(B63:AG63,"I"))</f>
        <v>0</v>
      </c>
      <c r="AX62" s="238">
        <f>SUM(COUNTIF(B63:AG63,"Y"))</f>
        <v>0</v>
      </c>
      <c r="AY62" s="240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 x14ac:dyDescent="0.25">
      <c r="A63" s="161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63"/>
      <c r="AI63" s="152"/>
      <c r="AJ63" s="154"/>
      <c r="AK63" s="180"/>
      <c r="AL63" s="237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41"/>
      <c r="AZ63" s="68"/>
      <c r="BA63" s="68"/>
      <c r="BB63" s="68"/>
      <c r="BC63" s="68"/>
      <c r="BD63" s="68"/>
      <c r="BE63" s="68"/>
    </row>
    <row r="64" spans="1:217" s="69" customFormat="1" ht="14.1" customHeight="1" thickTop="1" x14ac:dyDescent="0.2">
      <c r="A64" s="160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62">
        <f t="shared" si="1"/>
        <v>0</v>
      </c>
      <c r="AI64" s="151">
        <f t="shared" si="2"/>
        <v>0</v>
      </c>
      <c r="AJ64" s="153">
        <f>SUM(B64:AF64)</f>
        <v>0</v>
      </c>
      <c r="AK64" s="180"/>
      <c r="AL64" s="236">
        <f>SUM(COUNTIF(B65:AF65,"F"))</f>
        <v>0</v>
      </c>
      <c r="AM64" s="238">
        <f>SUM(COUNTIF(B65:AG65,"V"),COUNTIF(B65:AG65,"M"))</f>
        <v>0</v>
      </c>
      <c r="AN64" s="238">
        <f>SUM(COUNTIF(B65:AG65,"E"))</f>
        <v>0</v>
      </c>
      <c r="AO64" s="238">
        <f>SUM(COUNTIF(B65:AG65,"B"))</f>
        <v>0</v>
      </c>
      <c r="AP64" s="238">
        <f>SUM(COUNTIF(B65:AG65,"A"))</f>
        <v>0</v>
      </c>
      <c r="AQ64" s="238">
        <f>SUM(COUNTIF(B65:AG65,"Q"))</f>
        <v>0</v>
      </c>
      <c r="AR64" s="238">
        <f>SUM(COUNTIF(B65:AG65,"S"))</f>
        <v>0</v>
      </c>
      <c r="AS64" s="238">
        <f>SUM(COUNTIF(B65:AG65,"K"))</f>
        <v>0</v>
      </c>
      <c r="AT64" s="238">
        <f>SUM(COUNTIF(B65:AG65,"L"))</f>
        <v>0</v>
      </c>
      <c r="AU64" s="238">
        <f>SUM(COUNTIF(B65:AG65,"P"))</f>
        <v>0</v>
      </c>
      <c r="AV64" s="238">
        <f>SUM(COUNTIF(B65:AG65,"J"))</f>
        <v>0</v>
      </c>
      <c r="AW64" s="238">
        <f>SUM(COUNTIF(B65:AG65,"I"))</f>
        <v>0</v>
      </c>
      <c r="AX64" s="238">
        <f>SUM(COUNTIF(B65:AG65,"Y"))</f>
        <v>0</v>
      </c>
      <c r="AY64" s="240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 x14ac:dyDescent="0.25">
      <c r="A65" s="182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63"/>
      <c r="AI65" s="152"/>
      <c r="AJ65" s="183"/>
      <c r="AK65" s="181"/>
      <c r="AL65" s="242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4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87" t="str">
        <f>IF(AB71&lt;=-7,"انتبه  هذا الموظف قد تجاوز ايام الإجازة المطلوبة منه -7 ايام","")</f>
        <v/>
      </c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5"/>
      <c r="AB67" s="188">
        <f>AH67-AI67</f>
        <v>-2</v>
      </c>
      <c r="AC67" s="189"/>
      <c r="AD67" s="192" t="s">
        <v>46</v>
      </c>
      <c r="AE67" s="193"/>
      <c r="AF67" s="194"/>
      <c r="AG67" s="59"/>
      <c r="AH67" s="198">
        <f>SUM(AH42:AH65)</f>
        <v>74</v>
      </c>
      <c r="AI67" s="200">
        <f>SUM(AI42:AI65)</f>
        <v>76</v>
      </c>
      <c r="AJ67" s="226">
        <f>SUM(AJ42:AJ65)</f>
        <v>32</v>
      </c>
      <c r="AK67" s="60"/>
      <c r="AL67" s="228">
        <f>SUM(AL42:AL65)</f>
        <v>0</v>
      </c>
      <c r="AM67" s="212">
        <f t="shared" ref="AM67:AW67" si="3">SUM(AM42:AM65)</f>
        <v>26</v>
      </c>
      <c r="AN67" s="212">
        <f t="shared" si="3"/>
        <v>0</v>
      </c>
      <c r="AO67" s="212">
        <f t="shared" si="3"/>
        <v>0</v>
      </c>
      <c r="AP67" s="212">
        <f t="shared" si="3"/>
        <v>1</v>
      </c>
      <c r="AQ67" s="212">
        <f t="shared" si="3"/>
        <v>0</v>
      </c>
      <c r="AR67" s="212">
        <f t="shared" si="3"/>
        <v>0</v>
      </c>
      <c r="AS67" s="212">
        <f t="shared" si="3"/>
        <v>0</v>
      </c>
      <c r="AT67" s="212">
        <f t="shared" si="3"/>
        <v>0</v>
      </c>
      <c r="AU67" s="212">
        <f t="shared" si="3"/>
        <v>0</v>
      </c>
      <c r="AV67" s="212">
        <f t="shared" si="3"/>
        <v>0</v>
      </c>
      <c r="AW67" s="212">
        <f t="shared" si="3"/>
        <v>0</v>
      </c>
      <c r="AX67" s="214">
        <f>SUM(AX42:AX65)</f>
        <v>0</v>
      </c>
      <c r="AY67" s="214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58"/>
      <c r="AB68" s="190"/>
      <c r="AC68" s="191"/>
      <c r="AD68" s="195"/>
      <c r="AE68" s="196"/>
      <c r="AF68" s="197"/>
      <c r="AG68" s="59"/>
      <c r="AH68" s="199"/>
      <c r="AI68" s="201"/>
      <c r="AJ68" s="227"/>
      <c r="AK68" s="60"/>
      <c r="AL68" s="229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5"/>
      <c r="AY68" s="215"/>
    </row>
    <row r="69" spans="1:217" ht="20.100000000000001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87" t="str">
        <f>IF(AB71&gt;=14,"انتبه  هذا الموظف قد تجاوز رصيده الأيام المسموح بها 14 ايام","")</f>
        <v/>
      </c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58"/>
      <c r="AB69" s="266">
        <f>AB39</f>
        <v>-3</v>
      </c>
      <c r="AC69" s="217"/>
      <c r="AD69" s="220" t="s">
        <v>47</v>
      </c>
      <c r="AE69" s="221"/>
      <c r="AF69" s="222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 x14ac:dyDescent="0.3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63"/>
      <c r="AB70" s="218"/>
      <c r="AC70" s="219"/>
      <c r="AD70" s="223"/>
      <c r="AE70" s="224"/>
      <c r="AF70" s="225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 x14ac:dyDescent="0.2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202">
        <f>AB67+AB69</f>
        <v>-5</v>
      </c>
      <c r="AC71" s="203"/>
      <c r="AD71" s="206" t="s">
        <v>48</v>
      </c>
      <c r="AE71" s="207"/>
      <c r="AF71" s="208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 x14ac:dyDescent="0.3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204"/>
      <c r="AC72" s="205"/>
      <c r="AD72" s="209"/>
      <c r="AE72" s="210"/>
      <c r="AF72" s="211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 x14ac:dyDescent="0.2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245" t="s">
        <v>50</v>
      </c>
      <c r="O74" s="245"/>
      <c r="P74" s="245"/>
      <c r="Q74" s="245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 x14ac:dyDescent="0.2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 x14ac:dyDescent="0.2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 x14ac:dyDescent="0.2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 x14ac:dyDescent="0.2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 x14ac:dyDescent="0.2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 x14ac:dyDescent="0.2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 x14ac:dyDescent="0.2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 x14ac:dyDescent="0.2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 x14ac:dyDescent="0.2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 x14ac:dyDescent="0.2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 x14ac:dyDescent="0.2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 x14ac:dyDescent="0.2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 x14ac:dyDescent="0.2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 x14ac:dyDescent="0.2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 x14ac:dyDescent="0.2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 x14ac:dyDescent="0.2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 x14ac:dyDescent="0.2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 x14ac:dyDescent="0.2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 x14ac:dyDescent="0.2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 x14ac:dyDescent="0.2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 x14ac:dyDescent="0.2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 x14ac:dyDescent="0.2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 x14ac:dyDescent="0.2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 x14ac:dyDescent="0.2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 x14ac:dyDescent="0.2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 x14ac:dyDescent="0.2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 x14ac:dyDescent="0.2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 x14ac:dyDescent="0.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 x14ac:dyDescent="0.2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 x14ac:dyDescent="0.2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 x14ac:dyDescent="0.2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 x14ac:dyDescent="0.2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 x14ac:dyDescent="0.2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 x14ac:dyDescent="0.2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 x14ac:dyDescent="0.2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 x14ac:dyDescent="0.2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 x14ac:dyDescent="0.2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 x14ac:dyDescent="0.2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 x14ac:dyDescent="0.2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 x14ac:dyDescent="0.2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 x14ac:dyDescent="0.2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 x14ac:dyDescent="0.2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 x14ac:dyDescent="0.2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 x14ac:dyDescent="0.2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 x14ac:dyDescent="0.2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 x14ac:dyDescent="0.2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 x14ac:dyDescent="0.2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 x14ac:dyDescent="0.2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 x14ac:dyDescent="0.2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 x14ac:dyDescent="0.2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 x14ac:dyDescent="0.2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 x14ac:dyDescent="0.2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 x14ac:dyDescent="0.2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 x14ac:dyDescent="0.2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 x14ac:dyDescent="0.2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 x14ac:dyDescent="0.2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 x14ac:dyDescent="0.2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 x14ac:dyDescent="0.2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 x14ac:dyDescent="0.2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 x14ac:dyDescent="0.2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 x14ac:dyDescent="0.2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 x14ac:dyDescent="0.2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 x14ac:dyDescent="0.2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 x14ac:dyDescent="0.2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 x14ac:dyDescent="0.2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 x14ac:dyDescent="0.2">
      <c r="AJ140" s="68"/>
      <c r="AK140" s="19"/>
      <c r="AL140" s="19"/>
      <c r="AM140" s="68"/>
    </row>
    <row r="141" spans="1:217" ht="20.100000000000001" customHeight="1" x14ac:dyDescent="0.2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 x14ac:dyDescent="0.2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 x14ac:dyDescent="0.2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 x14ac:dyDescent="0.2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 x14ac:dyDescent="0.2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 x14ac:dyDescent="0.2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 x14ac:dyDescent="0.2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 x14ac:dyDescent="0.2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 x14ac:dyDescent="0.2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 x14ac:dyDescent="0.2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 x14ac:dyDescent="0.2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 x14ac:dyDescent="0.2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 x14ac:dyDescent="0.2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 x14ac:dyDescent="0.2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 x14ac:dyDescent="0.2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 x14ac:dyDescent="0.2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 x14ac:dyDescent="0.2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 x14ac:dyDescent="0.2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 x14ac:dyDescent="0.2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 x14ac:dyDescent="0.2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 x14ac:dyDescent="0.2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 x14ac:dyDescent="0.2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 x14ac:dyDescent="0.2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 x14ac:dyDescent="0.2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 x14ac:dyDescent="0.2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 x14ac:dyDescent="0.2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 x14ac:dyDescent="0.2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 x14ac:dyDescent="0.2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 x14ac:dyDescent="0.2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 x14ac:dyDescent="0.2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 x14ac:dyDescent="0.2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 x14ac:dyDescent="0.2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 x14ac:dyDescent="0.2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 x14ac:dyDescent="0.2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 x14ac:dyDescent="0.2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 x14ac:dyDescent="0.2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 x14ac:dyDescent="0.2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 x14ac:dyDescent="0.2">
      <c r="AJ178" s="68"/>
      <c r="AK178" s="19"/>
      <c r="AL178" s="19"/>
      <c r="AM178" s="68"/>
    </row>
    <row r="179" spans="1:217" ht="20.100000000000001" customHeight="1" x14ac:dyDescent="0.2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 x14ac:dyDescent="0.2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 x14ac:dyDescent="0.2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 x14ac:dyDescent="0.2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 x14ac:dyDescent="0.2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 x14ac:dyDescent="0.2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 x14ac:dyDescent="0.2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 x14ac:dyDescent="0.2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 x14ac:dyDescent="0.2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 x14ac:dyDescent="0.2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 x14ac:dyDescent="0.2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 x14ac:dyDescent="0.2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 x14ac:dyDescent="0.2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 x14ac:dyDescent="0.2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 x14ac:dyDescent="0.2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 x14ac:dyDescent="0.2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 x14ac:dyDescent="0.2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 x14ac:dyDescent="0.2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 x14ac:dyDescent="0.2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 x14ac:dyDescent="0.2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 x14ac:dyDescent="0.2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 x14ac:dyDescent="0.2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 x14ac:dyDescent="0.2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 x14ac:dyDescent="0.2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 x14ac:dyDescent="0.2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 x14ac:dyDescent="0.2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 x14ac:dyDescent="0.2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 x14ac:dyDescent="0.2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 x14ac:dyDescent="0.2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 x14ac:dyDescent="0.2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 x14ac:dyDescent="0.2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 x14ac:dyDescent="0.2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 x14ac:dyDescent="0.2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 x14ac:dyDescent="0.2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 x14ac:dyDescent="0.2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 x14ac:dyDescent="0.2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 x14ac:dyDescent="0.2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 x14ac:dyDescent="0.2">
      <c r="AJ216" s="68"/>
      <c r="AK216" s="19"/>
      <c r="AL216" s="19"/>
      <c r="AM216" s="68"/>
    </row>
    <row r="217" spans="1:217" ht="20.100000000000001" customHeight="1" x14ac:dyDescent="0.2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 x14ac:dyDescent="0.2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 x14ac:dyDescent="0.2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 x14ac:dyDescent="0.2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 x14ac:dyDescent="0.2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 x14ac:dyDescent="0.2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 x14ac:dyDescent="0.2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 x14ac:dyDescent="0.2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 x14ac:dyDescent="0.2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 x14ac:dyDescent="0.2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 x14ac:dyDescent="0.2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 x14ac:dyDescent="0.2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 x14ac:dyDescent="0.2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 x14ac:dyDescent="0.2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 x14ac:dyDescent="0.2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 x14ac:dyDescent="0.2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 x14ac:dyDescent="0.2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 x14ac:dyDescent="0.2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 x14ac:dyDescent="0.2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 x14ac:dyDescent="0.2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 x14ac:dyDescent="0.2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 x14ac:dyDescent="0.2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 x14ac:dyDescent="0.2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 x14ac:dyDescent="0.2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 x14ac:dyDescent="0.2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 x14ac:dyDescent="0.2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 x14ac:dyDescent="0.2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 x14ac:dyDescent="0.2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 x14ac:dyDescent="0.2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 x14ac:dyDescent="0.2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 x14ac:dyDescent="0.2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 x14ac:dyDescent="0.2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 x14ac:dyDescent="0.2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 x14ac:dyDescent="0.2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 x14ac:dyDescent="0.2">
      <c r="AK251" s="19"/>
    </row>
    <row r="252" spans="1:217" ht="5.65" customHeight="1" x14ac:dyDescent="0.2">
      <c r="AK252" s="19"/>
    </row>
    <row r="253" spans="1:217" ht="5.65" customHeight="1" x14ac:dyDescent="0.2">
      <c r="AK253" s="19"/>
    </row>
    <row r="254" spans="1:217" ht="5.65" customHeight="1" x14ac:dyDescent="0.2">
      <c r="AK254" s="19"/>
    </row>
    <row r="255" spans="1:217" ht="5.65" customHeight="1" x14ac:dyDescent="0.2">
      <c r="AK255" s="19"/>
    </row>
    <row r="256" spans="1:217" ht="5.65" customHeight="1" x14ac:dyDescent="0.2">
      <c r="AK256" s="19"/>
    </row>
    <row r="257" spans="37:37" ht="5.65" customHeight="1" x14ac:dyDescent="0.2">
      <c r="AK257" s="19"/>
    </row>
    <row r="258" spans="37:37" ht="5.65" customHeight="1" x14ac:dyDescent="0.2">
      <c r="AK258" s="19"/>
    </row>
    <row r="259" spans="37:37" ht="5.65" customHeight="1" x14ac:dyDescent="0.2">
      <c r="AK259" s="19"/>
    </row>
    <row r="260" spans="37:37" ht="5.65" customHeight="1" x14ac:dyDescent="0.2">
      <c r="AK260" s="19"/>
    </row>
    <row r="261" spans="37:37" ht="5.65" customHeight="1" x14ac:dyDescent="0.2">
      <c r="AK261" s="19"/>
    </row>
    <row r="262" spans="37:37" ht="5.65" customHeight="1" x14ac:dyDescent="0.2">
      <c r="AK262" s="19"/>
    </row>
    <row r="263" spans="37:37" ht="5.65" customHeight="1" x14ac:dyDescent="0.2">
      <c r="AK263" s="19"/>
    </row>
    <row r="264" spans="37:37" ht="5.65" customHeight="1" x14ac:dyDescent="0.2">
      <c r="AK264" s="19"/>
    </row>
    <row r="265" spans="37:37" ht="5.65" customHeight="1" x14ac:dyDescent="0.2">
      <c r="AK265" s="19"/>
    </row>
    <row r="266" spans="37:37" ht="5.65" customHeight="1" x14ac:dyDescent="0.2">
      <c r="AK266" s="19"/>
    </row>
    <row r="267" spans="37:37" ht="5.65" customHeight="1" x14ac:dyDescent="0.2">
      <c r="AK267" s="19"/>
    </row>
    <row r="268" spans="37:37" ht="5.65" customHeight="1" x14ac:dyDescent="0.2">
      <c r="AK268" s="19"/>
    </row>
    <row r="269" spans="37:37" ht="5.65" customHeight="1" x14ac:dyDescent="0.2">
      <c r="AK269" s="19"/>
    </row>
    <row r="270" spans="37:37" ht="5.65" customHeight="1" x14ac:dyDescent="0.2">
      <c r="AK270" s="19"/>
    </row>
  </sheetData>
  <dataConsolidate/>
  <mergeCells count="547"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48:A49"/>
    <mergeCell ref="AH48:AH49"/>
    <mergeCell ref="AI48:AI49"/>
    <mergeCell ref="AJ48:AJ49"/>
    <mergeCell ref="AL48:AL49"/>
    <mergeCell ref="AM48:AM49"/>
    <mergeCell ref="AP46:AP47"/>
    <mergeCell ref="AQ46:AQ47"/>
    <mergeCell ref="AR46:AR47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
&amp;RRev. No.:  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HI284"/>
  <sheetViews>
    <sheetView showGridLines="0" zoomScale="70" zoomScaleNormal="70" workbookViewId="0">
      <pane xSplit="1" ySplit="9" topLeftCell="B39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 x14ac:dyDescent="0.2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 x14ac:dyDescent="0.2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 x14ac:dyDescent="0.2">
      <c r="A2" s="1"/>
      <c r="B2" s="2"/>
      <c r="C2" s="3"/>
      <c r="D2" s="3"/>
      <c r="E2" s="4"/>
      <c r="F2" s="4"/>
      <c r="G2" s="6"/>
      <c r="H2" s="6"/>
      <c r="I2" s="6"/>
      <c r="J2" s="130" t="s">
        <v>0</v>
      </c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 x14ac:dyDescent="0.3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131" t="s">
        <v>1</v>
      </c>
      <c r="N3" s="131"/>
      <c r="O3" s="131"/>
      <c r="P3" s="131"/>
      <c r="Q3" s="131"/>
      <c r="R3" s="13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 x14ac:dyDescent="0.25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 x14ac:dyDescent="0.2">
      <c r="C5" s="132">
        <v>1</v>
      </c>
      <c r="D5" s="132"/>
      <c r="E5" s="133" t="s">
        <v>2</v>
      </c>
      <c r="F5" s="133"/>
      <c r="G5" s="133"/>
      <c r="H5" s="133"/>
      <c r="I5" s="6"/>
      <c r="K5" s="18"/>
      <c r="L5" s="18"/>
      <c r="M5" s="134">
        <v>288</v>
      </c>
      <c r="N5" s="134"/>
      <c r="O5" s="134"/>
      <c r="P5" s="135" t="s">
        <v>3</v>
      </c>
      <c r="Q5" s="135"/>
      <c r="R5" s="135"/>
      <c r="S5" s="135"/>
      <c r="T5" s="19"/>
      <c r="V5" s="20"/>
      <c r="W5" s="136" t="s">
        <v>4</v>
      </c>
      <c r="X5" s="136"/>
      <c r="Y5" s="136"/>
      <c r="Z5" s="136"/>
      <c r="AA5" s="136"/>
      <c r="AB5" s="136"/>
      <c r="AC5" s="136"/>
      <c r="AD5" s="136"/>
      <c r="AE5" s="136"/>
      <c r="AF5" s="137" t="s">
        <v>5</v>
      </c>
      <c r="AG5" s="137"/>
      <c r="AH5" s="137"/>
      <c r="AI5" s="21"/>
      <c r="AJ5" s="22"/>
      <c r="AK5" s="22"/>
      <c r="AL5" s="138" t="s">
        <v>6</v>
      </c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40"/>
    </row>
    <row r="6" spans="1:74" s="5" customFormat="1" ht="12.75" customHeight="1" x14ac:dyDescent="0.2">
      <c r="A6" s="18"/>
      <c r="B6" s="23"/>
      <c r="C6" s="132"/>
      <c r="D6" s="132"/>
      <c r="E6" s="133"/>
      <c r="F6" s="133"/>
      <c r="G6" s="133"/>
      <c r="H6" s="133"/>
      <c r="I6" s="6"/>
      <c r="J6" s="18"/>
      <c r="K6" s="18"/>
      <c r="L6" s="18"/>
      <c r="M6" s="134"/>
      <c r="N6" s="134"/>
      <c r="O6" s="134"/>
      <c r="P6" s="135"/>
      <c r="Q6" s="135"/>
      <c r="R6" s="135"/>
      <c r="S6" s="135"/>
      <c r="T6" s="19"/>
      <c r="U6" s="20"/>
      <c r="V6" s="20"/>
      <c r="W6" s="136"/>
      <c r="X6" s="136"/>
      <c r="Y6" s="136"/>
      <c r="Z6" s="136"/>
      <c r="AA6" s="136"/>
      <c r="AB6" s="136"/>
      <c r="AC6" s="136"/>
      <c r="AD6" s="136"/>
      <c r="AE6" s="136"/>
      <c r="AF6" s="137"/>
      <c r="AG6" s="137"/>
      <c r="AH6" s="137"/>
      <c r="AI6" s="21"/>
      <c r="AJ6" s="22"/>
      <c r="AK6" s="22"/>
      <c r="AL6" s="141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3"/>
    </row>
    <row r="7" spans="1:74" s="29" customFormat="1" ht="15" customHeight="1" thickBot="1" x14ac:dyDescent="0.25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144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6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 x14ac:dyDescent="0.2">
      <c r="A8" s="126" t="s">
        <v>7</v>
      </c>
      <c r="B8" s="128">
        <v>1</v>
      </c>
      <c r="C8" s="128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8">
        <v>12</v>
      </c>
      <c r="N8" s="128">
        <v>13</v>
      </c>
      <c r="O8" s="128">
        <v>14</v>
      </c>
      <c r="P8" s="128">
        <v>15</v>
      </c>
      <c r="Q8" s="128">
        <v>16</v>
      </c>
      <c r="R8" s="128">
        <v>17</v>
      </c>
      <c r="S8" s="128">
        <v>18</v>
      </c>
      <c r="T8" s="128">
        <v>19</v>
      </c>
      <c r="U8" s="128">
        <v>20</v>
      </c>
      <c r="V8" s="128">
        <v>21</v>
      </c>
      <c r="W8" s="128">
        <v>22</v>
      </c>
      <c r="X8" s="128">
        <v>23</v>
      </c>
      <c r="Y8" s="128">
        <v>24</v>
      </c>
      <c r="Z8" s="128">
        <v>25</v>
      </c>
      <c r="AA8" s="128">
        <v>26</v>
      </c>
      <c r="AB8" s="128">
        <v>27</v>
      </c>
      <c r="AC8" s="128">
        <v>28</v>
      </c>
      <c r="AD8" s="128">
        <v>29</v>
      </c>
      <c r="AE8" s="128">
        <v>30</v>
      </c>
      <c r="AF8" s="128">
        <v>31</v>
      </c>
      <c r="AG8" s="33"/>
      <c r="AH8" s="164" t="s">
        <v>8</v>
      </c>
      <c r="AI8" s="166" t="s">
        <v>9</v>
      </c>
      <c r="AJ8" s="168" t="s">
        <v>10</v>
      </c>
      <c r="AK8" s="34"/>
      <c r="AL8" s="170" t="s">
        <v>11</v>
      </c>
      <c r="AM8" s="147" t="s">
        <v>12</v>
      </c>
      <c r="AN8" s="147" t="s">
        <v>13</v>
      </c>
      <c r="AO8" s="147" t="s">
        <v>14</v>
      </c>
      <c r="AP8" s="147" t="s">
        <v>15</v>
      </c>
      <c r="AQ8" s="147" t="s">
        <v>16</v>
      </c>
      <c r="AR8" s="147" t="s">
        <v>17</v>
      </c>
      <c r="AS8" s="147" t="s">
        <v>18</v>
      </c>
      <c r="AT8" s="147" t="s">
        <v>19</v>
      </c>
      <c r="AU8" s="147" t="s">
        <v>20</v>
      </c>
      <c r="AV8" s="147" t="s">
        <v>21</v>
      </c>
      <c r="AW8" s="147" t="s">
        <v>22</v>
      </c>
      <c r="AX8" s="147" t="s">
        <v>23</v>
      </c>
      <c r="AY8" s="149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 x14ac:dyDescent="0.25">
      <c r="A9" s="127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36"/>
      <c r="AH9" s="165"/>
      <c r="AI9" s="167"/>
      <c r="AJ9" s="169"/>
      <c r="AK9" s="34"/>
      <c r="AL9" s="171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50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 thickTop="1" x14ac:dyDescent="0.2">
      <c r="A10" s="160" t="s">
        <v>25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8" t="s">
        <v>26</v>
      </c>
      <c r="V10" s="38" t="s">
        <v>26</v>
      </c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9"/>
      <c r="AH10" s="162">
        <f>SUM(COUNTIF(B11:AF11,"D"),COUNTIF(B11:AF11,"G"),COUNTIF(A11:AF11,"ـــــ"))</f>
        <v>19</v>
      </c>
      <c r="AI10" s="151">
        <f>SUM(COUNTIF(B11:AF11,"R"))</f>
        <v>6</v>
      </c>
      <c r="AJ10" s="153">
        <f>SUM(B10:AF10)</f>
        <v>0</v>
      </c>
      <c r="AK10" s="155">
        <v>2017</v>
      </c>
      <c r="AL10" s="158">
        <f>SUM(COUNTIF(B11:AF11,"F"))</f>
        <v>0</v>
      </c>
      <c r="AM10" s="178">
        <f>SUM(COUNTIF(B11:AG11,"V"),COUNTIF(B11:AG11,"M"))</f>
        <v>0</v>
      </c>
      <c r="AN10" s="178">
        <f>SUM(COUNTIF(B11:AG11,"E"))</f>
        <v>0</v>
      </c>
      <c r="AO10" s="178">
        <f>SUM(COUNTIF(B11:AG11,"B"))</f>
        <v>0</v>
      </c>
      <c r="AP10" s="178">
        <f>SUM(COUNTIF(B11:AG11,"A"))</f>
        <v>0</v>
      </c>
      <c r="AQ10" s="178">
        <f>SUM(COUNTIF(B11:AG11,"Q"))</f>
        <v>0</v>
      </c>
      <c r="AR10" s="178">
        <f>SUM(COUNTIF(B11:AG11,"S"))</f>
        <v>0</v>
      </c>
      <c r="AS10" s="178">
        <f>SUM(COUNTIF(B11:AG11,"K"))</f>
        <v>0</v>
      </c>
      <c r="AT10" s="178">
        <f>SUM(COUNTIF(B11:AG11,"L"))</f>
        <v>0</v>
      </c>
      <c r="AU10" s="178">
        <f>SUM(COUNTIF(B11:AG11,"P"))</f>
        <v>0</v>
      </c>
      <c r="AV10" s="178">
        <f>SUM(COUNTIF(B11:AG11,"J"))</f>
        <v>0</v>
      </c>
      <c r="AW10" s="178">
        <f>SUM(COUNTIF(B11:AG11,"I"))</f>
        <v>0</v>
      </c>
      <c r="AX10" s="178">
        <f>SUM(COUNTIF(B11:AG11,"Y"))</f>
        <v>0</v>
      </c>
      <c r="AY10" s="172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 x14ac:dyDescent="0.3">
      <c r="A11" s="161"/>
      <c r="B11" s="40" t="s">
        <v>27</v>
      </c>
      <c r="C11" s="40" t="s">
        <v>27</v>
      </c>
      <c r="D11" s="40" t="s">
        <v>27</v>
      </c>
      <c r="E11" s="40" t="s">
        <v>28</v>
      </c>
      <c r="F11" s="40" t="s">
        <v>29</v>
      </c>
      <c r="G11" s="40" t="s">
        <v>30</v>
      </c>
      <c r="H11" s="40" t="s">
        <v>30</v>
      </c>
      <c r="I11" s="40" t="s">
        <v>29</v>
      </c>
      <c r="J11" s="40" t="s">
        <v>29</v>
      </c>
      <c r="K11" s="40" t="s">
        <v>29</v>
      </c>
      <c r="L11" s="40" t="s">
        <v>29</v>
      </c>
      <c r="M11" s="40" t="s">
        <v>29</v>
      </c>
      <c r="N11" s="40" t="s">
        <v>30</v>
      </c>
      <c r="O11" s="40" t="s">
        <v>30</v>
      </c>
      <c r="P11" s="40" t="s">
        <v>29</v>
      </c>
      <c r="Q11" s="40" t="s">
        <v>29</v>
      </c>
      <c r="R11" s="40" t="s">
        <v>29</v>
      </c>
      <c r="S11" s="40" t="s">
        <v>29</v>
      </c>
      <c r="T11" s="40" t="s">
        <v>29</v>
      </c>
      <c r="U11" s="41" t="s">
        <v>31</v>
      </c>
      <c r="V11" s="41" t="s">
        <v>31</v>
      </c>
      <c r="W11" s="40" t="s">
        <v>29</v>
      </c>
      <c r="X11" s="40" t="s">
        <v>29</v>
      </c>
      <c r="Y11" s="40" t="s">
        <v>29</v>
      </c>
      <c r="Z11" s="40" t="s">
        <v>29</v>
      </c>
      <c r="AA11" s="40" t="s">
        <v>29</v>
      </c>
      <c r="AB11" s="40" t="s">
        <v>30</v>
      </c>
      <c r="AC11" s="40" t="s">
        <v>30</v>
      </c>
      <c r="AD11" s="40" t="s">
        <v>29</v>
      </c>
      <c r="AE11" s="40" t="s">
        <v>29</v>
      </c>
      <c r="AF11" s="40" t="s">
        <v>29</v>
      </c>
      <c r="AG11" s="42"/>
      <c r="AH11" s="163"/>
      <c r="AI11" s="152"/>
      <c r="AJ11" s="154"/>
      <c r="AK11" s="156"/>
      <c r="AL11" s="159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3"/>
    </row>
    <row r="12" spans="1:74" s="43" customFormat="1" ht="14.1" customHeight="1" thickTop="1" x14ac:dyDescent="0.25">
      <c r="A12" s="160" t="s">
        <v>32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>
        <v>2</v>
      </c>
      <c r="N12" s="44"/>
      <c r="O12" s="44">
        <v>2</v>
      </c>
      <c r="P12" s="44"/>
      <c r="Q12" s="44"/>
      <c r="R12" s="38" t="s">
        <v>26</v>
      </c>
      <c r="S12" s="38" t="s">
        <v>26</v>
      </c>
      <c r="T12" s="44">
        <v>2</v>
      </c>
      <c r="U12" s="44"/>
      <c r="V12" s="44">
        <v>2</v>
      </c>
      <c r="W12" s="44"/>
      <c r="X12" s="44"/>
      <c r="Y12" s="44"/>
      <c r="Z12" s="44"/>
      <c r="AA12" s="44"/>
      <c r="AB12" s="44"/>
      <c r="AC12" s="44"/>
      <c r="AD12" s="174"/>
      <c r="AE12" s="175"/>
      <c r="AF12" s="176"/>
      <c r="AG12" s="45"/>
      <c r="AH12" s="162">
        <f>SUM(COUNTIF(B13:AF13,"D"),COUNTIF(B13:AF13,"G"),COUNTIF(A13:AF13,"ـــــ"))</f>
        <v>15</v>
      </c>
      <c r="AI12" s="151">
        <f>SUM(COUNTIF(B13:AF13,"R"))</f>
        <v>4</v>
      </c>
      <c r="AJ12" s="153">
        <f>SUM(B12:AF12)</f>
        <v>8</v>
      </c>
      <c r="AK12" s="156"/>
      <c r="AL12" s="159">
        <f>SUM(COUNTIF(B13:AF13,"F"))</f>
        <v>0</v>
      </c>
      <c r="AM12" s="177">
        <f>SUM(COUNTIF(B13:AG13,"V"),COUNTIF(B13:AG13,"M"))</f>
        <v>0</v>
      </c>
      <c r="AN12" s="177">
        <f>SUM(COUNTIF(B13:AG13,"E"))</f>
        <v>0</v>
      </c>
      <c r="AO12" s="177">
        <f>SUM(COUNTIF(B13:AG13,"B"))</f>
        <v>0</v>
      </c>
      <c r="AP12" s="177">
        <f>SUM(COUNTIF(B13:AG13,"A"))</f>
        <v>0</v>
      </c>
      <c r="AQ12" s="177">
        <f>SUM(COUNTIF(B13:AG13,"Q"))</f>
        <v>0</v>
      </c>
      <c r="AR12" s="177">
        <f>SUM(COUNTIF(B13:AG13,"S"))</f>
        <v>0</v>
      </c>
      <c r="AS12" s="177">
        <f>SUM(COUNTIF(B13:AG13,"K"))</f>
        <v>0</v>
      </c>
      <c r="AT12" s="177">
        <f>SUM(COUNTIF(B13:AG13,"L"))</f>
        <v>0</v>
      </c>
      <c r="AU12" s="177">
        <f>SUM(COUNTIF(B13:AG13,"P"))</f>
        <v>0</v>
      </c>
      <c r="AV12" s="177">
        <f>SUM(COUNTIF(B13:AG13,"J"))</f>
        <v>0</v>
      </c>
      <c r="AW12" s="177">
        <f>SUM(COUNTIF(B13:AG13,"I"))</f>
        <v>0</v>
      </c>
      <c r="AX12" s="177">
        <f>SUM(COUNTIF(B13:AG13,"Y"))</f>
        <v>0</v>
      </c>
      <c r="AY12" s="173">
        <f>SUM(COUNTIF(B13:AG13,"Z"))</f>
        <v>0</v>
      </c>
    </row>
    <row r="13" spans="1:74" s="43" customFormat="1" ht="14.1" customHeight="1" thickBot="1" x14ac:dyDescent="0.3">
      <c r="A13" s="161"/>
      <c r="B13" s="46" t="s">
        <v>29</v>
      </c>
      <c r="C13" s="46" t="s">
        <v>29</v>
      </c>
      <c r="D13" s="46" t="s">
        <v>30</v>
      </c>
      <c r="E13" s="46" t="s">
        <v>30</v>
      </c>
      <c r="F13" s="46" t="s">
        <v>29</v>
      </c>
      <c r="G13" s="46" t="s">
        <v>29</v>
      </c>
      <c r="H13" s="46" t="s">
        <v>29</v>
      </c>
      <c r="I13" s="46" t="s">
        <v>29</v>
      </c>
      <c r="J13" s="46" t="s">
        <v>29</v>
      </c>
      <c r="K13" s="46" t="s">
        <v>30</v>
      </c>
      <c r="L13" s="46" t="s">
        <v>30</v>
      </c>
      <c r="M13" s="46" t="s">
        <v>29</v>
      </c>
      <c r="N13" s="46" t="s">
        <v>29</v>
      </c>
      <c r="O13" s="46" t="s">
        <v>29</v>
      </c>
      <c r="P13" s="46" t="s">
        <v>29</v>
      </c>
      <c r="Q13" s="46" t="s">
        <v>29</v>
      </c>
      <c r="R13" s="41" t="s">
        <v>31</v>
      </c>
      <c r="S13" s="41" t="s">
        <v>31</v>
      </c>
      <c r="T13" s="46" t="s">
        <v>29</v>
      </c>
      <c r="U13" s="46" t="s">
        <v>29</v>
      </c>
      <c r="V13" s="46" t="s">
        <v>29</v>
      </c>
      <c r="W13" s="46" t="s">
        <v>28</v>
      </c>
      <c r="X13" s="46" t="s">
        <v>27</v>
      </c>
      <c r="Y13" s="46" t="s">
        <v>27</v>
      </c>
      <c r="Z13" s="46" t="s">
        <v>27</v>
      </c>
      <c r="AA13" s="46" t="s">
        <v>27</v>
      </c>
      <c r="AB13" s="46" t="s">
        <v>27</v>
      </c>
      <c r="AC13" s="46" t="s">
        <v>27</v>
      </c>
      <c r="AD13" s="174"/>
      <c r="AE13" s="175"/>
      <c r="AF13" s="176"/>
      <c r="AG13" s="47"/>
      <c r="AH13" s="163"/>
      <c r="AI13" s="152"/>
      <c r="AJ13" s="154"/>
      <c r="AK13" s="156"/>
      <c r="AL13" s="159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3"/>
    </row>
    <row r="14" spans="1:74" s="43" customFormat="1" ht="14.1" customHeight="1" thickTop="1" x14ac:dyDescent="0.25">
      <c r="A14" s="160" t="s">
        <v>33</v>
      </c>
      <c r="B14" s="37"/>
      <c r="C14" s="37"/>
      <c r="D14" s="37"/>
      <c r="E14" s="37"/>
      <c r="F14" s="37">
        <v>2</v>
      </c>
      <c r="G14" s="37"/>
      <c r="H14" s="37">
        <v>2</v>
      </c>
      <c r="I14" s="37"/>
      <c r="J14" s="37">
        <v>2</v>
      </c>
      <c r="K14" s="38" t="s">
        <v>26</v>
      </c>
      <c r="L14" s="38" t="s">
        <v>26</v>
      </c>
      <c r="M14" s="37">
        <v>2</v>
      </c>
      <c r="N14" s="37">
        <v>2</v>
      </c>
      <c r="O14" s="37">
        <v>2</v>
      </c>
      <c r="P14" s="37">
        <v>2</v>
      </c>
      <c r="Q14" s="37">
        <v>2</v>
      </c>
      <c r="R14" s="37"/>
      <c r="S14" s="37"/>
      <c r="T14" s="37">
        <v>2</v>
      </c>
      <c r="U14" s="37">
        <v>2</v>
      </c>
      <c r="V14" s="37"/>
      <c r="W14" s="37"/>
      <c r="X14" s="37"/>
      <c r="Y14" s="37"/>
      <c r="Z14" s="37"/>
      <c r="AA14" s="37">
        <v>2</v>
      </c>
      <c r="AB14" s="37"/>
      <c r="AC14" s="37">
        <v>2</v>
      </c>
      <c r="AD14" s="37"/>
      <c r="AE14" s="37">
        <v>2</v>
      </c>
      <c r="AF14" s="37"/>
      <c r="AG14" s="39"/>
      <c r="AH14" s="162">
        <f>SUM(COUNTIF(B15:AF15,"D"),COUNTIF(B15:AF15,"G"),COUNTIF(A15:AF15,"ـــــ"))</f>
        <v>21</v>
      </c>
      <c r="AI14" s="151">
        <f>SUM(COUNTIF(B15:AF15,"R"))</f>
        <v>7</v>
      </c>
      <c r="AJ14" s="153">
        <f>SUM(B14:AF14)</f>
        <v>26</v>
      </c>
      <c r="AK14" s="156"/>
      <c r="AL14" s="159">
        <f>SUM(COUNTIF(B15:AF15,"F"))</f>
        <v>0</v>
      </c>
      <c r="AM14" s="177">
        <f>SUM(COUNTIF(B15:AG15,"V"),COUNTIF(B15:AG15,"M"))</f>
        <v>0</v>
      </c>
      <c r="AN14" s="177">
        <f>SUM(COUNTIF(B15:AG15,"E"))</f>
        <v>0</v>
      </c>
      <c r="AO14" s="177">
        <f>SUM(COUNTIF(B15:AG15,"B"))</f>
        <v>0</v>
      </c>
      <c r="AP14" s="177">
        <f>SUM(COUNTIF(B15:AG15,"A"))</f>
        <v>0</v>
      </c>
      <c r="AQ14" s="177">
        <f>SUM(COUNTIF(B15:AG15,"Q"))</f>
        <v>0</v>
      </c>
      <c r="AR14" s="177">
        <f>SUM(COUNTIF(B15:AG15,"S"))</f>
        <v>0</v>
      </c>
      <c r="AS14" s="177">
        <f>SUM(COUNTIF(B15:AG15,"K"))</f>
        <v>0</v>
      </c>
      <c r="AT14" s="177">
        <f>SUM(COUNTIF(B15:AG15,"L"))</f>
        <v>0</v>
      </c>
      <c r="AU14" s="177">
        <f>SUM(COUNTIF(B15:AG15,"P"))</f>
        <v>0</v>
      </c>
      <c r="AV14" s="177">
        <f>SUM(COUNTIF(B15:AG15,"J"))</f>
        <v>0</v>
      </c>
      <c r="AW14" s="177">
        <f>SUM(COUNTIF(B15:AG15,"I"))</f>
        <v>0</v>
      </c>
      <c r="AX14" s="177">
        <f>SUM(COUNTIF(B15:AG15,"Y"))</f>
        <v>0</v>
      </c>
      <c r="AY14" s="173">
        <f>SUM(COUNTIF(B15:AG15,"Z"))</f>
        <v>0</v>
      </c>
    </row>
    <row r="15" spans="1:74" s="43" customFormat="1" ht="14.1" customHeight="1" thickBot="1" x14ac:dyDescent="0.3">
      <c r="A15" s="161"/>
      <c r="B15" s="40" t="s">
        <v>28</v>
      </c>
      <c r="C15" s="40" t="s">
        <v>29</v>
      </c>
      <c r="D15" s="40" t="s">
        <v>30</v>
      </c>
      <c r="E15" s="40" t="s">
        <v>30</v>
      </c>
      <c r="F15" s="40" t="s">
        <v>29</v>
      </c>
      <c r="G15" s="40" t="s">
        <v>29</v>
      </c>
      <c r="H15" s="40" t="s">
        <v>29</v>
      </c>
      <c r="I15" s="40" t="s">
        <v>29</v>
      </c>
      <c r="J15" s="40" t="s">
        <v>29</v>
      </c>
      <c r="K15" s="41" t="s">
        <v>31</v>
      </c>
      <c r="L15" s="41" t="s">
        <v>31</v>
      </c>
      <c r="M15" s="40" t="s">
        <v>29</v>
      </c>
      <c r="N15" s="40" t="s">
        <v>29</v>
      </c>
      <c r="O15" s="40" t="s">
        <v>29</v>
      </c>
      <c r="P15" s="40" t="s">
        <v>29</v>
      </c>
      <c r="Q15" s="40" t="s">
        <v>29</v>
      </c>
      <c r="R15" s="40" t="s">
        <v>30</v>
      </c>
      <c r="S15" s="40" t="s">
        <v>30</v>
      </c>
      <c r="T15" s="40" t="s">
        <v>29</v>
      </c>
      <c r="U15" s="40" t="s">
        <v>29</v>
      </c>
      <c r="V15" s="40" t="s">
        <v>29</v>
      </c>
      <c r="W15" s="40" t="s">
        <v>29</v>
      </c>
      <c r="X15" s="40" t="s">
        <v>29</v>
      </c>
      <c r="Y15" s="40" t="s">
        <v>30</v>
      </c>
      <c r="Z15" s="40" t="s">
        <v>30</v>
      </c>
      <c r="AA15" s="40" t="s">
        <v>29</v>
      </c>
      <c r="AB15" s="40" t="s">
        <v>29</v>
      </c>
      <c r="AC15" s="40" t="s">
        <v>29</v>
      </c>
      <c r="AD15" s="40" t="s">
        <v>29</v>
      </c>
      <c r="AE15" s="40" t="s">
        <v>29</v>
      </c>
      <c r="AF15" s="40" t="s">
        <v>30</v>
      </c>
      <c r="AG15" s="42"/>
      <c r="AH15" s="163"/>
      <c r="AI15" s="152"/>
      <c r="AJ15" s="154"/>
      <c r="AK15" s="156"/>
      <c r="AL15" s="159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3"/>
    </row>
    <row r="16" spans="1:74" s="43" customFormat="1" ht="14.1" customHeight="1" thickTop="1" x14ac:dyDescent="0.25">
      <c r="A16" s="160" t="s">
        <v>34</v>
      </c>
      <c r="B16" s="44"/>
      <c r="C16" s="44">
        <v>2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>
        <v>2</v>
      </c>
      <c r="R16" s="44"/>
      <c r="S16" s="44">
        <v>2</v>
      </c>
      <c r="T16" s="44">
        <v>2</v>
      </c>
      <c r="U16" s="44"/>
      <c r="V16" s="44"/>
      <c r="W16" s="44"/>
      <c r="X16" s="44">
        <v>2</v>
      </c>
      <c r="Y16" s="44"/>
      <c r="Z16" s="44">
        <v>2</v>
      </c>
      <c r="AA16" s="44"/>
      <c r="AB16" s="44">
        <v>2</v>
      </c>
      <c r="AC16" s="38" t="s">
        <v>26</v>
      </c>
      <c r="AD16" s="38" t="s">
        <v>26</v>
      </c>
      <c r="AE16" s="38" t="s">
        <v>26</v>
      </c>
      <c r="AF16" s="48"/>
      <c r="AG16" s="39"/>
      <c r="AH16" s="162">
        <f>SUM(COUNTIF(B17:AF17,"D"),COUNTIF(B17:AF17,"G"),COUNTIF(A17:AF17,"ـــــ"))</f>
        <v>21</v>
      </c>
      <c r="AI16" s="151">
        <f>SUM(COUNTIF(B17:AF17,"R"))</f>
        <v>7</v>
      </c>
      <c r="AJ16" s="153">
        <f>SUM(B16:AF16)</f>
        <v>14</v>
      </c>
      <c r="AK16" s="156"/>
      <c r="AL16" s="159">
        <f>SUM(COUNTIF(B17:AF17,"F"))</f>
        <v>0</v>
      </c>
      <c r="AM16" s="177">
        <f>SUM(COUNTIF(B17:AG17,"V"),COUNTIF(B17:AG17,"M"))</f>
        <v>0</v>
      </c>
      <c r="AN16" s="177">
        <f>SUM(COUNTIF(B17:AG17,"E"))</f>
        <v>0</v>
      </c>
      <c r="AO16" s="177">
        <f>SUM(COUNTIF(B17:AG17,"B"))</f>
        <v>0</v>
      </c>
      <c r="AP16" s="177">
        <f>SUM(COUNTIF(B17:AG17,"A"))</f>
        <v>0</v>
      </c>
      <c r="AQ16" s="177">
        <f>SUM(COUNTIF(B17:AG17,"Q"))</f>
        <v>0</v>
      </c>
      <c r="AR16" s="177">
        <f>SUM(COUNTIF(B17:AG17,"S"))</f>
        <v>0</v>
      </c>
      <c r="AS16" s="177">
        <f>SUM(COUNTIF(B17:AG17,"K"))</f>
        <v>0</v>
      </c>
      <c r="AT16" s="177">
        <f>SUM(COUNTIF(B17:AG17,"L"))</f>
        <v>0</v>
      </c>
      <c r="AU16" s="177">
        <f>SUM(COUNTIF(B17:AG17,"P"))</f>
        <v>0</v>
      </c>
      <c r="AV16" s="177">
        <f>SUM(COUNTIF(B17:AG17,"J"))</f>
        <v>0</v>
      </c>
      <c r="AW16" s="177">
        <f>SUM(COUNTIF(B17:AG17,"I"))</f>
        <v>0</v>
      </c>
      <c r="AX16" s="177">
        <f>SUM(COUNTIF(B17:AG17,"Y"))</f>
        <v>0</v>
      </c>
      <c r="AY16" s="173">
        <f>SUM(COUNTIF(B17:AG17,"Z"))</f>
        <v>0</v>
      </c>
    </row>
    <row r="17" spans="1:217" s="43" customFormat="1" ht="14.1" customHeight="1" thickBot="1" x14ac:dyDescent="0.3">
      <c r="A17" s="161"/>
      <c r="B17" s="46" t="s">
        <v>30</v>
      </c>
      <c r="C17" s="46" t="s">
        <v>29</v>
      </c>
      <c r="D17" s="46" t="s">
        <v>29</v>
      </c>
      <c r="E17" s="46" t="s">
        <v>29</v>
      </c>
      <c r="F17" s="46" t="s">
        <v>29</v>
      </c>
      <c r="G17" s="46" t="s">
        <v>29</v>
      </c>
      <c r="H17" s="46" t="s">
        <v>30</v>
      </c>
      <c r="I17" s="46" t="s">
        <v>30</v>
      </c>
      <c r="J17" s="46" t="s">
        <v>29</v>
      </c>
      <c r="K17" s="46" t="s">
        <v>29</v>
      </c>
      <c r="L17" s="46" t="s">
        <v>29</v>
      </c>
      <c r="M17" s="46" t="s">
        <v>29</v>
      </c>
      <c r="N17" s="46" t="s">
        <v>29</v>
      </c>
      <c r="O17" s="46" t="s">
        <v>30</v>
      </c>
      <c r="P17" s="46" t="s">
        <v>30</v>
      </c>
      <c r="Q17" s="46" t="s">
        <v>29</v>
      </c>
      <c r="R17" s="46" t="s">
        <v>29</v>
      </c>
      <c r="S17" s="46" t="s">
        <v>29</v>
      </c>
      <c r="T17" s="46" t="s">
        <v>29</v>
      </c>
      <c r="U17" s="46" t="s">
        <v>29</v>
      </c>
      <c r="V17" s="46" t="s">
        <v>30</v>
      </c>
      <c r="W17" s="46" t="s">
        <v>30</v>
      </c>
      <c r="X17" s="46" t="s">
        <v>29</v>
      </c>
      <c r="Y17" s="46" t="s">
        <v>29</v>
      </c>
      <c r="Z17" s="46" t="s">
        <v>29</v>
      </c>
      <c r="AA17" s="46" t="s">
        <v>29</v>
      </c>
      <c r="AB17" s="46" t="s">
        <v>29</v>
      </c>
      <c r="AC17" s="41" t="s">
        <v>31</v>
      </c>
      <c r="AD17" s="41" t="s">
        <v>31</v>
      </c>
      <c r="AE17" s="46" t="s">
        <v>35</v>
      </c>
      <c r="AF17" s="48"/>
      <c r="AG17" s="42"/>
      <c r="AH17" s="163"/>
      <c r="AI17" s="152"/>
      <c r="AJ17" s="154"/>
      <c r="AK17" s="156"/>
      <c r="AL17" s="159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3"/>
    </row>
    <row r="18" spans="1:217" s="43" customFormat="1" ht="14.1" customHeight="1" thickTop="1" x14ac:dyDescent="0.25">
      <c r="A18" s="160" t="s">
        <v>36</v>
      </c>
      <c r="B18" s="38" t="s">
        <v>26</v>
      </c>
      <c r="C18" s="37"/>
      <c r="D18" s="37">
        <v>2</v>
      </c>
      <c r="E18" s="37"/>
      <c r="F18" s="37"/>
      <c r="G18" s="37"/>
      <c r="H18" s="37">
        <v>2</v>
      </c>
      <c r="I18" s="37"/>
      <c r="J18" s="37">
        <v>2</v>
      </c>
      <c r="K18" s="37"/>
      <c r="L18" s="37">
        <v>2</v>
      </c>
      <c r="M18" s="37"/>
      <c r="N18" s="37"/>
      <c r="O18" s="37">
        <v>2</v>
      </c>
      <c r="P18" s="37">
        <v>2</v>
      </c>
      <c r="Q18" s="37">
        <v>2</v>
      </c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9"/>
      <c r="AH18" s="162">
        <f>SUM(COUNTIF(B19:AF19,"D"),COUNTIF(B19:AF19,"G"),COUNTIF(A19:AF19,"ـــــ"))</f>
        <v>23</v>
      </c>
      <c r="AI18" s="151">
        <f>SUM(COUNTIF(B19:AF19,"R"))</f>
        <v>8</v>
      </c>
      <c r="AJ18" s="153">
        <f>SUM(B18:AF18)</f>
        <v>14</v>
      </c>
      <c r="AK18" s="156"/>
      <c r="AL18" s="159">
        <f>SUM(COUNTIF(B19:AF19,"F"))</f>
        <v>0</v>
      </c>
      <c r="AM18" s="177">
        <f>SUM(COUNTIF(B19:AG19,"V"),COUNTIF(B19:AG19,"M"))</f>
        <v>0</v>
      </c>
      <c r="AN18" s="177">
        <f>SUM(COUNTIF(B19:AG19,"E"))</f>
        <v>0</v>
      </c>
      <c r="AO18" s="177">
        <f>SUM(COUNTIF(B19:AG19,"B"))</f>
        <v>0</v>
      </c>
      <c r="AP18" s="177">
        <f>SUM(COUNTIF(B19:AG19,"A"))</f>
        <v>0</v>
      </c>
      <c r="AQ18" s="177">
        <f>SUM(COUNTIF(B19:AG19,"Q"))</f>
        <v>0</v>
      </c>
      <c r="AR18" s="177">
        <f>SUM(COUNTIF(B19:AG19,"S"))</f>
        <v>0</v>
      </c>
      <c r="AS18" s="177">
        <f>SUM(COUNTIF(B19:AG19,"K"))</f>
        <v>0</v>
      </c>
      <c r="AT18" s="177">
        <f>SUM(COUNTIF(B19:AG19,"L"))</f>
        <v>0</v>
      </c>
      <c r="AU18" s="177">
        <f>SUM(COUNTIF(B19:AG19,"P"))</f>
        <v>0</v>
      </c>
      <c r="AV18" s="177">
        <f>SUM(COUNTIF(B19:AG19,"J"))</f>
        <v>0</v>
      </c>
      <c r="AW18" s="177">
        <f>SUM(COUNTIF(B19:AG19,"I"))</f>
        <v>0</v>
      </c>
      <c r="AX18" s="177">
        <f>SUM(COUNTIF(B19:AG19,"Y"))</f>
        <v>0</v>
      </c>
      <c r="AY18" s="173">
        <f>SUM(COUNTIF(B19:AG19,"Z"))</f>
        <v>0</v>
      </c>
    </row>
    <row r="19" spans="1:217" s="43" customFormat="1" ht="14.1" customHeight="1" thickBot="1" x14ac:dyDescent="0.3">
      <c r="A19" s="161"/>
      <c r="B19" s="40" t="s">
        <v>35</v>
      </c>
      <c r="C19" s="40" t="s">
        <v>29</v>
      </c>
      <c r="D19" s="40" t="s">
        <v>29</v>
      </c>
      <c r="E19" s="40" t="s">
        <v>29</v>
      </c>
      <c r="F19" s="40" t="s">
        <v>30</v>
      </c>
      <c r="G19" s="40" t="s">
        <v>30</v>
      </c>
      <c r="H19" s="40" t="s">
        <v>29</v>
      </c>
      <c r="I19" s="40" t="s">
        <v>29</v>
      </c>
      <c r="J19" s="40" t="s">
        <v>29</v>
      </c>
      <c r="K19" s="40" t="s">
        <v>29</v>
      </c>
      <c r="L19" s="40" t="s">
        <v>29</v>
      </c>
      <c r="M19" s="40" t="s">
        <v>30</v>
      </c>
      <c r="N19" s="40" t="s">
        <v>30</v>
      </c>
      <c r="O19" s="40" t="s">
        <v>29</v>
      </c>
      <c r="P19" s="40" t="s">
        <v>29</v>
      </c>
      <c r="Q19" s="40" t="s">
        <v>29</v>
      </c>
      <c r="R19" s="49" t="s">
        <v>29</v>
      </c>
      <c r="S19" s="49" t="s">
        <v>29</v>
      </c>
      <c r="T19" s="49" t="s">
        <v>30</v>
      </c>
      <c r="U19" s="49" t="s">
        <v>30</v>
      </c>
      <c r="V19" s="49" t="s">
        <v>29</v>
      </c>
      <c r="W19" s="49" t="s">
        <v>29</v>
      </c>
      <c r="X19" s="49" t="s">
        <v>29</v>
      </c>
      <c r="Y19" s="49" t="s">
        <v>29</v>
      </c>
      <c r="Z19" s="49" t="s">
        <v>29</v>
      </c>
      <c r="AA19" s="49" t="s">
        <v>30</v>
      </c>
      <c r="AB19" s="49" t="s">
        <v>30</v>
      </c>
      <c r="AC19" s="49" t="s">
        <v>29</v>
      </c>
      <c r="AD19" s="49" t="s">
        <v>29</v>
      </c>
      <c r="AE19" s="49" t="s">
        <v>29</v>
      </c>
      <c r="AF19" s="49" t="s">
        <v>29</v>
      </c>
      <c r="AG19" s="42"/>
      <c r="AH19" s="163"/>
      <c r="AI19" s="152"/>
      <c r="AJ19" s="154"/>
      <c r="AK19" s="156"/>
      <c r="AL19" s="159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3"/>
    </row>
    <row r="20" spans="1:217" s="43" customFormat="1" ht="14.1" customHeight="1" thickTop="1" x14ac:dyDescent="0.25">
      <c r="A20" s="160" t="s">
        <v>37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8"/>
      <c r="AG20" s="39"/>
      <c r="AH20" s="162">
        <f>SUM(COUNTIF(B21:AF21,"D"),COUNTIF(B21:AF21,"G"),COUNTIF(A21:AF21,"ـــــ"))</f>
        <v>6</v>
      </c>
      <c r="AI20" s="151">
        <f>SUM(COUNTIF(B21:AF21,"R"))</f>
        <v>4</v>
      </c>
      <c r="AJ20" s="153">
        <f>SUM(B20:AF20)</f>
        <v>0</v>
      </c>
      <c r="AK20" s="156"/>
      <c r="AL20" s="159">
        <f>SUM(COUNTIF(B21:AF21,"F"))</f>
        <v>0</v>
      </c>
      <c r="AM20" s="177">
        <f>SUM(COUNTIF(B21:AG21,"V"),COUNTIF(B21:AG21,"M"))</f>
        <v>13</v>
      </c>
      <c r="AN20" s="177">
        <f>SUM(COUNTIF(B21:AG21,"E"))</f>
        <v>0</v>
      </c>
      <c r="AO20" s="177">
        <f>SUM(COUNTIF(B21:AG21,"B"))</f>
        <v>0</v>
      </c>
      <c r="AP20" s="177">
        <f>SUM(COUNTIF(B21:AG21,"A"))</f>
        <v>0</v>
      </c>
      <c r="AQ20" s="177">
        <f>SUM(COUNTIF(B21:AG21,"Q"))</f>
        <v>0</v>
      </c>
      <c r="AR20" s="177">
        <f>SUM(COUNTIF(B21:AG21,"S"))</f>
        <v>0</v>
      </c>
      <c r="AS20" s="177">
        <f>SUM(COUNTIF(B21:AG21,"K"))</f>
        <v>0</v>
      </c>
      <c r="AT20" s="177">
        <f>SUM(COUNTIF(B21:AG21,"L"))</f>
        <v>0</v>
      </c>
      <c r="AU20" s="177">
        <f>SUM(COUNTIF(B21:AG21,"P"))</f>
        <v>0</v>
      </c>
      <c r="AV20" s="177">
        <f>SUM(COUNTIF(B21:AG21,"J"))</f>
        <v>0</v>
      </c>
      <c r="AW20" s="177">
        <f>SUM(COUNTIF(B21:AG21,"I"))</f>
        <v>0</v>
      </c>
      <c r="AX20" s="177">
        <f>SUM(COUNTIF(B21:AG21,"Y"))</f>
        <v>0</v>
      </c>
      <c r="AY20" s="173">
        <f>SUM(COUNTIF(B21:AG21,"Z"))</f>
        <v>0</v>
      </c>
    </row>
    <row r="21" spans="1:217" s="43" customFormat="1" ht="14.1" customHeight="1" thickBot="1" x14ac:dyDescent="0.3">
      <c r="A21" s="161"/>
      <c r="B21" s="50" t="s">
        <v>29</v>
      </c>
      <c r="C21" s="50" t="s">
        <v>30</v>
      </c>
      <c r="D21" s="50" t="s">
        <v>30</v>
      </c>
      <c r="E21" s="50" t="s">
        <v>29</v>
      </c>
      <c r="F21" s="50" t="s">
        <v>29</v>
      </c>
      <c r="G21" s="50" t="s">
        <v>29</v>
      </c>
      <c r="H21" s="50" t="s">
        <v>29</v>
      </c>
      <c r="I21" s="50" t="s">
        <v>29</v>
      </c>
      <c r="J21" s="50" t="s">
        <v>30</v>
      </c>
      <c r="K21" s="50" t="s">
        <v>30</v>
      </c>
      <c r="L21" s="46" t="s">
        <v>28</v>
      </c>
      <c r="M21" s="46" t="s">
        <v>27</v>
      </c>
      <c r="N21" s="46" t="s">
        <v>27</v>
      </c>
      <c r="O21" s="46" t="s">
        <v>27</v>
      </c>
      <c r="P21" s="46" t="s">
        <v>27</v>
      </c>
      <c r="Q21" s="46" t="s">
        <v>27</v>
      </c>
      <c r="R21" s="46" t="s">
        <v>27</v>
      </c>
      <c r="S21" s="46" t="s">
        <v>12</v>
      </c>
      <c r="T21" s="46" t="s">
        <v>12</v>
      </c>
      <c r="U21" s="46" t="s">
        <v>12</v>
      </c>
      <c r="V21" s="46" t="s">
        <v>12</v>
      </c>
      <c r="W21" s="46" t="s">
        <v>12</v>
      </c>
      <c r="X21" s="46" t="s">
        <v>38</v>
      </c>
      <c r="Y21" s="46" t="s">
        <v>12</v>
      </c>
      <c r="Z21" s="46" t="s">
        <v>38</v>
      </c>
      <c r="AA21" s="46" t="s">
        <v>38</v>
      </c>
      <c r="AB21" s="46" t="s">
        <v>38</v>
      </c>
      <c r="AC21" s="46" t="s">
        <v>12</v>
      </c>
      <c r="AD21" s="46" t="s">
        <v>12</v>
      </c>
      <c r="AE21" s="46" t="s">
        <v>38</v>
      </c>
      <c r="AF21" s="48"/>
      <c r="AG21" s="42"/>
      <c r="AH21" s="163"/>
      <c r="AI21" s="152"/>
      <c r="AJ21" s="154"/>
      <c r="AK21" s="157"/>
      <c r="AL21" s="159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3"/>
    </row>
    <row r="22" spans="1:217" s="51" customFormat="1" ht="14.1" customHeight="1" thickTop="1" x14ac:dyDescent="0.25">
      <c r="A22" s="160" t="s">
        <v>39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>
        <v>2</v>
      </c>
      <c r="S22" s="37"/>
      <c r="T22" s="37">
        <v>2</v>
      </c>
      <c r="U22" s="37"/>
      <c r="V22" s="37"/>
      <c r="W22" s="37"/>
      <c r="X22" s="37">
        <v>2</v>
      </c>
      <c r="Y22" s="37"/>
      <c r="Z22" s="37">
        <v>2</v>
      </c>
      <c r="AA22" s="37"/>
      <c r="AB22" s="37">
        <v>2</v>
      </c>
      <c r="AC22" s="37"/>
      <c r="AD22" s="37"/>
      <c r="AE22" s="37">
        <v>2</v>
      </c>
      <c r="AF22" s="37"/>
      <c r="AG22" s="39"/>
      <c r="AH22" s="162">
        <f>SUM(COUNTIF(B23:AF23,"D"),COUNTIF(B23:AF23,"G"),COUNTIF(A23:AF23,"ـــــ"))</f>
        <v>11</v>
      </c>
      <c r="AI22" s="151">
        <f>SUM(COUNTIF(B23:AF23,"R"))</f>
        <v>4</v>
      </c>
      <c r="AJ22" s="153">
        <f>SUM(B22:AF22)</f>
        <v>12</v>
      </c>
      <c r="AK22" s="179">
        <v>2017</v>
      </c>
      <c r="AL22" s="159">
        <f>SUM(COUNTIF(B23:AF23,"F"))</f>
        <v>0</v>
      </c>
      <c r="AM22" s="177">
        <f>SUM(COUNTIF(B23:AG23,"V"),COUNTIF(B23:AG23,"M"))</f>
        <v>16</v>
      </c>
      <c r="AN22" s="177">
        <f>SUM(COUNTIF(B23:AG23,"E"))</f>
        <v>0</v>
      </c>
      <c r="AO22" s="177">
        <f>SUM(COUNTIF(B23:AG23,"B"))</f>
        <v>0</v>
      </c>
      <c r="AP22" s="177">
        <f>SUM(COUNTIF(B23:AG23,"A"))</f>
        <v>0</v>
      </c>
      <c r="AQ22" s="177">
        <f>SUM(COUNTIF(B23:AG23,"Q"))</f>
        <v>0</v>
      </c>
      <c r="AR22" s="177">
        <f>SUM(COUNTIF(B23:AG23,"S"))</f>
        <v>0</v>
      </c>
      <c r="AS22" s="177">
        <f>SUM(COUNTIF(B23:AG23,"K"))</f>
        <v>0</v>
      </c>
      <c r="AT22" s="177">
        <f>SUM(COUNTIF(B23:AG23,"L"))</f>
        <v>0</v>
      </c>
      <c r="AU22" s="177">
        <f>SUM(COUNTIF(B23:AG23,"P"))</f>
        <v>0</v>
      </c>
      <c r="AV22" s="177">
        <f>SUM(COUNTIF(B23:AG23,"J"))</f>
        <v>0</v>
      </c>
      <c r="AW22" s="177">
        <f>SUM(COUNTIF(B23:AG23,"I"))</f>
        <v>0</v>
      </c>
      <c r="AX22" s="177">
        <f>SUM(COUNTIF(B23:AG23,"Y"))</f>
        <v>0</v>
      </c>
      <c r="AY22" s="173">
        <f>SUM(COUNTIF(B23:AG23,"Z"))</f>
        <v>0</v>
      </c>
    </row>
    <row r="23" spans="1:217" s="51" customFormat="1" ht="14.1" customHeight="1" thickBot="1" x14ac:dyDescent="0.3">
      <c r="A23" s="161"/>
      <c r="B23" s="40" t="s">
        <v>12</v>
      </c>
      <c r="C23" s="40" t="s">
        <v>12</v>
      </c>
      <c r="D23" s="40" t="s">
        <v>12</v>
      </c>
      <c r="E23" s="40" t="s">
        <v>12</v>
      </c>
      <c r="F23" s="40" t="s">
        <v>12</v>
      </c>
      <c r="G23" s="40" t="s">
        <v>12</v>
      </c>
      <c r="H23" s="40" t="s">
        <v>38</v>
      </c>
      <c r="I23" s="40" t="s">
        <v>12</v>
      </c>
      <c r="J23" s="40" t="s">
        <v>12</v>
      </c>
      <c r="K23" s="40" t="s">
        <v>12</v>
      </c>
      <c r="L23" s="40" t="s">
        <v>12</v>
      </c>
      <c r="M23" s="40" t="s">
        <v>12</v>
      </c>
      <c r="N23" s="40" t="s">
        <v>12</v>
      </c>
      <c r="O23" s="40" t="s">
        <v>38</v>
      </c>
      <c r="P23" s="40" t="s">
        <v>12</v>
      </c>
      <c r="Q23" s="40" t="s">
        <v>12</v>
      </c>
      <c r="R23" s="40" t="s">
        <v>29</v>
      </c>
      <c r="S23" s="40" t="s">
        <v>29</v>
      </c>
      <c r="T23" s="40" t="s">
        <v>29</v>
      </c>
      <c r="U23" s="40" t="s">
        <v>29</v>
      </c>
      <c r="V23" s="40" t="s">
        <v>30</v>
      </c>
      <c r="W23" s="40" t="s">
        <v>30</v>
      </c>
      <c r="X23" s="40" t="s">
        <v>29</v>
      </c>
      <c r="Y23" s="40" t="s">
        <v>29</v>
      </c>
      <c r="Z23" s="40" t="s">
        <v>29</v>
      </c>
      <c r="AA23" s="40" t="s">
        <v>29</v>
      </c>
      <c r="AB23" s="40" t="s">
        <v>29</v>
      </c>
      <c r="AC23" s="40" t="s">
        <v>30</v>
      </c>
      <c r="AD23" s="40" t="s">
        <v>30</v>
      </c>
      <c r="AE23" s="40" t="s">
        <v>29</v>
      </c>
      <c r="AF23" s="40" t="s">
        <v>29</v>
      </c>
      <c r="AG23" s="42"/>
      <c r="AH23" s="163"/>
      <c r="AI23" s="152"/>
      <c r="AJ23" s="154"/>
      <c r="AK23" s="180"/>
      <c r="AL23" s="159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3"/>
    </row>
    <row r="24" spans="1:217" s="5" customFormat="1" ht="14.1" customHeight="1" thickTop="1" x14ac:dyDescent="0.3">
      <c r="A24" s="160" t="s">
        <v>40</v>
      </c>
      <c r="B24" s="44"/>
      <c r="C24" s="44">
        <v>2</v>
      </c>
      <c r="D24" s="44"/>
      <c r="E24" s="44"/>
      <c r="F24" s="44"/>
      <c r="G24" s="44">
        <v>2</v>
      </c>
      <c r="H24" s="44"/>
      <c r="I24" s="44">
        <v>2</v>
      </c>
      <c r="J24" s="44"/>
      <c r="K24" s="44">
        <v>2</v>
      </c>
      <c r="L24" s="38" t="s">
        <v>26</v>
      </c>
      <c r="M24" s="38" t="s">
        <v>26</v>
      </c>
      <c r="N24" s="44">
        <v>2</v>
      </c>
      <c r="O24" s="44"/>
      <c r="P24" s="44"/>
      <c r="Q24" s="44">
        <v>2</v>
      </c>
      <c r="R24" s="44"/>
      <c r="S24" s="44"/>
      <c r="T24" s="44"/>
      <c r="U24" s="44"/>
      <c r="V24" s="44">
        <v>2</v>
      </c>
      <c r="W24" s="44"/>
      <c r="X24" s="44"/>
      <c r="Y24" s="44">
        <v>2</v>
      </c>
      <c r="Z24" s="44"/>
      <c r="AA24" s="44"/>
      <c r="AB24" s="44"/>
      <c r="AC24" s="44"/>
      <c r="AD24" s="44"/>
      <c r="AE24" s="44"/>
      <c r="AF24" s="44" t="s">
        <v>38</v>
      </c>
      <c r="AG24" s="39"/>
      <c r="AH24" s="162">
        <f>SUM(COUNTIF(B25:AF25,"D"),COUNTIF(B25:AF25,"G"),COUNTIF(A25:AF25,"ـــــ"))</f>
        <v>21</v>
      </c>
      <c r="AI24" s="151">
        <f>SUM(COUNTIF(B25:AF25,"R"))</f>
        <v>6</v>
      </c>
      <c r="AJ24" s="153">
        <f>SUM(B24:AF24)</f>
        <v>16</v>
      </c>
      <c r="AK24" s="180"/>
      <c r="AL24" s="159">
        <f>SUM(COUNTIF(B25:AF25,"F"))</f>
        <v>0</v>
      </c>
      <c r="AM24" s="177">
        <f>SUM(COUNTIF(B25:AG25,"V"),COUNTIF(B25:AG25,"M"))</f>
        <v>0</v>
      </c>
      <c r="AN24" s="177">
        <f>SUM(COUNTIF(B25:AG25,"E"))</f>
        <v>0</v>
      </c>
      <c r="AO24" s="177">
        <f>SUM(COUNTIF(B25:AG25,"B"))</f>
        <v>0</v>
      </c>
      <c r="AP24" s="177">
        <f>SUM(COUNTIF(B25:AG25,"A"))</f>
        <v>0</v>
      </c>
      <c r="AQ24" s="177">
        <f>SUM(COUNTIF(B25:AG25,"Q"))</f>
        <v>0</v>
      </c>
      <c r="AR24" s="177">
        <f>SUM(COUNTIF(B25:AG25,"S"))</f>
        <v>0</v>
      </c>
      <c r="AS24" s="177">
        <f>SUM(COUNTIF(B25:AG25,"K"))</f>
        <v>0</v>
      </c>
      <c r="AT24" s="177">
        <f>SUM(COUNTIF(B25:AG25,"L"))</f>
        <v>0</v>
      </c>
      <c r="AU24" s="177">
        <f>SUM(COUNTIF(B25:AG25,"P"))</f>
        <v>0</v>
      </c>
      <c r="AV24" s="177">
        <f>SUM(COUNTIF(B25:AG25,"J"))</f>
        <v>0</v>
      </c>
      <c r="AW24" s="177">
        <f>SUM(COUNTIF(B25:AG25,"I"))</f>
        <v>0</v>
      </c>
      <c r="AX24" s="177">
        <f>SUM(COUNTIF(B25:AG25,"Y"))</f>
        <v>0</v>
      </c>
      <c r="AY24" s="173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 x14ac:dyDescent="0.25">
      <c r="A25" s="161"/>
      <c r="B25" s="40" t="s">
        <v>29</v>
      </c>
      <c r="C25" s="40" t="s">
        <v>29</v>
      </c>
      <c r="D25" s="40" t="s">
        <v>29</v>
      </c>
      <c r="E25" s="40" t="s">
        <v>30</v>
      </c>
      <c r="F25" s="40" t="s">
        <v>30</v>
      </c>
      <c r="G25" s="40" t="s">
        <v>29</v>
      </c>
      <c r="H25" s="40" t="s">
        <v>29</v>
      </c>
      <c r="I25" s="40" t="s">
        <v>29</v>
      </c>
      <c r="J25" s="40" t="s">
        <v>29</v>
      </c>
      <c r="K25" s="40" t="s">
        <v>29</v>
      </c>
      <c r="L25" s="41" t="s">
        <v>31</v>
      </c>
      <c r="M25" s="41" t="s">
        <v>31</v>
      </c>
      <c r="N25" s="40" t="s">
        <v>29</v>
      </c>
      <c r="O25" s="40" t="s">
        <v>29</v>
      </c>
      <c r="P25" s="40" t="s">
        <v>29</v>
      </c>
      <c r="Q25" s="40" t="s">
        <v>29</v>
      </c>
      <c r="R25" s="40" t="s">
        <v>29</v>
      </c>
      <c r="S25" s="40" t="s">
        <v>30</v>
      </c>
      <c r="T25" s="40" t="s">
        <v>30</v>
      </c>
      <c r="U25" s="40" t="s">
        <v>29</v>
      </c>
      <c r="V25" s="40" t="s">
        <v>29</v>
      </c>
      <c r="W25" s="40" t="s">
        <v>29</v>
      </c>
      <c r="X25" s="40" t="s">
        <v>29</v>
      </c>
      <c r="Y25" s="40" t="s">
        <v>29</v>
      </c>
      <c r="Z25" s="46" t="s">
        <v>30</v>
      </c>
      <c r="AA25" s="46" t="s">
        <v>30</v>
      </c>
      <c r="AB25" s="49" t="s">
        <v>29</v>
      </c>
      <c r="AC25" s="49" t="s">
        <v>29</v>
      </c>
      <c r="AD25" s="49" t="s">
        <v>29</v>
      </c>
      <c r="AE25" s="50" t="s">
        <v>28</v>
      </c>
      <c r="AF25" s="50" t="s">
        <v>27</v>
      </c>
      <c r="AG25" s="42"/>
      <c r="AH25" s="163"/>
      <c r="AI25" s="152"/>
      <c r="AJ25" s="154"/>
      <c r="AK25" s="180"/>
      <c r="AL25" s="159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3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 thickTop="1" x14ac:dyDescent="0.2">
      <c r="A26" s="160" t="s">
        <v>41</v>
      </c>
      <c r="B26" s="37" t="s">
        <v>38</v>
      </c>
      <c r="C26" s="37" t="s">
        <v>38</v>
      </c>
      <c r="D26" s="37" t="s">
        <v>38</v>
      </c>
      <c r="E26" s="37" t="s">
        <v>38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>
        <v>2</v>
      </c>
      <c r="S26" s="37"/>
      <c r="T26" s="37">
        <v>2</v>
      </c>
      <c r="U26" s="37">
        <v>2</v>
      </c>
      <c r="V26" s="37"/>
      <c r="W26" s="37"/>
      <c r="X26" s="37"/>
      <c r="Y26" s="37">
        <v>2</v>
      </c>
      <c r="Z26" s="37"/>
      <c r="AA26" s="37">
        <v>2</v>
      </c>
      <c r="AB26" s="37">
        <v>2</v>
      </c>
      <c r="AC26" s="37"/>
      <c r="AD26" s="37"/>
      <c r="AE26" s="37"/>
      <c r="AF26" s="54"/>
      <c r="AG26" s="39"/>
      <c r="AH26" s="162">
        <f>SUM(COUNTIF(B27:AF27,"D"),COUNTIF(B27:AF27,"G"),COUNTIF(A27:AF27,"ـــــ"))</f>
        <v>15</v>
      </c>
      <c r="AI26" s="151">
        <f>SUM(COUNTIF(B27:AF27,"R"))</f>
        <v>7</v>
      </c>
      <c r="AJ26" s="153">
        <f>SUM(B26:AF26)</f>
        <v>12</v>
      </c>
      <c r="AK26" s="180"/>
      <c r="AL26" s="159">
        <f>SUM(COUNTIF(B27:AF27,"F"))</f>
        <v>0</v>
      </c>
      <c r="AM26" s="177">
        <f>SUM(COUNTIF(B27:AG27,"V"),COUNTIF(B27:AG27,"M"))</f>
        <v>0</v>
      </c>
      <c r="AN26" s="177">
        <f>SUM(COUNTIF(B27:AG27,"E"))</f>
        <v>0</v>
      </c>
      <c r="AO26" s="177">
        <f>SUM(COUNTIF(B27:AG27,"B"))</f>
        <v>0</v>
      </c>
      <c r="AP26" s="177">
        <f>SUM(COUNTIF(B27:AG27,"A"))</f>
        <v>0</v>
      </c>
      <c r="AQ26" s="177">
        <f>SUM(COUNTIF(B27:AG27,"Q"))</f>
        <v>0</v>
      </c>
      <c r="AR26" s="177">
        <f>SUM(COUNTIF(B27:AG27,"S"))</f>
        <v>0</v>
      </c>
      <c r="AS26" s="177">
        <f>SUM(COUNTIF(B27:AG27,"K"))</f>
        <v>0</v>
      </c>
      <c r="AT26" s="177">
        <f>SUM(COUNTIF(B27:AG27,"L"))</f>
        <v>0</v>
      </c>
      <c r="AU26" s="177">
        <f>SUM(COUNTIF(B27:AG27,"P"))</f>
        <v>0</v>
      </c>
      <c r="AV26" s="177">
        <f>SUM(COUNTIF(B27:AG27,"J"))</f>
        <v>0</v>
      </c>
      <c r="AW26" s="177">
        <f>SUM(COUNTIF(B27:AG27,"I"))</f>
        <v>0</v>
      </c>
      <c r="AX26" s="177">
        <f>SUM(COUNTIF(B27:AG27,"Y"))</f>
        <v>0</v>
      </c>
      <c r="AY26" s="173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 x14ac:dyDescent="0.25">
      <c r="A27" s="161"/>
      <c r="B27" s="49" t="s">
        <v>27</v>
      </c>
      <c r="C27" s="49" t="s">
        <v>27</v>
      </c>
      <c r="D27" s="49" t="s">
        <v>27</v>
      </c>
      <c r="E27" s="49" t="s">
        <v>27</v>
      </c>
      <c r="F27" s="49" t="s">
        <v>27</v>
      </c>
      <c r="G27" s="49" t="s">
        <v>28</v>
      </c>
      <c r="H27" s="49" t="s">
        <v>29</v>
      </c>
      <c r="I27" s="40" t="s">
        <v>30</v>
      </c>
      <c r="J27" s="40" t="s">
        <v>30</v>
      </c>
      <c r="K27" s="40" t="s">
        <v>29</v>
      </c>
      <c r="L27" s="40" t="s">
        <v>29</v>
      </c>
      <c r="M27" s="40" t="s">
        <v>29</v>
      </c>
      <c r="N27" s="40" t="s">
        <v>29</v>
      </c>
      <c r="O27" s="40" t="s">
        <v>29</v>
      </c>
      <c r="P27" s="40" t="s">
        <v>30</v>
      </c>
      <c r="Q27" s="40" t="s">
        <v>42</v>
      </c>
      <c r="R27" s="40" t="s">
        <v>29</v>
      </c>
      <c r="S27" s="40" t="s">
        <v>29</v>
      </c>
      <c r="T27" s="40" t="s">
        <v>29</v>
      </c>
      <c r="U27" s="40" t="s">
        <v>29</v>
      </c>
      <c r="V27" s="40" t="s">
        <v>42</v>
      </c>
      <c r="W27" s="40" t="s">
        <v>30</v>
      </c>
      <c r="X27" s="40" t="s">
        <v>30</v>
      </c>
      <c r="Y27" s="40" t="s">
        <v>29</v>
      </c>
      <c r="Z27" s="40" t="s">
        <v>29</v>
      </c>
      <c r="AA27" s="40" t="s">
        <v>29</v>
      </c>
      <c r="AB27" s="40" t="s">
        <v>29</v>
      </c>
      <c r="AC27" s="40" t="s">
        <v>29</v>
      </c>
      <c r="AD27" s="40" t="s">
        <v>30</v>
      </c>
      <c r="AE27" s="40" t="s">
        <v>30</v>
      </c>
      <c r="AF27" s="55"/>
      <c r="AG27" s="42"/>
      <c r="AH27" s="163"/>
      <c r="AI27" s="152"/>
      <c r="AJ27" s="154"/>
      <c r="AK27" s="180"/>
      <c r="AL27" s="159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3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 thickTop="1" x14ac:dyDescent="0.2">
      <c r="A28" s="160" t="s">
        <v>43</v>
      </c>
      <c r="B28" s="44">
        <v>2</v>
      </c>
      <c r="C28" s="44"/>
      <c r="D28" s="44"/>
      <c r="E28" s="44">
        <v>2</v>
      </c>
      <c r="F28" s="44"/>
      <c r="G28" s="38" t="s">
        <v>26</v>
      </c>
      <c r="H28" s="38" t="s">
        <v>26</v>
      </c>
      <c r="I28" s="44"/>
      <c r="J28" s="44">
        <v>2</v>
      </c>
      <c r="K28" s="44"/>
      <c r="L28" s="44"/>
      <c r="M28" s="44">
        <v>2</v>
      </c>
      <c r="N28" s="44"/>
      <c r="O28" s="44"/>
      <c r="P28" s="44">
        <v>2</v>
      </c>
      <c r="Q28" s="44"/>
      <c r="R28" s="44">
        <v>2</v>
      </c>
      <c r="S28" s="44"/>
      <c r="T28" s="44">
        <v>2</v>
      </c>
      <c r="U28" s="44"/>
      <c r="V28" s="44"/>
      <c r="W28" s="44"/>
      <c r="X28" s="44"/>
      <c r="Y28" s="44">
        <v>2</v>
      </c>
      <c r="Z28" s="44"/>
      <c r="AA28" s="44">
        <v>2</v>
      </c>
      <c r="AB28" s="38" t="s">
        <v>26</v>
      </c>
      <c r="AC28" s="38" t="s">
        <v>26</v>
      </c>
      <c r="AD28" s="44">
        <v>2</v>
      </c>
      <c r="AE28" s="44"/>
      <c r="AF28" s="44">
        <v>2</v>
      </c>
      <c r="AG28" s="39"/>
      <c r="AH28" s="162">
        <f>SUM(COUNTIF(B29:AF29,"D"),COUNTIF(B29:AF29,"G"),COUNTIF(A29:AF29,"ـــــ"))</f>
        <v>21</v>
      </c>
      <c r="AI28" s="151">
        <f>SUM(COUNTIF(B29:AF29,"R"))</f>
        <v>4</v>
      </c>
      <c r="AJ28" s="153">
        <f>SUM(B28:AF28)</f>
        <v>22</v>
      </c>
      <c r="AK28" s="180"/>
      <c r="AL28" s="159">
        <f>SUM(COUNTIF(B29:AF29,"F"))</f>
        <v>0</v>
      </c>
      <c r="AM28" s="177">
        <f>SUM(COUNTIF(B29:AG29,"V"),COUNTIF(B29:AG29,"M"))</f>
        <v>0</v>
      </c>
      <c r="AN28" s="177">
        <f>SUM(COUNTIF(B29:AG29,"E"))</f>
        <v>0</v>
      </c>
      <c r="AO28" s="177">
        <f>SUM(COUNTIF(B29:AG29,"B"))</f>
        <v>0</v>
      </c>
      <c r="AP28" s="177">
        <f>SUM(COUNTIF(B29:AG29,"A"))</f>
        <v>0</v>
      </c>
      <c r="AQ28" s="177">
        <f>SUM(COUNTIF(B29:AG29,"Q"))</f>
        <v>0</v>
      </c>
      <c r="AR28" s="177">
        <f>SUM(COUNTIF(B29:AG29,"S"))</f>
        <v>0</v>
      </c>
      <c r="AS28" s="177">
        <f>SUM(COUNTIF(B29:AG29,"K"))</f>
        <v>0</v>
      </c>
      <c r="AT28" s="177">
        <f>SUM(COUNTIF(B29:AG29,"L"))</f>
        <v>0</v>
      </c>
      <c r="AU28" s="177">
        <f>SUM(COUNTIF(B29:AG29,"P"))</f>
        <v>0</v>
      </c>
      <c r="AV28" s="177">
        <f>SUM(COUNTIF(B29:AG29,"J"))</f>
        <v>0</v>
      </c>
      <c r="AW28" s="177">
        <f>SUM(COUNTIF(B29:AG29,"I"))</f>
        <v>0</v>
      </c>
      <c r="AX28" s="177">
        <f>SUM(COUNTIF(B29:AG29,"Y"))</f>
        <v>0</v>
      </c>
      <c r="AY28" s="173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 x14ac:dyDescent="0.25">
      <c r="A29" s="161"/>
      <c r="B29" s="40" t="s">
        <v>29</v>
      </c>
      <c r="C29" s="40" t="s">
        <v>29</v>
      </c>
      <c r="D29" s="40" t="s">
        <v>29</v>
      </c>
      <c r="E29" s="40" t="s">
        <v>29</v>
      </c>
      <c r="F29" s="40" t="s">
        <v>29</v>
      </c>
      <c r="G29" s="41" t="s">
        <v>31</v>
      </c>
      <c r="H29" s="41" t="s">
        <v>31</v>
      </c>
      <c r="I29" s="40" t="s">
        <v>29</v>
      </c>
      <c r="J29" s="40" t="s">
        <v>29</v>
      </c>
      <c r="K29" s="40" t="s">
        <v>29</v>
      </c>
      <c r="L29" s="40" t="s">
        <v>29</v>
      </c>
      <c r="M29" s="40" t="s">
        <v>29</v>
      </c>
      <c r="N29" s="46" t="s">
        <v>30</v>
      </c>
      <c r="O29" s="46" t="s">
        <v>30</v>
      </c>
      <c r="P29" s="40" t="s">
        <v>29</v>
      </c>
      <c r="Q29" s="40" t="s">
        <v>29</v>
      </c>
      <c r="R29" s="40" t="s">
        <v>29</v>
      </c>
      <c r="S29" s="40" t="s">
        <v>29</v>
      </c>
      <c r="T29" s="40" t="s">
        <v>29</v>
      </c>
      <c r="U29" s="46" t="s">
        <v>30</v>
      </c>
      <c r="V29" s="46" t="s">
        <v>30</v>
      </c>
      <c r="W29" s="46" t="s">
        <v>42</v>
      </c>
      <c r="X29" s="46" t="s">
        <v>42</v>
      </c>
      <c r="Y29" s="40" t="s">
        <v>29</v>
      </c>
      <c r="Z29" s="40" t="s">
        <v>29</v>
      </c>
      <c r="AA29" s="40" t="s">
        <v>29</v>
      </c>
      <c r="AB29" s="41" t="s">
        <v>31</v>
      </c>
      <c r="AC29" s="41" t="s">
        <v>31</v>
      </c>
      <c r="AD29" s="40" t="s">
        <v>29</v>
      </c>
      <c r="AE29" s="40" t="s">
        <v>29</v>
      </c>
      <c r="AF29" s="40" t="s">
        <v>29</v>
      </c>
      <c r="AG29" s="42"/>
      <c r="AH29" s="163"/>
      <c r="AI29" s="152"/>
      <c r="AJ29" s="154"/>
      <c r="AK29" s="180"/>
      <c r="AL29" s="159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3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 thickTop="1" x14ac:dyDescent="0.2">
      <c r="A30" s="160" t="s">
        <v>44</v>
      </c>
      <c r="B30" s="37"/>
      <c r="C30" s="37">
        <v>2</v>
      </c>
      <c r="D30" s="37"/>
      <c r="E30" s="37"/>
      <c r="F30" s="37"/>
      <c r="G30" s="37">
        <v>2</v>
      </c>
      <c r="H30" s="37"/>
      <c r="I30" s="37"/>
      <c r="J30" s="37">
        <v>2</v>
      </c>
      <c r="K30" s="37"/>
      <c r="L30" s="37"/>
      <c r="M30" s="37">
        <v>2</v>
      </c>
      <c r="N30" s="37"/>
      <c r="O30" s="37">
        <v>2</v>
      </c>
      <c r="P30" s="37"/>
      <c r="Q30" s="37">
        <v>2</v>
      </c>
      <c r="R30" s="37"/>
      <c r="S30" s="37"/>
      <c r="T30" s="37">
        <v>2</v>
      </c>
      <c r="U30" s="37"/>
      <c r="V30" s="37">
        <v>2</v>
      </c>
      <c r="W30" s="37"/>
      <c r="X30" s="37">
        <v>2</v>
      </c>
      <c r="Y30" s="37"/>
      <c r="Z30" s="37"/>
      <c r="AA30" s="37">
        <v>2</v>
      </c>
      <c r="AB30" s="37"/>
      <c r="AC30" s="37">
        <v>2</v>
      </c>
      <c r="AD30" s="37">
        <v>2</v>
      </c>
      <c r="AE30" s="37"/>
      <c r="AF30" s="54"/>
      <c r="AG30" s="39"/>
      <c r="AH30" s="162">
        <f>SUM(COUNTIF(B31:AF31,"D"),COUNTIF(B31:AF31,"G"),COUNTIF(A31:AF31,"ـــــ"))</f>
        <v>21</v>
      </c>
      <c r="AI30" s="151">
        <f>SUM(COUNTIF(B31:AF31,"R"))</f>
        <v>8</v>
      </c>
      <c r="AJ30" s="153">
        <f>SUM(B30:AF30)</f>
        <v>24</v>
      </c>
      <c r="AK30" s="180"/>
      <c r="AL30" s="159">
        <f>SUM(COUNTIF(B31:AF31,"F"))</f>
        <v>0</v>
      </c>
      <c r="AM30" s="177">
        <f>SUM(COUNTIF(B31:AG31,"V"),COUNTIF(B31:AG31,"M"))</f>
        <v>0</v>
      </c>
      <c r="AN30" s="177">
        <f>SUM(COUNTIF(B31:AG31,"E"))</f>
        <v>0</v>
      </c>
      <c r="AO30" s="177">
        <f>SUM(COUNTIF(B31:AG31,"B"))</f>
        <v>0</v>
      </c>
      <c r="AP30" s="177">
        <f>SUM(COUNTIF(B31:AG31,"A"))</f>
        <v>0</v>
      </c>
      <c r="AQ30" s="177">
        <f>SUM(COUNTIF(B31:AG31,"Q"))</f>
        <v>0</v>
      </c>
      <c r="AR30" s="177">
        <f>SUM(COUNTIF(B31:AG31,"S"))</f>
        <v>0</v>
      </c>
      <c r="AS30" s="177">
        <f>SUM(COUNTIF(B31:AG31,"K"))</f>
        <v>0</v>
      </c>
      <c r="AT30" s="177">
        <f>SUM(COUNTIF(B31:AG31,"L"))</f>
        <v>0</v>
      </c>
      <c r="AU30" s="177">
        <f>SUM(COUNTIF(B31:AG31,"P"))</f>
        <v>0</v>
      </c>
      <c r="AV30" s="177">
        <f>SUM(COUNTIF(B31:AG31,"J"))</f>
        <v>0</v>
      </c>
      <c r="AW30" s="177">
        <f>SUM(COUNTIF(B31:AG31,"I"))</f>
        <v>0</v>
      </c>
      <c r="AX30" s="177">
        <f>SUM(COUNTIF(B31:AG31,"Y"))</f>
        <v>0</v>
      </c>
      <c r="AY30" s="173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 x14ac:dyDescent="0.25">
      <c r="A31" s="161"/>
      <c r="B31" s="40" t="s">
        <v>29</v>
      </c>
      <c r="C31" s="40" t="s">
        <v>29</v>
      </c>
      <c r="D31" s="40" t="s">
        <v>30</v>
      </c>
      <c r="E31" s="40" t="s">
        <v>30</v>
      </c>
      <c r="F31" s="40" t="s">
        <v>29</v>
      </c>
      <c r="G31" s="49" t="s">
        <v>29</v>
      </c>
      <c r="H31" s="49" t="s">
        <v>29</v>
      </c>
      <c r="I31" s="49" t="s">
        <v>29</v>
      </c>
      <c r="J31" s="49" t="s">
        <v>29</v>
      </c>
      <c r="K31" s="49" t="s">
        <v>30</v>
      </c>
      <c r="L31" s="49" t="s">
        <v>30</v>
      </c>
      <c r="M31" s="49" t="s">
        <v>29</v>
      </c>
      <c r="N31" s="49" t="s">
        <v>29</v>
      </c>
      <c r="O31" s="49" t="s">
        <v>29</v>
      </c>
      <c r="P31" s="49" t="s">
        <v>29</v>
      </c>
      <c r="Q31" s="49" t="s">
        <v>29</v>
      </c>
      <c r="R31" s="49" t="s">
        <v>30</v>
      </c>
      <c r="S31" s="49" t="s">
        <v>30</v>
      </c>
      <c r="T31" s="49" t="s">
        <v>29</v>
      </c>
      <c r="U31" s="49" t="s">
        <v>29</v>
      </c>
      <c r="V31" s="49" t="s">
        <v>29</v>
      </c>
      <c r="W31" s="49" t="s">
        <v>29</v>
      </c>
      <c r="X31" s="49" t="s">
        <v>29</v>
      </c>
      <c r="Y31" s="40" t="s">
        <v>30</v>
      </c>
      <c r="Z31" s="40" t="s">
        <v>30</v>
      </c>
      <c r="AA31" s="40" t="s">
        <v>29</v>
      </c>
      <c r="AB31" s="40" t="s">
        <v>29</v>
      </c>
      <c r="AC31" s="40" t="s">
        <v>29</v>
      </c>
      <c r="AD31" s="40" t="s">
        <v>29</v>
      </c>
      <c r="AE31" s="40" t="s">
        <v>42</v>
      </c>
      <c r="AF31" s="55"/>
      <c r="AG31" s="42"/>
      <c r="AH31" s="163"/>
      <c r="AI31" s="152"/>
      <c r="AJ31" s="154"/>
      <c r="AK31" s="180"/>
      <c r="AL31" s="159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3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 thickTop="1" x14ac:dyDescent="0.2">
      <c r="A32" s="160" t="s">
        <v>45</v>
      </c>
      <c r="B32" s="44"/>
      <c r="C32" s="44"/>
      <c r="D32" s="44">
        <v>2</v>
      </c>
      <c r="E32" s="44">
        <v>2</v>
      </c>
      <c r="F32" s="44">
        <v>2</v>
      </c>
      <c r="G32" s="44">
        <v>2</v>
      </c>
      <c r="H32" s="44">
        <v>2</v>
      </c>
      <c r="I32" s="38" t="s">
        <v>26</v>
      </c>
      <c r="J32" s="38" t="s">
        <v>26</v>
      </c>
      <c r="K32" s="44">
        <v>2</v>
      </c>
      <c r="L32" s="44">
        <v>2</v>
      </c>
      <c r="M32" s="44">
        <v>2</v>
      </c>
      <c r="N32" s="44">
        <v>2</v>
      </c>
      <c r="O32" s="44">
        <v>2</v>
      </c>
      <c r="P32" s="44"/>
      <c r="Q32" s="44"/>
      <c r="R32" s="44">
        <v>2</v>
      </c>
      <c r="S32" s="44">
        <v>2</v>
      </c>
      <c r="T32" s="44">
        <v>2</v>
      </c>
      <c r="U32" s="44">
        <v>2</v>
      </c>
      <c r="V32" s="44">
        <v>2</v>
      </c>
      <c r="W32" s="44"/>
      <c r="X32" s="44"/>
      <c r="Y32" s="44"/>
      <c r="Z32" s="44">
        <v>2</v>
      </c>
      <c r="AA32" s="44"/>
      <c r="AB32" s="44">
        <v>2</v>
      </c>
      <c r="AC32" s="44"/>
      <c r="AD32" s="44"/>
      <c r="AE32" s="44"/>
      <c r="AF32" s="44"/>
      <c r="AG32" s="39"/>
      <c r="AH32" s="162">
        <f>SUM(COUNTIF(B33:AF33,"D"),COUNTIF(B33:AF33,"G"),COUNTIF(A33:AF33,"ـــــ"))</f>
        <v>19</v>
      </c>
      <c r="AI32" s="151">
        <f>SUM(COUNTIF(B33:AF33,"R"))</f>
        <v>8</v>
      </c>
      <c r="AJ32" s="153">
        <f>SUM(B32:AF32)</f>
        <v>34</v>
      </c>
      <c r="AK32" s="180"/>
      <c r="AL32" s="159">
        <f>SUM(COUNTIF(B33:AF33,"F"))</f>
        <v>0</v>
      </c>
      <c r="AM32" s="177">
        <f>SUM(COUNTIF(B33:AG33,"V"),COUNTIF(B33:AG33,"M"))</f>
        <v>0</v>
      </c>
      <c r="AN32" s="177">
        <f>SUM(COUNTIF(B33:AG33,"E"))</f>
        <v>0</v>
      </c>
      <c r="AO32" s="177">
        <f>SUM(COUNTIF(B33:AG33,"B"))</f>
        <v>0</v>
      </c>
      <c r="AP32" s="177">
        <f>SUM(COUNTIF(B33:AG33,"A"))</f>
        <v>0</v>
      </c>
      <c r="AQ32" s="177">
        <f>SUM(COUNTIF(B33:AG33,"Q"))</f>
        <v>0</v>
      </c>
      <c r="AR32" s="177">
        <f>SUM(COUNTIF(B33:AG33,"S"))</f>
        <v>0</v>
      </c>
      <c r="AS32" s="177">
        <f>SUM(COUNTIF(B33:AG33,"K"))</f>
        <v>0</v>
      </c>
      <c r="AT32" s="177">
        <f>SUM(COUNTIF(B33:AG33,"L"))</f>
        <v>0</v>
      </c>
      <c r="AU32" s="177">
        <f>SUM(COUNTIF(B33:AG33,"P"))</f>
        <v>0</v>
      </c>
      <c r="AV32" s="177">
        <f>SUM(COUNTIF(B33:AG33,"J"))</f>
        <v>0</v>
      </c>
      <c r="AW32" s="177">
        <f>SUM(COUNTIF(B33:AG33,"I"))</f>
        <v>0</v>
      </c>
      <c r="AX32" s="177">
        <f>SUM(COUNTIF(B33:AG33,"Y"))</f>
        <v>0</v>
      </c>
      <c r="AY32" s="173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 x14ac:dyDescent="0.25">
      <c r="A33" s="182"/>
      <c r="B33" s="41" t="s">
        <v>30</v>
      </c>
      <c r="C33" s="41" t="s">
        <v>30</v>
      </c>
      <c r="D33" s="40" t="s">
        <v>29</v>
      </c>
      <c r="E33" s="40" t="s">
        <v>29</v>
      </c>
      <c r="F33" s="40" t="s">
        <v>29</v>
      </c>
      <c r="G33" s="40" t="s">
        <v>29</v>
      </c>
      <c r="H33" s="40" t="s">
        <v>29</v>
      </c>
      <c r="I33" s="41" t="s">
        <v>31</v>
      </c>
      <c r="J33" s="41" t="s">
        <v>31</v>
      </c>
      <c r="K33" s="40" t="s">
        <v>29</v>
      </c>
      <c r="L33" s="40" t="s">
        <v>29</v>
      </c>
      <c r="M33" s="40" t="s">
        <v>29</v>
      </c>
      <c r="N33" s="40" t="s">
        <v>29</v>
      </c>
      <c r="O33" s="40" t="s">
        <v>29</v>
      </c>
      <c r="P33" s="40" t="s">
        <v>30</v>
      </c>
      <c r="Q33" s="41" t="s">
        <v>30</v>
      </c>
      <c r="R33" s="40" t="s">
        <v>29</v>
      </c>
      <c r="S33" s="40" t="s">
        <v>29</v>
      </c>
      <c r="T33" s="40" t="s">
        <v>29</v>
      </c>
      <c r="U33" s="40" t="s">
        <v>29</v>
      </c>
      <c r="V33" s="40" t="s">
        <v>29</v>
      </c>
      <c r="W33" s="41" t="s">
        <v>30</v>
      </c>
      <c r="X33" s="41" t="s">
        <v>30</v>
      </c>
      <c r="Y33" s="40" t="s">
        <v>42</v>
      </c>
      <c r="Z33" s="40" t="s">
        <v>29</v>
      </c>
      <c r="AA33" s="40" t="s">
        <v>29</v>
      </c>
      <c r="AB33" s="40" t="s">
        <v>29</v>
      </c>
      <c r="AC33" s="40" t="s">
        <v>29</v>
      </c>
      <c r="AD33" s="41" t="s">
        <v>30</v>
      </c>
      <c r="AE33" s="41" t="s">
        <v>30</v>
      </c>
      <c r="AF33" s="49" t="s">
        <v>28</v>
      </c>
      <c r="AG33" s="56"/>
      <c r="AH33" s="163"/>
      <c r="AI33" s="152"/>
      <c r="AJ33" s="183"/>
      <c r="AK33" s="181"/>
      <c r="AL33" s="184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6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 x14ac:dyDescent="0.2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87" t="str">
        <f>IF(AB39&lt;=-7,"انتبه  هذا الموظف قد تجاوز ايام الإجازة المطلوبة منه -7 ايام","")</f>
        <v/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B35" s="188">
        <f>AH35-AI35</f>
        <v>12.200000000000003</v>
      </c>
      <c r="AC35" s="189"/>
      <c r="AD35" s="192" t="s">
        <v>46</v>
      </c>
      <c r="AE35" s="193"/>
      <c r="AF35" s="194"/>
      <c r="AG35" s="59"/>
      <c r="AH35" s="198">
        <f>SUM(AH10:AH33)*0.4</f>
        <v>85.2</v>
      </c>
      <c r="AI35" s="200">
        <f>SUM(AI10:AI33)</f>
        <v>73</v>
      </c>
      <c r="AJ35" s="226">
        <f>SUM(AJ10:AJ33)</f>
        <v>182</v>
      </c>
      <c r="AK35" s="60"/>
      <c r="AL35" s="228">
        <f>SUM(AL10:AL33)</f>
        <v>0</v>
      </c>
      <c r="AM35" s="212">
        <f t="shared" ref="AM35:AY35" si="0">SUM(AM10:AM33)</f>
        <v>29</v>
      </c>
      <c r="AN35" s="212">
        <f t="shared" si="0"/>
        <v>0</v>
      </c>
      <c r="AO35" s="212">
        <f t="shared" si="0"/>
        <v>0</v>
      </c>
      <c r="AP35" s="212">
        <f t="shared" si="0"/>
        <v>0</v>
      </c>
      <c r="AQ35" s="212">
        <f t="shared" si="0"/>
        <v>0</v>
      </c>
      <c r="AR35" s="212">
        <f t="shared" si="0"/>
        <v>0</v>
      </c>
      <c r="AS35" s="212">
        <f t="shared" si="0"/>
        <v>0</v>
      </c>
      <c r="AT35" s="212">
        <f t="shared" si="0"/>
        <v>0</v>
      </c>
      <c r="AU35" s="212">
        <f t="shared" si="0"/>
        <v>0</v>
      </c>
      <c r="AV35" s="212">
        <f t="shared" si="0"/>
        <v>0</v>
      </c>
      <c r="AW35" s="212">
        <f t="shared" si="0"/>
        <v>0</v>
      </c>
      <c r="AX35" s="214">
        <f>SUM(AX10:AX33)</f>
        <v>0</v>
      </c>
      <c r="AY35" s="214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58"/>
      <c r="AB36" s="190"/>
      <c r="AC36" s="191"/>
      <c r="AD36" s="195"/>
      <c r="AE36" s="196"/>
      <c r="AF36" s="197"/>
      <c r="AG36" s="59"/>
      <c r="AH36" s="199"/>
      <c r="AI36" s="201"/>
      <c r="AJ36" s="227"/>
      <c r="AK36" s="60"/>
      <c r="AL36" s="229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5"/>
      <c r="AY36" s="215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87" t="str">
        <f>IF(AB39&gt;=21,"انتبه  هذا الموظف قد تجاوز رصيده الأيام المسموح بها 21 ايام","")</f>
        <v/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58"/>
      <c r="AB37" s="216"/>
      <c r="AC37" s="217"/>
      <c r="AD37" s="220" t="s">
        <v>47</v>
      </c>
      <c r="AE37" s="221"/>
      <c r="AF37" s="222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63"/>
      <c r="AB38" s="218"/>
      <c r="AC38" s="219"/>
      <c r="AD38" s="223"/>
      <c r="AE38" s="224"/>
      <c r="AF38" s="225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202">
        <f>AB35+AB37</f>
        <v>12.200000000000003</v>
      </c>
      <c r="AC39" s="203"/>
      <c r="AD39" s="206" t="s">
        <v>48</v>
      </c>
      <c r="AE39" s="207"/>
      <c r="AF39" s="208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204"/>
      <c r="AC40" s="205"/>
      <c r="AD40" s="209"/>
      <c r="AE40" s="210"/>
      <c r="AF40" s="211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 x14ac:dyDescent="0.2">
      <c r="A42" s="160" t="s">
        <v>25</v>
      </c>
      <c r="B42" s="37"/>
      <c r="C42" s="37"/>
      <c r="D42" s="37"/>
      <c r="E42" s="37"/>
      <c r="F42" s="37"/>
      <c r="G42" s="37"/>
      <c r="H42" s="37">
        <v>2</v>
      </c>
      <c r="I42" s="37"/>
      <c r="J42" s="37">
        <v>2</v>
      </c>
      <c r="K42" s="37"/>
      <c r="L42" s="37"/>
      <c r="M42" s="38" t="s">
        <v>26</v>
      </c>
      <c r="N42" s="38" t="s">
        <v>26</v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9"/>
      <c r="AH42" s="162">
        <f>SUM(COUNTIF(B43:AF43,"D"),COUNTIF(B43:AF43,"G"),COUNTIF(A43:AF43,"ـــــ"))</f>
        <v>19</v>
      </c>
      <c r="AI42" s="151">
        <f>SUM(COUNTIF(B43:AF43,"R"))</f>
        <v>6</v>
      </c>
      <c r="AJ42" s="153">
        <f>SUM(B42:AF42)</f>
        <v>4</v>
      </c>
      <c r="AK42" s="155">
        <v>2018</v>
      </c>
      <c r="AL42" s="158">
        <f>SUM(COUNTIF(B43:AF43,"F"))</f>
        <v>0</v>
      </c>
      <c r="AM42" s="178">
        <f>SUM(COUNTIF(B43:AG43,"V"),COUNTIF(B43:AG43,"M"))</f>
        <v>0</v>
      </c>
      <c r="AN42" s="178">
        <f>SUM(COUNTIF(B43:AG43,"E"))</f>
        <v>0</v>
      </c>
      <c r="AO42" s="178">
        <f>SUM(COUNTIF(B43:AG43,"B"))</f>
        <v>0</v>
      </c>
      <c r="AP42" s="178">
        <f>SUM(COUNTIF(B43:AG43,"A"))</f>
        <v>0</v>
      </c>
      <c r="AQ42" s="178">
        <f>SUM(COUNTIF(B43:AG43,"Q"))</f>
        <v>0</v>
      </c>
      <c r="AR42" s="178">
        <f>SUM(COUNTIF(B43:AG43,"S"))</f>
        <v>0</v>
      </c>
      <c r="AS42" s="178">
        <f>SUM(COUNTIF(B43:AG43,"K"))</f>
        <v>0</v>
      </c>
      <c r="AT42" s="178">
        <f>SUM(COUNTIF(B43:AG43,"L"))</f>
        <v>0</v>
      </c>
      <c r="AU42" s="178">
        <f>SUM(COUNTIF(B43:AG43,"P"))</f>
        <v>0</v>
      </c>
      <c r="AV42" s="178">
        <f>SUM(COUNTIF(B43:AG43,"J"))</f>
        <v>0</v>
      </c>
      <c r="AW42" s="178">
        <f>SUM(COUNTIF(B43:AG43,"I"))</f>
        <v>0</v>
      </c>
      <c r="AX42" s="178">
        <f>SUM(COUNTIF(B43:AG43,"Y"))</f>
        <v>0</v>
      </c>
      <c r="AY42" s="172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 x14ac:dyDescent="0.25">
      <c r="A43" s="161"/>
      <c r="B43" s="49" t="s">
        <v>27</v>
      </c>
      <c r="C43" s="49" t="s">
        <v>27</v>
      </c>
      <c r="D43" s="49" t="s">
        <v>27</v>
      </c>
      <c r="E43" s="49" t="s">
        <v>28</v>
      </c>
      <c r="F43" s="40" t="s">
        <v>30</v>
      </c>
      <c r="G43" s="40" t="s">
        <v>30</v>
      </c>
      <c r="H43" s="40" t="s">
        <v>29</v>
      </c>
      <c r="I43" s="40" t="s">
        <v>29</v>
      </c>
      <c r="J43" s="40" t="s">
        <v>29</v>
      </c>
      <c r="K43" s="40" t="s">
        <v>29</v>
      </c>
      <c r="L43" s="40" t="s">
        <v>29</v>
      </c>
      <c r="M43" s="41" t="s">
        <v>31</v>
      </c>
      <c r="N43" s="41" t="s">
        <v>31</v>
      </c>
      <c r="O43" s="40" t="s">
        <v>29</v>
      </c>
      <c r="P43" s="40" t="s">
        <v>29</v>
      </c>
      <c r="Q43" s="40" t="s">
        <v>29</v>
      </c>
      <c r="R43" s="40" t="s">
        <v>29</v>
      </c>
      <c r="S43" s="40" t="s">
        <v>29</v>
      </c>
      <c r="T43" s="40" t="s">
        <v>30</v>
      </c>
      <c r="U43" s="40" t="s">
        <v>30</v>
      </c>
      <c r="V43" s="40" t="s">
        <v>29</v>
      </c>
      <c r="W43" s="40" t="s">
        <v>29</v>
      </c>
      <c r="X43" s="40" t="s">
        <v>29</v>
      </c>
      <c r="Y43" s="40" t="s">
        <v>29</v>
      </c>
      <c r="Z43" s="40" t="s">
        <v>29</v>
      </c>
      <c r="AA43" s="40" t="s">
        <v>30</v>
      </c>
      <c r="AB43" s="40" t="s">
        <v>30</v>
      </c>
      <c r="AC43" s="40" t="s">
        <v>29</v>
      </c>
      <c r="AD43" s="40" t="s">
        <v>29</v>
      </c>
      <c r="AE43" s="40" t="s">
        <v>29</v>
      </c>
      <c r="AF43" s="40" t="s">
        <v>29</v>
      </c>
      <c r="AG43" s="42"/>
      <c r="AH43" s="163"/>
      <c r="AI43" s="152"/>
      <c r="AJ43" s="154"/>
      <c r="AK43" s="180"/>
      <c r="AL43" s="159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3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 x14ac:dyDescent="0.2">
      <c r="A44" s="160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37"/>
      <c r="N44" s="37"/>
      <c r="O44" s="37"/>
      <c r="P44" s="37"/>
      <c r="Q44" s="38" t="s">
        <v>26</v>
      </c>
      <c r="R44" s="38" t="s">
        <v>26</v>
      </c>
      <c r="S44" s="38" t="s">
        <v>26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230"/>
      <c r="AE44" s="231"/>
      <c r="AF44" s="232"/>
      <c r="AG44" s="45"/>
      <c r="AH44" s="162">
        <f>SUM(COUNTIF(B45:AF45,"D"),COUNTIF(B45:AF45,"G"),COUNTIF(A45:AF45,"ـــــ"))</f>
        <v>10</v>
      </c>
      <c r="AI44" s="151">
        <f>SUM(COUNTIF(B45:AF45,"R"))</f>
        <v>6</v>
      </c>
      <c r="AJ44" s="153">
        <f>SUM(B44:AF44)</f>
        <v>0</v>
      </c>
      <c r="AK44" s="180"/>
      <c r="AL44" s="236">
        <f>SUM(COUNTIF(B45:AF45,"F"))</f>
        <v>0</v>
      </c>
      <c r="AM44" s="238">
        <f>SUM(COUNTIF(B45:AG45,"V"),COUNTIF(B45:AG45,"M"))</f>
        <v>0</v>
      </c>
      <c r="AN44" s="238">
        <f>SUM(COUNTIF(B45:AG45,"E"))</f>
        <v>0</v>
      </c>
      <c r="AO44" s="238">
        <f>SUM(COUNTIF(B45:AG45,"B"))</f>
        <v>0</v>
      </c>
      <c r="AP44" s="238">
        <f>SUM(COUNTIF(B45:AG45,"A"))</f>
        <v>0</v>
      </c>
      <c r="AQ44" s="238">
        <f>SUM(COUNTIF(B45:AG45,"Q"))</f>
        <v>0</v>
      </c>
      <c r="AR44" s="238">
        <f>SUM(COUNTIF(B45:AG45,"S"))</f>
        <v>0</v>
      </c>
      <c r="AS44" s="238">
        <f>SUM(COUNTIF(B45:AG45,"K"))</f>
        <v>0</v>
      </c>
      <c r="AT44" s="238">
        <f>SUM(COUNTIF(B45:AG45,"L"))</f>
        <v>0</v>
      </c>
      <c r="AU44" s="238">
        <f>SUM(COUNTIF(B45:AG45,"P"))</f>
        <v>0</v>
      </c>
      <c r="AV44" s="238">
        <f>SUM(COUNTIF(B45:AG45,"J"))</f>
        <v>0</v>
      </c>
      <c r="AW44" s="238">
        <f>SUM(COUNTIF(B45:AG45,"I"))</f>
        <v>0</v>
      </c>
      <c r="AX44" s="238">
        <f>SUM(COUNTIF(B45:AG45,"Y"))</f>
        <v>0</v>
      </c>
      <c r="AY44" s="240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 x14ac:dyDescent="0.25">
      <c r="A45" s="161"/>
      <c r="B45" s="40" t="s">
        <v>29</v>
      </c>
      <c r="C45" s="46" t="s">
        <v>30</v>
      </c>
      <c r="D45" s="46" t="s">
        <v>30</v>
      </c>
      <c r="E45" s="50" t="s">
        <v>28</v>
      </c>
      <c r="F45" s="50" t="s">
        <v>27</v>
      </c>
      <c r="G45" s="50" t="s">
        <v>27</v>
      </c>
      <c r="H45" s="50" t="s">
        <v>27</v>
      </c>
      <c r="I45" s="50" t="s">
        <v>28</v>
      </c>
      <c r="J45" s="46" t="s">
        <v>30</v>
      </c>
      <c r="K45" s="40" t="s">
        <v>30</v>
      </c>
      <c r="L45" s="49" t="s">
        <v>29</v>
      </c>
      <c r="M45" s="40" t="s">
        <v>29</v>
      </c>
      <c r="N45" s="40" t="s">
        <v>29</v>
      </c>
      <c r="O45" s="40" t="s">
        <v>29</v>
      </c>
      <c r="P45" s="40" t="s">
        <v>29</v>
      </c>
      <c r="Q45" s="41" t="s">
        <v>31</v>
      </c>
      <c r="R45" s="41" t="s">
        <v>31</v>
      </c>
      <c r="S45" s="41" t="s">
        <v>31</v>
      </c>
      <c r="T45" s="40" t="s">
        <v>29</v>
      </c>
      <c r="U45" s="40" t="s">
        <v>29</v>
      </c>
      <c r="V45" s="49" t="s">
        <v>29</v>
      </c>
      <c r="W45" s="40" t="s">
        <v>29</v>
      </c>
      <c r="X45" s="46" t="s">
        <v>30</v>
      </c>
      <c r="Y45" s="46" t="s">
        <v>30</v>
      </c>
      <c r="Z45" s="46" t="s">
        <v>28</v>
      </c>
      <c r="AA45" s="46" t="s">
        <v>27</v>
      </c>
      <c r="AB45" s="46" t="s">
        <v>27</v>
      </c>
      <c r="AC45" s="46" t="s">
        <v>27</v>
      </c>
      <c r="AD45" s="233"/>
      <c r="AE45" s="234"/>
      <c r="AF45" s="235"/>
      <c r="AG45" s="47"/>
      <c r="AH45" s="163"/>
      <c r="AI45" s="152"/>
      <c r="AJ45" s="154"/>
      <c r="AK45" s="180"/>
      <c r="AL45" s="237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41"/>
      <c r="AZ45" s="68"/>
      <c r="BA45" s="68"/>
      <c r="BB45" s="68"/>
      <c r="BC45" s="68"/>
      <c r="BD45" s="68"/>
      <c r="BE45" s="68"/>
    </row>
    <row r="46" spans="1:217" s="69" customFormat="1" ht="14.1" customHeight="1" thickTop="1" x14ac:dyDescent="0.2">
      <c r="A46" s="160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62">
        <f>SUM(COUNTIF(B47:AF47,"D"),COUNTIF(B47:AF47,"G"),COUNTIF(A47:AF47,"ـــــ"))</f>
        <v>0</v>
      </c>
      <c r="AI46" s="151">
        <f>SUM(COUNTIF(B47:AF47,"R"))</f>
        <v>0</v>
      </c>
      <c r="AJ46" s="153">
        <f>SUM(B46:AF46)</f>
        <v>0</v>
      </c>
      <c r="AK46" s="180"/>
      <c r="AL46" s="236">
        <f>SUM(COUNTIF(B47:AF47,"F"))</f>
        <v>0</v>
      </c>
      <c r="AM46" s="238">
        <f>SUM(COUNTIF(B47:AG47,"V"),COUNTIF(B47:AG47,"M"))</f>
        <v>31</v>
      </c>
      <c r="AN46" s="238">
        <f>SUM(COUNTIF(B47:AG47,"E"))</f>
        <v>0</v>
      </c>
      <c r="AO46" s="238">
        <f>SUM(COUNTIF(B47:AG47,"B"))</f>
        <v>0</v>
      </c>
      <c r="AP46" s="238">
        <f>SUM(COUNTIF(B47:AG47,"A"))</f>
        <v>0</v>
      </c>
      <c r="AQ46" s="238">
        <f>SUM(COUNTIF(B47:AG47,"Q"))</f>
        <v>0</v>
      </c>
      <c r="AR46" s="238">
        <f>SUM(COUNTIF(B47:AG47,"S"))</f>
        <v>0</v>
      </c>
      <c r="AS46" s="238">
        <f>SUM(COUNTIF(B47:AG47,"K"))</f>
        <v>0</v>
      </c>
      <c r="AT46" s="238">
        <f>SUM(COUNTIF(B47:AG47,"L"))</f>
        <v>0</v>
      </c>
      <c r="AU46" s="238">
        <f>SUM(COUNTIF(B47:AG47,"P"))</f>
        <v>0</v>
      </c>
      <c r="AV46" s="238">
        <f>SUM(COUNTIF(B47:AG47,"J"))</f>
        <v>0</v>
      </c>
      <c r="AW46" s="238">
        <f>SUM(COUNTIF(B47:AG47,"I"))</f>
        <v>0</v>
      </c>
      <c r="AX46" s="238">
        <f>SUM(COUNTIF(B47:AG47,"Y"))</f>
        <v>0</v>
      </c>
      <c r="AY46" s="240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 x14ac:dyDescent="0.25">
      <c r="A47" s="161"/>
      <c r="B47" s="40" t="s">
        <v>12</v>
      </c>
      <c r="C47" s="40" t="s">
        <v>38</v>
      </c>
      <c r="D47" s="40" t="s">
        <v>12</v>
      </c>
      <c r="E47" s="40" t="s">
        <v>12</v>
      </c>
      <c r="F47" s="40" t="s">
        <v>12</v>
      </c>
      <c r="G47" s="40" t="s">
        <v>12</v>
      </c>
      <c r="H47" s="40" t="s">
        <v>12</v>
      </c>
      <c r="I47" s="40" t="s">
        <v>12</v>
      </c>
      <c r="J47" s="40" t="s">
        <v>38</v>
      </c>
      <c r="K47" s="40" t="s">
        <v>12</v>
      </c>
      <c r="L47" s="40" t="s">
        <v>12</v>
      </c>
      <c r="M47" s="40" t="s">
        <v>12</v>
      </c>
      <c r="N47" s="40" t="s">
        <v>12</v>
      </c>
      <c r="O47" s="40" t="s">
        <v>12</v>
      </c>
      <c r="P47" s="40" t="s">
        <v>12</v>
      </c>
      <c r="Q47" s="40" t="s">
        <v>38</v>
      </c>
      <c r="R47" s="40" t="s">
        <v>12</v>
      </c>
      <c r="S47" s="40" t="s">
        <v>12</v>
      </c>
      <c r="T47" s="40" t="s">
        <v>12</v>
      </c>
      <c r="U47" s="40" t="s">
        <v>12</v>
      </c>
      <c r="V47" s="40" t="s">
        <v>12</v>
      </c>
      <c r="W47" s="40" t="s">
        <v>12</v>
      </c>
      <c r="X47" s="40" t="s">
        <v>38</v>
      </c>
      <c r="Y47" s="40" t="s">
        <v>12</v>
      </c>
      <c r="Z47" s="40" t="s">
        <v>12</v>
      </c>
      <c r="AA47" s="40" t="s">
        <v>12</v>
      </c>
      <c r="AB47" s="40" t="s">
        <v>12</v>
      </c>
      <c r="AC47" s="40" t="s">
        <v>12</v>
      </c>
      <c r="AD47" s="40" t="s">
        <v>12</v>
      </c>
      <c r="AE47" s="40" t="s">
        <v>38</v>
      </c>
      <c r="AF47" s="40" t="s">
        <v>12</v>
      </c>
      <c r="AG47" s="42"/>
      <c r="AH47" s="163"/>
      <c r="AI47" s="152"/>
      <c r="AJ47" s="154"/>
      <c r="AK47" s="180"/>
      <c r="AL47" s="237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41"/>
      <c r="AZ47" s="68"/>
      <c r="BA47" s="68"/>
      <c r="BB47" s="68"/>
      <c r="BC47" s="68"/>
      <c r="BD47" s="68"/>
      <c r="BE47" s="68"/>
    </row>
    <row r="48" spans="1:217" s="69" customFormat="1" ht="14.1" customHeight="1" thickTop="1" x14ac:dyDescent="0.2">
      <c r="A48" s="160" t="s">
        <v>34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38" t="s">
        <v>26</v>
      </c>
      <c r="O48" s="38" t="s">
        <v>26</v>
      </c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38"/>
      <c r="AD48" s="38"/>
      <c r="AE48" s="38"/>
      <c r="AF48" s="48"/>
      <c r="AG48" s="39"/>
      <c r="AH48" s="162">
        <f>SUM(COUNTIF(B49:AF49,"D"),COUNTIF(B49:AF49,"G"),COUNTIF(A49:AF49,"ـــــ"))</f>
        <v>22</v>
      </c>
      <c r="AI48" s="151">
        <f>SUM(COUNTIF(B49:AF49,"R"))</f>
        <v>6</v>
      </c>
      <c r="AJ48" s="153">
        <f>SUM(B48:AF48)</f>
        <v>0</v>
      </c>
      <c r="AK48" s="180"/>
      <c r="AL48" s="236">
        <f>SUM(COUNTIF(B49:AF49,"F"))</f>
        <v>0</v>
      </c>
      <c r="AM48" s="238">
        <f>SUM(COUNTIF(B49:AG49,"V"),COUNTIF(B49:AG49,"M"))</f>
        <v>0</v>
      </c>
      <c r="AN48" s="238">
        <f>SUM(COUNTIF(B49:AG49,"E"))</f>
        <v>0</v>
      </c>
      <c r="AO48" s="238">
        <f>SUM(COUNTIF(B49:AG49,"B"))</f>
        <v>0</v>
      </c>
      <c r="AP48" s="238">
        <f>SUM(COUNTIF(B49:AG49,"A"))</f>
        <v>0</v>
      </c>
      <c r="AQ48" s="238">
        <f>SUM(COUNTIF(B49:AG49,"Q"))</f>
        <v>0</v>
      </c>
      <c r="AR48" s="238">
        <f>SUM(COUNTIF(B49:AG49,"S"))</f>
        <v>0</v>
      </c>
      <c r="AS48" s="238">
        <f>SUM(COUNTIF(B49:AG49,"K"))</f>
        <v>0</v>
      </c>
      <c r="AT48" s="238">
        <f>SUM(COUNTIF(B49:AG49,"L"))</f>
        <v>0</v>
      </c>
      <c r="AU48" s="238">
        <f>SUM(COUNTIF(B49:AG49,"P"))</f>
        <v>0</v>
      </c>
      <c r="AV48" s="238">
        <f>SUM(COUNTIF(B49:AG49,"J"))</f>
        <v>0</v>
      </c>
      <c r="AW48" s="238">
        <f>SUM(COUNTIF(B49:AG49,"I"))</f>
        <v>0</v>
      </c>
      <c r="AX48" s="238">
        <f>SUM(COUNTIF(B49:AG49,"Y"))</f>
        <v>0</v>
      </c>
      <c r="AY48" s="240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 x14ac:dyDescent="0.25">
      <c r="A49" s="161"/>
      <c r="B49" s="40" t="s">
        <v>29</v>
      </c>
      <c r="C49" s="40" t="s">
        <v>29</v>
      </c>
      <c r="D49" s="40" t="s">
        <v>29</v>
      </c>
      <c r="E49" s="40" t="s">
        <v>29</v>
      </c>
      <c r="F49" s="40" t="s">
        <v>29</v>
      </c>
      <c r="G49" s="46" t="s">
        <v>30</v>
      </c>
      <c r="H49" s="46" t="s">
        <v>30</v>
      </c>
      <c r="I49" s="40" t="s">
        <v>29</v>
      </c>
      <c r="J49" s="40" t="s">
        <v>29</v>
      </c>
      <c r="K49" s="40" t="s">
        <v>29</v>
      </c>
      <c r="L49" s="40" t="s">
        <v>29</v>
      </c>
      <c r="M49" s="40" t="s">
        <v>29</v>
      </c>
      <c r="N49" s="41" t="s">
        <v>31</v>
      </c>
      <c r="O49" s="41" t="s">
        <v>31</v>
      </c>
      <c r="P49" s="40" t="s">
        <v>29</v>
      </c>
      <c r="Q49" s="49" t="s">
        <v>29</v>
      </c>
      <c r="R49" s="40" t="s">
        <v>29</v>
      </c>
      <c r="S49" s="40" t="s">
        <v>29</v>
      </c>
      <c r="T49" s="40" t="s">
        <v>29</v>
      </c>
      <c r="U49" s="46" t="s">
        <v>30</v>
      </c>
      <c r="V49" s="46" t="s">
        <v>30</v>
      </c>
      <c r="W49" s="40" t="s">
        <v>29</v>
      </c>
      <c r="X49" s="40" t="s">
        <v>29</v>
      </c>
      <c r="Y49" s="40" t="s">
        <v>29</v>
      </c>
      <c r="Z49" s="40" t="s">
        <v>29</v>
      </c>
      <c r="AA49" s="40" t="s">
        <v>29</v>
      </c>
      <c r="AB49" s="46" t="s">
        <v>30</v>
      </c>
      <c r="AC49" s="46" t="s">
        <v>30</v>
      </c>
      <c r="AD49" s="40" t="s">
        <v>29</v>
      </c>
      <c r="AE49" s="40" t="s">
        <v>29</v>
      </c>
      <c r="AF49" s="48"/>
      <c r="AG49" s="42"/>
      <c r="AH49" s="163"/>
      <c r="AI49" s="152"/>
      <c r="AJ49" s="154"/>
      <c r="AK49" s="180"/>
      <c r="AL49" s="237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41"/>
      <c r="AZ49" s="68"/>
      <c r="BA49" s="68"/>
      <c r="BB49" s="68"/>
      <c r="BC49" s="68"/>
      <c r="BD49" s="68"/>
      <c r="BE49" s="68"/>
    </row>
    <row r="50" spans="1:217" s="69" customFormat="1" ht="14.1" customHeight="1" thickTop="1" x14ac:dyDescent="0.2">
      <c r="A50" s="160" t="s">
        <v>36</v>
      </c>
      <c r="B50" s="38"/>
      <c r="C50" s="37"/>
      <c r="D50" s="37"/>
      <c r="E50" s="37"/>
      <c r="F50" s="37"/>
      <c r="G50" s="37"/>
      <c r="H50" s="37">
        <v>2</v>
      </c>
      <c r="I50" s="37"/>
      <c r="J50" s="37">
        <v>2</v>
      </c>
      <c r="K50" s="37"/>
      <c r="L50" s="38" t="s">
        <v>26</v>
      </c>
      <c r="M50" s="38" t="s">
        <v>26</v>
      </c>
      <c r="N50" s="37">
        <v>2</v>
      </c>
      <c r="O50" s="37">
        <v>2</v>
      </c>
      <c r="P50" s="37">
        <v>2</v>
      </c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62">
        <f>SUM(COUNTIF(B51:AF51,"D"),COUNTIF(B51:AF51,"G"),COUNTIF(A51:AF51,"ـــــ"))</f>
        <v>17</v>
      </c>
      <c r="AI50" s="151">
        <f>SUM(COUNTIF(B51:AF51,"R"))</f>
        <v>6</v>
      </c>
      <c r="AJ50" s="153">
        <f>SUM(B50:AF50)</f>
        <v>10</v>
      </c>
      <c r="AK50" s="180"/>
      <c r="AL50" s="236">
        <f>SUM(COUNTIF(B51:AF51,"F"))</f>
        <v>0</v>
      </c>
      <c r="AM50" s="238">
        <f>SUM(COUNTIF(B51:AG51,"V"),COUNTIF(B51:AG51,"M"))</f>
        <v>0</v>
      </c>
      <c r="AN50" s="238">
        <f>SUM(COUNTIF(B51:AG51,"E"))</f>
        <v>0</v>
      </c>
      <c r="AO50" s="238">
        <f>SUM(COUNTIF(B51:AG51,"B"))</f>
        <v>0</v>
      </c>
      <c r="AP50" s="238">
        <f>SUM(COUNTIF(B51:AG51,"A"))</f>
        <v>0</v>
      </c>
      <c r="AQ50" s="238">
        <f>SUM(COUNTIF(B51:AG51,"Q"))</f>
        <v>0</v>
      </c>
      <c r="AR50" s="238">
        <f>SUM(COUNTIF(B51:AG51,"S"))</f>
        <v>0</v>
      </c>
      <c r="AS50" s="238">
        <f>SUM(COUNTIF(B51:AG51,"K"))</f>
        <v>0</v>
      </c>
      <c r="AT50" s="238">
        <f>SUM(COUNTIF(B51:AG51,"L"))</f>
        <v>0</v>
      </c>
      <c r="AU50" s="238">
        <f>SUM(COUNTIF(B51:AG51,"P"))</f>
        <v>0</v>
      </c>
      <c r="AV50" s="238">
        <f>SUM(COUNTIF(B51:AG51,"J"))</f>
        <v>0</v>
      </c>
      <c r="AW50" s="238">
        <f>SUM(COUNTIF(B51:AG51,"I"))</f>
        <v>0</v>
      </c>
      <c r="AX50" s="238">
        <f>SUM(COUNTIF(B51:AG51,"Y"))</f>
        <v>0</v>
      </c>
      <c r="AY50" s="240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 x14ac:dyDescent="0.25">
      <c r="A51" s="161"/>
      <c r="B51" s="40" t="s">
        <v>42</v>
      </c>
      <c r="C51" s="40" t="s">
        <v>29</v>
      </c>
      <c r="D51" s="40" t="s">
        <v>29</v>
      </c>
      <c r="E51" s="40" t="s">
        <v>30</v>
      </c>
      <c r="F51" s="40" t="s">
        <v>30</v>
      </c>
      <c r="G51" s="40" t="s">
        <v>29</v>
      </c>
      <c r="H51" s="40" t="s">
        <v>29</v>
      </c>
      <c r="I51" s="40" t="s">
        <v>29</v>
      </c>
      <c r="J51" s="40" t="s">
        <v>29</v>
      </c>
      <c r="K51" s="40" t="s">
        <v>29</v>
      </c>
      <c r="L51" s="41" t="s">
        <v>31</v>
      </c>
      <c r="M51" s="41" t="s">
        <v>31</v>
      </c>
      <c r="N51" s="40" t="s">
        <v>29</v>
      </c>
      <c r="O51" s="40" t="s">
        <v>29</v>
      </c>
      <c r="P51" s="49" t="s">
        <v>29</v>
      </c>
      <c r="Q51" s="49" t="s">
        <v>29</v>
      </c>
      <c r="R51" s="49" t="s">
        <v>29</v>
      </c>
      <c r="S51" s="40" t="s">
        <v>30</v>
      </c>
      <c r="T51" s="40" t="s">
        <v>30</v>
      </c>
      <c r="U51" s="49" t="s">
        <v>29</v>
      </c>
      <c r="V51" s="49" t="s">
        <v>29</v>
      </c>
      <c r="W51" s="49" t="s">
        <v>29</v>
      </c>
      <c r="X51" s="49" t="s">
        <v>29</v>
      </c>
      <c r="Y51" s="49" t="s">
        <v>29</v>
      </c>
      <c r="Z51" s="40" t="s">
        <v>30</v>
      </c>
      <c r="AA51" s="40" t="s">
        <v>30</v>
      </c>
      <c r="AB51" s="40" t="s">
        <v>28</v>
      </c>
      <c r="AC51" s="70" t="s">
        <v>27</v>
      </c>
      <c r="AD51" s="70" t="s">
        <v>27</v>
      </c>
      <c r="AE51" s="70" t="s">
        <v>27</v>
      </c>
      <c r="AF51" s="70" t="s">
        <v>27</v>
      </c>
      <c r="AG51" s="42"/>
      <c r="AH51" s="163"/>
      <c r="AI51" s="152"/>
      <c r="AJ51" s="154"/>
      <c r="AK51" s="180"/>
      <c r="AL51" s="237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41"/>
      <c r="AZ51" s="68"/>
      <c r="BA51" s="68"/>
      <c r="BB51" s="68"/>
      <c r="BC51" s="68"/>
      <c r="BD51" s="68"/>
      <c r="BE51" s="68"/>
    </row>
    <row r="52" spans="1:217" s="69" customFormat="1" ht="14.1" customHeight="1" thickTop="1" x14ac:dyDescent="0.2">
      <c r="A52" s="160" t="s">
        <v>37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62">
        <f>SUM(COUNTIF(B53:AF53,"D"),COUNTIF(B53:AF53,"G"),COUNTIF(A53:AF53,"ـــــ"))</f>
        <v>0</v>
      </c>
      <c r="AI52" s="151">
        <f>SUM(COUNTIF(B53:AF53,"R"))</f>
        <v>0</v>
      </c>
      <c r="AJ52" s="153">
        <f>SUM(B52:AF52)</f>
        <v>0</v>
      </c>
      <c r="AK52" s="180"/>
      <c r="AL52" s="236">
        <f>SUM(COUNTIF(B53:AF53,"F"))</f>
        <v>0</v>
      </c>
      <c r="AM52" s="238">
        <f>SUM(COUNTIF(B53:AG53,"V"),COUNTIF(B53:AG53,"M"))</f>
        <v>28</v>
      </c>
      <c r="AN52" s="238">
        <f>SUM(COUNTIF(B53:AG53,"E"))</f>
        <v>0</v>
      </c>
      <c r="AO52" s="238">
        <f>SUM(COUNTIF(B53:AG53,"B"))</f>
        <v>0</v>
      </c>
      <c r="AP52" s="238">
        <f>SUM(COUNTIF(B53:AG53,"A"))</f>
        <v>0</v>
      </c>
      <c r="AQ52" s="238">
        <f>SUM(COUNTIF(B53:AG53,"Q"))</f>
        <v>0</v>
      </c>
      <c r="AR52" s="238">
        <f>SUM(COUNTIF(B53:AG53,"S"))</f>
        <v>0</v>
      </c>
      <c r="AS52" s="238">
        <f>SUM(COUNTIF(B53:AG53,"K"))</f>
        <v>0</v>
      </c>
      <c r="AT52" s="238">
        <f>SUM(COUNTIF(B53:AG53,"L"))</f>
        <v>0</v>
      </c>
      <c r="AU52" s="238">
        <f>SUM(COUNTIF(B53:AG53,"P"))</f>
        <v>0</v>
      </c>
      <c r="AV52" s="238">
        <f>SUM(COUNTIF(B53:AG53,"J"))</f>
        <v>0</v>
      </c>
      <c r="AW52" s="238">
        <f>SUM(COUNTIF(B53:AG53,"I"))</f>
        <v>0</v>
      </c>
      <c r="AX52" s="238">
        <f>SUM(COUNTIF(B53:AG53,"Y"))</f>
        <v>0</v>
      </c>
      <c r="AY52" s="240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 x14ac:dyDescent="0.25">
      <c r="A53" s="161"/>
      <c r="B53" s="71" t="s">
        <v>27</v>
      </c>
      <c r="C53" s="71" t="s">
        <v>27</v>
      </c>
      <c r="D53" s="71" t="s">
        <v>12</v>
      </c>
      <c r="E53" s="71" t="s">
        <v>12</v>
      </c>
      <c r="F53" s="71" t="s">
        <v>12</v>
      </c>
      <c r="G53" s="71" t="s">
        <v>12</v>
      </c>
      <c r="H53" s="71" t="s">
        <v>12</v>
      </c>
      <c r="I53" s="71" t="s">
        <v>38</v>
      </c>
      <c r="J53" s="71" t="s">
        <v>12</v>
      </c>
      <c r="K53" s="71" t="s">
        <v>12</v>
      </c>
      <c r="L53" s="71" t="s">
        <v>12</v>
      </c>
      <c r="M53" s="71" t="s">
        <v>12</v>
      </c>
      <c r="N53" s="71" t="s">
        <v>12</v>
      </c>
      <c r="O53" s="71" t="s">
        <v>12</v>
      </c>
      <c r="P53" s="71" t="s">
        <v>38</v>
      </c>
      <c r="Q53" s="71" t="s">
        <v>38</v>
      </c>
      <c r="R53" s="71" t="s">
        <v>38</v>
      </c>
      <c r="S53" s="71" t="s">
        <v>12</v>
      </c>
      <c r="T53" s="71" t="s">
        <v>12</v>
      </c>
      <c r="U53" s="71" t="s">
        <v>12</v>
      </c>
      <c r="V53" s="71" t="s">
        <v>12</v>
      </c>
      <c r="W53" s="71" t="s">
        <v>38</v>
      </c>
      <c r="X53" s="71" t="s">
        <v>12</v>
      </c>
      <c r="Y53" s="71" t="s">
        <v>12</v>
      </c>
      <c r="Z53" s="71" t="s">
        <v>12</v>
      </c>
      <c r="AA53" s="71" t="s">
        <v>12</v>
      </c>
      <c r="AB53" s="71" t="s">
        <v>12</v>
      </c>
      <c r="AC53" s="71" t="s">
        <v>12</v>
      </c>
      <c r="AD53" s="71" t="s">
        <v>38</v>
      </c>
      <c r="AE53" s="71" t="s">
        <v>12</v>
      </c>
      <c r="AF53" s="48"/>
      <c r="AG53" s="42"/>
      <c r="AH53" s="163"/>
      <c r="AI53" s="152"/>
      <c r="AJ53" s="154"/>
      <c r="AK53" s="181"/>
      <c r="AL53" s="237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41"/>
      <c r="AZ53" s="68"/>
      <c r="BA53" s="68"/>
      <c r="BB53" s="68"/>
      <c r="BC53" s="68"/>
      <c r="BD53" s="68"/>
      <c r="BE53" s="68"/>
    </row>
    <row r="54" spans="1:217" s="69" customFormat="1" ht="14.1" customHeight="1" thickTop="1" x14ac:dyDescent="0.2">
      <c r="A54" s="160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62">
        <f>SUM(COUNTIF(B55:AF55,"D"),COUNTIF(B55:AF55,"G"),COUNTIF(A55:AF55,"ـــــ"))</f>
        <v>0</v>
      </c>
      <c r="AI54" s="151">
        <f>SUM(COUNTIF(B55:AF55,"R"))</f>
        <v>0</v>
      </c>
      <c r="AJ54" s="153">
        <f>SUM(B54:AF54)</f>
        <v>0</v>
      </c>
      <c r="AK54" s="179">
        <v>2018</v>
      </c>
      <c r="AL54" s="236">
        <f>SUM(COUNTIF(B55:AF55,"F"))</f>
        <v>0</v>
      </c>
      <c r="AM54" s="238">
        <f>SUM(COUNTIF(B55:AG55,"V"),COUNTIF(B55:AG55,"M"))</f>
        <v>0</v>
      </c>
      <c r="AN54" s="238">
        <f>SUM(COUNTIF(B55:AG55,"E"))</f>
        <v>0</v>
      </c>
      <c r="AO54" s="238">
        <f>SUM(COUNTIF(B55:AG55,"B"))</f>
        <v>0</v>
      </c>
      <c r="AP54" s="238">
        <f>SUM(COUNTIF(B55:AG55,"A"))</f>
        <v>0</v>
      </c>
      <c r="AQ54" s="238">
        <f>SUM(COUNTIF(B55:AG55,"Q"))</f>
        <v>0</v>
      </c>
      <c r="AR54" s="238">
        <f>SUM(COUNTIF(B55:AG55,"S"))</f>
        <v>0</v>
      </c>
      <c r="AS54" s="238">
        <f>SUM(COUNTIF(B55:AG55,"K"))</f>
        <v>0</v>
      </c>
      <c r="AT54" s="238">
        <f>SUM(COUNTIF(B55:AG55,"L"))</f>
        <v>0</v>
      </c>
      <c r="AU54" s="238">
        <f>SUM(COUNTIF(B55:AG55,"P"))</f>
        <v>0</v>
      </c>
      <c r="AV54" s="238">
        <f>SUM(COUNTIF(B55:AG55,"J"))</f>
        <v>0</v>
      </c>
      <c r="AW54" s="238">
        <f>SUM(COUNTIF(B55:AG55,"I"))</f>
        <v>0</v>
      </c>
      <c r="AX54" s="238">
        <f>SUM(COUNTIF(B55:AG55,"Y"))</f>
        <v>0</v>
      </c>
      <c r="AY54" s="240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 x14ac:dyDescent="0.25">
      <c r="A55" s="161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63"/>
      <c r="AI55" s="152"/>
      <c r="AJ55" s="154"/>
      <c r="AK55" s="180"/>
      <c r="AL55" s="237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41"/>
      <c r="AZ55" s="68"/>
      <c r="BA55" s="68"/>
      <c r="BB55" s="68"/>
      <c r="BC55" s="68"/>
      <c r="BD55" s="68"/>
      <c r="BE55" s="68"/>
    </row>
    <row r="56" spans="1:217" s="69" customFormat="1" ht="14.1" customHeight="1" thickTop="1" x14ac:dyDescent="0.2">
      <c r="A56" s="160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62">
        <f>SUM(COUNTIF(B57:AF57,"D"),COUNTIF(B57:AF57,"G"),COUNTIF(A57:AF57,"ـــــ"))</f>
        <v>0</v>
      </c>
      <c r="AI56" s="151">
        <f>SUM(COUNTIF(B57:AF57,"R"))</f>
        <v>0</v>
      </c>
      <c r="AJ56" s="153">
        <f>SUM(B56:AF56)</f>
        <v>0</v>
      </c>
      <c r="AK56" s="180"/>
      <c r="AL56" s="236">
        <f>SUM(COUNTIF(B57:AF57,"F"))</f>
        <v>0</v>
      </c>
      <c r="AM56" s="238">
        <f>SUM(COUNTIF(B57:AG57,"V"),COUNTIF(B57:AG57,"M"))</f>
        <v>0</v>
      </c>
      <c r="AN56" s="238">
        <f>SUM(COUNTIF(B57:AG57,"E"))</f>
        <v>0</v>
      </c>
      <c r="AO56" s="238">
        <f>SUM(COUNTIF(B57:AG57,"B"))</f>
        <v>0</v>
      </c>
      <c r="AP56" s="238">
        <f>SUM(COUNTIF(B57:AG57,"A"))</f>
        <v>0</v>
      </c>
      <c r="AQ56" s="238">
        <f>SUM(COUNTIF(B57:AG57,"Q"))</f>
        <v>0</v>
      </c>
      <c r="AR56" s="238">
        <f>SUM(COUNTIF(B57:AG57,"S"))</f>
        <v>0</v>
      </c>
      <c r="AS56" s="238">
        <f>SUM(COUNTIF(B57:AG57,"K"))</f>
        <v>0</v>
      </c>
      <c r="AT56" s="238">
        <f>SUM(COUNTIF(B57:AG57,"L"))</f>
        <v>0</v>
      </c>
      <c r="AU56" s="238">
        <f>SUM(COUNTIF(B57:AG57,"P"))</f>
        <v>0</v>
      </c>
      <c r="AV56" s="238">
        <f>SUM(COUNTIF(B57:AG57,"J"))</f>
        <v>0</v>
      </c>
      <c r="AW56" s="238">
        <f>SUM(COUNTIF(B57:AG57,"I"))</f>
        <v>0</v>
      </c>
      <c r="AX56" s="238">
        <f>SUM(COUNTIF(B57:AG57,"Y"))</f>
        <v>0</v>
      </c>
      <c r="AY56" s="240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 x14ac:dyDescent="0.25">
      <c r="A57" s="161"/>
      <c r="B57" s="40"/>
      <c r="C57" s="40"/>
      <c r="D57" s="40"/>
      <c r="E57" s="40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2"/>
      <c r="AH57" s="163"/>
      <c r="AI57" s="152"/>
      <c r="AJ57" s="154"/>
      <c r="AK57" s="180"/>
      <c r="AL57" s="237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41"/>
      <c r="AZ57" s="68"/>
      <c r="BA57" s="68"/>
      <c r="BB57" s="68"/>
      <c r="BC57" s="68"/>
      <c r="BD57" s="68"/>
      <c r="BE57" s="68"/>
    </row>
    <row r="58" spans="1:217" s="69" customFormat="1" ht="14.1" customHeight="1" thickTop="1" x14ac:dyDescent="0.2">
      <c r="A58" s="160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62">
        <f>SUM(COUNTIF(B59:AF59,"D"),COUNTIF(B59:AF59,"G"),COUNTIF(A59:AF59,"ـــــ"))</f>
        <v>0</v>
      </c>
      <c r="AI58" s="151">
        <f>SUM(COUNTIF(B59:AF59,"R"))</f>
        <v>0</v>
      </c>
      <c r="AJ58" s="153">
        <f>SUM(B58:AF58)</f>
        <v>0</v>
      </c>
      <c r="AK58" s="180"/>
      <c r="AL58" s="236">
        <f>SUM(COUNTIF(B59:AF59,"F"))</f>
        <v>0</v>
      </c>
      <c r="AM58" s="238">
        <f>SUM(COUNTIF(B59:AG59,"V"),COUNTIF(B59:AG59,"M"))</f>
        <v>0</v>
      </c>
      <c r="AN58" s="238">
        <f>SUM(COUNTIF(B59:AG59,"E"))</f>
        <v>0</v>
      </c>
      <c r="AO58" s="238">
        <f>SUM(COUNTIF(B59:AG59,"B"))</f>
        <v>0</v>
      </c>
      <c r="AP58" s="238">
        <f>SUM(COUNTIF(B59:AG59,"A"))</f>
        <v>0</v>
      </c>
      <c r="AQ58" s="238">
        <f>SUM(COUNTIF(B59:AG59,"Q"))</f>
        <v>0</v>
      </c>
      <c r="AR58" s="238">
        <f>SUM(COUNTIF(B59:AG59,"S"))</f>
        <v>0</v>
      </c>
      <c r="AS58" s="238">
        <f>SUM(COUNTIF(B59:AG59,"K"))</f>
        <v>0</v>
      </c>
      <c r="AT58" s="238">
        <f>SUM(COUNTIF(B59:AG59,"L"))</f>
        <v>0</v>
      </c>
      <c r="AU58" s="238">
        <f>SUM(COUNTIF(B59:AG59,"P"))</f>
        <v>0</v>
      </c>
      <c r="AV58" s="238">
        <f>SUM(COUNTIF(B59:AG59,"J"))</f>
        <v>0</v>
      </c>
      <c r="AW58" s="238">
        <f>SUM(COUNTIF(B59:AG59,"I"))</f>
        <v>0</v>
      </c>
      <c r="AX58" s="238">
        <f>SUM(COUNTIF(B59:AG59,"Y"))</f>
        <v>0</v>
      </c>
      <c r="AY58" s="240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 x14ac:dyDescent="0.25">
      <c r="A59" s="161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63"/>
      <c r="AI59" s="152"/>
      <c r="AJ59" s="154"/>
      <c r="AK59" s="180"/>
      <c r="AL59" s="237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41"/>
      <c r="AZ59" s="68"/>
      <c r="BA59" s="68"/>
      <c r="BB59" s="68"/>
      <c r="BC59" s="68"/>
      <c r="BD59" s="68"/>
      <c r="BE59" s="68"/>
    </row>
    <row r="60" spans="1:217" s="69" customFormat="1" ht="14.1" customHeight="1" thickTop="1" x14ac:dyDescent="0.2">
      <c r="A60" s="160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62">
        <f>SUM(COUNTIF(B61:AF61,"D"),COUNTIF(B61:AF61,"G"),COUNTIF(A61:AF61,"ـــــ"))</f>
        <v>0</v>
      </c>
      <c r="AI60" s="151">
        <f>SUM(COUNTIF(B61:AF61,"R"))</f>
        <v>0</v>
      </c>
      <c r="AJ60" s="153">
        <f>SUM(B60:AF60)</f>
        <v>0</v>
      </c>
      <c r="AK60" s="180"/>
      <c r="AL60" s="236">
        <f>SUM(COUNTIF(B61:AF61,"F"))</f>
        <v>0</v>
      </c>
      <c r="AM60" s="238">
        <f>SUM(COUNTIF(B61:AG61,"V"),COUNTIF(B61:AG61,"M"))</f>
        <v>0</v>
      </c>
      <c r="AN60" s="238">
        <f>SUM(COUNTIF(B61:AG61,"E"))</f>
        <v>0</v>
      </c>
      <c r="AO60" s="238">
        <f>SUM(COUNTIF(B61:AG61,"B"))</f>
        <v>0</v>
      </c>
      <c r="AP60" s="238">
        <f>SUM(COUNTIF(B61:AG61,"A"))</f>
        <v>0</v>
      </c>
      <c r="AQ60" s="238">
        <f>SUM(COUNTIF(B61:AG61,"Q"))</f>
        <v>0</v>
      </c>
      <c r="AR60" s="238">
        <f>SUM(COUNTIF(B61:AG61,"S"))</f>
        <v>0</v>
      </c>
      <c r="AS60" s="238">
        <f>SUM(COUNTIF(B61:AG61,"K"))</f>
        <v>0</v>
      </c>
      <c r="AT60" s="238">
        <f>SUM(COUNTIF(B61:AG61,"L"))</f>
        <v>0</v>
      </c>
      <c r="AU60" s="238">
        <f>SUM(COUNTIF(B61:AG61,"P"))</f>
        <v>0</v>
      </c>
      <c r="AV60" s="238">
        <f>SUM(COUNTIF(B61:AG61,"J"))</f>
        <v>0</v>
      </c>
      <c r="AW60" s="238">
        <f>SUM(COUNTIF(B61:AG61,"I"))</f>
        <v>0</v>
      </c>
      <c r="AX60" s="238">
        <f>SUM(COUNTIF(B61:AG61,"Y"))</f>
        <v>0</v>
      </c>
      <c r="AY60" s="240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 x14ac:dyDescent="0.25">
      <c r="A61" s="161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63"/>
      <c r="AI61" s="152"/>
      <c r="AJ61" s="154"/>
      <c r="AK61" s="180"/>
      <c r="AL61" s="237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41"/>
      <c r="AZ61" s="68"/>
      <c r="BA61" s="68"/>
      <c r="BB61" s="68"/>
      <c r="BC61" s="68"/>
      <c r="BD61" s="68"/>
      <c r="BE61" s="68"/>
    </row>
    <row r="62" spans="1:217" s="69" customFormat="1" ht="14.1" customHeight="1" thickTop="1" x14ac:dyDescent="0.2">
      <c r="A62" s="160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62">
        <f>SUM(COUNTIF(B63:AF63,"D"),COUNTIF(B63:AF63,"G"),COUNTIF(A63:AF63,"ـــــ"))</f>
        <v>0</v>
      </c>
      <c r="AI62" s="151">
        <f>SUM(COUNTIF(B63:AF63,"R"))</f>
        <v>0</v>
      </c>
      <c r="AJ62" s="153">
        <f>SUM(B62:AF62)</f>
        <v>0</v>
      </c>
      <c r="AK62" s="180"/>
      <c r="AL62" s="236">
        <f>SUM(COUNTIF(B63:AF63,"F"))</f>
        <v>0</v>
      </c>
      <c r="AM62" s="238">
        <f>SUM(COUNTIF(B63:AG63,"V"),COUNTIF(B63:AG63,"M"))</f>
        <v>0</v>
      </c>
      <c r="AN62" s="238">
        <f>SUM(COUNTIF(B63:AG63,"E"))</f>
        <v>0</v>
      </c>
      <c r="AO62" s="238">
        <f>SUM(COUNTIF(B63:AG63,"B"))</f>
        <v>0</v>
      </c>
      <c r="AP62" s="238">
        <f>SUM(COUNTIF(B63:AG63,"A"))</f>
        <v>0</v>
      </c>
      <c r="AQ62" s="238">
        <f>SUM(COUNTIF(B63:AG63,"Q"))</f>
        <v>0</v>
      </c>
      <c r="AR62" s="238">
        <f>SUM(COUNTIF(B63:AG63,"S"))</f>
        <v>0</v>
      </c>
      <c r="AS62" s="238">
        <f>SUM(COUNTIF(B63:AG63,"K"))</f>
        <v>0</v>
      </c>
      <c r="AT62" s="238">
        <f>SUM(COUNTIF(B63:AG63,"L"))</f>
        <v>0</v>
      </c>
      <c r="AU62" s="238">
        <f>SUM(COUNTIF(B63:AG63,"P"))</f>
        <v>0</v>
      </c>
      <c r="AV62" s="238">
        <f>SUM(COUNTIF(B63:AG63,"J"))</f>
        <v>0</v>
      </c>
      <c r="AW62" s="238">
        <f>SUM(COUNTIF(B63:AG63,"I"))</f>
        <v>0</v>
      </c>
      <c r="AX62" s="238">
        <f>SUM(COUNTIF(B63:AG63,"Y"))</f>
        <v>0</v>
      </c>
      <c r="AY62" s="240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 x14ac:dyDescent="0.25">
      <c r="A63" s="161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63"/>
      <c r="AI63" s="152"/>
      <c r="AJ63" s="154"/>
      <c r="AK63" s="180"/>
      <c r="AL63" s="237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41"/>
      <c r="AZ63" s="68"/>
      <c r="BA63" s="68"/>
      <c r="BB63" s="68"/>
      <c r="BC63" s="68"/>
      <c r="BD63" s="68"/>
      <c r="BE63" s="68"/>
    </row>
    <row r="64" spans="1:217" s="69" customFormat="1" ht="14.1" customHeight="1" thickTop="1" x14ac:dyDescent="0.2">
      <c r="A64" s="160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62">
        <f>SUM(COUNTIF(B65:AF65,"D"),COUNTIF(B65:AF65,"G"),COUNTIF(A65:AF65,"ـــــ"))</f>
        <v>0</v>
      </c>
      <c r="AI64" s="151">
        <f>SUM(COUNTIF(B65:AF65,"R"))</f>
        <v>0</v>
      </c>
      <c r="AJ64" s="153">
        <f>SUM(B64:AF64)</f>
        <v>0</v>
      </c>
      <c r="AK64" s="180"/>
      <c r="AL64" s="236">
        <f>SUM(COUNTIF(B65:AF65,"F"))</f>
        <v>0</v>
      </c>
      <c r="AM64" s="238">
        <f>SUM(COUNTIF(B65:AG65,"V"),COUNTIF(B65:AG65,"M"))</f>
        <v>0</v>
      </c>
      <c r="AN64" s="238">
        <f>SUM(COUNTIF(B65:AG65,"E"))</f>
        <v>0</v>
      </c>
      <c r="AO64" s="238">
        <f>SUM(COUNTIF(B65:AG65,"B"))</f>
        <v>0</v>
      </c>
      <c r="AP64" s="238">
        <f>SUM(COUNTIF(B65:AG65,"A"))</f>
        <v>0</v>
      </c>
      <c r="AQ64" s="238">
        <f>SUM(COUNTIF(B65:AG65,"Q"))</f>
        <v>0</v>
      </c>
      <c r="AR64" s="238">
        <f>SUM(COUNTIF(B65:AG65,"S"))</f>
        <v>0</v>
      </c>
      <c r="AS64" s="238">
        <f>SUM(COUNTIF(B65:AG65,"K"))</f>
        <v>0</v>
      </c>
      <c r="AT64" s="238">
        <f>SUM(COUNTIF(B65:AG65,"L"))</f>
        <v>0</v>
      </c>
      <c r="AU64" s="238">
        <f>SUM(COUNTIF(B65:AG65,"P"))</f>
        <v>0</v>
      </c>
      <c r="AV64" s="238">
        <f>SUM(COUNTIF(B65:AG65,"J"))</f>
        <v>0</v>
      </c>
      <c r="AW64" s="238">
        <f>SUM(COUNTIF(B65:AG65,"I"))</f>
        <v>0</v>
      </c>
      <c r="AX64" s="238">
        <f>SUM(COUNTIF(B65:AG65,"Y"))</f>
        <v>0</v>
      </c>
      <c r="AY64" s="240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 x14ac:dyDescent="0.25">
      <c r="A65" s="182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63"/>
      <c r="AI65" s="152"/>
      <c r="AJ65" s="183"/>
      <c r="AK65" s="181"/>
      <c r="AL65" s="242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4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87" t="str">
        <f>IF(AB71&lt;=-7,"انتبه  هذا الموظف قد تجاوز ايام الإجازة المطلوبة منه -7 ايام","")</f>
        <v/>
      </c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5"/>
      <c r="AB67" s="188">
        <f>AH67-AI67</f>
        <v>3.2000000000000028</v>
      </c>
      <c r="AC67" s="189"/>
      <c r="AD67" s="192" t="s">
        <v>46</v>
      </c>
      <c r="AE67" s="193"/>
      <c r="AF67" s="194"/>
      <c r="AG67" s="59"/>
      <c r="AH67" s="198">
        <f>SUM(AH42:AH65)*0.4</f>
        <v>27.200000000000003</v>
      </c>
      <c r="AI67" s="200">
        <f>SUM(AI42:AI65)</f>
        <v>24</v>
      </c>
      <c r="AJ67" s="226">
        <f>SUM(AJ42:AJ65)</f>
        <v>14</v>
      </c>
      <c r="AK67" s="60"/>
      <c r="AL67" s="228">
        <f>SUM(AL42:AL65)</f>
        <v>0</v>
      </c>
      <c r="AM67" s="212">
        <f t="shared" ref="AM67:AW67" si="1">SUM(AM42:AM65)</f>
        <v>59</v>
      </c>
      <c r="AN67" s="212">
        <f t="shared" si="1"/>
        <v>0</v>
      </c>
      <c r="AO67" s="212">
        <f t="shared" si="1"/>
        <v>0</v>
      </c>
      <c r="AP67" s="212">
        <f t="shared" si="1"/>
        <v>0</v>
      </c>
      <c r="AQ67" s="212">
        <f t="shared" si="1"/>
        <v>0</v>
      </c>
      <c r="AR67" s="212">
        <f t="shared" si="1"/>
        <v>0</v>
      </c>
      <c r="AS67" s="212">
        <f t="shared" si="1"/>
        <v>0</v>
      </c>
      <c r="AT67" s="212">
        <f t="shared" si="1"/>
        <v>0</v>
      </c>
      <c r="AU67" s="212">
        <f t="shared" si="1"/>
        <v>0</v>
      </c>
      <c r="AV67" s="212">
        <f t="shared" si="1"/>
        <v>0</v>
      </c>
      <c r="AW67" s="212">
        <f t="shared" si="1"/>
        <v>0</v>
      </c>
      <c r="AX67" s="214">
        <f>SUM(AX42:AX65)</f>
        <v>0</v>
      </c>
      <c r="AY67" s="214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58"/>
      <c r="AB68" s="190"/>
      <c r="AC68" s="191"/>
      <c r="AD68" s="195"/>
      <c r="AE68" s="196"/>
      <c r="AF68" s="197"/>
      <c r="AG68" s="59"/>
      <c r="AH68" s="199"/>
      <c r="AI68" s="201"/>
      <c r="AJ68" s="227"/>
      <c r="AK68" s="60"/>
      <c r="AL68" s="229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5"/>
      <c r="AY68" s="215"/>
    </row>
    <row r="69" spans="1:217" ht="20.100000000000001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87" t="str">
        <f>IF(AB71&gt;=14,"انتبه  هذا الموظف قد تجاوز رصيده الأيام المسموح بها 14 ايام","")</f>
        <v/>
      </c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58"/>
      <c r="AB69" s="216"/>
      <c r="AC69" s="217"/>
      <c r="AD69" s="220" t="s">
        <v>47</v>
      </c>
      <c r="AE69" s="221"/>
      <c r="AF69" s="222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 x14ac:dyDescent="0.3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63"/>
      <c r="AB70" s="218"/>
      <c r="AC70" s="219"/>
      <c r="AD70" s="223"/>
      <c r="AE70" s="224"/>
      <c r="AF70" s="225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 x14ac:dyDescent="0.2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202">
        <f>AB67+AB69</f>
        <v>3.2000000000000028</v>
      </c>
      <c r="AC71" s="203"/>
      <c r="AD71" s="206" t="s">
        <v>48</v>
      </c>
      <c r="AE71" s="207"/>
      <c r="AF71" s="208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 x14ac:dyDescent="0.3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204"/>
      <c r="AC72" s="205"/>
      <c r="AD72" s="209"/>
      <c r="AE72" s="210"/>
      <c r="AF72" s="211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69" customFormat="1" ht="18" customHeight="1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68"/>
      <c r="BA73" s="68"/>
      <c r="BB73" s="68"/>
      <c r="BC73" s="68"/>
      <c r="BD73" s="68"/>
      <c r="BE73" s="68"/>
    </row>
    <row r="74" spans="1:217" s="69" customFormat="1" ht="18" customHeight="1" x14ac:dyDescent="0.25">
      <c r="A74" s="6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3"/>
      <c r="AB74" s="63"/>
      <c r="AC74" s="76"/>
      <c r="AD74" s="76"/>
      <c r="AE74" s="77"/>
      <c r="AF74" s="77"/>
      <c r="AG74" s="64"/>
      <c r="AH74" s="64"/>
      <c r="AI74" s="64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68"/>
      <c r="BA74" s="68"/>
      <c r="BB74" s="68"/>
      <c r="BC74" s="68"/>
      <c r="BD74" s="68"/>
      <c r="BE74" s="68"/>
    </row>
    <row r="75" spans="1:217" s="69" customFormat="1" ht="18" customHeight="1" x14ac:dyDescent="0.2">
      <c r="A75" s="78"/>
      <c r="B75" s="79" t="s">
        <v>49</v>
      </c>
      <c r="C75" s="80"/>
      <c r="D75" s="81"/>
      <c r="E75" s="82"/>
      <c r="F75" s="83"/>
      <c r="G75" s="84"/>
      <c r="H75" s="85"/>
      <c r="I75" s="85"/>
      <c r="J75" s="85"/>
      <c r="K75" s="86"/>
      <c r="L75" s="78"/>
      <c r="M75" s="78"/>
      <c r="N75" s="245" t="s">
        <v>50</v>
      </c>
      <c r="O75" s="245"/>
      <c r="P75" s="245"/>
      <c r="Q75" s="245"/>
      <c r="R75" s="87"/>
      <c r="S75" s="87"/>
      <c r="T75" s="88"/>
      <c r="Y75" s="78"/>
      <c r="Z75" s="78"/>
      <c r="AB75" s="89" t="s">
        <v>51</v>
      </c>
      <c r="AJ75" s="68"/>
      <c r="AK75" s="19"/>
      <c r="AL75" s="19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 x14ac:dyDescent="0.2">
      <c r="A76" s="90"/>
      <c r="B76" s="90"/>
      <c r="C76" s="91" t="s">
        <v>52</v>
      </c>
      <c r="D76" s="90"/>
      <c r="F76" s="90"/>
      <c r="N76" s="78"/>
      <c r="O76" s="91" t="s">
        <v>53</v>
      </c>
      <c r="P76" s="90"/>
      <c r="R76" s="90"/>
      <c r="S76" s="90"/>
      <c r="T76" s="90"/>
      <c r="AB76" s="91" t="s">
        <v>54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 x14ac:dyDescent="0.2">
      <c r="A77" s="90"/>
      <c r="B77" s="90"/>
      <c r="C77" s="91" t="s">
        <v>55</v>
      </c>
      <c r="D77" s="90"/>
      <c r="F77" s="90"/>
      <c r="N77" s="78"/>
      <c r="O77" s="91" t="s">
        <v>56</v>
      </c>
      <c r="P77" s="90"/>
      <c r="R77" s="90"/>
      <c r="S77" s="90"/>
      <c r="T77" s="90"/>
      <c r="AB77" s="91" t="s">
        <v>57</v>
      </c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2" customHeight="1" x14ac:dyDescent="0.2">
      <c r="A78" s="90"/>
      <c r="B78" s="90"/>
      <c r="C78" s="91" t="s">
        <v>58</v>
      </c>
      <c r="D78" s="90"/>
      <c r="F78" s="90"/>
      <c r="G78" s="73"/>
      <c r="H78" s="73"/>
      <c r="I78" s="73"/>
      <c r="J78" s="73"/>
      <c r="K78" s="73"/>
      <c r="L78" s="73"/>
      <c r="M78" s="73"/>
      <c r="N78" s="78"/>
      <c r="O78" s="91" t="s">
        <v>59</v>
      </c>
      <c r="P78" s="90"/>
      <c r="R78" s="90"/>
      <c r="S78" s="90"/>
      <c r="T78" s="90"/>
      <c r="X78" s="73"/>
      <c r="Y78" s="73"/>
      <c r="Z78" s="73"/>
      <c r="AA78" s="73"/>
      <c r="AB78" s="91" t="s">
        <v>60</v>
      </c>
      <c r="AC78" s="73"/>
      <c r="AE78" s="7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8" customHeight="1" x14ac:dyDescent="0.2">
      <c r="A79" s="90"/>
      <c r="B79" s="90"/>
      <c r="C79" s="91" t="s">
        <v>61</v>
      </c>
      <c r="D79" s="90"/>
      <c r="F79" s="90"/>
      <c r="G79" s="63"/>
      <c r="H79" s="63"/>
      <c r="I79" s="63"/>
      <c r="J79" s="63"/>
      <c r="K79" s="63"/>
      <c r="L79" s="63"/>
      <c r="M79" s="63"/>
      <c r="N79" s="78"/>
      <c r="O79" s="89" t="s">
        <v>62</v>
      </c>
      <c r="P79" s="90"/>
      <c r="R79" s="90"/>
      <c r="S79" s="90"/>
      <c r="T79" s="90"/>
      <c r="X79" s="63"/>
      <c r="Y79" s="63"/>
      <c r="Z79" s="63"/>
      <c r="AA79" s="63"/>
      <c r="AB79" s="89" t="s">
        <v>63</v>
      </c>
      <c r="AC79" s="63"/>
      <c r="AE79" s="63"/>
      <c r="AJ79" s="68"/>
      <c r="AK79" s="19"/>
      <c r="AL79" s="19"/>
      <c r="AM79" s="86"/>
      <c r="AN79" s="86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 x14ac:dyDescent="0.2">
      <c r="A80" s="90"/>
      <c r="B80" s="90"/>
      <c r="C80" s="91" t="s">
        <v>64</v>
      </c>
      <c r="D80" s="90"/>
      <c r="F80" s="90"/>
      <c r="N80" s="78"/>
      <c r="O80" s="91" t="s">
        <v>65</v>
      </c>
      <c r="P80" s="91"/>
      <c r="R80" s="91"/>
      <c r="S80" s="91"/>
      <c r="T80" s="91"/>
      <c r="AB80" s="91" t="s">
        <v>66</v>
      </c>
      <c r="AJ80" s="68"/>
      <c r="AK80" s="19"/>
      <c r="AL80" s="19"/>
      <c r="AM80" s="86"/>
      <c r="AN80" s="91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 x14ac:dyDescent="0.2">
      <c r="A81" s="90"/>
      <c r="B81" s="90"/>
      <c r="D81" s="92" t="s">
        <v>67</v>
      </c>
      <c r="E81" s="93"/>
      <c r="F81" s="93"/>
      <c r="I81" s="73"/>
      <c r="J81" s="73"/>
      <c r="K81" s="73"/>
      <c r="L81" s="73"/>
      <c r="M81" s="73"/>
      <c r="N81" s="78"/>
      <c r="O81" s="91" t="s">
        <v>68</v>
      </c>
      <c r="P81" s="90"/>
      <c r="R81" s="90"/>
      <c r="S81" s="90"/>
      <c r="T81" s="90"/>
      <c r="X81" s="73"/>
      <c r="Y81" s="73"/>
      <c r="Z81" s="73"/>
      <c r="AA81" s="73"/>
      <c r="AB81" s="91" t="s">
        <v>69</v>
      </c>
      <c r="AC81" s="73"/>
      <c r="AE81" s="73"/>
      <c r="AJ81" s="68"/>
      <c r="AK81" s="19"/>
      <c r="AL81" s="19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 x14ac:dyDescent="0.2">
      <c r="A82" s="90"/>
      <c r="B82" s="90"/>
      <c r="C82" s="91" t="s">
        <v>70</v>
      </c>
      <c r="D82" s="90"/>
      <c r="F82" s="94"/>
      <c r="G82" s="73"/>
      <c r="H82" s="73"/>
      <c r="I82" s="73"/>
      <c r="J82" s="73"/>
      <c r="K82" s="73"/>
      <c r="L82" s="73"/>
      <c r="M82" s="73"/>
      <c r="N82" s="78"/>
      <c r="O82" s="91" t="s">
        <v>71</v>
      </c>
      <c r="P82" s="90"/>
      <c r="R82" s="90"/>
      <c r="S82" s="90"/>
      <c r="T82" s="90"/>
      <c r="X82" s="73"/>
      <c r="Y82" s="73"/>
      <c r="Z82" s="73"/>
      <c r="AA82" s="73"/>
      <c r="AB82" s="91" t="s">
        <v>72</v>
      </c>
      <c r="AC82" s="73"/>
      <c r="AE82" s="73"/>
      <c r="AJ82" s="72"/>
      <c r="AK82" s="5"/>
      <c r="AL82" s="5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 x14ac:dyDescent="0.2">
      <c r="A83" s="90"/>
      <c r="B83" s="90"/>
      <c r="C83" s="91" t="s">
        <v>73</v>
      </c>
      <c r="D83" s="90"/>
      <c r="F83" s="94"/>
      <c r="G83" s="75"/>
      <c r="H83" s="75"/>
      <c r="I83" s="75"/>
      <c r="J83" s="75"/>
      <c r="K83" s="75"/>
      <c r="L83" s="75"/>
      <c r="M83" s="75"/>
      <c r="N83" s="78"/>
      <c r="O83" s="91" t="s">
        <v>74</v>
      </c>
      <c r="P83" s="90"/>
      <c r="R83" s="90"/>
      <c r="S83" s="90"/>
      <c r="T83" s="90"/>
      <c r="X83" s="75"/>
      <c r="Y83" s="75"/>
      <c r="Z83" s="75"/>
      <c r="AA83" s="75"/>
      <c r="AB83" s="91" t="s">
        <v>75</v>
      </c>
      <c r="AC83" s="75"/>
      <c r="AE83" s="75"/>
      <c r="AF83" s="73"/>
      <c r="AG83" s="73"/>
      <c r="AH83" s="73"/>
      <c r="AI83" s="73"/>
      <c r="AJ83" s="19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 x14ac:dyDescent="0.2">
      <c r="A84" s="78"/>
      <c r="B84" s="86"/>
      <c r="C84" s="91" t="s">
        <v>76</v>
      </c>
      <c r="F84" s="91"/>
      <c r="G84" s="73"/>
      <c r="H84" s="73"/>
      <c r="I84" s="73"/>
      <c r="J84" s="73"/>
      <c r="K84" s="73"/>
      <c r="L84" s="73"/>
      <c r="M84" s="73"/>
      <c r="N84" s="78"/>
      <c r="O84" s="91" t="s">
        <v>77</v>
      </c>
      <c r="P84" s="90"/>
      <c r="R84" s="90"/>
      <c r="S84" s="90"/>
      <c r="T84" s="90"/>
      <c r="X84" s="73"/>
      <c r="Y84" s="73"/>
      <c r="Z84" s="73"/>
      <c r="AA84" s="73"/>
      <c r="AB84" s="91" t="s">
        <v>76</v>
      </c>
      <c r="AC84" s="73"/>
      <c r="AE84" s="73"/>
      <c r="AF84" s="63"/>
      <c r="AG84" s="63"/>
      <c r="AH84" s="63"/>
      <c r="AI84" s="63"/>
      <c r="AJ84" s="68"/>
      <c r="AK84" s="19"/>
      <c r="AL84" s="19"/>
      <c r="AM84" s="86"/>
      <c r="AN84" s="86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 x14ac:dyDescent="0.2">
      <c r="N85" s="78"/>
      <c r="O85" s="78"/>
      <c r="P85" s="90"/>
      <c r="Q85" s="90"/>
      <c r="R85" s="90"/>
      <c r="S85" s="90"/>
      <c r="T85" s="90"/>
      <c r="AJ85" s="72"/>
      <c r="AK85" s="5"/>
      <c r="AL85" s="5"/>
      <c r="AM85" s="86"/>
      <c r="AN85" s="86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 x14ac:dyDescent="0.2">
      <c r="AF86" s="73"/>
      <c r="AG86" s="73"/>
      <c r="AH86" s="73"/>
      <c r="AI86" s="73"/>
      <c r="AJ86" s="72"/>
      <c r="AK86" s="5"/>
      <c r="AL86" s="5"/>
      <c r="AM86" s="72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2" customHeight="1" x14ac:dyDescent="0.2">
      <c r="AF87" s="73"/>
      <c r="AG87" s="73"/>
      <c r="AH87" s="73"/>
      <c r="AI87" s="73"/>
      <c r="AJ87" s="74"/>
      <c r="AK87" s="53"/>
      <c r="AL87" s="53"/>
      <c r="AM87" s="74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 x14ac:dyDescent="0.2">
      <c r="AF88" s="75"/>
      <c r="AG88" s="75"/>
      <c r="AH88" s="75"/>
      <c r="AI88" s="75"/>
      <c r="AJ88" s="72"/>
      <c r="AK88" s="5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 x14ac:dyDescent="0.2">
      <c r="AF89" s="73"/>
      <c r="AG89" s="73"/>
      <c r="AH89" s="73"/>
      <c r="AI89" s="73"/>
      <c r="AJ89" s="68"/>
      <c r="AK89" s="19"/>
      <c r="AL89" s="19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 x14ac:dyDescent="0.2">
      <c r="AJ90" s="68"/>
      <c r="AK90" s="19"/>
      <c r="AL90" s="19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8" customHeight="1" x14ac:dyDescent="0.2">
      <c r="AJ91" s="68"/>
      <c r="AK91" s="19"/>
      <c r="AL91" s="19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 x14ac:dyDescent="0.2"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 x14ac:dyDescent="0.2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 x14ac:dyDescent="0.2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2" customHeight="1" x14ac:dyDescent="0.2">
      <c r="AJ95" s="68"/>
      <c r="AK95" s="19"/>
      <c r="AL95" s="19"/>
      <c r="AM95" s="68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68"/>
      <c r="BA95" s="68"/>
      <c r="BB95" s="68"/>
      <c r="BC95" s="68"/>
      <c r="BD95" s="68"/>
      <c r="BE95" s="68"/>
    </row>
    <row r="96" spans="1:57" s="69" customFormat="1" ht="18" customHeight="1" x14ac:dyDescent="0.2">
      <c r="AJ96" s="68"/>
      <c r="AK96" s="19"/>
      <c r="AL96" s="19"/>
      <c r="AM96" s="68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68"/>
      <c r="BA96" s="68"/>
      <c r="BB96" s="68"/>
      <c r="BC96" s="68"/>
      <c r="BD96" s="68"/>
      <c r="BE96" s="68"/>
    </row>
    <row r="97" spans="1:217" s="69" customFormat="1" ht="18" customHeight="1" x14ac:dyDescent="0.2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 x14ac:dyDescent="0.2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68"/>
      <c r="BA98" s="68"/>
      <c r="BB98" s="68"/>
      <c r="BC98" s="68"/>
      <c r="BD98" s="68"/>
      <c r="BE98" s="68"/>
    </row>
    <row r="99" spans="1:217" s="69" customFormat="1" ht="18" customHeight="1" x14ac:dyDescent="0.2">
      <c r="AJ99" s="68"/>
      <c r="AK99" s="19"/>
      <c r="AL99" s="19"/>
      <c r="AM99" s="68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68"/>
      <c r="BA99" s="68"/>
      <c r="BB99" s="68"/>
      <c r="BC99" s="68"/>
      <c r="BD99" s="68"/>
      <c r="BE99" s="68"/>
    </row>
    <row r="100" spans="1:217" s="69" customFormat="1" ht="18" customHeight="1" x14ac:dyDescent="0.2">
      <c r="AJ100" s="68"/>
      <c r="AK100" s="19"/>
      <c r="AL100" s="19"/>
      <c r="AM100" s="68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68"/>
      <c r="BA100" s="68"/>
      <c r="BB100" s="68"/>
      <c r="BC100" s="68"/>
      <c r="BD100" s="68"/>
      <c r="BE100" s="68"/>
    </row>
    <row r="101" spans="1:217" s="69" customFormat="1" ht="18" customHeight="1" x14ac:dyDescent="0.2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68"/>
      <c r="BA101" s="68"/>
      <c r="BB101" s="68"/>
      <c r="BC101" s="68"/>
      <c r="BD101" s="68"/>
      <c r="BE101" s="68"/>
    </row>
    <row r="102" spans="1:217" s="69" customFormat="1" ht="18" customHeight="1" x14ac:dyDescent="0.2">
      <c r="AJ102" s="68"/>
      <c r="AK102" s="19"/>
      <c r="AL102" s="19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72"/>
      <c r="BA102" s="72"/>
      <c r="BB102" s="72"/>
      <c r="BC102" s="72"/>
      <c r="BD102" s="72"/>
      <c r="BE102" s="72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73"/>
      <c r="DK102" s="73"/>
      <c r="DL102" s="73"/>
      <c r="DM102" s="73"/>
      <c r="DN102" s="73"/>
      <c r="DO102" s="73"/>
      <c r="DP102" s="73"/>
      <c r="DQ102" s="73"/>
      <c r="DR102" s="73"/>
      <c r="DS102" s="73"/>
      <c r="DT102" s="73"/>
      <c r="DU102" s="73"/>
      <c r="DV102" s="73"/>
      <c r="DW102" s="73"/>
      <c r="DX102" s="73"/>
      <c r="DY102" s="73"/>
      <c r="DZ102" s="73"/>
      <c r="EA102" s="73"/>
      <c r="EB102" s="73"/>
      <c r="EC102" s="73"/>
      <c r="ED102" s="73"/>
      <c r="EE102" s="73"/>
      <c r="EF102" s="73"/>
      <c r="EG102" s="73"/>
      <c r="EH102" s="73"/>
      <c r="EI102" s="73"/>
      <c r="EJ102" s="73"/>
      <c r="EK102" s="73"/>
      <c r="EL102" s="73"/>
      <c r="EM102" s="73"/>
      <c r="EN102" s="73"/>
      <c r="EO102" s="73"/>
      <c r="EP102" s="73"/>
      <c r="EQ102" s="73"/>
      <c r="ER102" s="73"/>
      <c r="ES102" s="73"/>
      <c r="ET102" s="73"/>
      <c r="EU102" s="73"/>
      <c r="EV102" s="73"/>
      <c r="EW102" s="73"/>
      <c r="EX102" s="73"/>
      <c r="EY102" s="73"/>
      <c r="EZ102" s="73"/>
      <c r="FA102" s="73"/>
      <c r="FB102" s="73"/>
      <c r="FC102" s="73"/>
      <c r="FD102" s="73"/>
      <c r="FE102" s="73"/>
      <c r="FF102" s="73"/>
      <c r="FG102" s="73"/>
      <c r="FH102" s="73"/>
      <c r="FI102" s="73"/>
      <c r="FJ102" s="73"/>
      <c r="FK102" s="73"/>
      <c r="FL102" s="73"/>
      <c r="FM102" s="73"/>
      <c r="FN102" s="73"/>
      <c r="FO102" s="73"/>
      <c r="FP102" s="73"/>
      <c r="FQ102" s="73"/>
      <c r="FR102" s="73"/>
      <c r="FS102" s="73"/>
      <c r="FT102" s="73"/>
      <c r="FU102" s="73"/>
      <c r="FV102" s="73"/>
      <c r="FW102" s="73"/>
      <c r="FX102" s="73"/>
      <c r="FY102" s="73"/>
      <c r="FZ102" s="73"/>
      <c r="GA102" s="73"/>
      <c r="GB102" s="73"/>
      <c r="GC102" s="73"/>
      <c r="GD102" s="73"/>
      <c r="GE102" s="73"/>
      <c r="GF102" s="73"/>
      <c r="GG102" s="73"/>
      <c r="GH102" s="73"/>
      <c r="GI102" s="73"/>
      <c r="GJ102" s="73"/>
      <c r="GK102" s="73"/>
      <c r="GL102" s="73"/>
      <c r="GM102" s="73"/>
      <c r="GN102" s="73"/>
      <c r="GO102" s="73"/>
      <c r="GP102" s="73"/>
      <c r="GQ102" s="73"/>
      <c r="GR102" s="73"/>
      <c r="GS102" s="73"/>
      <c r="GT102" s="73"/>
      <c r="GU102" s="73"/>
      <c r="GV102" s="73"/>
      <c r="GW102" s="73"/>
      <c r="GX102" s="73"/>
      <c r="GY102" s="73"/>
      <c r="GZ102" s="73"/>
      <c r="HA102" s="73"/>
      <c r="HB102" s="73"/>
      <c r="HC102" s="73"/>
      <c r="HD102" s="73"/>
      <c r="HE102" s="73"/>
      <c r="HF102" s="73"/>
      <c r="HG102" s="73"/>
      <c r="HH102" s="73"/>
      <c r="HI102" s="73"/>
    </row>
    <row r="103" spans="1:217" ht="12.75" x14ac:dyDescent="0.2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19"/>
      <c r="BA103" s="19"/>
      <c r="BB103" s="19"/>
      <c r="BC103" s="19"/>
      <c r="BD103" s="19"/>
      <c r="BE103" s="19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63"/>
      <c r="DB103" s="63"/>
      <c r="DC103" s="63"/>
      <c r="DD103" s="63"/>
      <c r="DE103" s="63"/>
      <c r="DF103" s="63"/>
      <c r="DG103" s="63"/>
      <c r="DH103" s="63"/>
      <c r="DI103" s="63"/>
      <c r="DJ103" s="63"/>
      <c r="DK103" s="63"/>
      <c r="DL103" s="63"/>
      <c r="DM103" s="63"/>
      <c r="DN103" s="63"/>
      <c r="DO103" s="63"/>
      <c r="DP103" s="63"/>
      <c r="DQ103" s="63"/>
      <c r="DR103" s="63"/>
      <c r="DS103" s="63"/>
      <c r="DT103" s="63"/>
      <c r="DU103" s="63"/>
      <c r="DV103" s="63"/>
      <c r="DW103" s="63"/>
      <c r="DX103" s="63"/>
      <c r="DY103" s="63"/>
      <c r="DZ103" s="63"/>
      <c r="EA103" s="63"/>
      <c r="EB103" s="63"/>
      <c r="EC103" s="63"/>
      <c r="ED103" s="63"/>
      <c r="EE103" s="63"/>
      <c r="EF103" s="63"/>
      <c r="EG103" s="63"/>
      <c r="EH103" s="63"/>
      <c r="EI103" s="63"/>
      <c r="EJ103" s="63"/>
      <c r="EK103" s="63"/>
      <c r="EL103" s="63"/>
      <c r="EM103" s="63"/>
      <c r="EN103" s="63"/>
      <c r="EO103" s="63"/>
      <c r="EP103" s="63"/>
      <c r="EQ103" s="63"/>
      <c r="ER103" s="63"/>
      <c r="ES103" s="63"/>
      <c r="ET103" s="63"/>
      <c r="EU103" s="63"/>
      <c r="EV103" s="63"/>
      <c r="EW103" s="63"/>
      <c r="EX103" s="63"/>
      <c r="EY103" s="63"/>
      <c r="EZ103" s="63"/>
      <c r="FA103" s="63"/>
      <c r="FB103" s="63"/>
      <c r="FC103" s="63"/>
      <c r="FD103" s="63"/>
      <c r="FE103" s="63"/>
      <c r="FF103" s="63"/>
      <c r="FG103" s="63"/>
      <c r="FH103" s="63"/>
      <c r="FI103" s="63"/>
      <c r="FJ103" s="63"/>
      <c r="FK103" s="63"/>
      <c r="FL103" s="63"/>
      <c r="FM103" s="63"/>
      <c r="FN103" s="63"/>
      <c r="FO103" s="63"/>
      <c r="FP103" s="63"/>
      <c r="FQ103" s="63"/>
      <c r="FR103" s="63"/>
      <c r="FS103" s="63"/>
      <c r="FT103" s="63"/>
      <c r="FU103" s="63"/>
      <c r="FV103" s="63"/>
      <c r="FW103" s="63"/>
      <c r="FX103" s="63"/>
      <c r="FY103" s="63"/>
      <c r="FZ103" s="63"/>
      <c r="GA103" s="63"/>
      <c r="GB103" s="63"/>
      <c r="GC103" s="63"/>
      <c r="GD103" s="63"/>
      <c r="GE103" s="63"/>
      <c r="GF103" s="63"/>
      <c r="GG103" s="63"/>
      <c r="GH103" s="63"/>
      <c r="GI103" s="63"/>
      <c r="GJ103" s="63"/>
      <c r="GK103" s="63"/>
      <c r="GL103" s="63"/>
      <c r="GM103" s="63"/>
      <c r="GN103" s="63"/>
      <c r="GO103" s="63"/>
      <c r="GP103" s="63"/>
      <c r="GQ103" s="63"/>
      <c r="GR103" s="63"/>
      <c r="GS103" s="63"/>
      <c r="GT103" s="63"/>
      <c r="GU103" s="63"/>
      <c r="GV103" s="63"/>
      <c r="GW103" s="63"/>
      <c r="GX103" s="63"/>
      <c r="GY103" s="63"/>
      <c r="GZ103" s="63"/>
      <c r="HA103" s="63"/>
      <c r="HB103" s="63"/>
      <c r="HC103" s="63"/>
      <c r="HD103" s="63"/>
      <c r="HE103" s="63"/>
      <c r="HF103" s="63"/>
      <c r="HG103" s="63"/>
      <c r="HH103" s="63"/>
      <c r="HI103" s="63"/>
    </row>
    <row r="104" spans="1:217" s="63" customFormat="1" ht="18" customHeight="1" x14ac:dyDescent="0.2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69"/>
      <c r="CH104" s="69"/>
      <c r="CI104" s="69"/>
      <c r="CJ104" s="69"/>
      <c r="CK104" s="69"/>
      <c r="CL104" s="69"/>
      <c r="CM104" s="69"/>
      <c r="CN104" s="69"/>
      <c r="CO104" s="69"/>
      <c r="CP104" s="69"/>
      <c r="CQ104" s="69"/>
      <c r="CR104" s="69"/>
      <c r="CS104" s="69"/>
      <c r="CT104" s="69"/>
      <c r="CU104" s="69"/>
      <c r="CV104" s="69"/>
      <c r="CW104" s="69"/>
      <c r="CX104" s="69"/>
      <c r="CY104" s="69"/>
      <c r="CZ104" s="69"/>
      <c r="DA104" s="69"/>
      <c r="DB104" s="69"/>
      <c r="DC104" s="69"/>
      <c r="DD104" s="69"/>
      <c r="DE104" s="69"/>
      <c r="DF104" s="69"/>
      <c r="DG104" s="69"/>
      <c r="DH104" s="69"/>
      <c r="DI104" s="69"/>
      <c r="DJ104" s="69"/>
      <c r="DK104" s="69"/>
      <c r="DL104" s="69"/>
      <c r="DM104" s="69"/>
      <c r="DN104" s="69"/>
      <c r="DO104" s="69"/>
      <c r="DP104" s="69"/>
      <c r="DQ104" s="69"/>
      <c r="DR104" s="69"/>
      <c r="DS104" s="69"/>
      <c r="DT104" s="69"/>
      <c r="DU104" s="69"/>
      <c r="DV104" s="69"/>
      <c r="DW104" s="69"/>
      <c r="DX104" s="69"/>
      <c r="DY104" s="69"/>
      <c r="DZ104" s="69"/>
      <c r="EA104" s="69"/>
      <c r="EB104" s="69"/>
      <c r="EC104" s="69"/>
      <c r="ED104" s="69"/>
      <c r="EE104" s="69"/>
      <c r="EF104" s="69"/>
      <c r="EG104" s="69"/>
      <c r="EH104" s="69"/>
      <c r="EI104" s="69"/>
      <c r="EJ104" s="69"/>
      <c r="EK104" s="69"/>
      <c r="EL104" s="69"/>
      <c r="EM104" s="69"/>
      <c r="EN104" s="69"/>
      <c r="EO104" s="69"/>
      <c r="EP104" s="69"/>
      <c r="EQ104" s="69"/>
      <c r="ER104" s="69"/>
      <c r="ES104" s="69"/>
      <c r="ET104" s="69"/>
      <c r="EU104" s="69"/>
      <c r="EV104" s="69"/>
      <c r="EW104" s="69"/>
      <c r="EX104" s="69"/>
      <c r="EY104" s="69"/>
      <c r="EZ104" s="69"/>
      <c r="FA104" s="69"/>
      <c r="FB104" s="69"/>
      <c r="FC104" s="69"/>
      <c r="FD104" s="69"/>
      <c r="FE104" s="69"/>
      <c r="FF104" s="69"/>
      <c r="FG104" s="69"/>
      <c r="FH104" s="69"/>
      <c r="FI104" s="69"/>
      <c r="FJ104" s="69"/>
      <c r="FK104" s="69"/>
      <c r="FL104" s="69"/>
      <c r="FM104" s="69"/>
      <c r="FN104" s="69"/>
      <c r="FO104" s="69"/>
      <c r="FP104" s="69"/>
      <c r="FQ104" s="69"/>
      <c r="FR104" s="69"/>
      <c r="FS104" s="69"/>
      <c r="FT104" s="69"/>
      <c r="FU104" s="69"/>
      <c r="FV104" s="69"/>
      <c r="FW104" s="69"/>
      <c r="FX104" s="69"/>
      <c r="FY104" s="69"/>
      <c r="FZ104" s="69"/>
      <c r="GA104" s="69"/>
      <c r="GB104" s="69"/>
      <c r="GC104" s="69"/>
      <c r="GD104" s="69"/>
      <c r="GE104" s="69"/>
      <c r="GF104" s="69"/>
      <c r="GG104" s="69"/>
      <c r="GH104" s="69"/>
      <c r="GI104" s="69"/>
      <c r="GJ104" s="69"/>
      <c r="GK104" s="69"/>
      <c r="GL104" s="69"/>
      <c r="GM104" s="69"/>
      <c r="GN104" s="69"/>
      <c r="GO104" s="69"/>
      <c r="GP104" s="69"/>
      <c r="GQ104" s="69"/>
      <c r="GR104" s="69"/>
      <c r="GS104" s="69"/>
      <c r="GT104" s="69"/>
      <c r="GU104" s="69"/>
      <c r="GV104" s="69"/>
      <c r="GW104" s="69"/>
      <c r="GX104" s="69"/>
      <c r="GY104" s="69"/>
      <c r="GZ104" s="69"/>
      <c r="HA104" s="69"/>
      <c r="HB104" s="69"/>
      <c r="HC104" s="69"/>
      <c r="HD104" s="69"/>
      <c r="HE104" s="69"/>
      <c r="HF104" s="69"/>
      <c r="HG104" s="69"/>
      <c r="HH104" s="69"/>
      <c r="HI104" s="69"/>
    </row>
    <row r="105" spans="1:217" s="69" customFormat="1" ht="3.95" customHeight="1" x14ac:dyDescent="0.2">
      <c r="U105" s="73"/>
      <c r="V105" s="73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72"/>
      <c r="BA105" s="72"/>
      <c r="BB105" s="72"/>
      <c r="BC105" s="72"/>
      <c r="BD105" s="72"/>
      <c r="BE105" s="72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  <c r="CW105" s="73"/>
      <c r="CX105" s="73"/>
      <c r="CY105" s="73"/>
      <c r="CZ105" s="73"/>
      <c r="DA105" s="73"/>
      <c r="DB105" s="73"/>
      <c r="DC105" s="73"/>
      <c r="DD105" s="73"/>
      <c r="DE105" s="73"/>
      <c r="DF105" s="73"/>
      <c r="DG105" s="73"/>
      <c r="DH105" s="73"/>
      <c r="DI105" s="73"/>
      <c r="DJ105" s="73"/>
      <c r="DK105" s="73"/>
      <c r="DL105" s="73"/>
      <c r="DM105" s="73"/>
      <c r="DN105" s="73"/>
      <c r="DO105" s="73"/>
      <c r="DP105" s="73"/>
      <c r="DQ105" s="73"/>
      <c r="DR105" s="73"/>
      <c r="DS105" s="73"/>
      <c r="DT105" s="73"/>
      <c r="DU105" s="73"/>
      <c r="DV105" s="73"/>
      <c r="DW105" s="73"/>
      <c r="DX105" s="73"/>
      <c r="DY105" s="73"/>
      <c r="DZ105" s="73"/>
      <c r="EA105" s="73"/>
      <c r="EB105" s="73"/>
      <c r="EC105" s="73"/>
      <c r="ED105" s="73"/>
      <c r="EE105" s="73"/>
      <c r="EF105" s="73"/>
      <c r="EG105" s="73"/>
      <c r="EH105" s="73"/>
      <c r="EI105" s="73"/>
      <c r="EJ105" s="73"/>
      <c r="EK105" s="73"/>
      <c r="EL105" s="73"/>
      <c r="EM105" s="73"/>
      <c r="EN105" s="73"/>
      <c r="EO105" s="73"/>
      <c r="EP105" s="73"/>
      <c r="EQ105" s="73"/>
      <c r="ER105" s="73"/>
      <c r="ES105" s="73"/>
      <c r="ET105" s="73"/>
      <c r="EU105" s="73"/>
      <c r="EV105" s="73"/>
      <c r="EW105" s="73"/>
      <c r="EX105" s="73"/>
      <c r="EY105" s="73"/>
      <c r="EZ105" s="73"/>
      <c r="FA105" s="73"/>
      <c r="FB105" s="73"/>
      <c r="FC105" s="73"/>
      <c r="FD105" s="73"/>
      <c r="FE105" s="73"/>
      <c r="FF105" s="73"/>
      <c r="FG105" s="73"/>
      <c r="FH105" s="73"/>
      <c r="FI105" s="73"/>
      <c r="FJ105" s="73"/>
      <c r="FK105" s="73"/>
      <c r="FL105" s="73"/>
      <c r="FM105" s="73"/>
      <c r="FN105" s="73"/>
      <c r="FO105" s="73"/>
      <c r="FP105" s="73"/>
      <c r="FQ105" s="73"/>
      <c r="FR105" s="73"/>
      <c r="FS105" s="73"/>
      <c r="FT105" s="73"/>
      <c r="FU105" s="73"/>
      <c r="FV105" s="73"/>
      <c r="FW105" s="73"/>
      <c r="FX105" s="73"/>
      <c r="FY105" s="73"/>
      <c r="FZ105" s="73"/>
      <c r="GA105" s="73"/>
      <c r="GB105" s="73"/>
      <c r="GC105" s="73"/>
      <c r="GD105" s="73"/>
      <c r="GE105" s="73"/>
      <c r="GF105" s="73"/>
      <c r="GG105" s="73"/>
      <c r="GH105" s="73"/>
      <c r="GI105" s="73"/>
      <c r="GJ105" s="73"/>
      <c r="GK105" s="73"/>
      <c r="GL105" s="73"/>
      <c r="GM105" s="73"/>
      <c r="GN105" s="73"/>
      <c r="GO105" s="73"/>
      <c r="GP105" s="73"/>
      <c r="GQ105" s="73"/>
      <c r="GR105" s="73"/>
      <c r="GS105" s="73"/>
      <c r="GT105" s="73"/>
      <c r="GU105" s="73"/>
      <c r="GV105" s="73"/>
      <c r="GW105" s="73"/>
      <c r="GX105" s="73"/>
      <c r="GY105" s="73"/>
      <c r="GZ105" s="73"/>
      <c r="HA105" s="73"/>
      <c r="HB105" s="73"/>
      <c r="HC105" s="73"/>
      <c r="HD105" s="73"/>
      <c r="HE105" s="73"/>
      <c r="HF105" s="73"/>
      <c r="HG105" s="73"/>
      <c r="HH105" s="73"/>
      <c r="HI105" s="73"/>
    </row>
    <row r="106" spans="1:217" ht="14.25" customHeight="1" x14ac:dyDescent="0.2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3"/>
      <c r="V106" s="63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</row>
    <row r="107" spans="1:217" ht="20.100000000000001" customHeight="1" x14ac:dyDescent="0.2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74"/>
      <c r="BA107" s="74"/>
      <c r="BB107" s="74"/>
      <c r="BC107" s="74"/>
      <c r="BD107" s="74"/>
      <c r="BE107" s="74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  <c r="DL107" s="75"/>
      <c r="DM107" s="75"/>
      <c r="DN107" s="75"/>
      <c r="DO107" s="75"/>
      <c r="DP107" s="75"/>
      <c r="DQ107" s="75"/>
      <c r="DR107" s="75"/>
      <c r="DS107" s="75"/>
      <c r="DT107" s="75"/>
      <c r="DU107" s="75"/>
      <c r="DV107" s="75"/>
      <c r="DW107" s="75"/>
      <c r="DX107" s="75"/>
      <c r="DY107" s="75"/>
      <c r="DZ107" s="75"/>
      <c r="EA107" s="75"/>
      <c r="EB107" s="75"/>
      <c r="EC107" s="75"/>
      <c r="ED107" s="75"/>
      <c r="EE107" s="75"/>
      <c r="EF107" s="75"/>
      <c r="EG107" s="75"/>
      <c r="EH107" s="75"/>
      <c r="EI107" s="75"/>
      <c r="EJ107" s="75"/>
      <c r="EK107" s="75"/>
      <c r="EL107" s="75"/>
      <c r="EM107" s="75"/>
      <c r="EN107" s="75"/>
      <c r="EO107" s="75"/>
      <c r="EP107" s="75"/>
      <c r="EQ107" s="75"/>
      <c r="ER107" s="75"/>
      <c r="ES107" s="75"/>
      <c r="ET107" s="75"/>
      <c r="EU107" s="75"/>
      <c r="EV107" s="75"/>
      <c r="EW107" s="75"/>
      <c r="EX107" s="75"/>
      <c r="EY107" s="75"/>
      <c r="EZ107" s="75"/>
      <c r="FA107" s="75"/>
      <c r="FB107" s="75"/>
      <c r="FC107" s="75"/>
      <c r="FD107" s="75"/>
      <c r="FE107" s="75"/>
      <c r="FF107" s="75"/>
      <c r="FG107" s="75"/>
      <c r="FH107" s="75"/>
      <c r="FI107" s="75"/>
      <c r="FJ107" s="75"/>
      <c r="FK107" s="75"/>
      <c r="FL107" s="75"/>
      <c r="FM107" s="75"/>
      <c r="FN107" s="75"/>
      <c r="FO107" s="75"/>
      <c r="FP107" s="75"/>
      <c r="FQ107" s="75"/>
      <c r="FR107" s="75"/>
      <c r="FS107" s="75"/>
      <c r="FT107" s="75"/>
      <c r="FU107" s="75"/>
      <c r="FV107" s="75"/>
      <c r="FW107" s="75"/>
      <c r="FX107" s="75"/>
      <c r="FY107" s="75"/>
      <c r="FZ107" s="75"/>
      <c r="GA107" s="75"/>
      <c r="GB107" s="75"/>
      <c r="GC107" s="75"/>
      <c r="GD107" s="75"/>
      <c r="GE107" s="75"/>
      <c r="GF107" s="75"/>
      <c r="GG107" s="75"/>
      <c r="GH107" s="75"/>
      <c r="GI107" s="75"/>
      <c r="GJ107" s="75"/>
      <c r="GK107" s="75"/>
      <c r="GL107" s="75"/>
      <c r="GM107" s="75"/>
      <c r="GN107" s="75"/>
      <c r="GO107" s="75"/>
      <c r="GP107" s="75"/>
      <c r="GQ107" s="75"/>
      <c r="GR107" s="75"/>
      <c r="GS107" s="75"/>
      <c r="GT107" s="75"/>
      <c r="GU107" s="75"/>
      <c r="GV107" s="75"/>
      <c r="GW107" s="75"/>
      <c r="GX107" s="75"/>
      <c r="GY107" s="75"/>
      <c r="GZ107" s="75"/>
      <c r="HA107" s="75"/>
      <c r="HB107" s="75"/>
      <c r="HC107" s="75"/>
      <c r="HD107" s="75"/>
      <c r="HE107" s="75"/>
      <c r="HF107" s="75"/>
      <c r="HG107" s="75"/>
      <c r="HH107" s="75"/>
      <c r="HI107" s="75"/>
    </row>
    <row r="108" spans="1:217" s="75" customFormat="1" ht="18" customHeight="1" x14ac:dyDescent="0.2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73"/>
      <c r="V108" s="73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72"/>
      <c r="BA108" s="72"/>
      <c r="BB108" s="72"/>
      <c r="BC108" s="72"/>
      <c r="BD108" s="72"/>
      <c r="BE108" s="72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  <c r="CE108" s="73"/>
      <c r="CF108" s="73"/>
      <c r="CG108" s="73"/>
      <c r="CH108" s="73"/>
      <c r="CI108" s="73"/>
      <c r="CJ108" s="73"/>
      <c r="CK108" s="7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  <c r="CW108" s="73"/>
      <c r="CX108" s="73"/>
      <c r="CY108" s="73"/>
      <c r="CZ108" s="73"/>
      <c r="DA108" s="73"/>
      <c r="DB108" s="73"/>
      <c r="DC108" s="73"/>
      <c r="DD108" s="73"/>
      <c r="DE108" s="73"/>
      <c r="DF108" s="73"/>
      <c r="DG108" s="73"/>
      <c r="DH108" s="73"/>
      <c r="DI108" s="73"/>
      <c r="DJ108" s="73"/>
      <c r="DK108" s="73"/>
      <c r="DL108" s="73"/>
      <c r="DM108" s="73"/>
      <c r="DN108" s="73"/>
      <c r="DO108" s="73"/>
      <c r="DP108" s="73"/>
      <c r="DQ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  <c r="EE108" s="73"/>
      <c r="EF108" s="73"/>
      <c r="EG108" s="73"/>
      <c r="EH108" s="73"/>
      <c r="EI108" s="73"/>
      <c r="EJ108" s="73"/>
      <c r="EK108" s="73"/>
      <c r="EL108" s="73"/>
      <c r="EM108" s="73"/>
      <c r="EN108" s="73"/>
      <c r="EO108" s="73"/>
      <c r="EP108" s="73"/>
      <c r="EQ108" s="73"/>
      <c r="ER108" s="73"/>
      <c r="ES108" s="73"/>
      <c r="ET108" s="73"/>
      <c r="EU108" s="73"/>
      <c r="EV108" s="73"/>
      <c r="EW108" s="73"/>
      <c r="EX108" s="73"/>
      <c r="EY108" s="73"/>
      <c r="EZ108" s="73"/>
      <c r="FA108" s="73"/>
      <c r="FB108" s="73"/>
      <c r="FC108" s="73"/>
      <c r="FD108" s="73"/>
      <c r="FE108" s="73"/>
      <c r="FF108" s="73"/>
      <c r="FG108" s="73"/>
      <c r="FH108" s="73"/>
      <c r="FI108" s="73"/>
      <c r="FJ108" s="73"/>
      <c r="FK108" s="73"/>
      <c r="FL108" s="73"/>
      <c r="FM108" s="73"/>
      <c r="FN108" s="73"/>
      <c r="FO108" s="73"/>
      <c r="FP108" s="73"/>
      <c r="FQ108" s="73"/>
      <c r="FR108" s="73"/>
      <c r="FS108" s="73"/>
      <c r="FT108" s="73"/>
      <c r="FU108" s="73"/>
      <c r="FV108" s="73"/>
      <c r="FW108" s="73"/>
      <c r="FX108" s="73"/>
      <c r="FY108" s="73"/>
      <c r="FZ108" s="73"/>
      <c r="GA108" s="73"/>
      <c r="GB108" s="73"/>
      <c r="GC108" s="73"/>
      <c r="GD108" s="73"/>
      <c r="GE108" s="73"/>
      <c r="GF108" s="73"/>
      <c r="GG108" s="73"/>
      <c r="GH108" s="73"/>
      <c r="GI108" s="73"/>
      <c r="GJ108" s="73"/>
      <c r="GK108" s="73"/>
      <c r="GL108" s="73"/>
      <c r="GM108" s="73"/>
      <c r="GN108" s="73"/>
      <c r="GO108" s="73"/>
      <c r="GP108" s="73"/>
      <c r="GQ108" s="73"/>
      <c r="GR108" s="73"/>
      <c r="GS108" s="73"/>
      <c r="GT108" s="73"/>
      <c r="GU108" s="73"/>
      <c r="GV108" s="73"/>
      <c r="GW108" s="73"/>
      <c r="GX108" s="73"/>
      <c r="GY108" s="73"/>
      <c r="GZ108" s="73"/>
      <c r="HA108" s="73"/>
      <c r="HB108" s="73"/>
      <c r="HC108" s="73"/>
      <c r="HD108" s="73"/>
      <c r="HE108" s="73"/>
      <c r="HF108" s="73"/>
      <c r="HG108" s="73"/>
      <c r="HH108" s="73"/>
      <c r="HI108" s="73"/>
    </row>
    <row r="109" spans="1:217" ht="18" customHeight="1" x14ac:dyDescent="0.2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  <c r="CO109" s="69"/>
      <c r="CP109" s="69"/>
      <c r="CQ109" s="69"/>
      <c r="CR109" s="69"/>
      <c r="CS109" s="69"/>
      <c r="CT109" s="69"/>
      <c r="CU109" s="69"/>
      <c r="CV109" s="69"/>
      <c r="CW109" s="69"/>
      <c r="CX109" s="69"/>
      <c r="CY109" s="69"/>
      <c r="CZ109" s="69"/>
      <c r="DA109" s="69"/>
      <c r="DB109" s="69"/>
      <c r="DC109" s="69"/>
      <c r="DD109" s="69"/>
      <c r="DE109" s="69"/>
      <c r="DF109" s="69"/>
      <c r="DG109" s="69"/>
      <c r="DH109" s="69"/>
      <c r="DI109" s="69"/>
      <c r="DJ109" s="69"/>
      <c r="DK109" s="69"/>
      <c r="DL109" s="69"/>
      <c r="DM109" s="69"/>
      <c r="DN109" s="69"/>
      <c r="DO109" s="69"/>
      <c r="DP109" s="69"/>
      <c r="DQ109" s="69"/>
      <c r="DR109" s="69"/>
      <c r="DS109" s="69"/>
      <c r="DT109" s="69"/>
      <c r="DU109" s="69"/>
      <c r="DV109" s="69"/>
      <c r="DW109" s="69"/>
      <c r="DX109" s="69"/>
      <c r="DY109" s="69"/>
      <c r="DZ109" s="69"/>
      <c r="EA109" s="69"/>
      <c r="EB109" s="69"/>
      <c r="EC109" s="69"/>
      <c r="ED109" s="69"/>
      <c r="EE109" s="69"/>
      <c r="EF109" s="69"/>
      <c r="EG109" s="69"/>
      <c r="EH109" s="69"/>
      <c r="EI109" s="69"/>
      <c r="EJ109" s="69"/>
      <c r="EK109" s="69"/>
      <c r="EL109" s="69"/>
      <c r="EM109" s="69"/>
      <c r="EN109" s="69"/>
      <c r="EO109" s="69"/>
      <c r="EP109" s="69"/>
      <c r="EQ109" s="69"/>
      <c r="ER109" s="69"/>
      <c r="ES109" s="69"/>
      <c r="ET109" s="69"/>
      <c r="EU109" s="69"/>
      <c r="EV109" s="69"/>
      <c r="EW109" s="69"/>
      <c r="EX109" s="69"/>
      <c r="EY109" s="69"/>
      <c r="EZ109" s="69"/>
      <c r="FA109" s="69"/>
      <c r="FB109" s="69"/>
      <c r="FC109" s="69"/>
      <c r="FD109" s="69"/>
      <c r="FE109" s="69"/>
      <c r="FF109" s="69"/>
      <c r="FG109" s="69"/>
      <c r="FH109" s="69"/>
      <c r="FI109" s="69"/>
      <c r="FJ109" s="69"/>
      <c r="FK109" s="69"/>
      <c r="FL109" s="69"/>
      <c r="FM109" s="69"/>
      <c r="FN109" s="69"/>
      <c r="FO109" s="69"/>
      <c r="FP109" s="69"/>
      <c r="FQ109" s="69"/>
      <c r="FR109" s="69"/>
      <c r="FS109" s="69"/>
      <c r="FT109" s="69"/>
      <c r="FU109" s="69"/>
      <c r="FV109" s="69"/>
      <c r="FW109" s="69"/>
      <c r="FX109" s="69"/>
      <c r="FY109" s="69"/>
      <c r="FZ109" s="69"/>
      <c r="GA109" s="69"/>
      <c r="GB109" s="69"/>
      <c r="GC109" s="69"/>
      <c r="GD109" s="69"/>
      <c r="GE109" s="69"/>
      <c r="GF109" s="69"/>
      <c r="GG109" s="69"/>
      <c r="GH109" s="69"/>
      <c r="GI109" s="69"/>
      <c r="GJ109" s="69"/>
      <c r="GK109" s="69"/>
      <c r="GL109" s="69"/>
      <c r="GM109" s="69"/>
      <c r="GN109" s="69"/>
      <c r="GO109" s="69"/>
      <c r="GP109" s="69"/>
      <c r="GQ109" s="69"/>
      <c r="GR109" s="69"/>
      <c r="GS109" s="69"/>
      <c r="GT109" s="69"/>
      <c r="GU109" s="69"/>
      <c r="GV109" s="69"/>
      <c r="GW109" s="69"/>
      <c r="GX109" s="69"/>
      <c r="GY109" s="69"/>
      <c r="GZ109" s="69"/>
      <c r="HA109" s="69"/>
      <c r="HB109" s="69"/>
      <c r="HC109" s="69"/>
      <c r="HD109" s="69"/>
      <c r="HE109" s="69"/>
      <c r="HF109" s="69"/>
      <c r="HG109" s="69"/>
      <c r="HH109" s="69"/>
      <c r="HI109" s="69"/>
    </row>
    <row r="110" spans="1:217" s="69" customFormat="1" ht="18" customHeight="1" x14ac:dyDescent="0.2">
      <c r="U110" s="75"/>
      <c r="V110" s="75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 x14ac:dyDescent="0.2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8" customHeight="1" x14ac:dyDescent="0.2"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 x14ac:dyDescent="0.2"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 x14ac:dyDescent="0.2"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 x14ac:dyDescent="0.2"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2" customHeight="1" x14ac:dyDescent="0.2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W116" s="6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 x14ac:dyDescent="0.2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X117" s="63"/>
      <c r="Y117" s="63"/>
      <c r="Z117" s="63"/>
      <c r="AA117" s="63"/>
      <c r="AB117" s="63"/>
      <c r="AC117" s="63"/>
      <c r="AD117" s="63"/>
      <c r="AE117" s="6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 x14ac:dyDescent="0.2">
      <c r="W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 x14ac:dyDescent="0.2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19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 x14ac:dyDescent="0.2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W120" s="75"/>
      <c r="X120" s="73"/>
      <c r="Y120" s="73"/>
      <c r="Z120" s="73"/>
      <c r="AA120" s="73"/>
      <c r="AB120" s="73"/>
      <c r="AC120" s="73"/>
      <c r="AD120" s="73"/>
      <c r="AE120" s="73"/>
      <c r="AJ120" s="72"/>
      <c r="AK120" s="5"/>
      <c r="AL120" s="5"/>
      <c r="AM120" s="72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8" customHeight="1" x14ac:dyDescent="0.2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W121" s="73"/>
      <c r="X121" s="75"/>
      <c r="Y121" s="75"/>
      <c r="Z121" s="75"/>
      <c r="AA121" s="75"/>
      <c r="AB121" s="75"/>
      <c r="AC121" s="75"/>
      <c r="AD121" s="75"/>
      <c r="AE121" s="75"/>
      <c r="AF121" s="73"/>
      <c r="AG121" s="73"/>
      <c r="AH121" s="73"/>
      <c r="AI121" s="73"/>
      <c r="AJ121" s="19"/>
      <c r="AK121" s="19"/>
      <c r="AL121" s="19"/>
      <c r="AM121" s="19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 x14ac:dyDescent="0.2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X122" s="73"/>
      <c r="Y122" s="73"/>
      <c r="Z122" s="73"/>
      <c r="AA122" s="73"/>
      <c r="AB122" s="73"/>
      <c r="AC122" s="73"/>
      <c r="AD122" s="73"/>
      <c r="AE122" s="73"/>
      <c r="AF122" s="63"/>
      <c r="AG122" s="63"/>
      <c r="AH122" s="63"/>
      <c r="AI122" s="63"/>
      <c r="AJ122" s="68"/>
      <c r="AK122" s="19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 x14ac:dyDescent="0.2"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 x14ac:dyDescent="0.2">
      <c r="AF124" s="73"/>
      <c r="AG124" s="73"/>
      <c r="AH124" s="73"/>
      <c r="AI124" s="73"/>
      <c r="AJ124" s="72"/>
      <c r="AK124" s="5"/>
      <c r="AL124" s="5"/>
      <c r="AM124" s="72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2" customHeight="1" x14ac:dyDescent="0.2">
      <c r="AF125" s="73"/>
      <c r="AG125" s="73"/>
      <c r="AH125" s="73"/>
      <c r="AI125" s="73"/>
      <c r="AJ125" s="74"/>
      <c r="AK125" s="53"/>
      <c r="AL125" s="53"/>
      <c r="AM125" s="74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 x14ac:dyDescent="0.2">
      <c r="AF126" s="75"/>
      <c r="AG126" s="75"/>
      <c r="AH126" s="75"/>
      <c r="AI126" s="75"/>
      <c r="AJ126" s="72"/>
      <c r="AK126" s="5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 x14ac:dyDescent="0.2">
      <c r="AF127" s="73"/>
      <c r="AG127" s="73"/>
      <c r="AH127" s="73"/>
      <c r="AI127" s="73"/>
      <c r="AJ127" s="68"/>
      <c r="AK127" s="19"/>
      <c r="AL127" s="19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 x14ac:dyDescent="0.2">
      <c r="AJ128" s="68"/>
      <c r="AK128" s="19"/>
      <c r="AL128" s="19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8" customHeight="1" x14ac:dyDescent="0.2">
      <c r="AJ129" s="68"/>
      <c r="AK129" s="19"/>
      <c r="AL129" s="19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 x14ac:dyDescent="0.2"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 x14ac:dyDescent="0.2"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 x14ac:dyDescent="0.2"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2" customHeight="1" x14ac:dyDescent="0.2">
      <c r="AJ133" s="68"/>
      <c r="AK133" s="19"/>
      <c r="AL133" s="19"/>
      <c r="AM133" s="68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68"/>
      <c r="BA133" s="68"/>
      <c r="BB133" s="68"/>
      <c r="BC133" s="68"/>
      <c r="BD133" s="68"/>
      <c r="BE133" s="68"/>
    </row>
    <row r="134" spans="1:217" s="69" customFormat="1" ht="18" customHeight="1" x14ac:dyDescent="0.2">
      <c r="AJ134" s="68"/>
      <c r="AK134" s="19"/>
      <c r="AL134" s="19"/>
      <c r="AM134" s="68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68"/>
      <c r="BA134" s="68"/>
      <c r="BB134" s="68"/>
      <c r="BC134" s="68"/>
      <c r="BD134" s="68"/>
      <c r="BE134" s="68"/>
    </row>
    <row r="135" spans="1:217" s="69" customFormat="1" ht="18" customHeight="1" x14ac:dyDescent="0.2"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 x14ac:dyDescent="0.2"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68"/>
      <c r="BA136" s="68"/>
      <c r="BB136" s="68"/>
      <c r="BC136" s="68"/>
      <c r="BD136" s="68"/>
      <c r="BE136" s="68"/>
    </row>
    <row r="137" spans="1:217" s="69" customFormat="1" ht="18" customHeight="1" x14ac:dyDescent="0.2">
      <c r="AJ137" s="68"/>
      <c r="AK137" s="19"/>
      <c r="AL137" s="19"/>
      <c r="AM137" s="68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68"/>
      <c r="BA137" s="68"/>
      <c r="BB137" s="68"/>
      <c r="BC137" s="68"/>
      <c r="BD137" s="68"/>
      <c r="BE137" s="68"/>
    </row>
    <row r="138" spans="1:217" s="69" customFormat="1" ht="18" customHeight="1" x14ac:dyDescent="0.2">
      <c r="AJ138" s="68"/>
      <c r="AK138" s="19"/>
      <c r="AL138" s="19"/>
      <c r="AM138" s="68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68"/>
      <c r="BA138" s="68"/>
      <c r="BB138" s="68"/>
      <c r="BC138" s="68"/>
      <c r="BD138" s="68"/>
      <c r="BE138" s="68"/>
    </row>
    <row r="139" spans="1:217" s="69" customFormat="1" ht="18" customHeight="1" x14ac:dyDescent="0.2"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68"/>
      <c r="BA139" s="68"/>
      <c r="BB139" s="68"/>
      <c r="BC139" s="68"/>
      <c r="BD139" s="68"/>
      <c r="BE139" s="68"/>
    </row>
    <row r="140" spans="1:217" s="69" customFormat="1" ht="18" customHeight="1" x14ac:dyDescent="0.2">
      <c r="U140" s="73"/>
      <c r="V140" s="73"/>
      <c r="AJ140" s="68"/>
      <c r="AK140" s="19"/>
      <c r="AL140" s="19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72"/>
      <c r="BA140" s="72"/>
      <c r="BB140" s="72"/>
      <c r="BC140" s="72"/>
      <c r="BD140" s="72"/>
      <c r="BE140" s="72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3"/>
      <c r="CS140" s="73"/>
      <c r="CT140" s="73"/>
      <c r="CU140" s="73"/>
      <c r="CV140" s="73"/>
      <c r="CW140" s="73"/>
      <c r="CX140" s="73"/>
      <c r="CY140" s="73"/>
      <c r="CZ140" s="73"/>
      <c r="DA140" s="73"/>
      <c r="DB140" s="73"/>
      <c r="DC140" s="73"/>
      <c r="DD140" s="73"/>
      <c r="DE140" s="73"/>
      <c r="DF140" s="73"/>
      <c r="DG140" s="73"/>
      <c r="DH140" s="73"/>
      <c r="DI140" s="73"/>
      <c r="DJ140" s="73"/>
      <c r="DK140" s="73"/>
      <c r="DL140" s="73"/>
      <c r="DM140" s="73"/>
      <c r="DN140" s="73"/>
      <c r="DO140" s="73"/>
      <c r="DP140" s="73"/>
      <c r="DQ140" s="73"/>
      <c r="DR140" s="73"/>
      <c r="DS140" s="73"/>
      <c r="DT140" s="73"/>
      <c r="DU140" s="73"/>
      <c r="DV140" s="73"/>
      <c r="DW140" s="73"/>
      <c r="DX140" s="73"/>
      <c r="DY140" s="73"/>
      <c r="DZ140" s="73"/>
      <c r="EA140" s="73"/>
      <c r="EB140" s="73"/>
      <c r="EC140" s="73"/>
      <c r="ED140" s="73"/>
      <c r="EE140" s="73"/>
      <c r="EF140" s="73"/>
      <c r="EG140" s="73"/>
      <c r="EH140" s="73"/>
      <c r="EI140" s="73"/>
      <c r="EJ140" s="73"/>
      <c r="EK140" s="73"/>
      <c r="EL140" s="73"/>
      <c r="EM140" s="73"/>
      <c r="EN140" s="73"/>
      <c r="EO140" s="73"/>
      <c r="EP140" s="73"/>
      <c r="EQ140" s="73"/>
      <c r="ER140" s="73"/>
      <c r="ES140" s="73"/>
      <c r="ET140" s="73"/>
      <c r="EU140" s="73"/>
      <c r="EV140" s="73"/>
      <c r="EW140" s="73"/>
      <c r="EX140" s="73"/>
      <c r="EY140" s="73"/>
      <c r="EZ140" s="73"/>
      <c r="FA140" s="73"/>
      <c r="FB140" s="73"/>
      <c r="FC140" s="73"/>
      <c r="FD140" s="73"/>
      <c r="FE140" s="73"/>
      <c r="FF140" s="73"/>
      <c r="FG140" s="73"/>
      <c r="FH140" s="73"/>
      <c r="FI140" s="73"/>
      <c r="FJ140" s="73"/>
      <c r="FK140" s="73"/>
      <c r="FL140" s="73"/>
      <c r="FM140" s="73"/>
      <c r="FN140" s="73"/>
      <c r="FO140" s="73"/>
      <c r="FP140" s="73"/>
      <c r="FQ140" s="73"/>
      <c r="FR140" s="73"/>
      <c r="FS140" s="73"/>
      <c r="FT140" s="73"/>
      <c r="FU140" s="73"/>
      <c r="FV140" s="73"/>
      <c r="FW140" s="73"/>
      <c r="FX140" s="73"/>
      <c r="FY140" s="73"/>
      <c r="FZ140" s="73"/>
      <c r="GA140" s="73"/>
      <c r="GB140" s="73"/>
      <c r="GC140" s="73"/>
      <c r="GD140" s="73"/>
      <c r="GE140" s="73"/>
      <c r="GF140" s="73"/>
      <c r="GG140" s="73"/>
      <c r="GH140" s="73"/>
      <c r="GI140" s="73"/>
      <c r="GJ140" s="73"/>
      <c r="GK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</row>
    <row r="141" spans="1:217" ht="12.75" x14ac:dyDescent="0.2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8"/>
      <c r="AK141" s="19"/>
      <c r="AL141" s="19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19"/>
      <c r="BA141" s="19"/>
      <c r="BB141" s="19"/>
      <c r="BC141" s="19"/>
      <c r="BD141" s="19"/>
      <c r="BE141" s="19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  <c r="DA141" s="63"/>
      <c r="DB141" s="63"/>
      <c r="DC141" s="63"/>
      <c r="DD141" s="63"/>
      <c r="DE141" s="63"/>
      <c r="DF141" s="63"/>
      <c r="DG141" s="63"/>
      <c r="DH141" s="63"/>
      <c r="DI141" s="63"/>
      <c r="DJ141" s="63"/>
      <c r="DK141" s="63"/>
      <c r="DL141" s="63"/>
      <c r="DM141" s="63"/>
      <c r="DN141" s="63"/>
      <c r="DO141" s="63"/>
      <c r="DP141" s="63"/>
      <c r="DQ141" s="63"/>
      <c r="DR141" s="63"/>
      <c r="DS141" s="63"/>
      <c r="DT141" s="63"/>
      <c r="DU141" s="63"/>
      <c r="DV141" s="63"/>
      <c r="DW141" s="63"/>
      <c r="DX141" s="63"/>
      <c r="DY141" s="63"/>
      <c r="DZ141" s="63"/>
      <c r="EA141" s="63"/>
      <c r="EB141" s="63"/>
      <c r="EC141" s="63"/>
      <c r="ED141" s="63"/>
      <c r="EE141" s="63"/>
      <c r="EF141" s="63"/>
      <c r="EG141" s="63"/>
      <c r="EH141" s="63"/>
      <c r="EI141" s="63"/>
      <c r="EJ141" s="63"/>
      <c r="EK141" s="63"/>
      <c r="EL141" s="63"/>
      <c r="EM141" s="63"/>
      <c r="EN141" s="63"/>
      <c r="EO141" s="63"/>
      <c r="EP141" s="63"/>
      <c r="EQ141" s="63"/>
      <c r="ER141" s="63"/>
      <c r="ES141" s="63"/>
      <c r="ET141" s="63"/>
      <c r="EU141" s="63"/>
      <c r="EV141" s="63"/>
      <c r="EW141" s="63"/>
      <c r="EX141" s="63"/>
      <c r="EY141" s="63"/>
      <c r="EZ141" s="63"/>
      <c r="FA141" s="63"/>
      <c r="FB141" s="63"/>
      <c r="FC141" s="63"/>
      <c r="FD141" s="63"/>
      <c r="FE141" s="63"/>
      <c r="FF141" s="63"/>
      <c r="FG141" s="63"/>
      <c r="FH141" s="63"/>
      <c r="FI141" s="63"/>
      <c r="FJ141" s="63"/>
      <c r="FK141" s="63"/>
      <c r="FL141" s="63"/>
      <c r="FM141" s="63"/>
      <c r="FN141" s="63"/>
      <c r="FO141" s="63"/>
      <c r="FP141" s="63"/>
      <c r="FQ141" s="63"/>
      <c r="FR141" s="63"/>
      <c r="FS141" s="63"/>
      <c r="FT141" s="63"/>
      <c r="FU141" s="63"/>
      <c r="FV141" s="63"/>
      <c r="FW141" s="63"/>
      <c r="FX141" s="63"/>
      <c r="FY141" s="63"/>
      <c r="FZ141" s="63"/>
      <c r="GA141" s="63"/>
      <c r="GB141" s="63"/>
      <c r="GC141" s="63"/>
      <c r="GD141" s="63"/>
      <c r="GE141" s="63"/>
      <c r="GF141" s="63"/>
      <c r="GG141" s="63"/>
      <c r="GH141" s="63"/>
      <c r="GI141" s="63"/>
      <c r="GJ141" s="63"/>
      <c r="GK141" s="63"/>
      <c r="GL141" s="63"/>
      <c r="GM141" s="63"/>
      <c r="GN141" s="63"/>
      <c r="GO141" s="63"/>
      <c r="GP141" s="63"/>
      <c r="GQ141" s="63"/>
      <c r="GR141" s="63"/>
      <c r="GS141" s="63"/>
      <c r="GT141" s="63"/>
      <c r="GU141" s="63"/>
      <c r="GV141" s="63"/>
      <c r="GW141" s="63"/>
      <c r="GX141" s="63"/>
      <c r="GY141" s="63"/>
      <c r="GZ141" s="63"/>
      <c r="HA141" s="63"/>
      <c r="HB141" s="63"/>
      <c r="HC141" s="63"/>
      <c r="HD141" s="63"/>
      <c r="HE141" s="63"/>
      <c r="HF141" s="63"/>
      <c r="HG141" s="63"/>
      <c r="HH141" s="63"/>
      <c r="HI141" s="63"/>
    </row>
    <row r="142" spans="1:217" s="63" customFormat="1" ht="18" customHeight="1" x14ac:dyDescent="0.2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73"/>
      <c r="V142" s="73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8"/>
      <c r="AK142" s="19"/>
      <c r="AL142" s="19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69"/>
      <c r="CH142" s="69"/>
      <c r="CI142" s="69"/>
      <c r="CJ142" s="69"/>
      <c r="CK142" s="69"/>
      <c r="CL142" s="69"/>
      <c r="CM142" s="69"/>
      <c r="CN142" s="69"/>
      <c r="CO142" s="69"/>
      <c r="CP142" s="69"/>
      <c r="CQ142" s="69"/>
      <c r="CR142" s="69"/>
      <c r="CS142" s="69"/>
      <c r="CT142" s="69"/>
      <c r="CU142" s="69"/>
      <c r="CV142" s="69"/>
      <c r="CW142" s="69"/>
      <c r="CX142" s="69"/>
      <c r="CY142" s="69"/>
      <c r="CZ142" s="69"/>
      <c r="DA142" s="69"/>
      <c r="DB142" s="69"/>
      <c r="DC142" s="69"/>
      <c r="DD142" s="69"/>
      <c r="DE142" s="69"/>
      <c r="DF142" s="69"/>
      <c r="DG142" s="69"/>
      <c r="DH142" s="69"/>
      <c r="DI142" s="69"/>
      <c r="DJ142" s="69"/>
      <c r="DK142" s="69"/>
      <c r="DL142" s="69"/>
      <c r="DM142" s="69"/>
      <c r="DN142" s="69"/>
      <c r="DO142" s="69"/>
      <c r="DP142" s="69"/>
      <c r="DQ142" s="69"/>
      <c r="DR142" s="69"/>
      <c r="DS142" s="69"/>
      <c r="DT142" s="69"/>
      <c r="DU142" s="69"/>
      <c r="DV142" s="69"/>
      <c r="DW142" s="69"/>
      <c r="DX142" s="69"/>
      <c r="DY142" s="69"/>
      <c r="DZ142" s="69"/>
      <c r="EA142" s="69"/>
      <c r="EB142" s="69"/>
      <c r="EC142" s="69"/>
      <c r="ED142" s="69"/>
      <c r="EE142" s="69"/>
      <c r="EF142" s="69"/>
      <c r="EG142" s="69"/>
      <c r="EH142" s="69"/>
      <c r="EI142" s="69"/>
      <c r="EJ142" s="69"/>
      <c r="EK142" s="69"/>
      <c r="EL142" s="69"/>
      <c r="EM142" s="69"/>
      <c r="EN142" s="69"/>
      <c r="EO142" s="69"/>
      <c r="EP142" s="69"/>
      <c r="EQ142" s="69"/>
      <c r="ER142" s="69"/>
      <c r="ES142" s="69"/>
      <c r="ET142" s="69"/>
      <c r="EU142" s="69"/>
      <c r="EV142" s="69"/>
      <c r="EW142" s="69"/>
      <c r="EX142" s="69"/>
      <c r="EY142" s="69"/>
      <c r="EZ142" s="69"/>
      <c r="FA142" s="69"/>
      <c r="FB142" s="69"/>
      <c r="FC142" s="69"/>
      <c r="FD142" s="69"/>
      <c r="FE142" s="69"/>
      <c r="FF142" s="69"/>
      <c r="FG142" s="69"/>
      <c r="FH142" s="69"/>
      <c r="FI142" s="69"/>
      <c r="FJ142" s="69"/>
      <c r="FK142" s="69"/>
      <c r="FL142" s="69"/>
      <c r="FM142" s="69"/>
      <c r="FN142" s="69"/>
      <c r="FO142" s="69"/>
      <c r="FP142" s="69"/>
      <c r="FQ142" s="69"/>
      <c r="FR142" s="69"/>
      <c r="FS142" s="69"/>
      <c r="FT142" s="69"/>
      <c r="FU142" s="69"/>
      <c r="FV142" s="69"/>
      <c r="FW142" s="69"/>
      <c r="FX142" s="69"/>
      <c r="FY142" s="69"/>
      <c r="FZ142" s="69"/>
      <c r="GA142" s="69"/>
      <c r="GB142" s="69"/>
      <c r="GC142" s="69"/>
      <c r="GD142" s="69"/>
      <c r="GE142" s="69"/>
      <c r="GF142" s="69"/>
      <c r="GG142" s="69"/>
      <c r="GH142" s="69"/>
      <c r="GI142" s="69"/>
      <c r="GJ142" s="69"/>
      <c r="GK142" s="69"/>
      <c r="GL142" s="69"/>
      <c r="GM142" s="69"/>
      <c r="GN142" s="69"/>
      <c r="GO142" s="69"/>
      <c r="GP142" s="69"/>
      <c r="GQ142" s="69"/>
      <c r="GR142" s="69"/>
      <c r="GS142" s="69"/>
      <c r="GT142" s="69"/>
      <c r="GU142" s="69"/>
      <c r="GV142" s="69"/>
      <c r="GW142" s="69"/>
      <c r="GX142" s="69"/>
      <c r="GY142" s="69"/>
      <c r="GZ142" s="69"/>
      <c r="HA142" s="69"/>
      <c r="HB142" s="69"/>
      <c r="HC142" s="69"/>
      <c r="HD142" s="69"/>
      <c r="HE142" s="69"/>
      <c r="HF142" s="69"/>
      <c r="HG142" s="69"/>
      <c r="HH142" s="69"/>
      <c r="HI142" s="69"/>
    </row>
    <row r="143" spans="1:217" s="69" customFormat="1" ht="3.95" customHeight="1" x14ac:dyDescent="0.2">
      <c r="U143" s="73"/>
      <c r="V143" s="73"/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72"/>
      <c r="BA143" s="72"/>
      <c r="BB143" s="72"/>
      <c r="BC143" s="72"/>
      <c r="BD143" s="72"/>
      <c r="BE143" s="72"/>
      <c r="BF143" s="73"/>
      <c r="BG143" s="73"/>
      <c r="BH143" s="73"/>
      <c r="BI143" s="73"/>
      <c r="BJ143" s="73"/>
      <c r="BK143" s="73"/>
      <c r="BL143" s="73"/>
      <c r="BM143" s="73"/>
      <c r="BN143" s="73"/>
      <c r="BO143" s="73"/>
      <c r="BP143" s="73"/>
      <c r="BQ143" s="73"/>
      <c r="BR143" s="73"/>
      <c r="BS143" s="73"/>
      <c r="BT143" s="73"/>
      <c r="BU143" s="73"/>
      <c r="BV143" s="73"/>
      <c r="BW143" s="73"/>
      <c r="BX143" s="73"/>
      <c r="BY143" s="73"/>
      <c r="BZ143" s="73"/>
      <c r="CA143" s="73"/>
      <c r="CB143" s="73"/>
      <c r="CC143" s="73"/>
      <c r="CD143" s="73"/>
      <c r="CE143" s="73"/>
      <c r="CF143" s="73"/>
      <c r="CG143" s="73"/>
      <c r="CH143" s="73"/>
      <c r="CI143" s="73"/>
      <c r="CJ143" s="73"/>
      <c r="CK143" s="73"/>
      <c r="CL143" s="73"/>
      <c r="CM143" s="73"/>
      <c r="CN143" s="73"/>
      <c r="CO143" s="73"/>
      <c r="CP143" s="73"/>
      <c r="CQ143" s="73"/>
      <c r="CR143" s="73"/>
      <c r="CS143" s="73"/>
      <c r="CT143" s="73"/>
      <c r="CU143" s="73"/>
      <c r="CV143" s="73"/>
      <c r="CW143" s="73"/>
      <c r="CX143" s="73"/>
      <c r="CY143" s="73"/>
      <c r="CZ143" s="73"/>
      <c r="DA143" s="73"/>
      <c r="DB143" s="73"/>
      <c r="DC143" s="73"/>
      <c r="DD143" s="73"/>
      <c r="DE143" s="73"/>
      <c r="DF143" s="73"/>
      <c r="DG143" s="73"/>
      <c r="DH143" s="73"/>
      <c r="DI143" s="73"/>
      <c r="DJ143" s="73"/>
      <c r="DK143" s="73"/>
      <c r="DL143" s="73"/>
      <c r="DM143" s="73"/>
      <c r="DN143" s="73"/>
      <c r="DO143" s="73"/>
      <c r="DP143" s="73"/>
      <c r="DQ143" s="73"/>
      <c r="DR143" s="73"/>
      <c r="DS143" s="73"/>
      <c r="DT143" s="73"/>
      <c r="DU143" s="73"/>
      <c r="DV143" s="73"/>
      <c r="DW143" s="73"/>
      <c r="DX143" s="73"/>
      <c r="DY143" s="73"/>
      <c r="DZ143" s="73"/>
      <c r="EA143" s="73"/>
      <c r="EB143" s="73"/>
      <c r="EC143" s="73"/>
      <c r="ED143" s="73"/>
      <c r="EE143" s="73"/>
      <c r="EF143" s="73"/>
      <c r="EG143" s="73"/>
      <c r="EH143" s="73"/>
      <c r="EI143" s="73"/>
      <c r="EJ143" s="73"/>
      <c r="EK143" s="73"/>
      <c r="EL143" s="73"/>
      <c r="EM143" s="73"/>
      <c r="EN143" s="73"/>
      <c r="EO143" s="73"/>
      <c r="EP143" s="73"/>
      <c r="EQ143" s="73"/>
      <c r="ER143" s="73"/>
      <c r="ES143" s="73"/>
      <c r="ET143" s="73"/>
      <c r="EU143" s="73"/>
      <c r="EV143" s="73"/>
      <c r="EW143" s="73"/>
      <c r="EX143" s="73"/>
      <c r="EY143" s="73"/>
      <c r="EZ143" s="73"/>
      <c r="FA143" s="73"/>
      <c r="FB143" s="73"/>
      <c r="FC143" s="73"/>
      <c r="FD143" s="73"/>
      <c r="FE143" s="73"/>
      <c r="FF143" s="73"/>
      <c r="FG143" s="73"/>
      <c r="FH143" s="73"/>
      <c r="FI143" s="73"/>
      <c r="FJ143" s="73"/>
      <c r="FK143" s="73"/>
      <c r="FL143" s="73"/>
      <c r="FM143" s="73"/>
      <c r="FN143" s="73"/>
      <c r="FO143" s="73"/>
      <c r="FP143" s="73"/>
      <c r="FQ143" s="73"/>
      <c r="FR143" s="73"/>
      <c r="FS143" s="73"/>
      <c r="FT143" s="73"/>
      <c r="FU143" s="73"/>
      <c r="FV143" s="73"/>
      <c r="FW143" s="73"/>
      <c r="FX143" s="73"/>
      <c r="FY143" s="73"/>
      <c r="FZ143" s="73"/>
      <c r="GA143" s="73"/>
      <c r="GB143" s="73"/>
      <c r="GC143" s="73"/>
      <c r="GD143" s="73"/>
      <c r="GE143" s="73"/>
      <c r="GF143" s="73"/>
      <c r="GG143" s="73"/>
      <c r="GH143" s="73"/>
      <c r="GI143" s="73"/>
      <c r="GJ143" s="73"/>
      <c r="GK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</row>
    <row r="144" spans="1:217" ht="14.25" customHeight="1" x14ac:dyDescent="0.2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</row>
    <row r="145" spans="1:217" ht="20.100000000000001" customHeight="1" x14ac:dyDescent="0.2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74"/>
      <c r="BA145" s="74"/>
      <c r="BB145" s="74"/>
      <c r="BC145" s="74"/>
      <c r="BD145" s="74"/>
      <c r="BE145" s="74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  <c r="DE145" s="75"/>
      <c r="DF145" s="75"/>
      <c r="DG145" s="75"/>
      <c r="DH145" s="75"/>
      <c r="DI145" s="75"/>
      <c r="DJ145" s="75"/>
      <c r="DK145" s="75"/>
      <c r="DL145" s="75"/>
      <c r="DM145" s="75"/>
      <c r="DN145" s="75"/>
      <c r="DO145" s="75"/>
      <c r="DP145" s="75"/>
      <c r="DQ145" s="75"/>
      <c r="DR145" s="75"/>
      <c r="DS145" s="75"/>
      <c r="DT145" s="75"/>
      <c r="DU145" s="75"/>
      <c r="DV145" s="75"/>
      <c r="DW145" s="75"/>
      <c r="DX145" s="75"/>
      <c r="DY145" s="75"/>
      <c r="DZ145" s="75"/>
      <c r="EA145" s="75"/>
      <c r="EB145" s="75"/>
      <c r="EC145" s="75"/>
      <c r="ED145" s="75"/>
      <c r="EE145" s="75"/>
      <c r="EF145" s="75"/>
      <c r="EG145" s="75"/>
      <c r="EH145" s="75"/>
      <c r="EI145" s="75"/>
      <c r="EJ145" s="75"/>
      <c r="EK145" s="75"/>
      <c r="EL145" s="75"/>
      <c r="EM145" s="75"/>
      <c r="EN145" s="75"/>
      <c r="EO145" s="75"/>
      <c r="EP145" s="75"/>
      <c r="EQ145" s="75"/>
      <c r="ER145" s="75"/>
      <c r="ES145" s="75"/>
      <c r="ET145" s="75"/>
      <c r="EU145" s="75"/>
      <c r="EV145" s="75"/>
      <c r="EW145" s="75"/>
      <c r="EX145" s="75"/>
      <c r="EY145" s="75"/>
      <c r="EZ145" s="75"/>
      <c r="FA145" s="75"/>
      <c r="FB145" s="75"/>
      <c r="FC145" s="75"/>
      <c r="FD145" s="75"/>
      <c r="FE145" s="75"/>
      <c r="FF145" s="75"/>
      <c r="FG145" s="75"/>
      <c r="FH145" s="75"/>
      <c r="FI145" s="75"/>
      <c r="FJ145" s="75"/>
      <c r="FK145" s="75"/>
      <c r="FL145" s="75"/>
      <c r="FM145" s="75"/>
      <c r="FN145" s="75"/>
      <c r="FO145" s="75"/>
      <c r="FP145" s="75"/>
      <c r="FQ145" s="75"/>
      <c r="FR145" s="75"/>
      <c r="FS145" s="75"/>
      <c r="FT145" s="75"/>
      <c r="FU145" s="75"/>
      <c r="FV145" s="75"/>
      <c r="FW145" s="75"/>
      <c r="FX145" s="75"/>
      <c r="FY145" s="75"/>
      <c r="FZ145" s="75"/>
      <c r="GA145" s="75"/>
      <c r="GB145" s="75"/>
      <c r="GC145" s="75"/>
      <c r="GD145" s="75"/>
      <c r="GE145" s="75"/>
      <c r="GF145" s="75"/>
      <c r="GG145" s="75"/>
      <c r="GH145" s="75"/>
      <c r="GI145" s="75"/>
      <c r="GJ145" s="75"/>
      <c r="GK145" s="75"/>
      <c r="GL145" s="75"/>
      <c r="GM145" s="75"/>
      <c r="GN145" s="75"/>
      <c r="GO145" s="75"/>
      <c r="GP145" s="75"/>
      <c r="GQ145" s="75"/>
      <c r="GR145" s="75"/>
      <c r="GS145" s="75"/>
      <c r="GT145" s="75"/>
      <c r="GU145" s="75"/>
      <c r="GV145" s="75"/>
      <c r="GW145" s="75"/>
      <c r="GX145" s="75"/>
      <c r="GY145" s="75"/>
      <c r="GZ145" s="75"/>
      <c r="HA145" s="75"/>
      <c r="HB145" s="75"/>
      <c r="HC145" s="75"/>
      <c r="HD145" s="75"/>
      <c r="HE145" s="75"/>
      <c r="HF145" s="75"/>
      <c r="HG145" s="75"/>
      <c r="HH145" s="75"/>
      <c r="HI145" s="75"/>
    </row>
    <row r="146" spans="1:217" s="75" customFormat="1" ht="18" customHeight="1" x14ac:dyDescent="0.2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73"/>
      <c r="V146" s="73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72"/>
      <c r="BA146" s="72"/>
      <c r="BB146" s="72"/>
      <c r="BC146" s="72"/>
      <c r="BD146" s="72"/>
      <c r="BE146" s="72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3"/>
      <c r="CS146" s="73"/>
      <c r="CT146" s="73"/>
      <c r="CU146" s="73"/>
      <c r="CV146" s="73"/>
      <c r="CW146" s="73"/>
      <c r="CX146" s="73"/>
      <c r="CY146" s="73"/>
      <c r="CZ146" s="73"/>
      <c r="DA146" s="73"/>
      <c r="DB146" s="73"/>
      <c r="DC146" s="73"/>
      <c r="DD146" s="73"/>
      <c r="DE146" s="73"/>
      <c r="DF146" s="73"/>
      <c r="DG146" s="73"/>
      <c r="DH146" s="73"/>
      <c r="DI146" s="73"/>
      <c r="DJ146" s="73"/>
      <c r="DK146" s="73"/>
      <c r="DL146" s="73"/>
      <c r="DM146" s="73"/>
      <c r="DN146" s="73"/>
      <c r="DO146" s="73"/>
      <c r="DP146" s="73"/>
      <c r="DQ146" s="73"/>
      <c r="DR146" s="73"/>
      <c r="DS146" s="73"/>
      <c r="DT146" s="73"/>
      <c r="DU146" s="73"/>
      <c r="DV146" s="73"/>
      <c r="DW146" s="73"/>
      <c r="DX146" s="73"/>
      <c r="DY146" s="73"/>
      <c r="DZ146" s="73"/>
      <c r="EA146" s="73"/>
      <c r="EB146" s="73"/>
      <c r="EC146" s="73"/>
      <c r="ED146" s="73"/>
      <c r="EE146" s="73"/>
      <c r="EF146" s="73"/>
      <c r="EG146" s="73"/>
      <c r="EH146" s="73"/>
      <c r="EI146" s="73"/>
      <c r="EJ146" s="73"/>
      <c r="EK146" s="73"/>
      <c r="EL146" s="73"/>
      <c r="EM146" s="73"/>
      <c r="EN146" s="73"/>
      <c r="EO146" s="73"/>
      <c r="EP146" s="73"/>
      <c r="EQ146" s="73"/>
      <c r="ER146" s="73"/>
      <c r="ES146" s="73"/>
      <c r="ET146" s="73"/>
      <c r="EU146" s="73"/>
      <c r="EV146" s="73"/>
      <c r="EW146" s="73"/>
      <c r="EX146" s="73"/>
      <c r="EY146" s="73"/>
      <c r="EZ146" s="73"/>
      <c r="FA146" s="73"/>
      <c r="FB146" s="73"/>
      <c r="FC146" s="73"/>
      <c r="FD146" s="73"/>
      <c r="FE146" s="73"/>
      <c r="FF146" s="73"/>
      <c r="FG146" s="73"/>
      <c r="FH146" s="73"/>
      <c r="FI146" s="73"/>
      <c r="FJ146" s="73"/>
      <c r="FK146" s="73"/>
      <c r="FL146" s="73"/>
      <c r="FM146" s="73"/>
      <c r="FN146" s="73"/>
      <c r="FO146" s="73"/>
      <c r="FP146" s="73"/>
      <c r="FQ146" s="73"/>
      <c r="FR146" s="73"/>
      <c r="FS146" s="73"/>
      <c r="FT146" s="73"/>
      <c r="FU146" s="73"/>
      <c r="FV146" s="73"/>
      <c r="FW146" s="73"/>
      <c r="FX146" s="73"/>
      <c r="FY146" s="73"/>
      <c r="FZ146" s="73"/>
      <c r="GA146" s="73"/>
      <c r="GB146" s="73"/>
      <c r="GC146" s="73"/>
      <c r="GD146" s="73"/>
      <c r="GE146" s="73"/>
      <c r="GF146" s="73"/>
      <c r="GG146" s="73"/>
      <c r="GH146" s="73"/>
      <c r="GI146" s="73"/>
      <c r="GJ146" s="73"/>
      <c r="GK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</row>
    <row r="147" spans="1:217" ht="18" customHeight="1" x14ac:dyDescent="0.2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  <c r="CO147" s="69"/>
      <c r="CP147" s="69"/>
      <c r="CQ147" s="69"/>
      <c r="CR147" s="69"/>
      <c r="CS147" s="69"/>
      <c r="CT147" s="69"/>
      <c r="CU147" s="69"/>
      <c r="CV147" s="69"/>
      <c r="CW147" s="69"/>
      <c r="CX147" s="69"/>
      <c r="CY147" s="69"/>
      <c r="CZ147" s="69"/>
      <c r="DA147" s="69"/>
      <c r="DB147" s="69"/>
      <c r="DC147" s="69"/>
      <c r="DD147" s="69"/>
      <c r="DE147" s="69"/>
      <c r="DF147" s="69"/>
      <c r="DG147" s="69"/>
      <c r="DH147" s="69"/>
      <c r="DI147" s="69"/>
      <c r="DJ147" s="69"/>
      <c r="DK147" s="69"/>
      <c r="DL147" s="69"/>
      <c r="DM147" s="69"/>
      <c r="DN147" s="69"/>
      <c r="DO147" s="69"/>
      <c r="DP147" s="69"/>
      <c r="DQ147" s="69"/>
      <c r="DR147" s="69"/>
      <c r="DS147" s="69"/>
      <c r="DT147" s="69"/>
      <c r="DU147" s="69"/>
      <c r="DV147" s="69"/>
      <c r="DW147" s="69"/>
      <c r="DX147" s="69"/>
      <c r="DY147" s="69"/>
      <c r="DZ147" s="69"/>
      <c r="EA147" s="69"/>
      <c r="EB147" s="69"/>
      <c r="EC147" s="69"/>
      <c r="ED147" s="69"/>
      <c r="EE147" s="69"/>
      <c r="EF147" s="69"/>
      <c r="EG147" s="69"/>
      <c r="EH147" s="69"/>
      <c r="EI147" s="69"/>
      <c r="EJ147" s="69"/>
      <c r="EK147" s="69"/>
      <c r="EL147" s="69"/>
      <c r="EM147" s="69"/>
      <c r="EN147" s="69"/>
      <c r="EO147" s="69"/>
      <c r="EP147" s="69"/>
      <c r="EQ147" s="69"/>
      <c r="ER147" s="69"/>
      <c r="ES147" s="69"/>
      <c r="ET147" s="69"/>
      <c r="EU147" s="69"/>
      <c r="EV147" s="69"/>
      <c r="EW147" s="69"/>
      <c r="EX147" s="69"/>
      <c r="EY147" s="69"/>
      <c r="EZ147" s="69"/>
      <c r="FA147" s="69"/>
      <c r="FB147" s="69"/>
      <c r="FC147" s="69"/>
      <c r="FD147" s="69"/>
      <c r="FE147" s="69"/>
      <c r="FF147" s="69"/>
      <c r="FG147" s="69"/>
      <c r="FH147" s="69"/>
      <c r="FI147" s="69"/>
      <c r="FJ147" s="69"/>
      <c r="FK147" s="69"/>
      <c r="FL147" s="69"/>
      <c r="FM147" s="69"/>
      <c r="FN147" s="69"/>
      <c r="FO147" s="69"/>
      <c r="FP147" s="69"/>
      <c r="FQ147" s="69"/>
      <c r="FR147" s="69"/>
      <c r="FS147" s="69"/>
      <c r="FT147" s="69"/>
      <c r="FU147" s="69"/>
      <c r="FV147" s="69"/>
      <c r="FW147" s="69"/>
      <c r="FX147" s="69"/>
      <c r="FY147" s="69"/>
      <c r="FZ147" s="69"/>
      <c r="GA147" s="69"/>
      <c r="GB147" s="69"/>
      <c r="GC147" s="69"/>
      <c r="GD147" s="69"/>
      <c r="GE147" s="69"/>
      <c r="GF147" s="69"/>
      <c r="GG147" s="69"/>
      <c r="GH147" s="69"/>
      <c r="GI147" s="69"/>
      <c r="GJ147" s="69"/>
      <c r="GK147" s="69"/>
      <c r="GL147" s="69"/>
      <c r="GM147" s="69"/>
      <c r="GN147" s="69"/>
      <c r="GO147" s="69"/>
      <c r="GP147" s="69"/>
      <c r="GQ147" s="69"/>
      <c r="GR147" s="69"/>
      <c r="GS147" s="69"/>
      <c r="GT147" s="69"/>
      <c r="GU147" s="69"/>
      <c r="GV147" s="69"/>
      <c r="GW147" s="69"/>
      <c r="GX147" s="69"/>
      <c r="GY147" s="69"/>
      <c r="GZ147" s="69"/>
      <c r="HA147" s="69"/>
      <c r="HB147" s="69"/>
      <c r="HC147" s="69"/>
      <c r="HD147" s="69"/>
      <c r="HE147" s="69"/>
      <c r="HF147" s="69"/>
      <c r="HG147" s="69"/>
      <c r="HH147" s="69"/>
      <c r="HI147" s="69"/>
    </row>
    <row r="148" spans="1:217" s="69" customFormat="1" ht="18" customHeight="1" x14ac:dyDescent="0.2">
      <c r="U148" s="73"/>
      <c r="V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217" s="69" customFormat="1" ht="18" customHeight="1" x14ac:dyDescent="0.2">
      <c r="U149" s="73"/>
      <c r="V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217" s="69" customFormat="1" ht="18" customHeight="1" x14ac:dyDescent="0.2">
      <c r="U150" s="73"/>
      <c r="V150" s="73"/>
      <c r="W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217" s="69" customFormat="1" ht="18" customHeight="1" x14ac:dyDescent="0.2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217" s="69" customFormat="1" ht="18" customHeight="1" x14ac:dyDescent="0.2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217" s="69" customFormat="1" ht="18" customHeight="1" x14ac:dyDescent="0.2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217" s="69" customFormat="1" ht="12" customHeight="1" x14ac:dyDescent="0.2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217" s="69" customFormat="1" ht="18" customHeight="1" x14ac:dyDescent="0.2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217" s="69" customFormat="1" ht="18" customHeight="1" x14ac:dyDescent="0.2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217" s="69" customFormat="1" ht="18" customHeight="1" x14ac:dyDescent="0.2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19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217" s="69" customFormat="1" ht="18" customHeight="1" x14ac:dyDescent="0.2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2"/>
      <c r="AK158" s="5"/>
      <c r="AL158" s="5"/>
      <c r="AM158" s="72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217" s="69" customFormat="1" ht="18" customHeight="1" x14ac:dyDescent="0.2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19"/>
      <c r="AK159" s="19"/>
      <c r="AL159" s="19"/>
      <c r="AM159" s="19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217" s="69" customFormat="1" ht="18" customHeight="1" x14ac:dyDescent="0.2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19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57" s="69" customFormat="1" ht="18" customHeight="1" x14ac:dyDescent="0.2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57" s="69" customFormat="1" ht="18" customHeight="1" x14ac:dyDescent="0.2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2"/>
      <c r="AK162" s="5"/>
      <c r="AL162" s="5"/>
      <c r="AM162" s="72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57" s="69" customFormat="1" ht="12" customHeight="1" x14ac:dyDescent="0.2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4"/>
      <c r="AK163" s="53"/>
      <c r="AL163" s="53"/>
      <c r="AM163" s="74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57" s="69" customFormat="1" ht="18" customHeight="1" x14ac:dyDescent="0.2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5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57" s="69" customFormat="1" ht="18" customHeight="1" x14ac:dyDescent="0.2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68"/>
      <c r="AK165" s="19"/>
      <c r="AL165" s="19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57" s="69" customFormat="1" ht="18" customHeight="1" x14ac:dyDescent="0.2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68"/>
      <c r="AK166" s="19"/>
      <c r="AL166" s="19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57" s="69" customFormat="1" ht="18" customHeight="1" x14ac:dyDescent="0.2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68"/>
      <c r="AK167" s="19"/>
      <c r="AL167" s="19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57" s="69" customFormat="1" ht="18" customHeight="1" x14ac:dyDescent="0.2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57" s="69" customFormat="1" ht="18" customHeight="1" x14ac:dyDescent="0.2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57" s="69" customFormat="1" ht="18" customHeight="1" x14ac:dyDescent="0.2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57" s="69" customFormat="1" ht="12" customHeight="1" x14ac:dyDescent="0.2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68"/>
      <c r="BA171" s="68"/>
      <c r="BB171" s="68"/>
      <c r="BC171" s="68"/>
      <c r="BD171" s="68"/>
      <c r="BE171" s="68"/>
    </row>
    <row r="172" spans="1:57" s="69" customFormat="1" ht="18" customHeight="1" x14ac:dyDescent="0.2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68"/>
      <c r="BA172" s="68"/>
      <c r="BB172" s="68"/>
      <c r="BC172" s="68"/>
      <c r="BD172" s="68"/>
      <c r="BE172" s="68"/>
    </row>
    <row r="173" spans="1:57" s="69" customFormat="1" ht="18" customHeight="1" x14ac:dyDescent="0.2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57" s="69" customFormat="1" ht="18" customHeight="1" x14ac:dyDescent="0.2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68"/>
      <c r="BA174" s="68"/>
      <c r="BB174" s="68"/>
      <c r="BC174" s="68"/>
      <c r="BD174" s="68"/>
      <c r="BE174" s="68"/>
    </row>
    <row r="175" spans="1:57" s="69" customFormat="1" ht="18" customHeight="1" x14ac:dyDescent="0.2">
      <c r="A175" s="95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68"/>
      <c r="AK175" s="19"/>
      <c r="AL175" s="19"/>
      <c r="AM175" s="68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68"/>
      <c r="BA175" s="68"/>
      <c r="BB175" s="68"/>
      <c r="BC175" s="68"/>
      <c r="BD175" s="68"/>
      <c r="BE175" s="68"/>
    </row>
    <row r="176" spans="1:57" s="69" customFormat="1" ht="18" customHeight="1" x14ac:dyDescent="0.2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68"/>
      <c r="BA176" s="68"/>
      <c r="BB176" s="68"/>
      <c r="BC176" s="68"/>
      <c r="BD176" s="68"/>
      <c r="BE176" s="68"/>
    </row>
    <row r="177" spans="1:217" s="69" customFormat="1" ht="18" customHeight="1" x14ac:dyDescent="0.2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68"/>
      <c r="BA177" s="68"/>
      <c r="BB177" s="68"/>
      <c r="BC177" s="68"/>
      <c r="BD177" s="68"/>
      <c r="BE177" s="68"/>
    </row>
    <row r="178" spans="1:217" s="69" customFormat="1" ht="18" customHeight="1" x14ac:dyDescent="0.2">
      <c r="A178" s="95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68"/>
      <c r="AK178" s="19"/>
      <c r="AL178" s="19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72"/>
      <c r="BA178" s="72"/>
      <c r="BB178" s="72"/>
      <c r="BC178" s="72"/>
      <c r="BD178" s="72"/>
      <c r="BE178" s="72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  <c r="BQ178" s="73"/>
      <c r="BR178" s="73"/>
      <c r="BS178" s="73"/>
      <c r="BT178" s="73"/>
      <c r="BU178" s="73"/>
      <c r="BV178" s="73"/>
      <c r="BW178" s="73"/>
      <c r="BX178" s="73"/>
      <c r="BY178" s="73"/>
      <c r="BZ178" s="73"/>
      <c r="CA178" s="73"/>
      <c r="CB178" s="73"/>
      <c r="CC178" s="73"/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  <c r="DE178" s="73"/>
      <c r="DF178" s="73"/>
      <c r="DG178" s="73"/>
      <c r="DH178" s="73"/>
      <c r="DI178" s="73"/>
      <c r="DJ178" s="73"/>
      <c r="DK178" s="73"/>
      <c r="DL178" s="73"/>
      <c r="DM178" s="73"/>
      <c r="DN178" s="73"/>
      <c r="DO178" s="73"/>
      <c r="DP178" s="73"/>
      <c r="DQ178" s="73"/>
      <c r="DR178" s="73"/>
      <c r="DS178" s="73"/>
      <c r="DT178" s="73"/>
      <c r="DU178" s="73"/>
      <c r="DV178" s="73"/>
      <c r="DW178" s="73"/>
      <c r="DX178" s="73"/>
      <c r="DY178" s="73"/>
      <c r="DZ178" s="73"/>
      <c r="EA178" s="73"/>
      <c r="EB178" s="73"/>
      <c r="EC178" s="73"/>
      <c r="ED178" s="73"/>
      <c r="EE178" s="73"/>
      <c r="EF178" s="73"/>
      <c r="EG178" s="73"/>
      <c r="EH178" s="73"/>
      <c r="EI178" s="73"/>
      <c r="EJ178" s="73"/>
      <c r="EK178" s="73"/>
      <c r="EL178" s="73"/>
      <c r="EM178" s="73"/>
      <c r="EN178" s="73"/>
      <c r="EO178" s="73"/>
      <c r="EP178" s="73"/>
      <c r="EQ178" s="73"/>
      <c r="ER178" s="73"/>
      <c r="ES178" s="73"/>
      <c r="ET178" s="73"/>
      <c r="EU178" s="73"/>
      <c r="EV178" s="73"/>
      <c r="EW178" s="73"/>
      <c r="EX178" s="73"/>
      <c r="EY178" s="73"/>
      <c r="EZ178" s="73"/>
      <c r="FA178" s="73"/>
      <c r="FB178" s="73"/>
      <c r="FC178" s="73"/>
      <c r="FD178" s="73"/>
      <c r="FE178" s="73"/>
      <c r="FF178" s="73"/>
      <c r="FG178" s="73"/>
      <c r="FH178" s="73"/>
      <c r="FI178" s="73"/>
      <c r="FJ178" s="73"/>
      <c r="FK178" s="73"/>
      <c r="FL178" s="73"/>
      <c r="FM178" s="73"/>
      <c r="FN178" s="73"/>
      <c r="FO178" s="73"/>
      <c r="FP178" s="73"/>
      <c r="FQ178" s="73"/>
      <c r="FR178" s="73"/>
      <c r="FS178" s="73"/>
      <c r="FT178" s="73"/>
      <c r="FU178" s="73"/>
      <c r="FV178" s="73"/>
      <c r="FW178" s="73"/>
      <c r="FX178" s="73"/>
      <c r="FY178" s="73"/>
      <c r="FZ178" s="73"/>
      <c r="GA178" s="73"/>
      <c r="GB178" s="73"/>
      <c r="GC178" s="73"/>
      <c r="GD178" s="73"/>
      <c r="GE178" s="73"/>
      <c r="GF178" s="73"/>
      <c r="GG178" s="73"/>
      <c r="GH178" s="73"/>
      <c r="GI178" s="73"/>
      <c r="GJ178" s="73"/>
      <c r="GK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</row>
    <row r="179" spans="1:217" ht="5.65" customHeight="1" x14ac:dyDescent="0.2">
      <c r="AJ179" s="68"/>
      <c r="AK179" s="19"/>
      <c r="AL179" s="19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19"/>
      <c r="BA179" s="19"/>
      <c r="BB179" s="19"/>
      <c r="BC179" s="19"/>
      <c r="BD179" s="19"/>
      <c r="BE179" s="19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63"/>
      <c r="CB179" s="63"/>
      <c r="CC179" s="63"/>
      <c r="CD179" s="63"/>
      <c r="CE179" s="63"/>
      <c r="CF179" s="63"/>
      <c r="CG179" s="63"/>
      <c r="CH179" s="63"/>
      <c r="CI179" s="63"/>
      <c r="CJ179" s="63"/>
      <c r="CK179" s="63"/>
      <c r="CL179" s="63"/>
      <c r="CM179" s="63"/>
      <c r="CN179" s="63"/>
      <c r="CO179" s="63"/>
      <c r="CP179" s="63"/>
      <c r="CQ179" s="63"/>
      <c r="CR179" s="63"/>
      <c r="CS179" s="63"/>
      <c r="CT179" s="63"/>
      <c r="CU179" s="63"/>
      <c r="CV179" s="63"/>
      <c r="CW179" s="63"/>
      <c r="CX179" s="63"/>
      <c r="CY179" s="63"/>
      <c r="CZ179" s="63"/>
      <c r="DA179" s="63"/>
      <c r="DB179" s="63"/>
      <c r="DC179" s="63"/>
      <c r="DD179" s="63"/>
      <c r="DE179" s="63"/>
      <c r="DF179" s="63"/>
      <c r="DG179" s="63"/>
      <c r="DH179" s="63"/>
      <c r="DI179" s="63"/>
      <c r="DJ179" s="63"/>
      <c r="DK179" s="63"/>
      <c r="DL179" s="63"/>
      <c r="DM179" s="63"/>
      <c r="DN179" s="63"/>
      <c r="DO179" s="63"/>
      <c r="DP179" s="63"/>
      <c r="DQ179" s="63"/>
      <c r="DR179" s="63"/>
      <c r="DS179" s="63"/>
      <c r="DT179" s="63"/>
      <c r="DU179" s="63"/>
      <c r="DV179" s="63"/>
      <c r="DW179" s="63"/>
      <c r="DX179" s="63"/>
      <c r="DY179" s="63"/>
      <c r="DZ179" s="63"/>
      <c r="EA179" s="63"/>
      <c r="EB179" s="63"/>
      <c r="EC179" s="63"/>
      <c r="ED179" s="63"/>
      <c r="EE179" s="63"/>
      <c r="EF179" s="63"/>
      <c r="EG179" s="63"/>
      <c r="EH179" s="63"/>
      <c r="EI179" s="63"/>
      <c r="EJ179" s="63"/>
      <c r="EK179" s="63"/>
      <c r="EL179" s="63"/>
      <c r="EM179" s="63"/>
      <c r="EN179" s="63"/>
      <c r="EO179" s="63"/>
      <c r="EP179" s="63"/>
      <c r="EQ179" s="63"/>
      <c r="ER179" s="63"/>
      <c r="ES179" s="63"/>
      <c r="ET179" s="63"/>
      <c r="EU179" s="63"/>
      <c r="EV179" s="63"/>
      <c r="EW179" s="63"/>
      <c r="EX179" s="63"/>
      <c r="EY179" s="63"/>
      <c r="EZ179" s="63"/>
      <c r="FA179" s="63"/>
      <c r="FB179" s="63"/>
      <c r="FC179" s="63"/>
      <c r="FD179" s="63"/>
      <c r="FE179" s="63"/>
      <c r="FF179" s="63"/>
      <c r="FG179" s="63"/>
      <c r="FH179" s="63"/>
      <c r="FI179" s="63"/>
      <c r="FJ179" s="63"/>
      <c r="FK179" s="63"/>
      <c r="FL179" s="63"/>
      <c r="FM179" s="63"/>
      <c r="FN179" s="63"/>
      <c r="FO179" s="63"/>
      <c r="FP179" s="63"/>
      <c r="FQ179" s="63"/>
      <c r="FR179" s="63"/>
      <c r="FS179" s="63"/>
      <c r="FT179" s="63"/>
      <c r="FU179" s="63"/>
      <c r="FV179" s="63"/>
      <c r="FW179" s="63"/>
      <c r="FX179" s="63"/>
      <c r="FY179" s="63"/>
      <c r="FZ179" s="63"/>
      <c r="GA179" s="63"/>
      <c r="GB179" s="63"/>
      <c r="GC179" s="63"/>
      <c r="GD179" s="63"/>
      <c r="GE179" s="63"/>
      <c r="GF179" s="63"/>
      <c r="GG179" s="63"/>
      <c r="GH179" s="63"/>
      <c r="GI179" s="63"/>
      <c r="GJ179" s="63"/>
      <c r="GK179" s="63"/>
      <c r="GL179" s="63"/>
      <c r="GM179" s="63"/>
      <c r="GN179" s="63"/>
      <c r="GO179" s="63"/>
      <c r="GP179" s="63"/>
      <c r="GQ179" s="63"/>
      <c r="GR179" s="63"/>
      <c r="GS179" s="63"/>
      <c r="GT179" s="63"/>
      <c r="GU179" s="63"/>
      <c r="GV179" s="63"/>
      <c r="GW179" s="63"/>
      <c r="GX179" s="63"/>
      <c r="GY179" s="63"/>
      <c r="GZ179" s="63"/>
      <c r="HA179" s="63"/>
      <c r="HB179" s="63"/>
      <c r="HC179" s="63"/>
      <c r="HD179" s="63"/>
      <c r="HE179" s="63"/>
      <c r="HF179" s="63"/>
      <c r="HG179" s="63"/>
      <c r="HH179" s="63"/>
      <c r="HI179" s="63"/>
    </row>
    <row r="180" spans="1:217" s="63" customFormat="1" ht="18" customHeight="1" x14ac:dyDescent="0.2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  <c r="EP180" s="69"/>
      <c r="EQ180" s="69"/>
      <c r="ER180" s="69"/>
      <c r="ES180" s="69"/>
      <c r="ET180" s="69"/>
      <c r="EU180" s="69"/>
      <c r="EV180" s="69"/>
      <c r="EW180" s="69"/>
      <c r="EX180" s="69"/>
      <c r="EY180" s="69"/>
      <c r="EZ180" s="69"/>
      <c r="FA180" s="69"/>
      <c r="FB180" s="69"/>
      <c r="FC180" s="69"/>
      <c r="FD180" s="69"/>
      <c r="FE180" s="69"/>
      <c r="FF180" s="69"/>
      <c r="FG180" s="69"/>
      <c r="FH180" s="69"/>
      <c r="FI180" s="69"/>
      <c r="FJ180" s="69"/>
      <c r="FK180" s="69"/>
      <c r="FL180" s="69"/>
      <c r="FM180" s="69"/>
      <c r="FN180" s="69"/>
      <c r="FO180" s="69"/>
      <c r="FP180" s="69"/>
      <c r="FQ180" s="69"/>
      <c r="FR180" s="69"/>
      <c r="FS180" s="69"/>
      <c r="FT180" s="69"/>
      <c r="FU180" s="69"/>
      <c r="FV180" s="69"/>
      <c r="FW180" s="69"/>
      <c r="FX180" s="69"/>
      <c r="FY180" s="69"/>
      <c r="FZ180" s="69"/>
      <c r="GA180" s="69"/>
      <c r="GB180" s="69"/>
      <c r="GC180" s="69"/>
      <c r="GD180" s="69"/>
      <c r="GE180" s="69"/>
      <c r="GF180" s="69"/>
      <c r="GG180" s="69"/>
      <c r="GH180" s="69"/>
      <c r="GI180" s="69"/>
      <c r="GJ180" s="69"/>
      <c r="GK180" s="69"/>
      <c r="GL180" s="69"/>
      <c r="GM180" s="69"/>
      <c r="GN180" s="69"/>
      <c r="GO180" s="69"/>
      <c r="GP180" s="69"/>
      <c r="GQ180" s="69"/>
      <c r="GR180" s="69"/>
      <c r="GS180" s="69"/>
      <c r="GT180" s="69"/>
      <c r="GU180" s="69"/>
      <c r="GV180" s="69"/>
      <c r="GW180" s="69"/>
      <c r="GX180" s="69"/>
      <c r="GY180" s="69"/>
      <c r="GZ180" s="69"/>
      <c r="HA180" s="69"/>
      <c r="HB180" s="69"/>
      <c r="HC180" s="69"/>
      <c r="HD180" s="69"/>
      <c r="HE180" s="69"/>
      <c r="HF180" s="69"/>
      <c r="HG180" s="69"/>
      <c r="HH180" s="69"/>
      <c r="HI180" s="69"/>
    </row>
    <row r="181" spans="1:217" s="69" customFormat="1" ht="3.95" customHeight="1" x14ac:dyDescent="0.2">
      <c r="A181" s="95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72"/>
      <c r="BA181" s="72"/>
      <c r="BB181" s="72"/>
      <c r="BC181" s="72"/>
      <c r="BD181" s="72"/>
      <c r="BE181" s="72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73"/>
      <c r="BY181" s="73"/>
      <c r="BZ181" s="73"/>
      <c r="CA181" s="73"/>
      <c r="CB181" s="73"/>
      <c r="CC181" s="73"/>
      <c r="CD181" s="73"/>
      <c r="CE181" s="73"/>
      <c r="CF181" s="73"/>
      <c r="CG181" s="73"/>
      <c r="CH181" s="73"/>
      <c r="CI181" s="73"/>
      <c r="CJ181" s="73"/>
      <c r="CK181" s="73"/>
      <c r="CL181" s="73"/>
      <c r="CM181" s="73"/>
      <c r="CN181" s="73"/>
      <c r="CO181" s="73"/>
      <c r="CP181" s="73"/>
      <c r="CQ181" s="73"/>
      <c r="CR181" s="73"/>
      <c r="CS181" s="73"/>
      <c r="CT181" s="73"/>
      <c r="CU181" s="73"/>
      <c r="CV181" s="73"/>
      <c r="CW181" s="73"/>
      <c r="CX181" s="73"/>
      <c r="CY181" s="73"/>
      <c r="CZ181" s="73"/>
      <c r="DA181" s="73"/>
      <c r="DB181" s="73"/>
      <c r="DC181" s="73"/>
      <c r="DD181" s="73"/>
      <c r="DE181" s="73"/>
      <c r="DF181" s="73"/>
      <c r="DG181" s="73"/>
      <c r="DH181" s="73"/>
      <c r="DI181" s="73"/>
      <c r="DJ181" s="73"/>
      <c r="DK181" s="73"/>
      <c r="DL181" s="73"/>
      <c r="DM181" s="73"/>
      <c r="DN181" s="73"/>
      <c r="DO181" s="73"/>
      <c r="DP181" s="73"/>
      <c r="DQ181" s="73"/>
      <c r="DR181" s="73"/>
      <c r="DS181" s="73"/>
      <c r="DT181" s="73"/>
      <c r="DU181" s="73"/>
      <c r="DV181" s="73"/>
      <c r="DW181" s="73"/>
      <c r="DX181" s="73"/>
      <c r="DY181" s="73"/>
      <c r="DZ181" s="73"/>
      <c r="EA181" s="73"/>
      <c r="EB181" s="73"/>
      <c r="EC181" s="73"/>
      <c r="ED181" s="73"/>
      <c r="EE181" s="73"/>
      <c r="EF181" s="73"/>
      <c r="EG181" s="73"/>
      <c r="EH181" s="73"/>
      <c r="EI181" s="73"/>
      <c r="EJ181" s="73"/>
      <c r="EK181" s="73"/>
      <c r="EL181" s="73"/>
      <c r="EM181" s="73"/>
      <c r="EN181" s="73"/>
      <c r="EO181" s="73"/>
      <c r="EP181" s="73"/>
      <c r="EQ181" s="73"/>
      <c r="ER181" s="73"/>
      <c r="ES181" s="73"/>
      <c r="ET181" s="73"/>
      <c r="EU181" s="73"/>
      <c r="EV181" s="73"/>
      <c r="EW181" s="73"/>
      <c r="EX181" s="73"/>
      <c r="EY181" s="73"/>
      <c r="EZ181" s="73"/>
      <c r="FA181" s="73"/>
      <c r="FB181" s="73"/>
      <c r="FC181" s="73"/>
      <c r="FD181" s="73"/>
      <c r="FE181" s="73"/>
      <c r="FF181" s="73"/>
      <c r="FG181" s="73"/>
      <c r="FH181" s="73"/>
      <c r="FI181" s="73"/>
      <c r="FJ181" s="73"/>
      <c r="FK181" s="73"/>
      <c r="FL181" s="73"/>
      <c r="FM181" s="73"/>
      <c r="FN181" s="73"/>
      <c r="FO181" s="73"/>
      <c r="FP181" s="73"/>
      <c r="FQ181" s="73"/>
      <c r="FR181" s="73"/>
      <c r="FS181" s="73"/>
      <c r="FT181" s="73"/>
      <c r="FU181" s="73"/>
      <c r="FV181" s="73"/>
      <c r="FW181" s="73"/>
      <c r="FX181" s="73"/>
      <c r="FY181" s="73"/>
      <c r="FZ181" s="73"/>
      <c r="GA181" s="73"/>
      <c r="GB181" s="73"/>
      <c r="GC181" s="73"/>
      <c r="GD181" s="73"/>
      <c r="GE181" s="73"/>
      <c r="GF181" s="73"/>
      <c r="GG181" s="73"/>
      <c r="GH181" s="73"/>
      <c r="GI181" s="73"/>
      <c r="GJ181" s="73"/>
      <c r="GK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</row>
    <row r="182" spans="1:217" ht="14.25" customHeight="1" x14ac:dyDescent="0.2"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</row>
    <row r="183" spans="1:217" ht="20.100000000000001" customHeight="1" x14ac:dyDescent="0.2"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74"/>
      <c r="BA183" s="74"/>
      <c r="BB183" s="74"/>
      <c r="BC183" s="74"/>
      <c r="BD183" s="74"/>
      <c r="BE183" s="74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  <c r="DE183" s="75"/>
      <c r="DF183" s="75"/>
      <c r="DG183" s="75"/>
      <c r="DH183" s="75"/>
      <c r="DI183" s="75"/>
      <c r="DJ183" s="75"/>
      <c r="DK183" s="75"/>
      <c r="DL183" s="75"/>
      <c r="DM183" s="75"/>
      <c r="DN183" s="75"/>
      <c r="DO183" s="75"/>
      <c r="DP183" s="75"/>
      <c r="DQ183" s="75"/>
      <c r="DR183" s="75"/>
      <c r="DS183" s="75"/>
      <c r="DT183" s="75"/>
      <c r="DU183" s="75"/>
      <c r="DV183" s="75"/>
      <c r="DW183" s="75"/>
      <c r="DX183" s="75"/>
      <c r="DY183" s="75"/>
      <c r="DZ183" s="75"/>
      <c r="EA183" s="75"/>
      <c r="EB183" s="75"/>
      <c r="EC183" s="75"/>
      <c r="ED183" s="75"/>
      <c r="EE183" s="75"/>
      <c r="EF183" s="75"/>
      <c r="EG183" s="75"/>
      <c r="EH183" s="75"/>
      <c r="EI183" s="75"/>
      <c r="EJ183" s="75"/>
      <c r="EK183" s="75"/>
      <c r="EL183" s="75"/>
      <c r="EM183" s="75"/>
      <c r="EN183" s="75"/>
      <c r="EO183" s="75"/>
      <c r="EP183" s="75"/>
      <c r="EQ183" s="75"/>
      <c r="ER183" s="75"/>
      <c r="ES183" s="75"/>
      <c r="ET183" s="75"/>
      <c r="EU183" s="75"/>
      <c r="EV183" s="75"/>
      <c r="EW183" s="75"/>
      <c r="EX183" s="75"/>
      <c r="EY183" s="75"/>
      <c r="EZ183" s="75"/>
      <c r="FA183" s="75"/>
      <c r="FB183" s="75"/>
      <c r="FC183" s="75"/>
      <c r="FD183" s="75"/>
      <c r="FE183" s="75"/>
      <c r="FF183" s="75"/>
      <c r="FG183" s="75"/>
      <c r="FH183" s="75"/>
      <c r="FI183" s="75"/>
      <c r="FJ183" s="75"/>
      <c r="FK183" s="75"/>
      <c r="FL183" s="75"/>
      <c r="FM183" s="75"/>
      <c r="FN183" s="75"/>
      <c r="FO183" s="75"/>
      <c r="FP183" s="75"/>
      <c r="FQ183" s="75"/>
      <c r="FR183" s="75"/>
      <c r="FS183" s="75"/>
      <c r="FT183" s="75"/>
      <c r="FU183" s="75"/>
      <c r="FV183" s="75"/>
      <c r="FW183" s="75"/>
      <c r="FX183" s="75"/>
      <c r="FY183" s="75"/>
      <c r="FZ183" s="75"/>
      <c r="GA183" s="75"/>
      <c r="GB183" s="75"/>
      <c r="GC183" s="75"/>
      <c r="GD183" s="75"/>
      <c r="GE183" s="75"/>
      <c r="GF183" s="75"/>
      <c r="GG183" s="75"/>
      <c r="GH183" s="75"/>
      <c r="GI183" s="75"/>
      <c r="GJ183" s="75"/>
      <c r="GK183" s="75"/>
      <c r="GL183" s="75"/>
      <c r="GM183" s="75"/>
      <c r="GN183" s="75"/>
      <c r="GO183" s="75"/>
      <c r="GP183" s="75"/>
      <c r="GQ183" s="75"/>
      <c r="GR183" s="75"/>
      <c r="GS183" s="75"/>
      <c r="GT183" s="75"/>
      <c r="GU183" s="75"/>
      <c r="GV183" s="75"/>
      <c r="GW183" s="75"/>
      <c r="GX183" s="75"/>
      <c r="GY183" s="75"/>
      <c r="GZ183" s="75"/>
      <c r="HA183" s="75"/>
      <c r="HB183" s="75"/>
      <c r="HC183" s="75"/>
      <c r="HD183" s="75"/>
      <c r="HE183" s="75"/>
      <c r="HF183" s="75"/>
      <c r="HG183" s="75"/>
      <c r="HH183" s="75"/>
      <c r="HI183" s="75"/>
    </row>
    <row r="184" spans="1:217" s="75" customFormat="1" ht="18" customHeight="1" x14ac:dyDescent="0.2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72"/>
      <c r="BA184" s="72"/>
      <c r="BB184" s="72"/>
      <c r="BC184" s="72"/>
      <c r="BD184" s="72"/>
      <c r="BE184" s="72"/>
      <c r="BF184" s="73"/>
      <c r="BG184" s="73"/>
      <c r="BH184" s="73"/>
      <c r="BI184" s="73"/>
      <c r="BJ184" s="73"/>
      <c r="BK184" s="73"/>
      <c r="BL184" s="73"/>
      <c r="BM184" s="73"/>
      <c r="BN184" s="73"/>
      <c r="BO184" s="73"/>
      <c r="BP184" s="73"/>
      <c r="BQ184" s="73"/>
      <c r="BR184" s="73"/>
      <c r="BS184" s="73"/>
      <c r="BT184" s="73"/>
      <c r="BU184" s="73"/>
      <c r="BV184" s="73"/>
      <c r="BW184" s="73"/>
      <c r="BX184" s="73"/>
      <c r="BY184" s="73"/>
      <c r="BZ184" s="73"/>
      <c r="CA184" s="73"/>
      <c r="CB184" s="73"/>
      <c r="CC184" s="73"/>
      <c r="CD184" s="73"/>
      <c r="CE184" s="73"/>
      <c r="CF184" s="73"/>
      <c r="CG184" s="73"/>
      <c r="CH184" s="73"/>
      <c r="CI184" s="73"/>
      <c r="CJ184" s="73"/>
      <c r="CK184" s="73"/>
      <c r="CL184" s="73"/>
      <c r="CM184" s="73"/>
      <c r="CN184" s="73"/>
      <c r="CO184" s="73"/>
      <c r="CP184" s="73"/>
      <c r="CQ184" s="73"/>
      <c r="CR184" s="73"/>
      <c r="CS184" s="73"/>
      <c r="CT184" s="73"/>
      <c r="CU184" s="73"/>
      <c r="CV184" s="73"/>
      <c r="CW184" s="73"/>
      <c r="CX184" s="73"/>
      <c r="CY184" s="73"/>
      <c r="CZ184" s="73"/>
      <c r="DA184" s="73"/>
      <c r="DB184" s="73"/>
      <c r="DC184" s="73"/>
      <c r="DD184" s="73"/>
      <c r="DE184" s="73"/>
      <c r="DF184" s="73"/>
      <c r="DG184" s="73"/>
      <c r="DH184" s="73"/>
      <c r="DI184" s="73"/>
      <c r="DJ184" s="73"/>
      <c r="DK184" s="73"/>
      <c r="DL184" s="73"/>
      <c r="DM184" s="73"/>
      <c r="DN184" s="73"/>
      <c r="DO184" s="73"/>
      <c r="DP184" s="73"/>
      <c r="DQ184" s="73"/>
      <c r="DR184" s="73"/>
      <c r="DS184" s="73"/>
      <c r="DT184" s="73"/>
      <c r="DU184" s="73"/>
      <c r="DV184" s="73"/>
      <c r="DW184" s="73"/>
      <c r="DX184" s="73"/>
      <c r="DY184" s="73"/>
      <c r="DZ184" s="73"/>
      <c r="EA184" s="73"/>
      <c r="EB184" s="73"/>
      <c r="EC184" s="73"/>
      <c r="ED184" s="73"/>
      <c r="EE184" s="73"/>
      <c r="EF184" s="73"/>
      <c r="EG184" s="73"/>
      <c r="EH184" s="73"/>
      <c r="EI184" s="73"/>
      <c r="EJ184" s="73"/>
      <c r="EK184" s="73"/>
      <c r="EL184" s="73"/>
      <c r="EM184" s="73"/>
      <c r="EN184" s="73"/>
      <c r="EO184" s="73"/>
      <c r="EP184" s="73"/>
      <c r="EQ184" s="73"/>
      <c r="ER184" s="73"/>
      <c r="ES184" s="73"/>
      <c r="ET184" s="73"/>
      <c r="EU184" s="73"/>
      <c r="EV184" s="73"/>
      <c r="EW184" s="73"/>
      <c r="EX184" s="73"/>
      <c r="EY184" s="73"/>
      <c r="EZ184" s="73"/>
      <c r="FA184" s="73"/>
      <c r="FB184" s="73"/>
      <c r="FC184" s="73"/>
      <c r="FD184" s="73"/>
      <c r="FE184" s="73"/>
      <c r="FF184" s="73"/>
      <c r="FG184" s="73"/>
      <c r="FH184" s="73"/>
      <c r="FI184" s="73"/>
      <c r="FJ184" s="73"/>
      <c r="FK184" s="73"/>
      <c r="FL184" s="73"/>
      <c r="FM184" s="73"/>
      <c r="FN184" s="73"/>
      <c r="FO184" s="73"/>
      <c r="FP184" s="73"/>
      <c r="FQ184" s="73"/>
      <c r="FR184" s="73"/>
      <c r="FS184" s="73"/>
      <c r="FT184" s="73"/>
      <c r="FU184" s="73"/>
      <c r="FV184" s="73"/>
      <c r="FW184" s="73"/>
      <c r="FX184" s="73"/>
      <c r="FY184" s="73"/>
      <c r="FZ184" s="73"/>
      <c r="GA184" s="73"/>
      <c r="GB184" s="73"/>
      <c r="GC184" s="73"/>
      <c r="GD184" s="73"/>
      <c r="GE184" s="73"/>
      <c r="GF184" s="73"/>
      <c r="GG184" s="73"/>
      <c r="GH184" s="73"/>
      <c r="GI184" s="73"/>
      <c r="GJ184" s="73"/>
      <c r="GK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</row>
    <row r="185" spans="1:217" ht="18" customHeight="1" x14ac:dyDescent="0.2"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  <c r="EP185" s="69"/>
      <c r="EQ185" s="69"/>
      <c r="ER185" s="69"/>
      <c r="ES185" s="69"/>
      <c r="ET185" s="69"/>
      <c r="EU185" s="69"/>
      <c r="EV185" s="69"/>
      <c r="EW185" s="69"/>
      <c r="EX185" s="69"/>
      <c r="EY185" s="69"/>
      <c r="EZ185" s="69"/>
      <c r="FA185" s="69"/>
      <c r="FB185" s="69"/>
      <c r="FC185" s="69"/>
      <c r="FD185" s="69"/>
      <c r="FE185" s="69"/>
      <c r="FF185" s="69"/>
      <c r="FG185" s="69"/>
      <c r="FH185" s="69"/>
      <c r="FI185" s="69"/>
      <c r="FJ185" s="69"/>
      <c r="FK185" s="69"/>
      <c r="FL185" s="69"/>
      <c r="FM185" s="69"/>
      <c r="FN185" s="69"/>
      <c r="FO185" s="69"/>
      <c r="FP185" s="69"/>
      <c r="FQ185" s="69"/>
      <c r="FR185" s="69"/>
      <c r="FS185" s="69"/>
      <c r="FT185" s="69"/>
      <c r="FU185" s="69"/>
      <c r="FV185" s="69"/>
      <c r="FW185" s="69"/>
      <c r="FX185" s="69"/>
      <c r="FY185" s="69"/>
      <c r="FZ185" s="69"/>
      <c r="GA185" s="69"/>
      <c r="GB185" s="69"/>
      <c r="GC185" s="69"/>
      <c r="GD185" s="69"/>
      <c r="GE185" s="69"/>
      <c r="GF185" s="69"/>
      <c r="GG185" s="69"/>
      <c r="GH185" s="69"/>
      <c r="GI185" s="69"/>
      <c r="GJ185" s="69"/>
      <c r="GK185" s="69"/>
      <c r="GL185" s="69"/>
      <c r="GM185" s="69"/>
      <c r="GN185" s="69"/>
      <c r="GO185" s="69"/>
      <c r="GP185" s="69"/>
      <c r="GQ185" s="69"/>
      <c r="GR185" s="69"/>
      <c r="GS185" s="69"/>
      <c r="GT185" s="69"/>
      <c r="GU185" s="69"/>
      <c r="GV185" s="69"/>
      <c r="GW185" s="69"/>
      <c r="GX185" s="69"/>
      <c r="GY185" s="69"/>
      <c r="GZ185" s="69"/>
      <c r="HA185" s="69"/>
      <c r="HB185" s="69"/>
      <c r="HC185" s="69"/>
      <c r="HD185" s="69"/>
      <c r="HE185" s="69"/>
      <c r="HF185" s="69"/>
      <c r="HG185" s="69"/>
      <c r="HH185" s="69"/>
      <c r="HI185" s="69"/>
    </row>
    <row r="186" spans="1:217" s="69" customFormat="1" ht="18" customHeight="1" x14ac:dyDescent="0.2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 x14ac:dyDescent="0.2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8" customHeight="1" x14ac:dyDescent="0.2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 x14ac:dyDescent="0.2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 x14ac:dyDescent="0.2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 x14ac:dyDescent="0.2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2" customHeight="1" x14ac:dyDescent="0.2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 x14ac:dyDescent="0.2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 x14ac:dyDescent="0.2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 x14ac:dyDescent="0.2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19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 x14ac:dyDescent="0.2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72"/>
      <c r="AK196" s="5"/>
      <c r="AL196" s="5"/>
      <c r="AM196" s="72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8" customHeight="1" x14ac:dyDescent="0.2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19"/>
      <c r="AK197" s="19"/>
      <c r="AL197" s="19"/>
      <c r="AM197" s="19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 x14ac:dyDescent="0.2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19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 x14ac:dyDescent="0.2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 x14ac:dyDescent="0.2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2"/>
      <c r="AK200" s="5"/>
      <c r="AL200" s="5"/>
      <c r="AM200" s="72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2" customHeight="1" x14ac:dyDescent="0.2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4"/>
      <c r="AK201" s="53"/>
      <c r="AL201" s="53"/>
      <c r="AM201" s="74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 x14ac:dyDescent="0.2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5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 x14ac:dyDescent="0.2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68"/>
      <c r="AK203" s="19"/>
      <c r="AL203" s="19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 x14ac:dyDescent="0.2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68"/>
      <c r="AK204" s="19"/>
      <c r="AL204" s="19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8" customHeight="1" x14ac:dyDescent="0.2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68"/>
      <c r="AK205" s="19"/>
      <c r="AL205" s="19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 x14ac:dyDescent="0.2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 x14ac:dyDescent="0.2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 x14ac:dyDescent="0.2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2" customHeight="1" x14ac:dyDescent="0.2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68"/>
      <c r="BA209" s="68"/>
      <c r="BB209" s="68"/>
      <c r="BC209" s="68"/>
      <c r="BD209" s="68"/>
      <c r="BE209" s="68"/>
    </row>
    <row r="210" spans="1:217" s="69" customFormat="1" ht="18" customHeight="1" x14ac:dyDescent="0.2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68"/>
      <c r="BA210" s="68"/>
      <c r="BB210" s="68"/>
      <c r="BC210" s="68"/>
      <c r="BD210" s="68"/>
      <c r="BE210" s="68"/>
    </row>
    <row r="211" spans="1:217" s="69" customFormat="1" ht="18" customHeight="1" x14ac:dyDescent="0.2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 x14ac:dyDescent="0.2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68"/>
      <c r="BA212" s="68"/>
      <c r="BB212" s="68"/>
      <c r="BC212" s="68"/>
      <c r="BD212" s="68"/>
      <c r="BE212" s="68"/>
    </row>
    <row r="213" spans="1:217" s="69" customFormat="1" ht="18" customHeight="1" x14ac:dyDescent="0.2">
      <c r="A213" s="95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  <c r="AJ213" s="68"/>
      <c r="AK213" s="19"/>
      <c r="AL213" s="19"/>
      <c r="AM213" s="68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68"/>
      <c r="BA213" s="68"/>
      <c r="BB213" s="68"/>
      <c r="BC213" s="68"/>
      <c r="BD213" s="68"/>
      <c r="BE213" s="68"/>
    </row>
    <row r="214" spans="1:217" s="69" customFormat="1" ht="18" customHeight="1" x14ac:dyDescent="0.2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68"/>
      <c r="BA214" s="68"/>
      <c r="BB214" s="68"/>
      <c r="BC214" s="68"/>
      <c r="BD214" s="68"/>
      <c r="BE214" s="68"/>
    </row>
    <row r="215" spans="1:217" s="69" customFormat="1" ht="18" customHeight="1" x14ac:dyDescent="0.2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68"/>
      <c r="BA215" s="68"/>
      <c r="BB215" s="68"/>
      <c r="BC215" s="68"/>
      <c r="BD215" s="68"/>
      <c r="BE215" s="68"/>
    </row>
    <row r="216" spans="1:217" s="69" customFormat="1" ht="18" customHeight="1" x14ac:dyDescent="0.2">
      <c r="A216" s="95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68"/>
      <c r="AK216" s="19"/>
      <c r="AL216" s="19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72"/>
      <c r="BA216" s="72"/>
      <c r="BB216" s="72"/>
      <c r="BC216" s="72"/>
      <c r="BD216" s="72"/>
      <c r="BE216" s="72"/>
      <c r="BF216" s="73"/>
      <c r="BG216" s="73"/>
      <c r="BH216" s="73"/>
      <c r="BI216" s="73"/>
      <c r="BJ216" s="73"/>
      <c r="BK216" s="73"/>
      <c r="BL216" s="73"/>
      <c r="BM216" s="73"/>
      <c r="BN216" s="73"/>
      <c r="BO216" s="73"/>
      <c r="BP216" s="73"/>
      <c r="BQ216" s="73"/>
      <c r="BR216" s="73"/>
      <c r="BS216" s="73"/>
      <c r="BT216" s="73"/>
      <c r="BU216" s="73"/>
      <c r="BV216" s="73"/>
      <c r="BW216" s="73"/>
      <c r="BX216" s="73"/>
      <c r="BY216" s="73"/>
      <c r="BZ216" s="73"/>
      <c r="CA216" s="73"/>
      <c r="CB216" s="73"/>
      <c r="CC216" s="73"/>
      <c r="CD216" s="73"/>
      <c r="CE216" s="73"/>
      <c r="CF216" s="73"/>
      <c r="CG216" s="73"/>
      <c r="CH216" s="73"/>
      <c r="CI216" s="73"/>
      <c r="CJ216" s="73"/>
      <c r="CK216" s="73"/>
      <c r="CL216" s="73"/>
      <c r="CM216" s="73"/>
      <c r="CN216" s="73"/>
      <c r="CO216" s="73"/>
      <c r="CP216" s="73"/>
      <c r="CQ216" s="73"/>
      <c r="CR216" s="73"/>
      <c r="CS216" s="73"/>
      <c r="CT216" s="73"/>
      <c r="CU216" s="73"/>
      <c r="CV216" s="73"/>
      <c r="CW216" s="73"/>
      <c r="CX216" s="73"/>
      <c r="CY216" s="73"/>
      <c r="CZ216" s="73"/>
      <c r="DA216" s="73"/>
      <c r="DB216" s="73"/>
      <c r="DC216" s="73"/>
      <c r="DD216" s="73"/>
      <c r="DE216" s="73"/>
      <c r="DF216" s="73"/>
      <c r="DG216" s="73"/>
      <c r="DH216" s="73"/>
      <c r="DI216" s="73"/>
      <c r="DJ216" s="73"/>
      <c r="DK216" s="73"/>
      <c r="DL216" s="73"/>
      <c r="DM216" s="73"/>
      <c r="DN216" s="73"/>
      <c r="DO216" s="73"/>
      <c r="DP216" s="73"/>
      <c r="DQ216" s="73"/>
      <c r="DR216" s="73"/>
      <c r="DS216" s="73"/>
      <c r="DT216" s="73"/>
      <c r="DU216" s="73"/>
      <c r="DV216" s="73"/>
      <c r="DW216" s="73"/>
      <c r="DX216" s="73"/>
      <c r="DY216" s="73"/>
      <c r="DZ216" s="73"/>
      <c r="EA216" s="73"/>
      <c r="EB216" s="73"/>
      <c r="EC216" s="73"/>
      <c r="ED216" s="73"/>
      <c r="EE216" s="73"/>
      <c r="EF216" s="73"/>
      <c r="EG216" s="73"/>
      <c r="EH216" s="73"/>
      <c r="EI216" s="73"/>
      <c r="EJ216" s="73"/>
      <c r="EK216" s="73"/>
      <c r="EL216" s="73"/>
      <c r="EM216" s="73"/>
      <c r="EN216" s="73"/>
      <c r="EO216" s="73"/>
      <c r="EP216" s="73"/>
      <c r="EQ216" s="73"/>
      <c r="ER216" s="73"/>
      <c r="ES216" s="73"/>
      <c r="ET216" s="73"/>
      <c r="EU216" s="73"/>
      <c r="EV216" s="73"/>
      <c r="EW216" s="73"/>
      <c r="EX216" s="73"/>
      <c r="EY216" s="73"/>
      <c r="EZ216" s="73"/>
      <c r="FA216" s="73"/>
      <c r="FB216" s="73"/>
      <c r="FC216" s="73"/>
      <c r="FD216" s="73"/>
      <c r="FE216" s="73"/>
      <c r="FF216" s="73"/>
      <c r="FG216" s="73"/>
      <c r="FH216" s="73"/>
      <c r="FI216" s="73"/>
      <c r="FJ216" s="73"/>
      <c r="FK216" s="73"/>
      <c r="FL216" s="73"/>
      <c r="FM216" s="73"/>
      <c r="FN216" s="73"/>
      <c r="FO216" s="73"/>
      <c r="FP216" s="73"/>
      <c r="FQ216" s="73"/>
      <c r="FR216" s="73"/>
      <c r="FS216" s="73"/>
      <c r="FT216" s="73"/>
      <c r="FU216" s="73"/>
      <c r="FV216" s="73"/>
      <c r="FW216" s="73"/>
      <c r="FX216" s="73"/>
      <c r="FY216" s="73"/>
      <c r="FZ216" s="73"/>
      <c r="GA216" s="73"/>
      <c r="GB216" s="73"/>
      <c r="GC216" s="73"/>
      <c r="GD216" s="73"/>
      <c r="GE216" s="73"/>
      <c r="GF216" s="73"/>
      <c r="GG216" s="73"/>
      <c r="GH216" s="73"/>
      <c r="GI216" s="73"/>
      <c r="GJ216" s="73"/>
      <c r="GK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</row>
    <row r="217" spans="1:217" ht="5.65" customHeight="1" x14ac:dyDescent="0.2">
      <c r="AJ217" s="68"/>
      <c r="AK217" s="19"/>
      <c r="AL217" s="19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19"/>
      <c r="BA217" s="19"/>
      <c r="BB217" s="19"/>
      <c r="BC217" s="19"/>
      <c r="BD217" s="19"/>
      <c r="BE217" s="19"/>
      <c r="BF217" s="63"/>
      <c r="BG217" s="63"/>
      <c r="BH217" s="63"/>
      <c r="BI217" s="63"/>
      <c r="BJ217" s="63"/>
      <c r="BK217" s="63"/>
      <c r="BL217" s="63"/>
      <c r="BM217" s="63"/>
      <c r="BN217" s="63"/>
      <c r="BO217" s="63"/>
      <c r="BP217" s="63"/>
      <c r="BQ217" s="63"/>
      <c r="BR217" s="63"/>
      <c r="BS217" s="63"/>
      <c r="BT217" s="63"/>
      <c r="BU217" s="63"/>
      <c r="BV217" s="63"/>
      <c r="BW217" s="63"/>
      <c r="BX217" s="63"/>
      <c r="BY217" s="63"/>
      <c r="BZ217" s="63"/>
      <c r="CA217" s="63"/>
      <c r="CB217" s="63"/>
      <c r="CC217" s="63"/>
      <c r="CD217" s="63"/>
      <c r="CE217" s="63"/>
      <c r="CF217" s="63"/>
      <c r="CG217" s="63"/>
      <c r="CH217" s="63"/>
      <c r="CI217" s="63"/>
      <c r="CJ217" s="63"/>
      <c r="CK217" s="63"/>
      <c r="CL217" s="63"/>
      <c r="CM217" s="63"/>
      <c r="CN217" s="63"/>
      <c r="CO217" s="63"/>
      <c r="CP217" s="63"/>
      <c r="CQ217" s="63"/>
      <c r="CR217" s="63"/>
      <c r="CS217" s="63"/>
      <c r="CT217" s="63"/>
      <c r="CU217" s="63"/>
      <c r="CV217" s="63"/>
      <c r="CW217" s="63"/>
      <c r="CX217" s="63"/>
      <c r="CY217" s="63"/>
      <c r="CZ217" s="63"/>
      <c r="DA217" s="63"/>
      <c r="DB217" s="63"/>
      <c r="DC217" s="63"/>
      <c r="DD217" s="63"/>
      <c r="DE217" s="63"/>
      <c r="DF217" s="63"/>
      <c r="DG217" s="63"/>
      <c r="DH217" s="63"/>
      <c r="DI217" s="63"/>
      <c r="DJ217" s="63"/>
      <c r="DK217" s="63"/>
      <c r="DL217" s="63"/>
      <c r="DM217" s="63"/>
      <c r="DN217" s="63"/>
      <c r="DO217" s="63"/>
      <c r="DP217" s="63"/>
      <c r="DQ217" s="63"/>
      <c r="DR217" s="63"/>
      <c r="DS217" s="63"/>
      <c r="DT217" s="63"/>
      <c r="DU217" s="63"/>
      <c r="DV217" s="63"/>
      <c r="DW217" s="63"/>
      <c r="DX217" s="63"/>
      <c r="DY217" s="63"/>
      <c r="DZ217" s="63"/>
      <c r="EA217" s="63"/>
      <c r="EB217" s="63"/>
      <c r="EC217" s="63"/>
      <c r="ED217" s="63"/>
      <c r="EE217" s="63"/>
      <c r="EF217" s="63"/>
      <c r="EG217" s="63"/>
      <c r="EH217" s="63"/>
      <c r="EI217" s="63"/>
      <c r="EJ217" s="63"/>
      <c r="EK217" s="63"/>
      <c r="EL217" s="63"/>
      <c r="EM217" s="63"/>
      <c r="EN217" s="63"/>
      <c r="EO217" s="63"/>
      <c r="EP217" s="63"/>
      <c r="EQ217" s="63"/>
      <c r="ER217" s="63"/>
      <c r="ES217" s="63"/>
      <c r="ET217" s="63"/>
      <c r="EU217" s="63"/>
      <c r="EV217" s="63"/>
      <c r="EW217" s="63"/>
      <c r="EX217" s="63"/>
      <c r="EY217" s="63"/>
      <c r="EZ217" s="63"/>
      <c r="FA217" s="63"/>
      <c r="FB217" s="63"/>
      <c r="FC217" s="63"/>
      <c r="FD217" s="63"/>
      <c r="FE217" s="63"/>
      <c r="FF217" s="63"/>
      <c r="FG217" s="63"/>
      <c r="FH217" s="63"/>
      <c r="FI217" s="63"/>
      <c r="FJ217" s="63"/>
      <c r="FK217" s="63"/>
      <c r="FL217" s="63"/>
      <c r="FM217" s="63"/>
      <c r="FN217" s="63"/>
      <c r="FO217" s="63"/>
      <c r="FP217" s="63"/>
      <c r="FQ217" s="63"/>
      <c r="FR217" s="63"/>
      <c r="FS217" s="63"/>
      <c r="FT217" s="63"/>
      <c r="FU217" s="63"/>
      <c r="FV217" s="63"/>
      <c r="FW217" s="63"/>
      <c r="FX217" s="63"/>
      <c r="FY217" s="63"/>
      <c r="FZ217" s="63"/>
      <c r="GA217" s="63"/>
      <c r="GB217" s="63"/>
      <c r="GC217" s="63"/>
      <c r="GD217" s="63"/>
      <c r="GE217" s="63"/>
      <c r="GF217" s="63"/>
      <c r="GG217" s="63"/>
      <c r="GH217" s="63"/>
      <c r="GI217" s="63"/>
      <c r="GJ217" s="63"/>
      <c r="GK217" s="63"/>
      <c r="GL217" s="63"/>
      <c r="GM217" s="63"/>
      <c r="GN217" s="63"/>
      <c r="GO217" s="63"/>
      <c r="GP217" s="63"/>
      <c r="GQ217" s="63"/>
      <c r="GR217" s="63"/>
      <c r="GS217" s="63"/>
      <c r="GT217" s="63"/>
      <c r="GU217" s="63"/>
      <c r="GV217" s="63"/>
      <c r="GW217" s="63"/>
      <c r="GX217" s="63"/>
      <c r="GY217" s="63"/>
      <c r="GZ217" s="63"/>
      <c r="HA217" s="63"/>
      <c r="HB217" s="63"/>
      <c r="HC217" s="63"/>
      <c r="HD217" s="63"/>
      <c r="HE217" s="63"/>
      <c r="HF217" s="63"/>
      <c r="HG217" s="63"/>
      <c r="HH217" s="63"/>
      <c r="HI217" s="63"/>
    </row>
    <row r="218" spans="1:217" s="63" customFormat="1" ht="18" customHeight="1" x14ac:dyDescent="0.2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9"/>
      <c r="BG218" s="69"/>
      <c r="BH218" s="69"/>
      <c r="BI218" s="69"/>
      <c r="BJ218" s="69"/>
      <c r="BK218" s="69"/>
      <c r="BL218" s="69"/>
      <c r="BM218" s="69"/>
      <c r="BN218" s="69"/>
      <c r="BO218" s="69"/>
      <c r="BP218" s="69"/>
      <c r="BQ218" s="69"/>
      <c r="BR218" s="69"/>
      <c r="BS218" s="69"/>
      <c r="BT218" s="69"/>
      <c r="BU218" s="69"/>
      <c r="BV218" s="69"/>
      <c r="BW218" s="69"/>
      <c r="BX218" s="69"/>
      <c r="BY218" s="69"/>
      <c r="BZ218" s="69"/>
      <c r="CA218" s="69"/>
      <c r="CB218" s="69"/>
      <c r="CC218" s="69"/>
      <c r="CD218" s="69"/>
      <c r="CE218" s="69"/>
      <c r="CF218" s="69"/>
      <c r="CG218" s="69"/>
      <c r="CH218" s="69"/>
      <c r="CI218" s="69"/>
      <c r="CJ218" s="69"/>
      <c r="CK218" s="69"/>
      <c r="CL218" s="69"/>
      <c r="CM218" s="69"/>
      <c r="CN218" s="69"/>
      <c r="CO218" s="69"/>
      <c r="CP218" s="69"/>
      <c r="CQ218" s="69"/>
      <c r="CR218" s="69"/>
      <c r="CS218" s="69"/>
      <c r="CT218" s="69"/>
      <c r="CU218" s="69"/>
      <c r="CV218" s="69"/>
      <c r="CW218" s="69"/>
      <c r="CX218" s="69"/>
      <c r="CY218" s="69"/>
      <c r="CZ218" s="69"/>
      <c r="DA218" s="69"/>
      <c r="DB218" s="69"/>
      <c r="DC218" s="69"/>
      <c r="DD218" s="69"/>
      <c r="DE218" s="69"/>
      <c r="DF218" s="69"/>
      <c r="DG218" s="69"/>
      <c r="DH218" s="69"/>
      <c r="DI218" s="69"/>
      <c r="DJ218" s="69"/>
      <c r="DK218" s="69"/>
      <c r="DL218" s="69"/>
      <c r="DM218" s="69"/>
      <c r="DN218" s="69"/>
      <c r="DO218" s="69"/>
      <c r="DP218" s="69"/>
      <c r="DQ218" s="69"/>
      <c r="DR218" s="69"/>
      <c r="DS218" s="69"/>
      <c r="DT218" s="69"/>
      <c r="DU218" s="69"/>
      <c r="DV218" s="69"/>
      <c r="DW218" s="69"/>
      <c r="DX218" s="69"/>
      <c r="DY218" s="69"/>
      <c r="DZ218" s="69"/>
      <c r="EA218" s="69"/>
      <c r="EB218" s="69"/>
      <c r="EC218" s="69"/>
      <c r="ED218" s="69"/>
      <c r="EE218" s="69"/>
      <c r="EF218" s="69"/>
      <c r="EG218" s="69"/>
      <c r="EH218" s="69"/>
      <c r="EI218" s="69"/>
      <c r="EJ218" s="69"/>
      <c r="EK218" s="69"/>
      <c r="EL218" s="69"/>
      <c r="EM218" s="69"/>
      <c r="EN218" s="69"/>
      <c r="EO218" s="69"/>
      <c r="EP218" s="69"/>
      <c r="EQ218" s="69"/>
      <c r="ER218" s="69"/>
      <c r="ES218" s="69"/>
      <c r="ET218" s="69"/>
      <c r="EU218" s="69"/>
      <c r="EV218" s="69"/>
      <c r="EW218" s="69"/>
      <c r="EX218" s="69"/>
      <c r="EY218" s="69"/>
      <c r="EZ218" s="69"/>
      <c r="FA218" s="69"/>
      <c r="FB218" s="69"/>
      <c r="FC218" s="69"/>
      <c r="FD218" s="69"/>
      <c r="FE218" s="69"/>
      <c r="FF218" s="69"/>
      <c r="FG218" s="69"/>
      <c r="FH218" s="69"/>
      <c r="FI218" s="69"/>
      <c r="FJ218" s="69"/>
      <c r="FK218" s="69"/>
      <c r="FL218" s="69"/>
      <c r="FM218" s="69"/>
      <c r="FN218" s="69"/>
      <c r="FO218" s="69"/>
      <c r="FP218" s="69"/>
      <c r="FQ218" s="69"/>
      <c r="FR218" s="69"/>
      <c r="FS218" s="69"/>
      <c r="FT218" s="69"/>
      <c r="FU218" s="69"/>
      <c r="FV218" s="69"/>
      <c r="FW218" s="69"/>
      <c r="FX218" s="69"/>
      <c r="FY218" s="69"/>
      <c r="FZ218" s="69"/>
      <c r="GA218" s="69"/>
      <c r="GB218" s="69"/>
      <c r="GC218" s="69"/>
      <c r="GD218" s="69"/>
      <c r="GE218" s="69"/>
      <c r="GF218" s="69"/>
      <c r="GG218" s="69"/>
      <c r="GH218" s="69"/>
      <c r="GI218" s="69"/>
      <c r="GJ218" s="69"/>
      <c r="GK218" s="69"/>
      <c r="GL218" s="69"/>
      <c r="GM218" s="69"/>
      <c r="GN218" s="69"/>
      <c r="GO218" s="69"/>
      <c r="GP218" s="69"/>
      <c r="GQ218" s="69"/>
      <c r="GR218" s="69"/>
      <c r="GS218" s="69"/>
      <c r="GT218" s="69"/>
      <c r="GU218" s="69"/>
      <c r="GV218" s="69"/>
      <c r="GW218" s="69"/>
      <c r="GX218" s="69"/>
      <c r="GY218" s="69"/>
      <c r="GZ218" s="69"/>
      <c r="HA218" s="69"/>
      <c r="HB218" s="69"/>
      <c r="HC218" s="69"/>
      <c r="HD218" s="69"/>
      <c r="HE218" s="69"/>
      <c r="HF218" s="69"/>
      <c r="HG218" s="69"/>
      <c r="HH218" s="69"/>
      <c r="HI218" s="69"/>
    </row>
    <row r="219" spans="1:217" s="69" customFormat="1" ht="3.95" customHeight="1" x14ac:dyDescent="0.2">
      <c r="A219" s="95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72"/>
      <c r="BA219" s="72"/>
      <c r="BB219" s="72"/>
      <c r="BC219" s="72"/>
      <c r="BD219" s="72"/>
      <c r="BE219" s="72"/>
      <c r="BF219" s="73"/>
      <c r="BG219" s="73"/>
      <c r="BH219" s="73"/>
      <c r="BI219" s="73"/>
      <c r="BJ219" s="73"/>
      <c r="BK219" s="73"/>
      <c r="BL219" s="73"/>
      <c r="BM219" s="73"/>
      <c r="BN219" s="73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73"/>
      <c r="CB219" s="73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3"/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3"/>
      <c r="DD219" s="73"/>
      <c r="DE219" s="73"/>
      <c r="DF219" s="73"/>
      <c r="DG219" s="73"/>
      <c r="DH219" s="73"/>
      <c r="DI219" s="73"/>
      <c r="DJ219" s="73"/>
      <c r="DK219" s="73"/>
      <c r="DL219" s="73"/>
      <c r="DM219" s="73"/>
      <c r="DN219" s="73"/>
      <c r="DO219" s="73"/>
      <c r="DP219" s="73"/>
      <c r="DQ219" s="73"/>
      <c r="DR219" s="73"/>
      <c r="DS219" s="73"/>
      <c r="DT219" s="73"/>
      <c r="DU219" s="73"/>
      <c r="DV219" s="73"/>
      <c r="DW219" s="73"/>
      <c r="DX219" s="73"/>
      <c r="DY219" s="73"/>
      <c r="DZ219" s="73"/>
      <c r="EA219" s="73"/>
      <c r="EB219" s="73"/>
      <c r="EC219" s="73"/>
      <c r="ED219" s="73"/>
      <c r="EE219" s="73"/>
      <c r="EF219" s="73"/>
      <c r="EG219" s="73"/>
      <c r="EH219" s="73"/>
      <c r="EI219" s="73"/>
      <c r="EJ219" s="73"/>
      <c r="EK219" s="73"/>
      <c r="EL219" s="73"/>
      <c r="EM219" s="73"/>
      <c r="EN219" s="73"/>
      <c r="EO219" s="73"/>
      <c r="EP219" s="73"/>
      <c r="EQ219" s="73"/>
      <c r="ER219" s="73"/>
      <c r="ES219" s="73"/>
      <c r="ET219" s="73"/>
      <c r="EU219" s="73"/>
      <c r="EV219" s="73"/>
      <c r="EW219" s="73"/>
      <c r="EX219" s="73"/>
      <c r="EY219" s="73"/>
      <c r="EZ219" s="73"/>
      <c r="FA219" s="73"/>
      <c r="FB219" s="73"/>
      <c r="FC219" s="73"/>
      <c r="FD219" s="73"/>
      <c r="FE219" s="73"/>
      <c r="FF219" s="73"/>
      <c r="FG219" s="73"/>
      <c r="FH219" s="73"/>
      <c r="FI219" s="73"/>
      <c r="FJ219" s="73"/>
      <c r="FK219" s="73"/>
      <c r="FL219" s="73"/>
      <c r="FM219" s="73"/>
      <c r="FN219" s="73"/>
      <c r="FO219" s="73"/>
      <c r="FP219" s="73"/>
      <c r="FQ219" s="73"/>
      <c r="FR219" s="73"/>
      <c r="FS219" s="73"/>
      <c r="FT219" s="73"/>
      <c r="FU219" s="73"/>
      <c r="FV219" s="73"/>
      <c r="FW219" s="73"/>
      <c r="FX219" s="73"/>
      <c r="FY219" s="73"/>
      <c r="FZ219" s="73"/>
      <c r="GA219" s="73"/>
      <c r="GB219" s="73"/>
      <c r="GC219" s="73"/>
      <c r="GD219" s="73"/>
      <c r="GE219" s="73"/>
      <c r="GF219" s="73"/>
      <c r="GG219" s="73"/>
      <c r="GH219" s="73"/>
      <c r="GI219" s="73"/>
      <c r="GJ219" s="73"/>
      <c r="GK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</row>
    <row r="220" spans="1:217" ht="14.25" customHeight="1" x14ac:dyDescent="0.2"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</row>
    <row r="221" spans="1:217" ht="20.100000000000001" customHeight="1" x14ac:dyDescent="0.2"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74"/>
      <c r="BA221" s="74"/>
      <c r="BB221" s="74"/>
      <c r="BC221" s="74"/>
      <c r="BD221" s="74"/>
      <c r="BE221" s="74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  <c r="DE221" s="75"/>
      <c r="DF221" s="75"/>
      <c r="DG221" s="75"/>
      <c r="DH221" s="75"/>
      <c r="DI221" s="75"/>
      <c r="DJ221" s="75"/>
      <c r="DK221" s="75"/>
      <c r="DL221" s="75"/>
      <c r="DM221" s="75"/>
      <c r="DN221" s="75"/>
      <c r="DO221" s="75"/>
      <c r="DP221" s="75"/>
      <c r="DQ221" s="75"/>
      <c r="DR221" s="75"/>
      <c r="DS221" s="75"/>
      <c r="DT221" s="75"/>
      <c r="DU221" s="75"/>
      <c r="DV221" s="75"/>
      <c r="DW221" s="75"/>
      <c r="DX221" s="75"/>
      <c r="DY221" s="75"/>
      <c r="DZ221" s="75"/>
      <c r="EA221" s="75"/>
      <c r="EB221" s="75"/>
      <c r="EC221" s="75"/>
      <c r="ED221" s="75"/>
      <c r="EE221" s="75"/>
      <c r="EF221" s="75"/>
      <c r="EG221" s="75"/>
      <c r="EH221" s="75"/>
      <c r="EI221" s="75"/>
      <c r="EJ221" s="75"/>
      <c r="EK221" s="75"/>
      <c r="EL221" s="75"/>
      <c r="EM221" s="75"/>
      <c r="EN221" s="75"/>
      <c r="EO221" s="75"/>
      <c r="EP221" s="75"/>
      <c r="EQ221" s="75"/>
      <c r="ER221" s="75"/>
      <c r="ES221" s="75"/>
      <c r="ET221" s="75"/>
      <c r="EU221" s="75"/>
      <c r="EV221" s="75"/>
      <c r="EW221" s="75"/>
      <c r="EX221" s="75"/>
      <c r="EY221" s="75"/>
      <c r="EZ221" s="75"/>
      <c r="FA221" s="75"/>
      <c r="FB221" s="75"/>
      <c r="FC221" s="75"/>
      <c r="FD221" s="75"/>
      <c r="FE221" s="75"/>
      <c r="FF221" s="75"/>
      <c r="FG221" s="75"/>
      <c r="FH221" s="75"/>
      <c r="FI221" s="75"/>
      <c r="FJ221" s="75"/>
      <c r="FK221" s="75"/>
      <c r="FL221" s="75"/>
      <c r="FM221" s="75"/>
      <c r="FN221" s="75"/>
      <c r="FO221" s="75"/>
      <c r="FP221" s="75"/>
      <c r="FQ221" s="75"/>
      <c r="FR221" s="75"/>
      <c r="FS221" s="75"/>
      <c r="FT221" s="75"/>
      <c r="FU221" s="75"/>
      <c r="FV221" s="75"/>
      <c r="FW221" s="75"/>
      <c r="FX221" s="75"/>
      <c r="FY221" s="75"/>
      <c r="FZ221" s="75"/>
      <c r="GA221" s="75"/>
      <c r="GB221" s="75"/>
      <c r="GC221" s="75"/>
      <c r="GD221" s="75"/>
      <c r="GE221" s="75"/>
      <c r="GF221" s="75"/>
      <c r="GG221" s="75"/>
      <c r="GH221" s="75"/>
      <c r="GI221" s="75"/>
      <c r="GJ221" s="75"/>
      <c r="GK221" s="75"/>
      <c r="GL221" s="75"/>
      <c r="GM221" s="75"/>
      <c r="GN221" s="75"/>
      <c r="GO221" s="75"/>
      <c r="GP221" s="75"/>
      <c r="GQ221" s="75"/>
      <c r="GR221" s="75"/>
      <c r="GS221" s="75"/>
      <c r="GT221" s="75"/>
      <c r="GU221" s="75"/>
      <c r="GV221" s="75"/>
      <c r="GW221" s="75"/>
      <c r="GX221" s="75"/>
      <c r="GY221" s="75"/>
      <c r="GZ221" s="75"/>
      <c r="HA221" s="75"/>
      <c r="HB221" s="75"/>
      <c r="HC221" s="75"/>
      <c r="HD221" s="75"/>
      <c r="HE221" s="75"/>
      <c r="HF221" s="75"/>
      <c r="HG221" s="75"/>
      <c r="HH221" s="75"/>
      <c r="HI221" s="75"/>
    </row>
    <row r="222" spans="1:217" s="75" customFormat="1" ht="18" customHeight="1" x14ac:dyDescent="0.2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72"/>
      <c r="BA222" s="72"/>
      <c r="BB222" s="72"/>
      <c r="BC222" s="72"/>
      <c r="BD222" s="72"/>
      <c r="BE222" s="72"/>
      <c r="BF222" s="73"/>
      <c r="BG222" s="73"/>
      <c r="BH222" s="73"/>
      <c r="BI222" s="73"/>
      <c r="BJ222" s="73"/>
      <c r="BK222" s="73"/>
      <c r="BL222" s="73"/>
      <c r="BM222" s="73"/>
      <c r="BN222" s="73"/>
      <c r="BO222" s="73"/>
      <c r="BP222" s="73"/>
      <c r="BQ222" s="73"/>
      <c r="BR222" s="73"/>
      <c r="BS222" s="73"/>
      <c r="BT222" s="73"/>
      <c r="BU222" s="73"/>
      <c r="BV222" s="73"/>
      <c r="BW222" s="73"/>
      <c r="BX222" s="73"/>
      <c r="BY222" s="73"/>
      <c r="BZ222" s="73"/>
      <c r="CA222" s="73"/>
      <c r="CB222" s="73"/>
      <c r="CC222" s="73"/>
      <c r="CD222" s="73"/>
      <c r="CE222" s="73"/>
      <c r="CF222" s="73"/>
      <c r="CG222" s="73"/>
      <c r="CH222" s="73"/>
      <c r="CI222" s="73"/>
      <c r="CJ222" s="73"/>
      <c r="CK222" s="73"/>
      <c r="CL222" s="73"/>
      <c r="CM222" s="73"/>
      <c r="CN222" s="73"/>
      <c r="CO222" s="73"/>
      <c r="CP222" s="73"/>
      <c r="CQ222" s="73"/>
      <c r="CR222" s="73"/>
      <c r="CS222" s="73"/>
      <c r="CT222" s="73"/>
      <c r="CU222" s="73"/>
      <c r="CV222" s="73"/>
      <c r="CW222" s="73"/>
      <c r="CX222" s="73"/>
      <c r="CY222" s="73"/>
      <c r="CZ222" s="73"/>
      <c r="DA222" s="73"/>
      <c r="DB222" s="73"/>
      <c r="DC222" s="73"/>
      <c r="DD222" s="73"/>
      <c r="DE222" s="73"/>
      <c r="DF222" s="73"/>
      <c r="DG222" s="73"/>
      <c r="DH222" s="73"/>
      <c r="DI222" s="73"/>
      <c r="DJ222" s="73"/>
      <c r="DK222" s="73"/>
      <c r="DL222" s="73"/>
      <c r="DM222" s="73"/>
      <c r="DN222" s="73"/>
      <c r="DO222" s="73"/>
      <c r="DP222" s="73"/>
      <c r="DQ222" s="73"/>
      <c r="DR222" s="73"/>
      <c r="DS222" s="73"/>
      <c r="DT222" s="73"/>
      <c r="DU222" s="73"/>
      <c r="DV222" s="73"/>
      <c r="DW222" s="73"/>
      <c r="DX222" s="73"/>
      <c r="DY222" s="73"/>
      <c r="DZ222" s="73"/>
      <c r="EA222" s="73"/>
      <c r="EB222" s="73"/>
      <c r="EC222" s="73"/>
      <c r="ED222" s="73"/>
      <c r="EE222" s="73"/>
      <c r="EF222" s="73"/>
      <c r="EG222" s="73"/>
      <c r="EH222" s="73"/>
      <c r="EI222" s="73"/>
      <c r="EJ222" s="73"/>
      <c r="EK222" s="73"/>
      <c r="EL222" s="73"/>
      <c r="EM222" s="73"/>
      <c r="EN222" s="73"/>
      <c r="EO222" s="73"/>
      <c r="EP222" s="73"/>
      <c r="EQ222" s="73"/>
      <c r="ER222" s="73"/>
      <c r="ES222" s="73"/>
      <c r="ET222" s="73"/>
      <c r="EU222" s="73"/>
      <c r="EV222" s="73"/>
      <c r="EW222" s="73"/>
      <c r="EX222" s="73"/>
      <c r="EY222" s="73"/>
      <c r="EZ222" s="73"/>
      <c r="FA222" s="73"/>
      <c r="FB222" s="73"/>
      <c r="FC222" s="73"/>
      <c r="FD222" s="73"/>
      <c r="FE222" s="73"/>
      <c r="FF222" s="73"/>
      <c r="FG222" s="73"/>
      <c r="FH222" s="73"/>
      <c r="FI222" s="73"/>
      <c r="FJ222" s="73"/>
      <c r="FK222" s="73"/>
      <c r="FL222" s="73"/>
      <c r="FM222" s="73"/>
      <c r="FN222" s="73"/>
      <c r="FO222" s="73"/>
      <c r="FP222" s="73"/>
      <c r="FQ222" s="73"/>
      <c r="FR222" s="73"/>
      <c r="FS222" s="73"/>
      <c r="FT222" s="73"/>
      <c r="FU222" s="73"/>
      <c r="FV222" s="73"/>
      <c r="FW222" s="73"/>
      <c r="FX222" s="73"/>
      <c r="FY222" s="73"/>
      <c r="FZ222" s="73"/>
      <c r="GA222" s="73"/>
      <c r="GB222" s="73"/>
      <c r="GC222" s="73"/>
      <c r="GD222" s="73"/>
      <c r="GE222" s="73"/>
      <c r="GF222" s="73"/>
      <c r="GG222" s="73"/>
      <c r="GH222" s="73"/>
      <c r="GI222" s="73"/>
      <c r="GJ222" s="73"/>
      <c r="GK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</row>
    <row r="223" spans="1:217" ht="18" customHeight="1" x14ac:dyDescent="0.2"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9"/>
      <c r="BG223" s="69"/>
      <c r="BH223" s="69"/>
      <c r="BI223" s="69"/>
      <c r="BJ223" s="69"/>
      <c r="BK223" s="69"/>
      <c r="BL223" s="69"/>
      <c r="BM223" s="69"/>
      <c r="BN223" s="69"/>
      <c r="BO223" s="69"/>
      <c r="BP223" s="69"/>
      <c r="BQ223" s="69"/>
      <c r="BR223" s="69"/>
      <c r="BS223" s="69"/>
      <c r="BT223" s="69"/>
      <c r="BU223" s="69"/>
      <c r="BV223" s="69"/>
      <c r="BW223" s="69"/>
      <c r="BX223" s="69"/>
      <c r="BY223" s="69"/>
      <c r="BZ223" s="69"/>
      <c r="CA223" s="69"/>
      <c r="CB223" s="69"/>
      <c r="CC223" s="69"/>
      <c r="CD223" s="69"/>
      <c r="CE223" s="69"/>
      <c r="CF223" s="69"/>
      <c r="CG223" s="69"/>
      <c r="CH223" s="69"/>
      <c r="CI223" s="69"/>
      <c r="CJ223" s="69"/>
      <c r="CK223" s="69"/>
      <c r="CL223" s="69"/>
      <c r="CM223" s="69"/>
      <c r="CN223" s="69"/>
      <c r="CO223" s="69"/>
      <c r="CP223" s="69"/>
      <c r="CQ223" s="69"/>
      <c r="CR223" s="69"/>
      <c r="CS223" s="69"/>
      <c r="CT223" s="69"/>
      <c r="CU223" s="69"/>
      <c r="CV223" s="69"/>
      <c r="CW223" s="69"/>
      <c r="CX223" s="69"/>
      <c r="CY223" s="69"/>
      <c r="CZ223" s="69"/>
      <c r="DA223" s="69"/>
      <c r="DB223" s="69"/>
      <c r="DC223" s="69"/>
      <c r="DD223" s="69"/>
      <c r="DE223" s="69"/>
      <c r="DF223" s="69"/>
      <c r="DG223" s="69"/>
      <c r="DH223" s="69"/>
      <c r="DI223" s="69"/>
      <c r="DJ223" s="69"/>
      <c r="DK223" s="69"/>
      <c r="DL223" s="69"/>
      <c r="DM223" s="69"/>
      <c r="DN223" s="69"/>
      <c r="DO223" s="69"/>
      <c r="DP223" s="69"/>
      <c r="DQ223" s="69"/>
      <c r="DR223" s="69"/>
      <c r="DS223" s="69"/>
      <c r="DT223" s="69"/>
      <c r="DU223" s="69"/>
      <c r="DV223" s="69"/>
      <c r="DW223" s="69"/>
      <c r="DX223" s="69"/>
      <c r="DY223" s="69"/>
      <c r="DZ223" s="69"/>
      <c r="EA223" s="69"/>
      <c r="EB223" s="69"/>
      <c r="EC223" s="69"/>
      <c r="ED223" s="69"/>
      <c r="EE223" s="69"/>
      <c r="EF223" s="69"/>
      <c r="EG223" s="69"/>
      <c r="EH223" s="69"/>
      <c r="EI223" s="69"/>
      <c r="EJ223" s="69"/>
      <c r="EK223" s="69"/>
      <c r="EL223" s="69"/>
      <c r="EM223" s="69"/>
      <c r="EN223" s="69"/>
      <c r="EO223" s="69"/>
      <c r="EP223" s="69"/>
      <c r="EQ223" s="69"/>
      <c r="ER223" s="69"/>
      <c r="ES223" s="69"/>
      <c r="ET223" s="69"/>
      <c r="EU223" s="69"/>
      <c r="EV223" s="69"/>
      <c r="EW223" s="69"/>
      <c r="EX223" s="69"/>
      <c r="EY223" s="69"/>
      <c r="EZ223" s="69"/>
      <c r="FA223" s="69"/>
      <c r="FB223" s="69"/>
      <c r="FC223" s="69"/>
      <c r="FD223" s="69"/>
      <c r="FE223" s="69"/>
      <c r="FF223" s="69"/>
      <c r="FG223" s="69"/>
      <c r="FH223" s="69"/>
      <c r="FI223" s="69"/>
      <c r="FJ223" s="69"/>
      <c r="FK223" s="69"/>
      <c r="FL223" s="69"/>
      <c r="FM223" s="69"/>
      <c r="FN223" s="69"/>
      <c r="FO223" s="69"/>
      <c r="FP223" s="69"/>
      <c r="FQ223" s="69"/>
      <c r="FR223" s="69"/>
      <c r="FS223" s="69"/>
      <c r="FT223" s="69"/>
      <c r="FU223" s="69"/>
      <c r="FV223" s="69"/>
      <c r="FW223" s="69"/>
      <c r="FX223" s="69"/>
      <c r="FY223" s="69"/>
      <c r="FZ223" s="69"/>
      <c r="GA223" s="69"/>
      <c r="GB223" s="69"/>
      <c r="GC223" s="69"/>
      <c r="GD223" s="69"/>
      <c r="GE223" s="69"/>
      <c r="GF223" s="69"/>
      <c r="GG223" s="69"/>
      <c r="GH223" s="69"/>
      <c r="GI223" s="69"/>
      <c r="GJ223" s="69"/>
      <c r="GK223" s="69"/>
      <c r="GL223" s="69"/>
      <c r="GM223" s="69"/>
      <c r="GN223" s="69"/>
      <c r="GO223" s="69"/>
      <c r="GP223" s="69"/>
      <c r="GQ223" s="69"/>
      <c r="GR223" s="69"/>
      <c r="GS223" s="69"/>
      <c r="GT223" s="69"/>
      <c r="GU223" s="69"/>
      <c r="GV223" s="69"/>
      <c r="GW223" s="69"/>
      <c r="GX223" s="69"/>
      <c r="GY223" s="69"/>
      <c r="GZ223" s="69"/>
      <c r="HA223" s="69"/>
      <c r="HB223" s="69"/>
      <c r="HC223" s="69"/>
      <c r="HD223" s="69"/>
      <c r="HE223" s="69"/>
      <c r="HF223" s="69"/>
      <c r="HG223" s="69"/>
      <c r="HH223" s="69"/>
      <c r="HI223" s="69"/>
    </row>
    <row r="224" spans="1:217" s="69" customFormat="1" ht="18" customHeight="1" x14ac:dyDescent="0.2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 x14ac:dyDescent="0.2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8" customHeight="1" x14ac:dyDescent="0.2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 x14ac:dyDescent="0.2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 x14ac:dyDescent="0.2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 x14ac:dyDescent="0.2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2" customHeight="1" x14ac:dyDescent="0.2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 x14ac:dyDescent="0.2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 x14ac:dyDescent="0.2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 x14ac:dyDescent="0.2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19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 x14ac:dyDescent="0.2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2"/>
      <c r="AK234" s="5"/>
      <c r="AL234" s="5"/>
      <c r="AM234" s="72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8" customHeight="1" x14ac:dyDescent="0.2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19"/>
      <c r="AK235" s="19"/>
      <c r="AL235" s="19"/>
      <c r="AM235" s="19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 x14ac:dyDescent="0.2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19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 x14ac:dyDescent="0.2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 x14ac:dyDescent="0.2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2" customHeight="1" x14ac:dyDescent="0.2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4"/>
      <c r="AK239" s="53"/>
      <c r="AL239" s="53"/>
      <c r="AM239" s="74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 x14ac:dyDescent="0.2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5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 x14ac:dyDescent="0.2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68"/>
      <c r="AK241" s="19"/>
      <c r="AL241" s="19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 x14ac:dyDescent="0.2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68"/>
      <c r="AK242" s="19"/>
      <c r="AL242" s="19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8" customHeight="1" x14ac:dyDescent="0.2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68"/>
      <c r="AK243" s="19"/>
      <c r="AL243" s="19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 x14ac:dyDescent="0.2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68"/>
      <c r="AK244" s="19"/>
      <c r="AL244" s="19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 x14ac:dyDescent="0.2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68"/>
      <c r="AK245" s="19"/>
      <c r="AL245" s="19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 x14ac:dyDescent="0.2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68"/>
      <c r="AK246" s="19"/>
      <c r="AL246" s="19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2" customHeight="1" x14ac:dyDescent="0.2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68"/>
      <c r="AK247" s="19"/>
      <c r="AL247" s="19"/>
      <c r="AM247" s="68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68"/>
      <c r="BA247" s="68"/>
      <c r="BB247" s="68"/>
      <c r="BC247" s="68"/>
      <c r="BD247" s="68"/>
      <c r="BE247" s="68"/>
    </row>
    <row r="248" spans="1:217" s="69" customFormat="1" ht="18" customHeight="1" x14ac:dyDescent="0.2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68"/>
      <c r="AK248" s="19"/>
      <c r="AL248" s="19"/>
      <c r="AM248" s="68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68"/>
      <c r="BA248" s="68"/>
      <c r="BB248" s="68"/>
      <c r="BC248" s="68"/>
      <c r="BD248" s="68"/>
      <c r="BE248" s="68"/>
    </row>
    <row r="249" spans="1:217" s="69" customFormat="1" ht="18" customHeight="1" x14ac:dyDescent="0.2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68"/>
      <c r="AK249" s="19"/>
      <c r="AL249" s="19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 x14ac:dyDescent="0.2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68"/>
      <c r="AK250" s="19"/>
      <c r="AL250" s="19"/>
      <c r="AM250" s="68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68"/>
      <c r="BA250" s="68"/>
      <c r="BB250" s="68"/>
      <c r="BC250" s="68"/>
      <c r="BD250" s="68"/>
      <c r="BE250" s="68"/>
    </row>
    <row r="251" spans="1:217" s="69" customFormat="1" ht="18" customHeight="1" x14ac:dyDescent="0.2">
      <c r="A251" s="95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68"/>
      <c r="AK251" s="19"/>
      <c r="AL251" s="19"/>
      <c r="AM251" s="68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68"/>
      <c r="BA251" s="68"/>
      <c r="BB251" s="68"/>
      <c r="BC251" s="68"/>
      <c r="BD251" s="68"/>
      <c r="BE251" s="68"/>
    </row>
    <row r="252" spans="1:217" s="69" customFormat="1" ht="18" customHeight="1" x14ac:dyDescent="0.2">
      <c r="A252" s="95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68"/>
      <c r="AK252" s="19"/>
      <c r="AL252" s="19"/>
      <c r="AM252" s="68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68"/>
      <c r="BA252" s="68"/>
      <c r="BB252" s="68"/>
      <c r="BC252" s="68"/>
      <c r="BD252" s="68"/>
      <c r="BE252" s="68"/>
    </row>
    <row r="253" spans="1:217" s="69" customFormat="1" ht="18" customHeight="1" x14ac:dyDescent="0.2">
      <c r="A253" s="95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68"/>
      <c r="AK253" s="19"/>
      <c r="AL253" s="19"/>
      <c r="AM253" s="68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68"/>
      <c r="BA253" s="68"/>
      <c r="BB253" s="68"/>
      <c r="BC253" s="68"/>
      <c r="BD253" s="68"/>
      <c r="BE253" s="68"/>
    </row>
    <row r="254" spans="1:217" s="69" customFormat="1" ht="18" customHeight="1" x14ac:dyDescent="0.2">
      <c r="A254" s="95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68"/>
      <c r="AK254" s="19"/>
      <c r="AL254" s="19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72"/>
      <c r="BA254" s="72"/>
      <c r="BB254" s="72"/>
      <c r="BC254" s="72"/>
      <c r="BD254" s="72"/>
      <c r="BE254" s="72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  <c r="CI254" s="73"/>
      <c r="CJ254" s="73"/>
      <c r="CK254" s="73"/>
      <c r="CL254" s="73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73"/>
      <c r="DD254" s="73"/>
      <c r="DE254" s="73"/>
      <c r="DF254" s="73"/>
      <c r="DG254" s="73"/>
      <c r="DH254" s="73"/>
      <c r="DI254" s="73"/>
      <c r="DJ254" s="73"/>
      <c r="DK254" s="73"/>
      <c r="DL254" s="73"/>
      <c r="DM254" s="73"/>
      <c r="DN254" s="73"/>
      <c r="DO254" s="73"/>
      <c r="DP254" s="73"/>
      <c r="DQ254" s="73"/>
      <c r="DR254" s="73"/>
      <c r="DS254" s="73"/>
      <c r="DT254" s="73"/>
      <c r="DU254" s="73"/>
      <c r="DV254" s="73"/>
      <c r="DW254" s="73"/>
      <c r="DX254" s="73"/>
      <c r="DY254" s="73"/>
      <c r="DZ254" s="73"/>
      <c r="EA254" s="73"/>
      <c r="EB254" s="73"/>
      <c r="EC254" s="73"/>
      <c r="ED254" s="73"/>
      <c r="EE254" s="73"/>
      <c r="EF254" s="73"/>
      <c r="EG254" s="73"/>
      <c r="EH254" s="73"/>
      <c r="EI254" s="73"/>
      <c r="EJ254" s="73"/>
      <c r="EK254" s="73"/>
      <c r="EL254" s="73"/>
      <c r="EM254" s="73"/>
      <c r="EN254" s="73"/>
      <c r="EO254" s="73"/>
      <c r="EP254" s="73"/>
      <c r="EQ254" s="73"/>
      <c r="ER254" s="73"/>
      <c r="ES254" s="73"/>
      <c r="ET254" s="73"/>
      <c r="EU254" s="73"/>
      <c r="EV254" s="73"/>
      <c r="EW254" s="73"/>
      <c r="EX254" s="73"/>
      <c r="EY254" s="73"/>
      <c r="EZ254" s="73"/>
      <c r="FA254" s="73"/>
      <c r="FB254" s="73"/>
      <c r="FC254" s="73"/>
      <c r="FD254" s="73"/>
      <c r="FE254" s="73"/>
      <c r="FF254" s="73"/>
      <c r="FG254" s="73"/>
      <c r="FH254" s="73"/>
      <c r="FI254" s="73"/>
      <c r="FJ254" s="73"/>
      <c r="FK254" s="73"/>
      <c r="FL254" s="73"/>
      <c r="FM254" s="73"/>
      <c r="FN254" s="73"/>
      <c r="FO254" s="73"/>
      <c r="FP254" s="73"/>
      <c r="FQ254" s="73"/>
      <c r="FR254" s="73"/>
      <c r="FS254" s="73"/>
      <c r="FT254" s="73"/>
      <c r="FU254" s="73"/>
      <c r="FV254" s="73"/>
      <c r="FW254" s="73"/>
      <c r="FX254" s="73"/>
      <c r="FY254" s="73"/>
      <c r="FZ254" s="73"/>
      <c r="GA254" s="73"/>
      <c r="GB254" s="73"/>
      <c r="GC254" s="73"/>
      <c r="GD254" s="73"/>
      <c r="GE254" s="73"/>
      <c r="GF254" s="73"/>
      <c r="GG254" s="73"/>
      <c r="GH254" s="73"/>
      <c r="GI254" s="73"/>
      <c r="GJ254" s="73"/>
      <c r="GK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</row>
    <row r="255" spans="1:217" ht="5.65" customHeight="1" x14ac:dyDescent="0.2">
      <c r="AJ255" s="68"/>
      <c r="AK255" s="19"/>
      <c r="AL255" s="19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</row>
    <row r="256" spans="1:217" ht="5.65" customHeight="1" x14ac:dyDescent="0.2">
      <c r="AJ256" s="68"/>
      <c r="AK256" s="19"/>
      <c r="AL256" s="19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</row>
    <row r="257" spans="36:51" ht="5.65" customHeight="1" x14ac:dyDescent="0.2">
      <c r="AJ257" s="68"/>
      <c r="AK257" s="19"/>
      <c r="AL257" s="19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</row>
    <row r="258" spans="36:51" ht="5.65" customHeight="1" x14ac:dyDescent="0.2">
      <c r="AJ258" s="68"/>
      <c r="AK258" s="19"/>
      <c r="AL258" s="19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</row>
    <row r="259" spans="36:51" ht="5.65" customHeight="1" x14ac:dyDescent="0.2">
      <c r="AJ259" s="68"/>
      <c r="AK259" s="19"/>
      <c r="AL259" s="19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</row>
    <row r="260" spans="36:51" ht="5.65" customHeight="1" x14ac:dyDescent="0.2">
      <c r="AJ260" s="68"/>
      <c r="AK260" s="19"/>
      <c r="AL260" s="19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</row>
    <row r="261" spans="36:51" ht="5.65" customHeight="1" x14ac:dyDescent="0.2">
      <c r="AJ261" s="68"/>
      <c r="AK261" s="19"/>
      <c r="AL261" s="19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</row>
    <row r="262" spans="36:51" ht="5.65" customHeight="1" x14ac:dyDescent="0.2">
      <c r="AJ262" s="68"/>
      <c r="AK262" s="19"/>
      <c r="AL262" s="19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</row>
    <row r="263" spans="36:51" ht="5.65" customHeight="1" x14ac:dyDescent="0.2">
      <c r="AJ263" s="68"/>
      <c r="AK263" s="19"/>
      <c r="AL263" s="19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</row>
    <row r="264" spans="36:51" ht="5.65" customHeight="1" x14ac:dyDescent="0.2">
      <c r="AJ264" s="68"/>
      <c r="AK264" s="19"/>
      <c r="AL264" s="19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</row>
    <row r="265" spans="36:51" ht="5.65" customHeight="1" x14ac:dyDescent="0.2">
      <c r="AJ265" s="68"/>
      <c r="AK265" s="19"/>
      <c r="AL265" s="19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</row>
    <row r="266" spans="36:51" ht="5.65" customHeight="1" x14ac:dyDescent="0.2">
      <c r="AJ266" s="68"/>
      <c r="AK266" s="19"/>
      <c r="AL266" s="19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</row>
    <row r="267" spans="36:51" ht="5.65" customHeight="1" x14ac:dyDescent="0.2">
      <c r="AJ267" s="68"/>
      <c r="AK267" s="19"/>
      <c r="AL267" s="19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</row>
    <row r="268" spans="36:51" ht="5.65" customHeight="1" x14ac:dyDescent="0.2">
      <c r="AJ268" s="68"/>
      <c r="AK268" s="19"/>
      <c r="AL268" s="19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</row>
    <row r="269" spans="36:51" ht="5.65" customHeight="1" x14ac:dyDescent="0.2">
      <c r="AJ269" s="68"/>
      <c r="AK269" s="19"/>
      <c r="AL269" s="19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</row>
    <row r="270" spans="36:51" ht="5.65" customHeight="1" x14ac:dyDescent="0.2">
      <c r="AJ270" s="68"/>
      <c r="AK270" s="19"/>
      <c r="AL270" s="19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</row>
    <row r="271" spans="36:51" ht="5.65" customHeight="1" x14ac:dyDescent="0.2">
      <c r="AJ271" s="68"/>
      <c r="AK271" s="19"/>
      <c r="AL271" s="19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</row>
    <row r="272" spans="36:51" ht="5.65" customHeight="1" x14ac:dyDescent="0.2"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</row>
    <row r="273" spans="40:51" ht="5.65" customHeight="1" x14ac:dyDescent="0.2"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</row>
    <row r="274" spans="40:51" ht="5.65" customHeight="1" x14ac:dyDescent="0.2"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</row>
    <row r="275" spans="40:51" ht="5.65" customHeight="1" x14ac:dyDescent="0.2"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</row>
    <row r="276" spans="40:51" ht="5.65" customHeight="1" x14ac:dyDescent="0.2"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</row>
    <row r="277" spans="40:51" ht="5.65" customHeight="1" x14ac:dyDescent="0.2"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</row>
    <row r="278" spans="40:51" ht="5.65" customHeight="1" x14ac:dyDescent="0.2"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</row>
    <row r="279" spans="40:51" ht="5.65" customHeight="1" x14ac:dyDescent="0.2"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</row>
    <row r="280" spans="40:51" ht="5.65" customHeight="1" x14ac:dyDescent="0.2"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</row>
    <row r="281" spans="40:51" ht="5.65" customHeight="1" x14ac:dyDescent="0.2"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</row>
    <row r="282" spans="40:51" ht="5.65" customHeight="1" x14ac:dyDescent="0.2"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</row>
    <row r="283" spans="40:51" ht="5.65" customHeight="1" x14ac:dyDescent="0.2"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</row>
    <row r="284" spans="40:51" ht="5.65" customHeight="1" x14ac:dyDescent="0.2"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</row>
  </sheetData>
  <dataConsolidate/>
  <mergeCells count="547">
    <mergeCell ref="AB71:AC72"/>
    <mergeCell ref="AD71:AF72"/>
    <mergeCell ref="N75:Q75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48:A49"/>
    <mergeCell ref="AH48:AH49"/>
    <mergeCell ref="AI48:AI49"/>
    <mergeCell ref="AJ48:AJ49"/>
    <mergeCell ref="AL48:AL49"/>
    <mergeCell ref="AM48:AM49"/>
    <mergeCell ref="AP46:AP47"/>
    <mergeCell ref="AQ46:AQ47"/>
    <mergeCell ref="AR46:AR47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
&amp;RRev. No.:  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HI284"/>
  <sheetViews>
    <sheetView showGridLines="0" zoomScale="70" zoomScaleNormal="70" workbookViewId="0">
      <pane xSplit="1" ySplit="9" topLeftCell="B43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 x14ac:dyDescent="0.2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 x14ac:dyDescent="0.2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 x14ac:dyDescent="0.2">
      <c r="A2" s="1"/>
      <c r="B2" s="2"/>
      <c r="C2" s="3"/>
      <c r="D2" s="3"/>
      <c r="E2" s="4"/>
      <c r="F2" s="4"/>
      <c r="G2" s="6"/>
      <c r="H2" s="6"/>
      <c r="I2" s="6"/>
      <c r="J2" s="130" t="s">
        <v>0</v>
      </c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 x14ac:dyDescent="0.3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131" t="s">
        <v>1</v>
      </c>
      <c r="N3" s="131"/>
      <c r="O3" s="131"/>
      <c r="P3" s="131"/>
      <c r="Q3" s="131"/>
      <c r="R3" s="13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 x14ac:dyDescent="0.25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 x14ac:dyDescent="0.2">
      <c r="C5" s="132">
        <v>4</v>
      </c>
      <c r="D5" s="132"/>
      <c r="E5" s="133" t="s">
        <v>2</v>
      </c>
      <c r="F5" s="133"/>
      <c r="G5" s="133"/>
      <c r="H5" s="133"/>
      <c r="I5" s="6"/>
      <c r="K5" s="18"/>
      <c r="L5" s="18"/>
      <c r="M5" s="134">
        <v>1466</v>
      </c>
      <c r="N5" s="134"/>
      <c r="O5" s="134"/>
      <c r="P5" s="135" t="s">
        <v>3</v>
      </c>
      <c r="Q5" s="135"/>
      <c r="R5" s="135"/>
      <c r="S5" s="135"/>
      <c r="T5" s="19"/>
      <c r="V5" s="20"/>
      <c r="W5" s="246" t="s">
        <v>78</v>
      </c>
      <c r="X5" s="246"/>
      <c r="Y5" s="246"/>
      <c r="Z5" s="246"/>
      <c r="AA5" s="246"/>
      <c r="AB5" s="246"/>
      <c r="AC5" s="246"/>
      <c r="AD5" s="246"/>
      <c r="AE5" s="246"/>
      <c r="AF5" s="247" t="s">
        <v>79</v>
      </c>
      <c r="AG5" s="247"/>
      <c r="AH5" s="247"/>
      <c r="AI5" s="21"/>
      <c r="AJ5" s="22"/>
      <c r="AK5" s="22"/>
      <c r="AL5" s="138" t="s">
        <v>6</v>
      </c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40"/>
    </row>
    <row r="6" spans="1:74" s="5" customFormat="1" ht="12.75" customHeight="1" x14ac:dyDescent="0.2">
      <c r="A6" s="18"/>
      <c r="B6" s="23"/>
      <c r="C6" s="132"/>
      <c r="D6" s="132"/>
      <c r="E6" s="133"/>
      <c r="F6" s="133"/>
      <c r="G6" s="133"/>
      <c r="H6" s="133"/>
      <c r="I6" s="6"/>
      <c r="J6" s="18"/>
      <c r="K6" s="18"/>
      <c r="L6" s="18"/>
      <c r="M6" s="134"/>
      <c r="N6" s="134"/>
      <c r="O6" s="134"/>
      <c r="P6" s="135"/>
      <c r="Q6" s="135"/>
      <c r="R6" s="135"/>
      <c r="S6" s="135"/>
      <c r="T6" s="19"/>
      <c r="U6" s="20"/>
      <c r="V6" s="20"/>
      <c r="W6" s="246"/>
      <c r="X6" s="246"/>
      <c r="Y6" s="246"/>
      <c r="Z6" s="246"/>
      <c r="AA6" s="246"/>
      <c r="AB6" s="246"/>
      <c r="AC6" s="246"/>
      <c r="AD6" s="246"/>
      <c r="AE6" s="246"/>
      <c r="AF6" s="247"/>
      <c r="AG6" s="247"/>
      <c r="AH6" s="247"/>
      <c r="AI6" s="21"/>
      <c r="AJ6" s="22"/>
      <c r="AK6" s="22"/>
      <c r="AL6" s="141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3"/>
    </row>
    <row r="7" spans="1:74" s="29" customFormat="1" ht="15" customHeight="1" thickBot="1" x14ac:dyDescent="0.25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144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6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 x14ac:dyDescent="0.2">
      <c r="A8" s="126" t="s">
        <v>7</v>
      </c>
      <c r="B8" s="128">
        <v>1</v>
      </c>
      <c r="C8" s="128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8">
        <v>12</v>
      </c>
      <c r="N8" s="128">
        <v>13</v>
      </c>
      <c r="O8" s="128">
        <v>14</v>
      </c>
      <c r="P8" s="128">
        <v>15</v>
      </c>
      <c r="Q8" s="128">
        <v>16</v>
      </c>
      <c r="R8" s="128">
        <v>17</v>
      </c>
      <c r="S8" s="128">
        <v>18</v>
      </c>
      <c r="T8" s="128">
        <v>19</v>
      </c>
      <c r="U8" s="128">
        <v>20</v>
      </c>
      <c r="V8" s="128">
        <v>21</v>
      </c>
      <c r="W8" s="128">
        <v>22</v>
      </c>
      <c r="X8" s="128">
        <v>23</v>
      </c>
      <c r="Y8" s="128">
        <v>24</v>
      </c>
      <c r="Z8" s="128">
        <v>25</v>
      </c>
      <c r="AA8" s="128">
        <v>26</v>
      </c>
      <c r="AB8" s="128">
        <v>27</v>
      </c>
      <c r="AC8" s="128">
        <v>28</v>
      </c>
      <c r="AD8" s="128">
        <v>29</v>
      </c>
      <c r="AE8" s="128">
        <v>30</v>
      </c>
      <c r="AF8" s="128">
        <v>31</v>
      </c>
      <c r="AG8" s="33"/>
      <c r="AH8" s="164" t="s">
        <v>8</v>
      </c>
      <c r="AI8" s="166" t="s">
        <v>9</v>
      </c>
      <c r="AJ8" s="168" t="s">
        <v>10</v>
      </c>
      <c r="AK8" s="34"/>
      <c r="AL8" s="170" t="s">
        <v>11</v>
      </c>
      <c r="AM8" s="147" t="s">
        <v>12</v>
      </c>
      <c r="AN8" s="147" t="s">
        <v>13</v>
      </c>
      <c r="AO8" s="147" t="s">
        <v>14</v>
      </c>
      <c r="AP8" s="147" t="s">
        <v>15</v>
      </c>
      <c r="AQ8" s="147" t="s">
        <v>16</v>
      </c>
      <c r="AR8" s="147" t="s">
        <v>17</v>
      </c>
      <c r="AS8" s="147" t="s">
        <v>18</v>
      </c>
      <c r="AT8" s="147" t="s">
        <v>19</v>
      </c>
      <c r="AU8" s="147" t="s">
        <v>20</v>
      </c>
      <c r="AV8" s="147" t="s">
        <v>21</v>
      </c>
      <c r="AW8" s="147" t="s">
        <v>22</v>
      </c>
      <c r="AX8" s="147" t="s">
        <v>23</v>
      </c>
      <c r="AY8" s="149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 x14ac:dyDescent="0.25">
      <c r="A9" s="127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36"/>
      <c r="AH9" s="165"/>
      <c r="AI9" s="167"/>
      <c r="AJ9" s="169"/>
      <c r="AK9" s="34"/>
      <c r="AL9" s="171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50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 x14ac:dyDescent="0.2">
      <c r="A10" s="160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>
        <v>4</v>
      </c>
      <c r="Z10" s="96"/>
      <c r="AA10" s="96">
        <v>4</v>
      </c>
      <c r="AB10" s="96"/>
      <c r="AC10" s="96">
        <v>4</v>
      </c>
      <c r="AD10" s="96"/>
      <c r="AE10" s="96">
        <v>4</v>
      </c>
      <c r="AF10" s="96"/>
      <c r="AG10" s="39"/>
      <c r="AH10" s="162">
        <f>SUM(COUNTIF(B11:AF11,"O"),COUNTIF(B11:AF11,"G"),COUNTIF(A11:AF11,"ـــــ"),COUNTIF(A11:AF11,"D"))</f>
        <v>10</v>
      </c>
      <c r="AI10" s="151">
        <f>SUM(COUNTIF(B11:AF11,"T"),COUNTIF(B11:AF11,"C"),COUNTIF(B11:AF11,"W"))</f>
        <v>0</v>
      </c>
      <c r="AJ10" s="153">
        <f>SUM(B10:AF10)</f>
        <v>16</v>
      </c>
      <c r="AK10" s="155">
        <v>2017</v>
      </c>
      <c r="AL10" s="158">
        <f>SUM(COUNTIF(B11:AF11,"F"))</f>
        <v>0</v>
      </c>
      <c r="AM10" s="178">
        <f>SUM(COUNTIF(B11:AG11,"V"),COUNTIF(B11:AG11,"M"))</f>
        <v>10</v>
      </c>
      <c r="AN10" s="178">
        <f>SUM(COUNTIF(B11:AG11,"E"))</f>
        <v>0</v>
      </c>
      <c r="AO10" s="178">
        <f>SUM(COUNTIF(B11:AG11,"B"))</f>
        <v>0</v>
      </c>
      <c r="AP10" s="178">
        <f>SUM(COUNTIF(B11:AG11,"A"))</f>
        <v>0</v>
      </c>
      <c r="AQ10" s="178">
        <f>SUM(COUNTIF(B11:AG11,"Q"))</f>
        <v>0</v>
      </c>
      <c r="AR10" s="178">
        <f>SUM(COUNTIF(B11:AG11,"S"))</f>
        <v>0</v>
      </c>
      <c r="AS10" s="178">
        <f>SUM(COUNTIF(B11:AG11,"K"))</f>
        <v>0</v>
      </c>
      <c r="AT10" s="178">
        <f>SUM(COUNTIF(B11:AG11,"L"))</f>
        <v>0</v>
      </c>
      <c r="AU10" s="178">
        <f>SUM(COUNTIF(B11:AG11,"P"))</f>
        <v>11</v>
      </c>
      <c r="AV10" s="178">
        <f>SUM(COUNTIF(B11:AG11,"J"))</f>
        <v>0</v>
      </c>
      <c r="AW10" s="178">
        <f>SUM(COUNTIF(B11:AG11,"I"))</f>
        <v>0</v>
      </c>
      <c r="AX10" s="178">
        <f>SUM(COUNTIF(B11:AG11,"Y"))</f>
        <v>0</v>
      </c>
      <c r="AY10" s="172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 x14ac:dyDescent="0.3">
      <c r="A11" s="161"/>
      <c r="B11" s="41" t="s">
        <v>20</v>
      </c>
      <c r="C11" s="41" t="s">
        <v>20</v>
      </c>
      <c r="D11" s="41" t="s">
        <v>20</v>
      </c>
      <c r="E11" s="41" t="s">
        <v>20</v>
      </c>
      <c r="F11" s="41" t="s">
        <v>12</v>
      </c>
      <c r="G11" s="41" t="s">
        <v>38</v>
      </c>
      <c r="H11" s="41" t="s">
        <v>12</v>
      </c>
      <c r="I11" s="41" t="s">
        <v>12</v>
      </c>
      <c r="J11" s="41" t="s">
        <v>12</v>
      </c>
      <c r="K11" s="41" t="s">
        <v>12</v>
      </c>
      <c r="L11" s="41" t="s">
        <v>12</v>
      </c>
      <c r="M11" s="41" t="s">
        <v>12</v>
      </c>
      <c r="N11" s="41" t="s">
        <v>38</v>
      </c>
      <c r="O11" s="41" t="s">
        <v>12</v>
      </c>
      <c r="P11" s="41" t="s">
        <v>20</v>
      </c>
      <c r="Q11" s="41" t="s">
        <v>20</v>
      </c>
      <c r="R11" s="41" t="s">
        <v>20</v>
      </c>
      <c r="S11" s="41" t="s">
        <v>20</v>
      </c>
      <c r="T11" s="41" t="s">
        <v>20</v>
      </c>
      <c r="U11" s="41" t="s">
        <v>20</v>
      </c>
      <c r="V11" s="41" t="s">
        <v>20</v>
      </c>
      <c r="W11" s="41" t="s">
        <v>80</v>
      </c>
      <c r="X11" s="41" t="s">
        <v>80</v>
      </c>
      <c r="Y11" s="41" t="s">
        <v>29</v>
      </c>
      <c r="Z11" s="41" t="s">
        <v>29</v>
      </c>
      <c r="AA11" s="41" t="s">
        <v>29</v>
      </c>
      <c r="AB11" s="41" t="s">
        <v>29</v>
      </c>
      <c r="AC11" s="41" t="s">
        <v>29</v>
      </c>
      <c r="AD11" s="41" t="s">
        <v>29</v>
      </c>
      <c r="AE11" s="41" t="s">
        <v>29</v>
      </c>
      <c r="AF11" s="41" t="s">
        <v>29</v>
      </c>
      <c r="AG11" s="42"/>
      <c r="AH11" s="163"/>
      <c r="AI11" s="152"/>
      <c r="AJ11" s="154"/>
      <c r="AK11" s="156"/>
      <c r="AL11" s="159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3"/>
    </row>
    <row r="12" spans="1:74" s="43" customFormat="1" ht="14.1" customHeight="1" x14ac:dyDescent="0.25">
      <c r="A12" s="160" t="s">
        <v>32</v>
      </c>
      <c r="B12" s="38"/>
      <c r="C12" s="38"/>
      <c r="D12" s="96">
        <v>4</v>
      </c>
      <c r="E12" s="96">
        <v>4</v>
      </c>
      <c r="F12" s="96">
        <v>4</v>
      </c>
      <c r="G12" s="96"/>
      <c r="H12" s="38"/>
      <c r="I12" s="38"/>
      <c r="J12" s="38"/>
      <c r="K12" s="96"/>
      <c r="L12" s="96"/>
      <c r="M12" s="38"/>
      <c r="N12" s="38"/>
      <c r="O12" s="38"/>
      <c r="P12" s="38"/>
      <c r="Q12" s="38"/>
      <c r="R12" s="96" t="s">
        <v>38</v>
      </c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96">
        <v>4</v>
      </c>
      <c r="AD12" s="174"/>
      <c r="AE12" s="175"/>
      <c r="AF12" s="176"/>
      <c r="AG12" s="45"/>
      <c r="AH12" s="162">
        <f>SUM(COUNTIF(B13:AF13,"O"),COUNTIF(B13:AF13,"G"),COUNTIF(A13:AF13,"ـــــ"),COUNTIF(A13:AF13,"D"))</f>
        <v>8</v>
      </c>
      <c r="AI12" s="151">
        <f>SUM(COUNTIF(B13:AF13,"T"),COUNTIF(B13:AF13,"C"),COUNTIF(B13:AF13,"W"))</f>
        <v>20</v>
      </c>
      <c r="AJ12" s="153">
        <f>SUM(B12:AF12)</f>
        <v>16</v>
      </c>
      <c r="AK12" s="156"/>
      <c r="AL12" s="159">
        <f>SUM(COUNTIF(B13:AF13,"F"))</f>
        <v>0</v>
      </c>
      <c r="AM12" s="177">
        <f>SUM(COUNTIF(B13:AG13,"V"),COUNTIF(B13:AG13,"M"))</f>
        <v>0</v>
      </c>
      <c r="AN12" s="177">
        <f>SUM(COUNTIF(B13:AG13,"E"))</f>
        <v>0</v>
      </c>
      <c r="AO12" s="177">
        <f>SUM(COUNTIF(B13:AG13,"B"))</f>
        <v>0</v>
      </c>
      <c r="AP12" s="177">
        <f>SUM(COUNTIF(B13:AG13,"A"))</f>
        <v>0</v>
      </c>
      <c r="AQ12" s="177">
        <f>SUM(COUNTIF(B13:AG13,"Q"))</f>
        <v>0</v>
      </c>
      <c r="AR12" s="177">
        <f>SUM(COUNTIF(B13:AG13,"S"))</f>
        <v>0</v>
      </c>
      <c r="AS12" s="177">
        <f>SUM(COUNTIF(B13:AG13,"K"))</f>
        <v>0</v>
      </c>
      <c r="AT12" s="177">
        <f>SUM(COUNTIF(B13:AG13,"L"))</f>
        <v>0</v>
      </c>
      <c r="AU12" s="177">
        <f>SUM(COUNTIF(B13:AG13,"P"))</f>
        <v>0</v>
      </c>
      <c r="AV12" s="177">
        <f>SUM(COUNTIF(B13:AG13,"J"))</f>
        <v>0</v>
      </c>
      <c r="AW12" s="177">
        <f>SUM(COUNTIF(B13:AG13,"I"))</f>
        <v>0</v>
      </c>
      <c r="AX12" s="177">
        <f>SUM(COUNTIF(B13:AG13,"Y"))</f>
        <v>0</v>
      </c>
      <c r="AY12" s="173">
        <f>SUM(COUNTIF(B13:AG13,"Z"))</f>
        <v>0</v>
      </c>
    </row>
    <row r="13" spans="1:74" s="43" customFormat="1" ht="14.1" customHeight="1" thickBot="1" x14ac:dyDescent="0.3">
      <c r="A13" s="161"/>
      <c r="B13" s="41" t="s">
        <v>29</v>
      </c>
      <c r="C13" s="41" t="s">
        <v>29</v>
      </c>
      <c r="D13" s="41" t="s">
        <v>29</v>
      </c>
      <c r="E13" s="41" t="s">
        <v>29</v>
      </c>
      <c r="F13" s="41" t="s">
        <v>29</v>
      </c>
      <c r="G13" s="41" t="s">
        <v>29</v>
      </c>
      <c r="H13" s="41" t="s">
        <v>81</v>
      </c>
      <c r="I13" s="41" t="s">
        <v>28</v>
      </c>
      <c r="J13" s="46" t="s">
        <v>27</v>
      </c>
      <c r="K13" s="41" t="s">
        <v>27</v>
      </c>
      <c r="L13" s="41" t="s">
        <v>27</v>
      </c>
      <c r="M13" s="46" t="s">
        <v>27</v>
      </c>
      <c r="N13" s="46" t="s">
        <v>27</v>
      </c>
      <c r="O13" s="46" t="s">
        <v>27</v>
      </c>
      <c r="P13" s="46" t="s">
        <v>27</v>
      </c>
      <c r="Q13" s="46" t="s">
        <v>27</v>
      </c>
      <c r="R13" s="46" t="s">
        <v>27</v>
      </c>
      <c r="S13" s="46" t="s">
        <v>27</v>
      </c>
      <c r="T13" s="46" t="s">
        <v>27</v>
      </c>
      <c r="U13" s="46" t="s">
        <v>27</v>
      </c>
      <c r="V13" s="46" t="s">
        <v>27</v>
      </c>
      <c r="W13" s="46" t="s">
        <v>27</v>
      </c>
      <c r="X13" s="46" t="s">
        <v>27</v>
      </c>
      <c r="Y13" s="46" t="s">
        <v>27</v>
      </c>
      <c r="Z13" s="46" t="s">
        <v>27</v>
      </c>
      <c r="AA13" s="46" t="s">
        <v>27</v>
      </c>
      <c r="AB13" s="46" t="s">
        <v>28</v>
      </c>
      <c r="AC13" s="41" t="s">
        <v>29</v>
      </c>
      <c r="AD13" s="174"/>
      <c r="AE13" s="175"/>
      <c r="AF13" s="176"/>
      <c r="AG13" s="47"/>
      <c r="AH13" s="163"/>
      <c r="AI13" s="152"/>
      <c r="AJ13" s="154"/>
      <c r="AK13" s="156"/>
      <c r="AL13" s="159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3"/>
    </row>
    <row r="14" spans="1:74" s="43" customFormat="1" ht="14.1" customHeight="1" x14ac:dyDescent="0.25">
      <c r="A14" s="160" t="s">
        <v>33</v>
      </c>
      <c r="B14" s="96">
        <v>4</v>
      </c>
      <c r="C14" s="96">
        <v>4</v>
      </c>
      <c r="D14" s="96">
        <v>4</v>
      </c>
      <c r="E14" s="96">
        <v>4</v>
      </c>
      <c r="F14" s="96">
        <v>4</v>
      </c>
      <c r="G14" s="96">
        <v>4</v>
      </c>
      <c r="H14" s="96">
        <v>4</v>
      </c>
      <c r="I14" s="96">
        <v>4</v>
      </c>
      <c r="J14" s="96">
        <v>4</v>
      </c>
      <c r="K14" s="38"/>
      <c r="L14" s="38"/>
      <c r="M14" s="96">
        <v>4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9"/>
      <c r="AH14" s="162">
        <f>SUM(COUNTIF(B15:AF15,"O"),COUNTIF(B15:AF15,"G"),COUNTIF(A15:AF15,"ـــــ"),COUNTIF(A15:AF15,"D"))</f>
        <v>12</v>
      </c>
      <c r="AI14" s="151">
        <f>SUM(COUNTIF(B15:AF15,"T"),COUNTIF(B15:AF15,"C"),COUNTIF(B15:AF15,"W"))</f>
        <v>14</v>
      </c>
      <c r="AJ14" s="153">
        <f>SUM(B14:AF14)</f>
        <v>40</v>
      </c>
      <c r="AK14" s="156"/>
      <c r="AL14" s="159">
        <f>SUM(COUNTIF(B15:AF15,"F"))</f>
        <v>0</v>
      </c>
      <c r="AM14" s="177">
        <f>SUM(COUNTIF(B15:AG15,"V"),COUNTIF(B15:AG15,"M"))</f>
        <v>0</v>
      </c>
      <c r="AN14" s="177">
        <f>SUM(COUNTIF(B15:AG15,"E"))</f>
        <v>0</v>
      </c>
      <c r="AO14" s="177">
        <f>SUM(COUNTIF(B15:AG15,"B"))</f>
        <v>0</v>
      </c>
      <c r="AP14" s="177">
        <f>SUM(COUNTIF(B15:AG15,"A"))</f>
        <v>0</v>
      </c>
      <c r="AQ14" s="177">
        <f>SUM(COUNTIF(B15:AG15,"Q"))</f>
        <v>0</v>
      </c>
      <c r="AR14" s="177">
        <f>SUM(COUNTIF(B15:AG15,"S"))</f>
        <v>0</v>
      </c>
      <c r="AS14" s="177">
        <f>SUM(COUNTIF(B15:AG15,"K"))</f>
        <v>0</v>
      </c>
      <c r="AT14" s="177">
        <f>SUM(COUNTIF(B15:AG15,"L"))</f>
        <v>0</v>
      </c>
      <c r="AU14" s="177">
        <f>SUM(COUNTIF(B15:AG15,"P"))</f>
        <v>0</v>
      </c>
      <c r="AV14" s="177">
        <f>SUM(COUNTIF(B15:AG15,"J"))</f>
        <v>0</v>
      </c>
      <c r="AW14" s="177">
        <f>SUM(COUNTIF(B15:AG15,"I"))</f>
        <v>0</v>
      </c>
      <c r="AX14" s="177">
        <f>SUM(COUNTIF(B15:AG15,"Y"))</f>
        <v>0</v>
      </c>
      <c r="AY14" s="173">
        <f>SUM(COUNTIF(B15:AG15,"Z"))</f>
        <v>0</v>
      </c>
    </row>
    <row r="15" spans="1:74" s="43" customFormat="1" ht="14.1" customHeight="1" thickBot="1" x14ac:dyDescent="0.3">
      <c r="A15" s="161"/>
      <c r="B15" s="41" t="s">
        <v>29</v>
      </c>
      <c r="C15" s="41" t="s">
        <v>29</v>
      </c>
      <c r="D15" s="41" t="s">
        <v>29</v>
      </c>
      <c r="E15" s="41" t="s">
        <v>29</v>
      </c>
      <c r="F15" s="41" t="s">
        <v>29</v>
      </c>
      <c r="G15" s="41" t="s">
        <v>29</v>
      </c>
      <c r="H15" s="41" t="s">
        <v>29</v>
      </c>
      <c r="I15" s="41" t="s">
        <v>29</v>
      </c>
      <c r="J15" s="41" t="s">
        <v>29</v>
      </c>
      <c r="K15" s="41" t="s">
        <v>29</v>
      </c>
      <c r="L15" s="41" t="s">
        <v>81</v>
      </c>
      <c r="M15" s="41" t="s">
        <v>81</v>
      </c>
      <c r="N15" s="41" t="s">
        <v>28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27</v>
      </c>
      <c r="T15" s="41" t="s">
        <v>27</v>
      </c>
      <c r="U15" s="41" t="s">
        <v>27</v>
      </c>
      <c r="V15" s="41" t="s">
        <v>27</v>
      </c>
      <c r="W15" s="41" t="s">
        <v>27</v>
      </c>
      <c r="X15" s="41" t="s">
        <v>27</v>
      </c>
      <c r="Y15" s="41" t="s">
        <v>27</v>
      </c>
      <c r="Z15" s="41" t="s">
        <v>27</v>
      </c>
      <c r="AA15" s="41" t="s">
        <v>27</v>
      </c>
      <c r="AB15" s="97" t="s">
        <v>82</v>
      </c>
      <c r="AC15" s="97" t="s">
        <v>82</v>
      </c>
      <c r="AD15" s="97" t="s">
        <v>82</v>
      </c>
      <c r="AE15" s="97" t="s">
        <v>82</v>
      </c>
      <c r="AF15" s="97" t="s">
        <v>82</v>
      </c>
      <c r="AG15" s="42"/>
      <c r="AH15" s="163"/>
      <c r="AI15" s="152"/>
      <c r="AJ15" s="154"/>
      <c r="AK15" s="156"/>
      <c r="AL15" s="159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3"/>
    </row>
    <row r="16" spans="1:74" s="43" customFormat="1" ht="14.1" customHeight="1" x14ac:dyDescent="0.25">
      <c r="A16" s="160" t="s">
        <v>34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96">
        <v>4</v>
      </c>
      <c r="AB16" s="96">
        <v>4</v>
      </c>
      <c r="AC16" s="96">
        <v>4</v>
      </c>
      <c r="AD16" s="96">
        <v>4</v>
      </c>
      <c r="AE16" s="96" t="s">
        <v>83</v>
      </c>
      <c r="AF16" s="48"/>
      <c r="AG16" s="39"/>
      <c r="AH16" s="162">
        <f>SUM(COUNTIF(B17:AF17,"O"),COUNTIF(B17:AF17,"G"),COUNTIF(A17:AF17,"ـــــ"),COUNTIF(A17:AF17,"D"))</f>
        <v>6</v>
      </c>
      <c r="AI16" s="151">
        <f>SUM(COUNTIF(B17:AF17,"T"),COUNTIF(B17:AF17,"C"),COUNTIF(B17:AF17,"W"))</f>
        <v>1</v>
      </c>
      <c r="AJ16" s="153">
        <f>SUM(B16:AF16)</f>
        <v>16</v>
      </c>
      <c r="AK16" s="156"/>
      <c r="AL16" s="159">
        <f>SUM(COUNTIF(B17:AF17,"F"))</f>
        <v>0</v>
      </c>
      <c r="AM16" s="177">
        <f>SUM(COUNTIF(B17:AG17,"V"),COUNTIF(B17:AG17,"M"))</f>
        <v>0</v>
      </c>
      <c r="AN16" s="177">
        <f>SUM(COUNTIF(B17:AG17,"E"))</f>
        <v>0</v>
      </c>
      <c r="AO16" s="177">
        <f>SUM(COUNTIF(B17:AG17,"B"))</f>
        <v>0</v>
      </c>
      <c r="AP16" s="177">
        <f>SUM(COUNTIF(B17:AG17,"A"))</f>
        <v>0</v>
      </c>
      <c r="AQ16" s="177">
        <f>SUM(COUNTIF(B17:AG17,"Q"))</f>
        <v>0</v>
      </c>
      <c r="AR16" s="177">
        <f>SUM(COUNTIF(B17:AG17,"S"))</f>
        <v>0</v>
      </c>
      <c r="AS16" s="177">
        <f>SUM(COUNTIF(B17:AG17,"K"))</f>
        <v>0</v>
      </c>
      <c r="AT16" s="177">
        <f>SUM(COUNTIF(B17:AG17,"L"))</f>
        <v>0</v>
      </c>
      <c r="AU16" s="177">
        <f>SUM(COUNTIF(B17:AG17,"P"))</f>
        <v>0</v>
      </c>
      <c r="AV16" s="177">
        <f>SUM(COUNTIF(B17:AG17,"J"))</f>
        <v>0</v>
      </c>
      <c r="AW16" s="177">
        <f>SUM(COUNTIF(B17:AG17,"I"))</f>
        <v>0</v>
      </c>
      <c r="AX16" s="177">
        <f>SUM(COUNTIF(B17:AG17,"Y"))</f>
        <v>0</v>
      </c>
      <c r="AY16" s="173">
        <f>SUM(COUNTIF(B17:AG17,"Z"))</f>
        <v>0</v>
      </c>
    </row>
    <row r="17" spans="1:217" s="43" customFormat="1" ht="14.1" customHeight="1" thickBot="1" x14ac:dyDescent="0.3">
      <c r="A17" s="161"/>
      <c r="B17" s="97" t="s">
        <v>82</v>
      </c>
      <c r="C17" s="97" t="s">
        <v>82</v>
      </c>
      <c r="D17" s="97" t="s">
        <v>82</v>
      </c>
      <c r="E17" s="97" t="s">
        <v>82</v>
      </c>
      <c r="F17" s="97" t="s">
        <v>82</v>
      </c>
      <c r="G17" s="97" t="s">
        <v>82</v>
      </c>
      <c r="H17" s="97" t="s">
        <v>82</v>
      </c>
      <c r="I17" s="97" t="s">
        <v>82</v>
      </c>
      <c r="J17" s="97" t="s">
        <v>82</v>
      </c>
      <c r="K17" s="97" t="s">
        <v>82</v>
      </c>
      <c r="L17" s="97" t="s">
        <v>82</v>
      </c>
      <c r="M17" s="97" t="s">
        <v>82</v>
      </c>
      <c r="N17" s="97" t="s">
        <v>82</v>
      </c>
      <c r="O17" s="97" t="s">
        <v>82</v>
      </c>
      <c r="P17" s="97" t="s">
        <v>82</v>
      </c>
      <c r="Q17" s="97" t="s">
        <v>82</v>
      </c>
      <c r="R17" s="97" t="s">
        <v>82</v>
      </c>
      <c r="S17" s="97" t="s">
        <v>82</v>
      </c>
      <c r="T17" s="97" t="s">
        <v>82</v>
      </c>
      <c r="U17" s="97" t="s">
        <v>82</v>
      </c>
      <c r="V17" s="97" t="s">
        <v>82</v>
      </c>
      <c r="W17" s="97" t="s">
        <v>82</v>
      </c>
      <c r="X17" s="97" t="s">
        <v>82</v>
      </c>
      <c r="Y17" s="41" t="s">
        <v>28</v>
      </c>
      <c r="Z17" s="41" t="s">
        <v>80</v>
      </c>
      <c r="AA17" s="41" t="s">
        <v>29</v>
      </c>
      <c r="AB17" s="41" t="s">
        <v>29</v>
      </c>
      <c r="AC17" s="41" t="s">
        <v>29</v>
      </c>
      <c r="AD17" s="41" t="s">
        <v>29</v>
      </c>
      <c r="AE17" s="41" t="s">
        <v>35</v>
      </c>
      <c r="AF17" s="48"/>
      <c r="AG17" s="42"/>
      <c r="AH17" s="163"/>
      <c r="AI17" s="152"/>
      <c r="AJ17" s="154"/>
      <c r="AK17" s="156"/>
      <c r="AL17" s="159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3"/>
    </row>
    <row r="18" spans="1:217" s="43" customFormat="1" ht="14.1" customHeight="1" x14ac:dyDescent="0.25">
      <c r="A18" s="160" t="s">
        <v>36</v>
      </c>
      <c r="B18" s="96" t="s">
        <v>83</v>
      </c>
      <c r="C18" s="96">
        <v>4</v>
      </c>
      <c r="D18" s="38"/>
      <c r="E18" s="38"/>
      <c r="F18" s="96">
        <v>4</v>
      </c>
      <c r="G18" s="96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98">
        <v>2</v>
      </c>
      <c r="AD18" s="98">
        <v>2</v>
      </c>
      <c r="AE18" s="98">
        <v>2</v>
      </c>
      <c r="AF18" s="98">
        <v>2</v>
      </c>
      <c r="AG18" s="39"/>
      <c r="AH18" s="162">
        <f>SUM(COUNTIF(B19:AF19,"O"),COUNTIF(B19:AF19,"G"),COUNTIF(A19:AF19,"ـــــ"),COUNTIF(A19:AF19,"D"))</f>
        <v>13</v>
      </c>
      <c r="AI18" s="151">
        <f>SUM(COUNTIF(B19:AF19,"T"),COUNTIF(B19:AF19,"C"),COUNTIF(B19:AF19,"W"))</f>
        <v>18</v>
      </c>
      <c r="AJ18" s="153">
        <f>SUM(B18:AF18)</f>
        <v>16</v>
      </c>
      <c r="AK18" s="156"/>
      <c r="AL18" s="159">
        <f>SUM(COUNTIF(B19:AF19,"F"))</f>
        <v>0</v>
      </c>
      <c r="AM18" s="177">
        <f>SUM(COUNTIF(B19:AG19,"V"),COUNTIF(B19:AG19,"M"))</f>
        <v>0</v>
      </c>
      <c r="AN18" s="177">
        <f>SUM(COUNTIF(B19:AG19,"E"))</f>
        <v>0</v>
      </c>
      <c r="AO18" s="177">
        <f>SUM(COUNTIF(B19:AG19,"B"))</f>
        <v>0</v>
      </c>
      <c r="AP18" s="177">
        <f>SUM(COUNTIF(B19:AG19,"A"))</f>
        <v>0</v>
      </c>
      <c r="AQ18" s="177">
        <f>SUM(COUNTIF(B19:AG19,"Q"))</f>
        <v>0</v>
      </c>
      <c r="AR18" s="177">
        <f>SUM(COUNTIF(B19:AG19,"S"))</f>
        <v>0</v>
      </c>
      <c r="AS18" s="177">
        <f>SUM(COUNTIF(B19:AG19,"K"))</f>
        <v>0</v>
      </c>
      <c r="AT18" s="177">
        <f>SUM(COUNTIF(B19:AG19,"L"))</f>
        <v>0</v>
      </c>
      <c r="AU18" s="177">
        <f>SUM(COUNTIF(B19:AG19,"P"))</f>
        <v>0</v>
      </c>
      <c r="AV18" s="177">
        <f>SUM(COUNTIF(B19:AG19,"J"))</f>
        <v>0</v>
      </c>
      <c r="AW18" s="177">
        <f>SUM(COUNTIF(B19:AG19,"I"))</f>
        <v>0</v>
      </c>
      <c r="AX18" s="177">
        <f>SUM(COUNTIF(B19:AG19,"Y"))</f>
        <v>0</v>
      </c>
      <c r="AY18" s="173">
        <f>SUM(COUNTIF(B19:AG19,"Z"))</f>
        <v>0</v>
      </c>
    </row>
    <row r="19" spans="1:217" s="43" customFormat="1" ht="14.1" customHeight="1" thickBot="1" x14ac:dyDescent="0.3">
      <c r="A19" s="161"/>
      <c r="B19" s="41" t="s">
        <v>35</v>
      </c>
      <c r="C19" s="41" t="s">
        <v>29</v>
      </c>
      <c r="D19" s="41" t="s">
        <v>29</v>
      </c>
      <c r="E19" s="41" t="s">
        <v>29</v>
      </c>
      <c r="F19" s="41" t="s">
        <v>29</v>
      </c>
      <c r="G19" s="41" t="s">
        <v>29</v>
      </c>
      <c r="H19" s="41" t="s">
        <v>81</v>
      </c>
      <c r="I19" s="97" t="s">
        <v>81</v>
      </c>
      <c r="J19" s="97" t="s">
        <v>81</v>
      </c>
      <c r="K19" s="41" t="s">
        <v>28</v>
      </c>
      <c r="L19" s="41" t="s">
        <v>27</v>
      </c>
      <c r="M19" s="41" t="s">
        <v>27</v>
      </c>
      <c r="N19" s="41" t="s">
        <v>27</v>
      </c>
      <c r="O19" s="41" t="s">
        <v>27</v>
      </c>
      <c r="P19" s="41" t="s">
        <v>27</v>
      </c>
      <c r="Q19" s="41" t="s">
        <v>27</v>
      </c>
      <c r="R19" s="41" t="s">
        <v>27</v>
      </c>
      <c r="S19" s="41" t="s">
        <v>27</v>
      </c>
      <c r="T19" s="41" t="s">
        <v>27</v>
      </c>
      <c r="U19" s="41" t="s">
        <v>27</v>
      </c>
      <c r="V19" s="41" t="s">
        <v>27</v>
      </c>
      <c r="W19" s="41" t="s">
        <v>27</v>
      </c>
      <c r="X19" s="41" t="s">
        <v>27</v>
      </c>
      <c r="Y19" s="41" t="s">
        <v>27</v>
      </c>
      <c r="Z19" s="41" t="s">
        <v>27</v>
      </c>
      <c r="AA19" s="41" t="s">
        <v>27</v>
      </c>
      <c r="AB19" s="99" t="s">
        <v>28</v>
      </c>
      <c r="AC19" s="99" t="s">
        <v>80</v>
      </c>
      <c r="AD19" s="41" t="s">
        <v>80</v>
      </c>
      <c r="AE19" s="41" t="s">
        <v>80</v>
      </c>
      <c r="AF19" s="41" t="s">
        <v>80</v>
      </c>
      <c r="AG19" s="42"/>
      <c r="AH19" s="163"/>
      <c r="AI19" s="152"/>
      <c r="AJ19" s="154"/>
      <c r="AK19" s="156"/>
      <c r="AL19" s="159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3"/>
    </row>
    <row r="20" spans="1:217" s="43" customFormat="1" ht="14.1" customHeight="1" x14ac:dyDescent="0.25">
      <c r="A20" s="160" t="s">
        <v>37</v>
      </c>
      <c r="B20" s="98">
        <v>2</v>
      </c>
      <c r="C20" s="98">
        <v>2</v>
      </c>
      <c r="D20" s="98">
        <v>2</v>
      </c>
      <c r="E20" s="98">
        <v>2</v>
      </c>
      <c r="F20" s="98">
        <v>2</v>
      </c>
      <c r="G20" s="98">
        <v>2</v>
      </c>
      <c r="H20" s="98">
        <v>2</v>
      </c>
      <c r="I20" s="98">
        <v>2</v>
      </c>
      <c r="J20" s="98">
        <v>2</v>
      </c>
      <c r="K20" s="98">
        <v>2</v>
      </c>
      <c r="L20" s="98">
        <v>2</v>
      </c>
      <c r="M20" s="98">
        <v>2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 t="s">
        <v>38</v>
      </c>
      <c r="AA20" s="38" t="s">
        <v>38</v>
      </c>
      <c r="AB20" s="38" t="s">
        <v>38</v>
      </c>
      <c r="AC20" s="38"/>
      <c r="AD20" s="38"/>
      <c r="AE20" s="38"/>
      <c r="AF20" s="48"/>
      <c r="AG20" s="39"/>
      <c r="AH20" s="162">
        <f>SUM(COUNTIF(B21:AF21,"O"),COUNTIF(B21:AF21,"G"),COUNTIF(A21:AF21,"ـــــ"),COUNTIF(A21:AF21,"D"))</f>
        <v>12</v>
      </c>
      <c r="AI20" s="151">
        <f>SUM(COUNTIF(B21:AF21,"T"),COUNTIF(B21:AF21,"C"),COUNTIF(B21:AF21,"W"))</f>
        <v>15</v>
      </c>
      <c r="AJ20" s="153">
        <f>SUM(B20:AF20)</f>
        <v>24</v>
      </c>
      <c r="AK20" s="156"/>
      <c r="AL20" s="159">
        <f>SUM(COUNTIF(B21:AF21,"F"))</f>
        <v>0</v>
      </c>
      <c r="AM20" s="177">
        <f>SUM(COUNTIF(B21:AG21,"V"),COUNTIF(B21:AG21,"M"))</f>
        <v>3</v>
      </c>
      <c r="AN20" s="177">
        <f>SUM(COUNTIF(B21:AG21,"E"))</f>
        <v>0</v>
      </c>
      <c r="AO20" s="177">
        <f>SUM(COUNTIF(B21:AG21,"B"))</f>
        <v>0</v>
      </c>
      <c r="AP20" s="177">
        <f>SUM(COUNTIF(B21:AG21,"A"))</f>
        <v>0</v>
      </c>
      <c r="AQ20" s="177">
        <f>SUM(COUNTIF(B21:AG21,"Q"))</f>
        <v>0</v>
      </c>
      <c r="AR20" s="177">
        <f>SUM(COUNTIF(B21:AG21,"S"))</f>
        <v>0</v>
      </c>
      <c r="AS20" s="177">
        <f>SUM(COUNTIF(B21:AG21,"K"))</f>
        <v>0</v>
      </c>
      <c r="AT20" s="177">
        <f>SUM(COUNTIF(B21:AG21,"L"))</f>
        <v>0</v>
      </c>
      <c r="AU20" s="177">
        <f>SUM(COUNTIF(B21:AG21,"P"))</f>
        <v>0</v>
      </c>
      <c r="AV20" s="177">
        <f>SUM(COUNTIF(B21:AG21,"J"))</f>
        <v>0</v>
      </c>
      <c r="AW20" s="177">
        <f>SUM(COUNTIF(B21:AG21,"I"))</f>
        <v>0</v>
      </c>
      <c r="AX20" s="177">
        <f>SUM(COUNTIF(B21:AG21,"Y"))</f>
        <v>0</v>
      </c>
      <c r="AY20" s="173">
        <f>SUM(COUNTIF(B21:AG21,"Z"))</f>
        <v>0</v>
      </c>
    </row>
    <row r="21" spans="1:217" s="43" customFormat="1" ht="14.1" customHeight="1" thickBot="1" x14ac:dyDescent="0.3">
      <c r="A21" s="161"/>
      <c r="B21" s="46" t="s">
        <v>80</v>
      </c>
      <c r="C21" s="46" t="s">
        <v>80</v>
      </c>
      <c r="D21" s="46" t="s">
        <v>80</v>
      </c>
      <c r="E21" s="46" t="s">
        <v>80</v>
      </c>
      <c r="F21" s="46" t="s">
        <v>80</v>
      </c>
      <c r="G21" s="46" t="s">
        <v>80</v>
      </c>
      <c r="H21" s="46" t="s">
        <v>80</v>
      </c>
      <c r="I21" s="41" t="s">
        <v>29</v>
      </c>
      <c r="J21" s="41" t="s">
        <v>81</v>
      </c>
      <c r="K21" s="41" t="s">
        <v>81</v>
      </c>
      <c r="L21" s="46" t="s">
        <v>81</v>
      </c>
      <c r="M21" s="46" t="s">
        <v>81</v>
      </c>
      <c r="N21" s="46" t="s">
        <v>28</v>
      </c>
      <c r="O21" s="46" t="s">
        <v>27</v>
      </c>
      <c r="P21" s="46" t="s">
        <v>27</v>
      </c>
      <c r="Q21" s="46" t="s">
        <v>27</v>
      </c>
      <c r="R21" s="46" t="s">
        <v>27</v>
      </c>
      <c r="S21" s="46" t="s">
        <v>27</v>
      </c>
      <c r="T21" s="46" t="s">
        <v>27</v>
      </c>
      <c r="U21" s="46" t="s">
        <v>27</v>
      </c>
      <c r="V21" s="46" t="s">
        <v>27</v>
      </c>
      <c r="W21" s="46" t="s">
        <v>27</v>
      </c>
      <c r="X21" s="46" t="s">
        <v>27</v>
      </c>
      <c r="Y21" s="46" t="s">
        <v>27</v>
      </c>
      <c r="Z21" s="41" t="s">
        <v>27</v>
      </c>
      <c r="AA21" s="41" t="s">
        <v>27</v>
      </c>
      <c r="AB21" s="41" t="s">
        <v>28</v>
      </c>
      <c r="AC21" s="41" t="s">
        <v>12</v>
      </c>
      <c r="AD21" s="41" t="s">
        <v>12</v>
      </c>
      <c r="AE21" s="41" t="s">
        <v>38</v>
      </c>
      <c r="AF21" s="48"/>
      <c r="AG21" s="42"/>
      <c r="AH21" s="163"/>
      <c r="AI21" s="152"/>
      <c r="AJ21" s="154"/>
      <c r="AK21" s="157"/>
      <c r="AL21" s="159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3"/>
    </row>
    <row r="22" spans="1:217" s="51" customFormat="1" ht="14.1" customHeight="1" x14ac:dyDescent="0.25">
      <c r="A22" s="160" t="s">
        <v>39</v>
      </c>
      <c r="B22" s="38"/>
      <c r="C22" s="38"/>
      <c r="D22" s="38"/>
      <c r="E22" s="96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>
        <v>4</v>
      </c>
      <c r="W22" s="38"/>
      <c r="X22" s="96"/>
      <c r="Y22" s="96"/>
      <c r="Z22" s="38"/>
      <c r="AA22" s="38"/>
      <c r="AB22" s="38"/>
      <c r="AC22" s="38"/>
      <c r="AD22" s="38"/>
      <c r="AE22" s="38"/>
      <c r="AF22" s="38"/>
      <c r="AG22" s="39"/>
      <c r="AH22" s="162">
        <f>SUM(COUNTIF(B23:AF23,"O"),COUNTIF(B23:AF23,"G"),COUNTIF(A23:AF23,"ـــــ"),COUNTIF(A23:AF23,"D"))</f>
        <v>16</v>
      </c>
      <c r="AI22" s="151">
        <f>SUM(COUNTIF(B23:AF23,"T"),COUNTIF(B23:AF23,"C"),COUNTIF(B23:AF23,"W"))</f>
        <v>8</v>
      </c>
      <c r="AJ22" s="153">
        <f>SUM(B22:AF22)</f>
        <v>4</v>
      </c>
      <c r="AK22" s="179">
        <v>2017</v>
      </c>
      <c r="AL22" s="159">
        <f>SUM(COUNTIF(B23:AF23,"F"))</f>
        <v>0</v>
      </c>
      <c r="AM22" s="177">
        <f>SUM(COUNTIF(B23:AG23,"V"),COUNTIF(B23:AG23,"M"))</f>
        <v>7</v>
      </c>
      <c r="AN22" s="177">
        <f>SUM(COUNTIF(B23:AG23,"E"))</f>
        <v>0</v>
      </c>
      <c r="AO22" s="177">
        <f>SUM(COUNTIF(B23:AG23,"B"))</f>
        <v>0</v>
      </c>
      <c r="AP22" s="177">
        <f>SUM(COUNTIF(B23:AG23,"A"))</f>
        <v>0</v>
      </c>
      <c r="AQ22" s="177">
        <f>SUM(COUNTIF(B23:AG23,"Q"))</f>
        <v>0</v>
      </c>
      <c r="AR22" s="177">
        <f>SUM(COUNTIF(B23:AG23,"S"))</f>
        <v>0</v>
      </c>
      <c r="AS22" s="177">
        <f>SUM(COUNTIF(B23:AG23,"K"))</f>
        <v>0</v>
      </c>
      <c r="AT22" s="177">
        <f>SUM(COUNTIF(B23:AG23,"L"))</f>
        <v>0</v>
      </c>
      <c r="AU22" s="177">
        <f>SUM(COUNTIF(B23:AG23,"P"))</f>
        <v>0</v>
      </c>
      <c r="AV22" s="177">
        <f>SUM(COUNTIF(B23:AG23,"J"))</f>
        <v>0</v>
      </c>
      <c r="AW22" s="177">
        <f>SUM(COUNTIF(B23:AG23,"I"))</f>
        <v>0</v>
      </c>
      <c r="AX22" s="177">
        <f>SUM(COUNTIF(B23:AG23,"Y"))</f>
        <v>0</v>
      </c>
      <c r="AY22" s="173">
        <f>SUM(COUNTIF(B23:AG23,"Z"))</f>
        <v>0</v>
      </c>
    </row>
    <row r="23" spans="1:217" s="51" customFormat="1" ht="14.1" customHeight="1" thickBot="1" x14ac:dyDescent="0.3">
      <c r="A23" s="161"/>
      <c r="B23" s="41" t="s">
        <v>12</v>
      </c>
      <c r="C23" s="41" t="s">
        <v>12</v>
      </c>
      <c r="D23" s="41" t="s">
        <v>12</v>
      </c>
      <c r="E23" s="41" t="s">
        <v>12</v>
      </c>
      <c r="F23" s="41" t="s">
        <v>12</v>
      </c>
      <c r="G23" s="41" t="s">
        <v>12</v>
      </c>
      <c r="H23" s="41" t="s">
        <v>38</v>
      </c>
      <c r="I23" s="41" t="s">
        <v>80</v>
      </c>
      <c r="J23" s="41" t="s">
        <v>80</v>
      </c>
      <c r="K23" s="41" t="s">
        <v>80</v>
      </c>
      <c r="L23" s="41" t="s">
        <v>80</v>
      </c>
      <c r="M23" s="41" t="s">
        <v>80</v>
      </c>
      <c r="N23" s="41" t="s">
        <v>80</v>
      </c>
      <c r="O23" s="41" t="s">
        <v>80</v>
      </c>
      <c r="P23" s="41" t="s">
        <v>29</v>
      </c>
      <c r="Q23" s="41" t="s">
        <v>29</v>
      </c>
      <c r="R23" s="41" t="s">
        <v>29</v>
      </c>
      <c r="S23" s="41" t="s">
        <v>29</v>
      </c>
      <c r="T23" s="41" t="s">
        <v>81</v>
      </c>
      <c r="U23" s="41" t="s">
        <v>81</v>
      </c>
      <c r="V23" s="41" t="s">
        <v>81</v>
      </c>
      <c r="W23" s="41" t="s">
        <v>81</v>
      </c>
      <c r="X23" s="41" t="s">
        <v>81</v>
      </c>
      <c r="Y23" s="41" t="s">
        <v>28</v>
      </c>
      <c r="Z23" s="41" t="s">
        <v>27</v>
      </c>
      <c r="AA23" s="41" t="s">
        <v>27</v>
      </c>
      <c r="AB23" s="41" t="s">
        <v>27</v>
      </c>
      <c r="AC23" s="41" t="s">
        <v>27</v>
      </c>
      <c r="AD23" s="41" t="s">
        <v>27</v>
      </c>
      <c r="AE23" s="41" t="s">
        <v>27</v>
      </c>
      <c r="AF23" s="41" t="s">
        <v>27</v>
      </c>
      <c r="AG23" s="42"/>
      <c r="AH23" s="163"/>
      <c r="AI23" s="152"/>
      <c r="AJ23" s="154"/>
      <c r="AK23" s="180"/>
      <c r="AL23" s="159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3"/>
    </row>
    <row r="24" spans="1:217" s="5" customFormat="1" ht="14.1" customHeight="1" x14ac:dyDescent="0.3">
      <c r="A24" s="160" t="s">
        <v>40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 t="s">
        <v>38</v>
      </c>
      <c r="AG24" s="39"/>
      <c r="AH24" s="162">
        <f>SUM(COUNTIF(B25:AF25,"O"),COUNTIF(B25:AF25,"G"),COUNTIF(A25:AF25,"ـــــ"),COUNTIF(A25:AF25,"D"))</f>
        <v>15</v>
      </c>
      <c r="AI24" s="151">
        <f>SUM(COUNTIF(B25:AF25,"T"),COUNTIF(B25:AF25,"C"),COUNTIF(B25:AF25,"W"))</f>
        <v>16</v>
      </c>
      <c r="AJ24" s="153">
        <f>SUM(B24:AF24)</f>
        <v>0</v>
      </c>
      <c r="AK24" s="180"/>
      <c r="AL24" s="159">
        <f>SUM(COUNTIF(B25:AF25,"F"))</f>
        <v>0</v>
      </c>
      <c r="AM24" s="177">
        <f>SUM(COUNTIF(B25:AG25,"V"),COUNTIF(B25:AG25,"M"))</f>
        <v>0</v>
      </c>
      <c r="AN24" s="177">
        <f>SUM(COUNTIF(B25:AG25,"E"))</f>
        <v>0</v>
      </c>
      <c r="AO24" s="177">
        <f>SUM(COUNTIF(B25:AG25,"B"))</f>
        <v>0</v>
      </c>
      <c r="AP24" s="177">
        <f>SUM(COUNTIF(B25:AG25,"A"))</f>
        <v>0</v>
      </c>
      <c r="AQ24" s="177">
        <f>SUM(COUNTIF(B25:AG25,"Q"))</f>
        <v>0</v>
      </c>
      <c r="AR24" s="177">
        <f>SUM(COUNTIF(B25:AG25,"S"))</f>
        <v>0</v>
      </c>
      <c r="AS24" s="177">
        <f>SUM(COUNTIF(B25:AG25,"K"))</f>
        <v>0</v>
      </c>
      <c r="AT24" s="177">
        <f>SUM(COUNTIF(B25:AG25,"L"))</f>
        <v>0</v>
      </c>
      <c r="AU24" s="177">
        <f>SUM(COUNTIF(B25:AG25,"P"))</f>
        <v>0</v>
      </c>
      <c r="AV24" s="177">
        <f>SUM(COUNTIF(B25:AG25,"J"))</f>
        <v>0</v>
      </c>
      <c r="AW24" s="177">
        <f>SUM(COUNTIF(B25:AG25,"I"))</f>
        <v>0</v>
      </c>
      <c r="AX24" s="177">
        <f>SUM(COUNTIF(B25:AG25,"Y"))</f>
        <v>0</v>
      </c>
      <c r="AY24" s="173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 x14ac:dyDescent="0.25">
      <c r="A25" s="161"/>
      <c r="B25" s="46" t="s">
        <v>27</v>
      </c>
      <c r="C25" s="46" t="s">
        <v>27</v>
      </c>
      <c r="D25" s="46" t="s">
        <v>27</v>
      </c>
      <c r="E25" s="46" t="s">
        <v>27</v>
      </c>
      <c r="F25" s="46" t="s">
        <v>27</v>
      </c>
      <c r="G25" s="46" t="s">
        <v>27</v>
      </c>
      <c r="H25" s="46" t="s">
        <v>28</v>
      </c>
      <c r="I25" s="46" t="s">
        <v>80</v>
      </c>
      <c r="J25" s="46" t="s">
        <v>80</v>
      </c>
      <c r="K25" s="46" t="s">
        <v>80</v>
      </c>
      <c r="L25" s="46" t="s">
        <v>80</v>
      </c>
      <c r="M25" s="46" t="s">
        <v>80</v>
      </c>
      <c r="N25" s="41" t="s">
        <v>29</v>
      </c>
      <c r="O25" s="41" t="s">
        <v>29</v>
      </c>
      <c r="P25" s="41" t="s">
        <v>29</v>
      </c>
      <c r="Q25" s="41" t="s">
        <v>29</v>
      </c>
      <c r="R25" s="46" t="s">
        <v>80</v>
      </c>
      <c r="S25" s="41" t="s">
        <v>29</v>
      </c>
      <c r="T25" s="41" t="s">
        <v>29</v>
      </c>
      <c r="U25" s="41" t="s">
        <v>29</v>
      </c>
      <c r="V25" s="41" t="s">
        <v>29</v>
      </c>
      <c r="W25" s="46" t="s">
        <v>81</v>
      </c>
      <c r="X25" s="46" t="s">
        <v>28</v>
      </c>
      <c r="Y25" s="46" t="s">
        <v>27</v>
      </c>
      <c r="Z25" s="46" t="s">
        <v>27</v>
      </c>
      <c r="AA25" s="46" t="s">
        <v>27</v>
      </c>
      <c r="AB25" s="46" t="s">
        <v>27</v>
      </c>
      <c r="AC25" s="46" t="s">
        <v>27</v>
      </c>
      <c r="AD25" s="46" t="s">
        <v>27</v>
      </c>
      <c r="AE25" s="46" t="s">
        <v>27</v>
      </c>
      <c r="AF25" s="46" t="s">
        <v>27</v>
      </c>
      <c r="AG25" s="42"/>
      <c r="AH25" s="163"/>
      <c r="AI25" s="152"/>
      <c r="AJ25" s="154"/>
      <c r="AK25" s="180"/>
      <c r="AL25" s="159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3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 x14ac:dyDescent="0.2">
      <c r="A26" s="160" t="s">
        <v>41</v>
      </c>
      <c r="B26" s="38" t="s">
        <v>38</v>
      </c>
      <c r="C26" s="38" t="s">
        <v>38</v>
      </c>
      <c r="D26" s="38" t="s">
        <v>38</v>
      </c>
      <c r="E26" s="38" t="s">
        <v>38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 t="s">
        <v>26</v>
      </c>
      <c r="W26" s="38"/>
      <c r="X26" s="38"/>
      <c r="Y26" s="38"/>
      <c r="Z26" s="38"/>
      <c r="AA26" s="38"/>
      <c r="AB26" s="38"/>
      <c r="AC26" s="38"/>
      <c r="AD26" s="96">
        <v>4</v>
      </c>
      <c r="AE26" s="96"/>
      <c r="AF26" s="100"/>
      <c r="AG26" s="39"/>
      <c r="AH26" s="162">
        <f>SUM(COUNTIF(B27:AF27,"O"),COUNTIF(B27:AF27,"G"),COUNTIF(A27:AF27,"ـــــ"),COUNTIF(A27:AF27,"D"))</f>
        <v>13</v>
      </c>
      <c r="AI26" s="151">
        <f>SUM(COUNTIF(B27:AF27,"T"),COUNTIF(B27:AF27,"C"),COUNTIF(B27:AF27,"W"))</f>
        <v>4</v>
      </c>
      <c r="AJ26" s="153">
        <f>SUM(B26:AF26)</f>
        <v>4</v>
      </c>
      <c r="AK26" s="180"/>
      <c r="AL26" s="159">
        <f>SUM(COUNTIF(B27:AF27,"F"))</f>
        <v>0</v>
      </c>
      <c r="AM26" s="177">
        <f>SUM(COUNTIF(B27:AG27,"V"),COUNTIF(B27:AG27,"M"))</f>
        <v>13</v>
      </c>
      <c r="AN26" s="177">
        <f>SUM(COUNTIF(B27:AG27,"E"))</f>
        <v>0</v>
      </c>
      <c r="AO26" s="177">
        <f>SUM(COUNTIF(B27:AG27,"B"))</f>
        <v>0</v>
      </c>
      <c r="AP26" s="177">
        <f>SUM(COUNTIF(B27:AG27,"A"))</f>
        <v>0</v>
      </c>
      <c r="AQ26" s="177">
        <f>SUM(COUNTIF(B27:AG27,"Q"))</f>
        <v>0</v>
      </c>
      <c r="AR26" s="177">
        <f>SUM(COUNTIF(B27:AG27,"S"))</f>
        <v>0</v>
      </c>
      <c r="AS26" s="177">
        <f>SUM(COUNTIF(B27:AG27,"K"))</f>
        <v>0</v>
      </c>
      <c r="AT26" s="177">
        <f>SUM(COUNTIF(B27:AG27,"L"))</f>
        <v>0</v>
      </c>
      <c r="AU26" s="177">
        <f>SUM(COUNTIF(B27:AG27,"P"))</f>
        <v>0</v>
      </c>
      <c r="AV26" s="177">
        <f>SUM(COUNTIF(B27:AG27,"J"))</f>
        <v>0</v>
      </c>
      <c r="AW26" s="177">
        <f>SUM(COUNTIF(B27:AG27,"I"))</f>
        <v>0</v>
      </c>
      <c r="AX26" s="177">
        <f>SUM(COUNTIF(B27:AG27,"Y"))</f>
        <v>0</v>
      </c>
      <c r="AY26" s="173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 x14ac:dyDescent="0.25">
      <c r="A27" s="161"/>
      <c r="B27" s="41" t="s">
        <v>27</v>
      </c>
      <c r="C27" s="41" t="s">
        <v>27</v>
      </c>
      <c r="D27" s="41" t="s">
        <v>27</v>
      </c>
      <c r="E27" s="41" t="s">
        <v>27</v>
      </c>
      <c r="F27" s="41" t="s">
        <v>12</v>
      </c>
      <c r="G27" s="41" t="s">
        <v>12</v>
      </c>
      <c r="H27" s="41" t="s">
        <v>12</v>
      </c>
      <c r="I27" s="41" t="s">
        <v>38</v>
      </c>
      <c r="J27" s="41" t="s">
        <v>12</v>
      </c>
      <c r="K27" s="41" t="s">
        <v>12</v>
      </c>
      <c r="L27" s="41" t="s">
        <v>12</v>
      </c>
      <c r="M27" s="101" t="s">
        <v>12</v>
      </c>
      <c r="N27" s="101" t="s">
        <v>12</v>
      </c>
      <c r="O27" s="101" t="s">
        <v>12</v>
      </c>
      <c r="P27" s="101" t="s">
        <v>38</v>
      </c>
      <c r="Q27" s="101" t="s">
        <v>38</v>
      </c>
      <c r="R27" s="101" t="s">
        <v>12</v>
      </c>
      <c r="S27" s="41" t="s">
        <v>80</v>
      </c>
      <c r="T27" s="41" t="s">
        <v>80</v>
      </c>
      <c r="U27" s="41" t="s">
        <v>29</v>
      </c>
      <c r="V27" s="41" t="s">
        <v>35</v>
      </c>
      <c r="W27" s="41" t="s">
        <v>29</v>
      </c>
      <c r="X27" s="41" t="s">
        <v>29</v>
      </c>
      <c r="Y27" s="41" t="s">
        <v>29</v>
      </c>
      <c r="Z27" s="41" t="s">
        <v>29</v>
      </c>
      <c r="AA27" s="41" t="s">
        <v>29</v>
      </c>
      <c r="AB27" s="41" t="s">
        <v>29</v>
      </c>
      <c r="AC27" s="41" t="s">
        <v>29</v>
      </c>
      <c r="AD27" s="41" t="s">
        <v>29</v>
      </c>
      <c r="AE27" s="41" t="s">
        <v>29</v>
      </c>
      <c r="AF27" s="102"/>
      <c r="AG27" s="42"/>
      <c r="AH27" s="163"/>
      <c r="AI27" s="152"/>
      <c r="AJ27" s="154"/>
      <c r="AK27" s="180"/>
      <c r="AL27" s="159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3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 x14ac:dyDescent="0.2">
      <c r="A28" s="160" t="s">
        <v>43</v>
      </c>
      <c r="B28" s="96">
        <v>4</v>
      </c>
      <c r="C28" s="96">
        <v>4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38" t="s">
        <v>26</v>
      </c>
      <c r="X28" s="38" t="s">
        <v>26</v>
      </c>
      <c r="Y28" s="44"/>
      <c r="Z28" s="44"/>
      <c r="AA28" s="44"/>
      <c r="AB28" s="96">
        <v>4</v>
      </c>
      <c r="AC28" s="44"/>
      <c r="AD28" s="44"/>
      <c r="AE28" s="44"/>
      <c r="AF28" s="44"/>
      <c r="AG28" s="39"/>
      <c r="AH28" s="162">
        <f>SUM(COUNTIF(B29:AF29,"O"),COUNTIF(B29:AF29,"G"),COUNTIF(A29:AF29,"ـــــ"),COUNTIF(A29:AF29,"D"))</f>
        <v>18</v>
      </c>
      <c r="AI28" s="151">
        <f>SUM(COUNTIF(B29:AF29,"T"),COUNTIF(B29:AF29,"C"),COUNTIF(B29:AF29,"W"))</f>
        <v>13</v>
      </c>
      <c r="AJ28" s="153">
        <f>SUM(B28:AF28)</f>
        <v>12</v>
      </c>
      <c r="AK28" s="180"/>
      <c r="AL28" s="159">
        <f>SUM(COUNTIF(B29:AF29,"F"))</f>
        <v>0</v>
      </c>
      <c r="AM28" s="177">
        <f>SUM(COUNTIF(B29:AG29,"V"),COUNTIF(B29:AG29,"M"))</f>
        <v>0</v>
      </c>
      <c r="AN28" s="177">
        <f>SUM(COUNTIF(B29:AG29,"E"))</f>
        <v>0</v>
      </c>
      <c r="AO28" s="177">
        <f>SUM(COUNTIF(B29:AG29,"B"))</f>
        <v>0</v>
      </c>
      <c r="AP28" s="177">
        <f>SUM(COUNTIF(B29:AG29,"A"))</f>
        <v>0</v>
      </c>
      <c r="AQ28" s="177">
        <f>SUM(COUNTIF(B29:AG29,"Q"))</f>
        <v>0</v>
      </c>
      <c r="AR28" s="177">
        <f>SUM(COUNTIF(B29:AG29,"S"))</f>
        <v>0</v>
      </c>
      <c r="AS28" s="177">
        <f>SUM(COUNTIF(B29:AG29,"K"))</f>
        <v>0</v>
      </c>
      <c r="AT28" s="177">
        <f>SUM(COUNTIF(B29:AG29,"L"))</f>
        <v>0</v>
      </c>
      <c r="AU28" s="177">
        <f>SUM(COUNTIF(B29:AG29,"P"))</f>
        <v>0</v>
      </c>
      <c r="AV28" s="177">
        <f>SUM(COUNTIF(B29:AG29,"J"))</f>
        <v>0</v>
      </c>
      <c r="AW28" s="177">
        <f>SUM(COUNTIF(B29:AG29,"I"))</f>
        <v>0</v>
      </c>
      <c r="AX28" s="177">
        <f>SUM(COUNTIF(B29:AG29,"Y"))</f>
        <v>0</v>
      </c>
      <c r="AY28" s="173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 x14ac:dyDescent="0.25">
      <c r="A29" s="161"/>
      <c r="B29" s="41" t="s">
        <v>29</v>
      </c>
      <c r="C29" s="41" t="s">
        <v>29</v>
      </c>
      <c r="D29" s="41" t="s">
        <v>29</v>
      </c>
      <c r="E29" s="41" t="s">
        <v>29</v>
      </c>
      <c r="F29" s="41" t="s">
        <v>29</v>
      </c>
      <c r="G29" s="41" t="s">
        <v>81</v>
      </c>
      <c r="H29" s="41" t="s">
        <v>81</v>
      </c>
      <c r="I29" s="41" t="s">
        <v>81</v>
      </c>
      <c r="J29" s="41" t="s">
        <v>28</v>
      </c>
      <c r="K29" s="41" t="s">
        <v>27</v>
      </c>
      <c r="L29" s="41" t="s">
        <v>27</v>
      </c>
      <c r="M29" s="41" t="s">
        <v>27</v>
      </c>
      <c r="N29" s="41" t="s">
        <v>27</v>
      </c>
      <c r="O29" s="41" t="s">
        <v>27</v>
      </c>
      <c r="P29" s="46" t="s">
        <v>27</v>
      </c>
      <c r="Q29" s="46" t="s">
        <v>27</v>
      </c>
      <c r="R29" s="46" t="s">
        <v>27</v>
      </c>
      <c r="S29" s="46" t="s">
        <v>27</v>
      </c>
      <c r="T29" s="46" t="s">
        <v>27</v>
      </c>
      <c r="U29" s="46" t="s">
        <v>27</v>
      </c>
      <c r="V29" s="46" t="s">
        <v>28</v>
      </c>
      <c r="W29" s="41" t="s">
        <v>35</v>
      </c>
      <c r="X29" s="41" t="s">
        <v>35</v>
      </c>
      <c r="Y29" s="46" t="s">
        <v>80</v>
      </c>
      <c r="Z29" s="46" t="s">
        <v>80</v>
      </c>
      <c r="AA29" s="46" t="s">
        <v>80</v>
      </c>
      <c r="AB29" s="41" t="s">
        <v>29</v>
      </c>
      <c r="AC29" s="41" t="s">
        <v>29</v>
      </c>
      <c r="AD29" s="41" t="s">
        <v>29</v>
      </c>
      <c r="AE29" s="41" t="s">
        <v>29</v>
      </c>
      <c r="AF29" s="41" t="s">
        <v>29</v>
      </c>
      <c r="AG29" s="42"/>
      <c r="AH29" s="163"/>
      <c r="AI29" s="152"/>
      <c r="AJ29" s="154"/>
      <c r="AK29" s="180"/>
      <c r="AL29" s="159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3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 x14ac:dyDescent="0.2">
      <c r="A30" s="160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 t="s">
        <v>38</v>
      </c>
      <c r="AF30" s="100"/>
      <c r="AG30" s="39"/>
      <c r="AH30" s="162">
        <f>SUM(COUNTIF(B31:AF31,"O"),COUNTIF(B31:AF31,"G"),COUNTIF(A31:AF31,"ـــــ"),COUNTIF(A31:AF31,"D"))</f>
        <v>5</v>
      </c>
      <c r="AI30" s="151">
        <f>SUM(COUNTIF(B31:AF31,"T"),COUNTIF(B31:AF31,"C"),COUNTIF(B31:AF31,"W"))</f>
        <v>14</v>
      </c>
      <c r="AJ30" s="153">
        <f>SUM(B30:AF30)</f>
        <v>0</v>
      </c>
      <c r="AK30" s="180"/>
      <c r="AL30" s="159">
        <f>SUM(COUNTIF(B31:AF31,"F"))</f>
        <v>0</v>
      </c>
      <c r="AM30" s="177">
        <f>SUM(COUNTIF(B31:AG31,"V"),COUNTIF(B31:AG31,"M"))</f>
        <v>0</v>
      </c>
      <c r="AN30" s="177">
        <f>SUM(COUNTIF(B31:AG31,"E"))</f>
        <v>0</v>
      </c>
      <c r="AO30" s="177">
        <f>SUM(COUNTIF(B31:AG31,"B"))</f>
        <v>0</v>
      </c>
      <c r="AP30" s="177">
        <f>SUM(COUNTIF(B31:AG31,"A"))</f>
        <v>0</v>
      </c>
      <c r="AQ30" s="177">
        <f>SUM(COUNTIF(B31:AG31,"Q"))</f>
        <v>0</v>
      </c>
      <c r="AR30" s="177">
        <f>SUM(COUNTIF(B31:AG31,"S"))</f>
        <v>0</v>
      </c>
      <c r="AS30" s="177">
        <f>SUM(COUNTIF(B31:AG31,"K"))</f>
        <v>11</v>
      </c>
      <c r="AT30" s="177">
        <f>SUM(COUNTIF(B31:AG31,"L"))</f>
        <v>0</v>
      </c>
      <c r="AU30" s="177">
        <f>SUM(COUNTIF(B31:AG31,"P"))</f>
        <v>0</v>
      </c>
      <c r="AV30" s="177">
        <f>SUM(COUNTIF(B31:AG31,"J"))</f>
        <v>0</v>
      </c>
      <c r="AW30" s="177">
        <f>SUM(COUNTIF(B31:AG31,"I"))</f>
        <v>0</v>
      </c>
      <c r="AX30" s="177">
        <f>SUM(COUNTIF(B31:AG31,"Y"))</f>
        <v>0</v>
      </c>
      <c r="AY30" s="173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 x14ac:dyDescent="0.25">
      <c r="A31" s="161"/>
      <c r="B31" s="41" t="s">
        <v>29</v>
      </c>
      <c r="C31" s="41" t="s">
        <v>29</v>
      </c>
      <c r="D31" s="41" t="s">
        <v>29</v>
      </c>
      <c r="E31" s="41" t="s">
        <v>29</v>
      </c>
      <c r="F31" s="41" t="s">
        <v>81</v>
      </c>
      <c r="G31" s="41" t="s">
        <v>28</v>
      </c>
      <c r="H31" s="41" t="s">
        <v>27</v>
      </c>
      <c r="I31" s="41" t="s">
        <v>27</v>
      </c>
      <c r="J31" s="41" t="s">
        <v>27</v>
      </c>
      <c r="K31" s="41" t="s">
        <v>27</v>
      </c>
      <c r="L31" s="41" t="s">
        <v>27</v>
      </c>
      <c r="M31" s="41" t="s">
        <v>27</v>
      </c>
      <c r="N31" s="41" t="s">
        <v>27</v>
      </c>
      <c r="O31" s="41" t="s">
        <v>27</v>
      </c>
      <c r="P31" s="41" t="s">
        <v>27</v>
      </c>
      <c r="Q31" s="41" t="s">
        <v>27</v>
      </c>
      <c r="R31" s="41" t="s">
        <v>27</v>
      </c>
      <c r="S31" s="41" t="s">
        <v>27</v>
      </c>
      <c r="T31" s="41" t="s">
        <v>18</v>
      </c>
      <c r="U31" s="41" t="s">
        <v>18</v>
      </c>
      <c r="V31" s="41" t="s">
        <v>18</v>
      </c>
      <c r="W31" s="41" t="s">
        <v>18</v>
      </c>
      <c r="X31" s="41" t="s">
        <v>18</v>
      </c>
      <c r="Y31" s="41" t="s">
        <v>18</v>
      </c>
      <c r="Z31" s="41" t="s">
        <v>18</v>
      </c>
      <c r="AA31" s="41" t="s">
        <v>18</v>
      </c>
      <c r="AB31" s="41" t="s">
        <v>18</v>
      </c>
      <c r="AC31" s="41" t="s">
        <v>18</v>
      </c>
      <c r="AD31" s="41" t="s">
        <v>18</v>
      </c>
      <c r="AE31" s="41" t="s">
        <v>27</v>
      </c>
      <c r="AF31" s="102"/>
      <c r="AG31" s="42"/>
      <c r="AH31" s="163"/>
      <c r="AI31" s="152"/>
      <c r="AJ31" s="154"/>
      <c r="AK31" s="180"/>
      <c r="AL31" s="159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3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 x14ac:dyDescent="0.2">
      <c r="A32" s="160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96">
        <v>4</v>
      </c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39"/>
      <c r="AH32" s="162">
        <f>SUM(COUNTIF(B33:AF33,"O"),COUNTIF(B33:AF33,"G"),COUNTIF(A33:AF33,"ـــــ"),COUNTIF(A33:AF33,"D"))</f>
        <v>7</v>
      </c>
      <c r="AI32" s="151">
        <f>SUM(COUNTIF(B33:AF33,"T"),COUNTIF(B33:AF33,"C"),COUNTIF(B33:AF33,"W"))</f>
        <v>3</v>
      </c>
      <c r="AJ32" s="153">
        <f>SUM(B32:AF32)</f>
        <v>4</v>
      </c>
      <c r="AK32" s="180"/>
      <c r="AL32" s="159">
        <f>SUM(COUNTIF(B33:AF33,"F"))</f>
        <v>0</v>
      </c>
      <c r="AM32" s="177">
        <f>SUM(COUNTIF(B33:AG33,"V"),COUNTIF(B33:AG33,"M"))</f>
        <v>11</v>
      </c>
      <c r="AN32" s="177">
        <f>SUM(COUNTIF(B33:AG33,"E"))</f>
        <v>0</v>
      </c>
      <c r="AO32" s="177">
        <f>SUM(COUNTIF(B33:AG33,"B"))</f>
        <v>0</v>
      </c>
      <c r="AP32" s="177">
        <f>SUM(COUNTIF(B33:AG33,"A"))</f>
        <v>10</v>
      </c>
      <c r="AQ32" s="177">
        <f>SUM(COUNTIF(B33:AG33,"Q"))</f>
        <v>0</v>
      </c>
      <c r="AR32" s="177">
        <f>SUM(COUNTIF(B33:AG33,"S"))</f>
        <v>0</v>
      </c>
      <c r="AS32" s="177">
        <f>SUM(COUNTIF(B33:AG33,"K"))</f>
        <v>0</v>
      </c>
      <c r="AT32" s="177">
        <f>SUM(COUNTIF(B33:AG33,"L"))</f>
        <v>0</v>
      </c>
      <c r="AU32" s="177">
        <f>SUM(COUNTIF(B33:AG33,"P"))</f>
        <v>0</v>
      </c>
      <c r="AV32" s="177">
        <f>SUM(COUNTIF(B33:AG33,"J"))</f>
        <v>0</v>
      </c>
      <c r="AW32" s="177">
        <f>SUM(COUNTIF(B33:AG33,"I"))</f>
        <v>0</v>
      </c>
      <c r="AX32" s="177">
        <f>SUM(COUNTIF(B33:AG33,"Y"))</f>
        <v>0</v>
      </c>
      <c r="AY32" s="173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 x14ac:dyDescent="0.25">
      <c r="A33" s="182"/>
      <c r="B33" s="41" t="s">
        <v>27</v>
      </c>
      <c r="C33" s="41" t="s">
        <v>27</v>
      </c>
      <c r="D33" s="41" t="s">
        <v>12</v>
      </c>
      <c r="E33" s="41" t="s">
        <v>12</v>
      </c>
      <c r="F33" s="41" t="s">
        <v>12</v>
      </c>
      <c r="G33" s="41" t="s">
        <v>12</v>
      </c>
      <c r="H33" s="41" t="s">
        <v>12</v>
      </c>
      <c r="I33" s="41" t="s">
        <v>12</v>
      </c>
      <c r="J33" s="41" t="s">
        <v>38</v>
      </c>
      <c r="K33" s="41" t="s">
        <v>12</v>
      </c>
      <c r="L33" s="41" t="s">
        <v>12</v>
      </c>
      <c r="M33" s="41" t="s">
        <v>12</v>
      </c>
      <c r="N33" s="41" t="s">
        <v>12</v>
      </c>
      <c r="O33" s="41" t="s">
        <v>28</v>
      </c>
      <c r="P33" s="41" t="s">
        <v>80</v>
      </c>
      <c r="Q33" s="41" t="s">
        <v>80</v>
      </c>
      <c r="R33" s="41" t="s">
        <v>80</v>
      </c>
      <c r="S33" s="41" t="s">
        <v>29</v>
      </c>
      <c r="T33" s="97" t="s">
        <v>15</v>
      </c>
      <c r="U33" s="97" t="s">
        <v>15</v>
      </c>
      <c r="V33" s="97" t="s">
        <v>15</v>
      </c>
      <c r="W33" s="97" t="s">
        <v>15</v>
      </c>
      <c r="X33" s="97" t="s">
        <v>15</v>
      </c>
      <c r="Y33" s="97" t="s">
        <v>15</v>
      </c>
      <c r="Z33" s="97" t="s">
        <v>15</v>
      </c>
      <c r="AA33" s="97" t="s">
        <v>15</v>
      </c>
      <c r="AB33" s="97" t="s">
        <v>15</v>
      </c>
      <c r="AC33" s="97" t="s">
        <v>15</v>
      </c>
      <c r="AD33" s="41" t="s">
        <v>80</v>
      </c>
      <c r="AE33" s="41" t="s">
        <v>80</v>
      </c>
      <c r="AF33" s="41" t="s">
        <v>80</v>
      </c>
      <c r="AG33" s="56"/>
      <c r="AH33" s="163"/>
      <c r="AI33" s="152"/>
      <c r="AJ33" s="183"/>
      <c r="AK33" s="181"/>
      <c r="AL33" s="184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6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 x14ac:dyDescent="0.2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87" t="str">
        <f>IF(AB39&lt;=-7,"انتبه  هذا الموظف قد تجاوز ايام الإجازة المطلوبة منه -7 ايام","")</f>
        <v>انتبه  هذا الموظف قد تجاوز ايام الإجازة المطلوبة منه -7 ايام</v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B35" s="248">
        <f>AH35-AI35</f>
        <v>9</v>
      </c>
      <c r="AC35" s="249"/>
      <c r="AD35" s="192" t="s">
        <v>46</v>
      </c>
      <c r="AE35" s="193"/>
      <c r="AF35" s="194"/>
      <c r="AG35" s="59"/>
      <c r="AH35" s="198">
        <f>SUM(AH10:AH33)</f>
        <v>135</v>
      </c>
      <c r="AI35" s="200">
        <f>SUM(AI10:AI33)</f>
        <v>126</v>
      </c>
      <c r="AJ35" s="226">
        <f>SUM(AJ10:AJ33)</f>
        <v>152</v>
      </c>
      <c r="AK35" s="60"/>
      <c r="AL35" s="264">
        <f>SUM(AL10:AL33)</f>
        <v>0</v>
      </c>
      <c r="AM35" s="256">
        <f t="shared" ref="AM35:AY35" si="0">SUM(AM10:AM33)</f>
        <v>44</v>
      </c>
      <c r="AN35" s="256">
        <f t="shared" si="0"/>
        <v>0</v>
      </c>
      <c r="AO35" s="256">
        <f t="shared" si="0"/>
        <v>0</v>
      </c>
      <c r="AP35" s="256">
        <f t="shared" si="0"/>
        <v>10</v>
      </c>
      <c r="AQ35" s="256">
        <f t="shared" si="0"/>
        <v>0</v>
      </c>
      <c r="AR35" s="256">
        <f t="shared" si="0"/>
        <v>0</v>
      </c>
      <c r="AS35" s="256">
        <f t="shared" si="0"/>
        <v>11</v>
      </c>
      <c r="AT35" s="256">
        <f t="shared" si="0"/>
        <v>0</v>
      </c>
      <c r="AU35" s="256">
        <f t="shared" si="0"/>
        <v>11</v>
      </c>
      <c r="AV35" s="256">
        <f t="shared" si="0"/>
        <v>0</v>
      </c>
      <c r="AW35" s="256">
        <f t="shared" si="0"/>
        <v>0</v>
      </c>
      <c r="AX35" s="256">
        <f t="shared" si="0"/>
        <v>0</v>
      </c>
      <c r="AY35" s="258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58"/>
      <c r="AB36" s="250"/>
      <c r="AC36" s="251"/>
      <c r="AD36" s="195"/>
      <c r="AE36" s="196"/>
      <c r="AF36" s="197"/>
      <c r="AG36" s="59"/>
      <c r="AH36" s="199"/>
      <c r="AI36" s="201"/>
      <c r="AJ36" s="227"/>
      <c r="AK36" s="60"/>
      <c r="AL36" s="265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87" t="str">
        <f>IF(AB39&gt;=21,"انتبه  هذا الموظف قد تجاوز رصيده الأيام المسموح بها 21 ايام","")</f>
        <v/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58"/>
      <c r="AB37" s="260">
        <f>'[1]2017'!O3</f>
        <v>-25</v>
      </c>
      <c r="AC37" s="261"/>
      <c r="AD37" s="221" t="s">
        <v>47</v>
      </c>
      <c r="AE37" s="221"/>
      <c r="AF37" s="222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63"/>
      <c r="AB38" s="262"/>
      <c r="AC38" s="263"/>
      <c r="AD38" s="224"/>
      <c r="AE38" s="224"/>
      <c r="AF38" s="225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252">
        <f>AB35+AB37</f>
        <v>-16</v>
      </c>
      <c r="AC39" s="253"/>
      <c r="AD39" s="207" t="s">
        <v>48</v>
      </c>
      <c r="AE39" s="207"/>
      <c r="AF39" s="208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254"/>
      <c r="AC40" s="255"/>
      <c r="AD40" s="210"/>
      <c r="AE40" s="210"/>
      <c r="AF40" s="211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 x14ac:dyDescent="0.2">
      <c r="A42" s="160" t="s">
        <v>25</v>
      </c>
      <c r="B42" s="37"/>
      <c r="C42" s="37"/>
      <c r="D42" s="103">
        <v>4</v>
      </c>
      <c r="E42" s="103">
        <v>4</v>
      </c>
      <c r="F42" s="37"/>
      <c r="G42" s="37"/>
      <c r="H42" s="37"/>
      <c r="I42" s="37">
        <v>4</v>
      </c>
      <c r="J42" s="37"/>
      <c r="K42" s="37"/>
      <c r="L42" s="37"/>
      <c r="M42" s="37">
        <v>4</v>
      </c>
      <c r="N42" s="37"/>
      <c r="O42" s="37">
        <v>4</v>
      </c>
      <c r="P42" s="37"/>
      <c r="Q42" s="37"/>
      <c r="R42" s="37"/>
      <c r="S42" s="37"/>
      <c r="T42" s="37"/>
      <c r="U42" s="37"/>
      <c r="V42" s="37">
        <v>4</v>
      </c>
      <c r="W42" s="37"/>
      <c r="X42" s="37"/>
      <c r="Y42" s="37"/>
      <c r="Z42" s="37">
        <v>4</v>
      </c>
      <c r="AA42" s="37"/>
      <c r="AB42" s="37"/>
      <c r="AC42" s="37"/>
      <c r="AD42" s="37"/>
      <c r="AE42" s="37"/>
      <c r="AF42" s="37"/>
      <c r="AG42" s="39"/>
      <c r="AH42" s="162">
        <f>SUM(COUNTIF(B43:AF43,"O"),COUNTIF(B43:AF43,"G"),COUNTIF(A43:AF43,"ـــــ"),COUNTIF(A43:AF43,"D"))</f>
        <v>25</v>
      </c>
      <c r="AI42" s="151">
        <f>SUM(COUNTIF(B43:AF43,"T"),COUNTIF(B43:AF43,"C"),COUNTIF(B43:AF43,"W"))</f>
        <v>6</v>
      </c>
      <c r="AJ42" s="153">
        <f>SUM(B42:AF42)</f>
        <v>28</v>
      </c>
      <c r="AK42" s="155">
        <v>2018</v>
      </c>
      <c r="AL42" s="158">
        <f>SUM(COUNTIF(B43:AF43,"F"))</f>
        <v>0</v>
      </c>
      <c r="AM42" s="178">
        <f>SUM(COUNTIF(B43:AG43,"V"),COUNTIF(B43:AG43,"M"))</f>
        <v>0</v>
      </c>
      <c r="AN42" s="178">
        <f>SUM(COUNTIF(B43:AG43,"E"))</f>
        <v>0</v>
      </c>
      <c r="AO42" s="178">
        <f>SUM(COUNTIF(B43:AG43,"B"))</f>
        <v>0</v>
      </c>
      <c r="AP42" s="178">
        <f>SUM(COUNTIF(B43:AG43,"A"))</f>
        <v>0</v>
      </c>
      <c r="AQ42" s="178">
        <f>SUM(COUNTIF(B43:AG43,"Q"))</f>
        <v>0</v>
      </c>
      <c r="AR42" s="178">
        <f>SUM(COUNTIF(B43:AG43,"S"))</f>
        <v>0</v>
      </c>
      <c r="AS42" s="178">
        <f>SUM(COUNTIF(B43:AG43,"K"))</f>
        <v>0</v>
      </c>
      <c r="AT42" s="178">
        <f>SUM(COUNTIF(B43:AG43,"L"))</f>
        <v>0</v>
      </c>
      <c r="AU42" s="178">
        <f>SUM(COUNTIF(B43:AG43,"P"))</f>
        <v>0</v>
      </c>
      <c r="AV42" s="178">
        <f>SUM(COUNTIF(B43:AG43,"J"))</f>
        <v>0</v>
      </c>
      <c r="AW42" s="178">
        <f>SUM(COUNTIF(B43:AG43,"I"))</f>
        <v>0</v>
      </c>
      <c r="AX42" s="178">
        <f>SUM(COUNTIF(B43:AG43,"Y"))</f>
        <v>0</v>
      </c>
      <c r="AY42" s="172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 x14ac:dyDescent="0.25">
      <c r="A43" s="161"/>
      <c r="B43" s="40" t="s">
        <v>80</v>
      </c>
      <c r="C43" s="40" t="s">
        <v>29</v>
      </c>
      <c r="D43" s="40" t="s">
        <v>29</v>
      </c>
      <c r="E43" s="40" t="s">
        <v>29</v>
      </c>
      <c r="F43" s="40" t="s">
        <v>29</v>
      </c>
      <c r="G43" s="40" t="s">
        <v>29</v>
      </c>
      <c r="H43" s="40" t="s">
        <v>29</v>
      </c>
      <c r="I43" s="40" t="s">
        <v>29</v>
      </c>
      <c r="J43" s="40" t="s">
        <v>29</v>
      </c>
      <c r="K43" s="40" t="s">
        <v>29</v>
      </c>
      <c r="L43" s="40" t="s">
        <v>29</v>
      </c>
      <c r="M43" s="40" t="s">
        <v>29</v>
      </c>
      <c r="N43" s="40" t="s">
        <v>29</v>
      </c>
      <c r="O43" s="40" t="s">
        <v>29</v>
      </c>
      <c r="P43" s="40" t="s">
        <v>29</v>
      </c>
      <c r="Q43" s="40" t="s">
        <v>29</v>
      </c>
      <c r="R43" s="40" t="s">
        <v>29</v>
      </c>
      <c r="S43" s="40" t="s">
        <v>29</v>
      </c>
      <c r="T43" s="40" t="s">
        <v>29</v>
      </c>
      <c r="U43" s="40" t="s">
        <v>29</v>
      </c>
      <c r="V43" s="40" t="s">
        <v>29</v>
      </c>
      <c r="W43" s="40" t="s">
        <v>29</v>
      </c>
      <c r="X43" s="40" t="s">
        <v>29</v>
      </c>
      <c r="Y43" s="40" t="s">
        <v>29</v>
      </c>
      <c r="Z43" s="40" t="s">
        <v>29</v>
      </c>
      <c r="AA43" s="40" t="s">
        <v>28</v>
      </c>
      <c r="AB43" s="40" t="s">
        <v>27</v>
      </c>
      <c r="AC43" s="40" t="s">
        <v>27</v>
      </c>
      <c r="AD43" s="40" t="s">
        <v>27</v>
      </c>
      <c r="AE43" s="40" t="s">
        <v>27</v>
      </c>
      <c r="AF43" s="40" t="s">
        <v>27</v>
      </c>
      <c r="AG43" s="42"/>
      <c r="AH43" s="163"/>
      <c r="AI43" s="152"/>
      <c r="AJ43" s="154"/>
      <c r="AK43" s="156"/>
      <c r="AL43" s="159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3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 x14ac:dyDescent="0.2">
      <c r="A44" s="160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38"/>
      <c r="S44" s="38" t="s">
        <v>26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230"/>
      <c r="AE44" s="231"/>
      <c r="AF44" s="232"/>
      <c r="AG44" s="45"/>
      <c r="AH44" s="162">
        <f>SUM(COUNTIF(B45:AF45,"O"),COUNTIF(B45:AF45,"G"),COUNTIF(A45:AF45,"ـــــ"),COUNTIF(A45:AF45,"D"))</f>
        <v>6</v>
      </c>
      <c r="AI44" s="151">
        <f>SUM(COUNTIF(B45:AF45,"T"),COUNTIF(B45:AF45,"C"),COUNTIF(B45:AF45,"W"))</f>
        <v>13</v>
      </c>
      <c r="AJ44" s="153">
        <f>SUM(B44:AF44)</f>
        <v>0</v>
      </c>
      <c r="AK44" s="156"/>
      <c r="AL44" s="236">
        <f>SUM(COUNTIF(B45:AF45,"F"))</f>
        <v>0</v>
      </c>
      <c r="AM44" s="238">
        <f>SUM(COUNTIF(B45:AG45,"V"),COUNTIF(B45:AG45,"M"))</f>
        <v>9</v>
      </c>
      <c r="AN44" s="238">
        <f>SUM(COUNTIF(B45:AG45,"E"))</f>
        <v>0</v>
      </c>
      <c r="AO44" s="238">
        <f>SUM(COUNTIF(B45:AG45,"B"))</f>
        <v>0</v>
      </c>
      <c r="AP44" s="238">
        <f>SUM(COUNTIF(B45:AG45,"A"))</f>
        <v>0</v>
      </c>
      <c r="AQ44" s="238">
        <f>SUM(COUNTIF(B45:AG45,"Q"))</f>
        <v>0</v>
      </c>
      <c r="AR44" s="238">
        <f>SUM(COUNTIF(B45:AG45,"S"))</f>
        <v>0</v>
      </c>
      <c r="AS44" s="238">
        <f>SUM(COUNTIF(B45:AG45,"K"))</f>
        <v>0</v>
      </c>
      <c r="AT44" s="238">
        <f>SUM(COUNTIF(B45:AG45,"L"))</f>
        <v>0</v>
      </c>
      <c r="AU44" s="238">
        <f>SUM(COUNTIF(B45:AG45,"P"))</f>
        <v>0</v>
      </c>
      <c r="AV44" s="238">
        <f>SUM(COUNTIF(B45:AG45,"J"))</f>
        <v>0</v>
      </c>
      <c r="AW44" s="238">
        <f>SUM(COUNTIF(B45:AG45,"I"))</f>
        <v>0</v>
      </c>
      <c r="AX44" s="238">
        <f>SUM(COUNTIF(B45:AG45,"Y"))</f>
        <v>0</v>
      </c>
      <c r="AY44" s="240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 x14ac:dyDescent="0.25">
      <c r="A45" s="161"/>
      <c r="B45" s="46" t="s">
        <v>27</v>
      </c>
      <c r="C45" s="46" t="s">
        <v>27</v>
      </c>
      <c r="D45" s="46" t="s">
        <v>27</v>
      </c>
      <c r="E45" s="46" t="s">
        <v>27</v>
      </c>
      <c r="F45" s="46" t="s">
        <v>27</v>
      </c>
      <c r="G45" s="46" t="s">
        <v>27</v>
      </c>
      <c r="H45" s="46" t="s">
        <v>27</v>
      </c>
      <c r="I45" s="46" t="s">
        <v>27</v>
      </c>
      <c r="J45" s="46" t="s">
        <v>27</v>
      </c>
      <c r="K45" s="40" t="s">
        <v>27</v>
      </c>
      <c r="L45" s="40" t="s">
        <v>27</v>
      </c>
      <c r="M45" s="46" t="s">
        <v>27</v>
      </c>
      <c r="N45" s="46" t="s">
        <v>28</v>
      </c>
      <c r="O45" s="46" t="s">
        <v>80</v>
      </c>
      <c r="P45" s="40" t="s">
        <v>29</v>
      </c>
      <c r="Q45" s="40" t="s">
        <v>29</v>
      </c>
      <c r="R45" s="40" t="s">
        <v>29</v>
      </c>
      <c r="S45" s="41" t="s">
        <v>35</v>
      </c>
      <c r="T45" s="40" t="s">
        <v>29</v>
      </c>
      <c r="U45" s="46" t="s">
        <v>12</v>
      </c>
      <c r="V45" s="46" t="s">
        <v>12</v>
      </c>
      <c r="W45" s="46" t="s">
        <v>12</v>
      </c>
      <c r="X45" s="46" t="s">
        <v>38</v>
      </c>
      <c r="Y45" s="46" t="s">
        <v>12</v>
      </c>
      <c r="Z45" s="46" t="s">
        <v>12</v>
      </c>
      <c r="AA45" s="46" t="s">
        <v>12</v>
      </c>
      <c r="AB45" s="46" t="s">
        <v>12</v>
      </c>
      <c r="AC45" s="46" t="s">
        <v>12</v>
      </c>
      <c r="AD45" s="233"/>
      <c r="AE45" s="234"/>
      <c r="AF45" s="235"/>
      <c r="AG45" s="47"/>
      <c r="AH45" s="163"/>
      <c r="AI45" s="152"/>
      <c r="AJ45" s="154"/>
      <c r="AK45" s="156"/>
      <c r="AL45" s="237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41"/>
      <c r="AZ45" s="68"/>
      <c r="BA45" s="68"/>
      <c r="BB45" s="68"/>
      <c r="BC45" s="68"/>
      <c r="BD45" s="68"/>
      <c r="BE45" s="68"/>
    </row>
    <row r="46" spans="1:217" s="69" customFormat="1" ht="14.1" customHeight="1" thickTop="1" x14ac:dyDescent="0.2">
      <c r="A46" s="160" t="s">
        <v>33</v>
      </c>
      <c r="B46" s="37"/>
      <c r="C46" s="37"/>
      <c r="D46" s="37"/>
      <c r="E46" s="37"/>
      <c r="F46" s="37"/>
      <c r="G46" s="37"/>
      <c r="H46" s="37"/>
      <c r="I46" s="37"/>
      <c r="J46" s="37">
        <v>4</v>
      </c>
      <c r="K46" s="38">
        <v>4</v>
      </c>
      <c r="L46" s="38"/>
      <c r="M46" s="37"/>
      <c r="N46" s="37"/>
      <c r="O46" s="37"/>
      <c r="P46" s="37">
        <v>4</v>
      </c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62">
        <f>SUM(COUNTIF(B47:AF47,"O"),COUNTIF(B47:AF47,"G"),COUNTIF(A47:AF47,"ـــــ"),COUNTIF(A47:AF47,"D"))</f>
        <v>15</v>
      </c>
      <c r="AI46" s="151">
        <f>SUM(COUNTIF(B47:AF47,"T"),COUNTIF(B47:AF47,"C"),COUNTIF(B47:AF47,"W"))</f>
        <v>14</v>
      </c>
      <c r="AJ46" s="153">
        <f>SUM(B46:AF46)</f>
        <v>12</v>
      </c>
      <c r="AK46" s="156"/>
      <c r="AL46" s="236">
        <f>SUM(COUNTIF(B47:AF47,"F"))</f>
        <v>0</v>
      </c>
      <c r="AM46" s="238">
        <f>SUM(COUNTIF(B47:AG47,"V"),COUNTIF(B47:AG47,"M"))</f>
        <v>2</v>
      </c>
      <c r="AN46" s="238">
        <f>SUM(COUNTIF(B47:AG47,"E"))</f>
        <v>0</v>
      </c>
      <c r="AO46" s="238">
        <f>SUM(COUNTIF(B47:AG47,"B"))</f>
        <v>0</v>
      </c>
      <c r="AP46" s="238">
        <f>SUM(COUNTIF(B47:AG47,"A"))</f>
        <v>0</v>
      </c>
      <c r="AQ46" s="238">
        <f>SUM(COUNTIF(B47:AG47,"Q"))</f>
        <v>0</v>
      </c>
      <c r="AR46" s="238">
        <f>SUM(COUNTIF(B47:AG47,"S"))</f>
        <v>0</v>
      </c>
      <c r="AS46" s="238">
        <f>SUM(COUNTIF(B47:AG47,"K"))</f>
        <v>0</v>
      </c>
      <c r="AT46" s="238">
        <f>SUM(COUNTIF(B47:AG47,"L"))</f>
        <v>0</v>
      </c>
      <c r="AU46" s="238">
        <f>SUM(COUNTIF(B47:AG47,"P"))</f>
        <v>0</v>
      </c>
      <c r="AV46" s="238">
        <f>SUM(COUNTIF(B47:AG47,"J"))</f>
        <v>0</v>
      </c>
      <c r="AW46" s="238">
        <f>SUM(COUNTIF(B47:AG47,"I"))</f>
        <v>0</v>
      </c>
      <c r="AX46" s="238">
        <f>SUM(COUNTIF(B47:AG47,"Y"))</f>
        <v>0</v>
      </c>
      <c r="AY46" s="240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 x14ac:dyDescent="0.25">
      <c r="A47" s="161"/>
      <c r="B47" s="40" t="s">
        <v>12</v>
      </c>
      <c r="C47" s="40" t="s">
        <v>38</v>
      </c>
      <c r="D47" s="40" t="s">
        <v>80</v>
      </c>
      <c r="E47" s="40" t="s">
        <v>29</v>
      </c>
      <c r="F47" s="40" t="s">
        <v>29</v>
      </c>
      <c r="G47" s="40" t="s">
        <v>29</v>
      </c>
      <c r="H47" s="40" t="s">
        <v>29</v>
      </c>
      <c r="I47" s="40" t="s">
        <v>29</v>
      </c>
      <c r="J47" s="40" t="s">
        <v>29</v>
      </c>
      <c r="K47" s="40" t="s">
        <v>29</v>
      </c>
      <c r="L47" s="40" t="s">
        <v>29</v>
      </c>
      <c r="M47" s="40" t="s">
        <v>29</v>
      </c>
      <c r="N47" s="40" t="s">
        <v>29</v>
      </c>
      <c r="O47" s="40" t="s">
        <v>29</v>
      </c>
      <c r="P47" s="40" t="s">
        <v>29</v>
      </c>
      <c r="Q47" s="40" t="s">
        <v>29</v>
      </c>
      <c r="R47" s="40" t="s">
        <v>29</v>
      </c>
      <c r="S47" s="40" t="s">
        <v>28</v>
      </c>
      <c r="T47" s="40" t="s">
        <v>27</v>
      </c>
      <c r="U47" s="40" t="s">
        <v>27</v>
      </c>
      <c r="V47" s="40" t="s">
        <v>27</v>
      </c>
      <c r="W47" s="40" t="s">
        <v>27</v>
      </c>
      <c r="X47" s="40" t="s">
        <v>27</v>
      </c>
      <c r="Y47" s="40" t="s">
        <v>27</v>
      </c>
      <c r="Z47" s="40" t="s">
        <v>27</v>
      </c>
      <c r="AA47" s="40" t="s">
        <v>27</v>
      </c>
      <c r="AB47" s="40" t="s">
        <v>27</v>
      </c>
      <c r="AC47" s="40" t="s">
        <v>27</v>
      </c>
      <c r="AD47" s="40" t="s">
        <v>27</v>
      </c>
      <c r="AE47" s="40" t="s">
        <v>27</v>
      </c>
      <c r="AF47" s="40" t="s">
        <v>27</v>
      </c>
      <c r="AG47" s="42"/>
      <c r="AH47" s="163"/>
      <c r="AI47" s="152"/>
      <c r="AJ47" s="154"/>
      <c r="AK47" s="156"/>
      <c r="AL47" s="237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41"/>
      <c r="AZ47" s="68"/>
      <c r="BA47" s="68"/>
      <c r="BB47" s="68"/>
      <c r="BC47" s="68"/>
      <c r="BD47" s="68"/>
      <c r="BE47" s="68"/>
    </row>
    <row r="48" spans="1:217" s="69" customFormat="1" ht="14.1" customHeight="1" thickTop="1" x14ac:dyDescent="0.2">
      <c r="A48" s="160" t="s">
        <v>34</v>
      </c>
      <c r="B48" s="44"/>
      <c r="C48" s="44"/>
      <c r="D48" s="44"/>
      <c r="E48" s="44"/>
      <c r="F48" s="44"/>
      <c r="G48" s="44"/>
      <c r="H48" s="44"/>
      <c r="I48" s="44">
        <v>4</v>
      </c>
      <c r="J48" s="44"/>
      <c r="K48" s="44"/>
      <c r="L48" s="44">
        <v>4</v>
      </c>
      <c r="M48" s="44">
        <v>4</v>
      </c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38"/>
      <c r="AD48" s="38"/>
      <c r="AE48" s="38"/>
      <c r="AF48" s="48"/>
      <c r="AG48" s="39"/>
      <c r="AH48" s="162">
        <f>SUM(COUNTIF(B49:AF49,"O"),COUNTIF(B49:AF49,"G"),COUNTIF(A49:AF49,"ـــــ"),COUNTIF(A49:AF49,"D"))</f>
        <v>14</v>
      </c>
      <c r="AI48" s="151">
        <f>SUM(COUNTIF(B49:AF49,"T"),COUNTIF(B49:AF49,"C"),COUNTIF(B49:AF49,"W"))</f>
        <v>16</v>
      </c>
      <c r="AJ48" s="153">
        <f>SUM(B48:AF48)</f>
        <v>12</v>
      </c>
      <c r="AK48" s="156"/>
      <c r="AL48" s="236">
        <f>SUM(COUNTIF(B49:AF49,"F"))</f>
        <v>0</v>
      </c>
      <c r="AM48" s="238">
        <f>SUM(COUNTIF(B49:AG49,"V"),COUNTIF(B49:AG49,"M"))</f>
        <v>0</v>
      </c>
      <c r="AN48" s="238">
        <f>SUM(COUNTIF(B49:AG49,"E"))</f>
        <v>0</v>
      </c>
      <c r="AO48" s="238">
        <f>SUM(COUNTIF(B49:AG49,"B"))</f>
        <v>0</v>
      </c>
      <c r="AP48" s="238">
        <f>SUM(COUNTIF(B49:AG49,"A"))</f>
        <v>0</v>
      </c>
      <c r="AQ48" s="238">
        <f>SUM(COUNTIF(B49:AG49,"Q"))</f>
        <v>0</v>
      </c>
      <c r="AR48" s="238">
        <f>SUM(COUNTIF(B49:AG49,"S"))</f>
        <v>0</v>
      </c>
      <c r="AS48" s="238">
        <f>SUM(COUNTIF(B49:AG49,"K"))</f>
        <v>0</v>
      </c>
      <c r="AT48" s="238">
        <f>SUM(COUNTIF(B49:AG49,"L"))</f>
        <v>0</v>
      </c>
      <c r="AU48" s="238">
        <f>SUM(COUNTIF(B49:AG49,"P"))</f>
        <v>0</v>
      </c>
      <c r="AV48" s="238">
        <f>SUM(COUNTIF(B49:AG49,"J"))</f>
        <v>0</v>
      </c>
      <c r="AW48" s="238">
        <f>SUM(COUNTIF(B49:AG49,"I"))</f>
        <v>0</v>
      </c>
      <c r="AX48" s="238">
        <f>SUM(COUNTIF(B49:AG49,"Y"))</f>
        <v>0</v>
      </c>
      <c r="AY48" s="240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 x14ac:dyDescent="0.25">
      <c r="A49" s="161"/>
      <c r="B49" s="46" t="s">
        <v>27</v>
      </c>
      <c r="C49" s="46" t="s">
        <v>27</v>
      </c>
      <c r="D49" s="46" t="s">
        <v>27</v>
      </c>
      <c r="E49" s="46" t="s">
        <v>27</v>
      </c>
      <c r="F49" s="46" t="s">
        <v>28</v>
      </c>
      <c r="G49" s="40" t="s">
        <v>29</v>
      </c>
      <c r="H49" s="40" t="s">
        <v>29</v>
      </c>
      <c r="I49" s="40" t="s">
        <v>29</v>
      </c>
      <c r="J49" s="40" t="s">
        <v>29</v>
      </c>
      <c r="K49" s="40" t="s">
        <v>29</v>
      </c>
      <c r="L49" s="40" t="s">
        <v>29</v>
      </c>
      <c r="M49" s="40" t="s">
        <v>29</v>
      </c>
      <c r="N49" s="40" t="s">
        <v>29</v>
      </c>
      <c r="O49" s="40" t="s">
        <v>29</v>
      </c>
      <c r="P49" s="40" t="s">
        <v>29</v>
      </c>
      <c r="Q49" s="40" t="s">
        <v>29</v>
      </c>
      <c r="R49" s="40" t="s">
        <v>29</v>
      </c>
      <c r="S49" s="40" t="s">
        <v>29</v>
      </c>
      <c r="T49" s="40" t="s">
        <v>29</v>
      </c>
      <c r="U49" s="46" t="s">
        <v>28</v>
      </c>
      <c r="V49" s="40" t="s">
        <v>27</v>
      </c>
      <c r="W49" s="40" t="s">
        <v>27</v>
      </c>
      <c r="X49" s="40" t="s">
        <v>27</v>
      </c>
      <c r="Y49" s="40" t="s">
        <v>27</v>
      </c>
      <c r="Z49" s="40" t="s">
        <v>27</v>
      </c>
      <c r="AA49" s="40" t="s">
        <v>27</v>
      </c>
      <c r="AB49" s="40" t="s">
        <v>27</v>
      </c>
      <c r="AC49" s="40" t="s">
        <v>27</v>
      </c>
      <c r="AD49" s="40" t="s">
        <v>27</v>
      </c>
      <c r="AE49" s="40" t="s">
        <v>27</v>
      </c>
      <c r="AF49" s="48"/>
      <c r="AG49" s="42"/>
      <c r="AH49" s="163"/>
      <c r="AI49" s="152"/>
      <c r="AJ49" s="154"/>
      <c r="AK49" s="156"/>
      <c r="AL49" s="237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41"/>
      <c r="AZ49" s="68"/>
      <c r="BA49" s="68"/>
      <c r="BB49" s="68"/>
      <c r="BC49" s="68"/>
      <c r="BD49" s="68"/>
      <c r="BE49" s="68"/>
    </row>
    <row r="50" spans="1:217" s="69" customFormat="1" ht="14.1" customHeight="1" thickTop="1" x14ac:dyDescent="0.2">
      <c r="A50" s="160" t="s">
        <v>36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104">
        <v>2</v>
      </c>
      <c r="AB50" s="104">
        <v>2</v>
      </c>
      <c r="AC50" s="104">
        <v>2</v>
      </c>
      <c r="AD50" s="104">
        <v>2</v>
      </c>
      <c r="AE50" s="104">
        <v>2</v>
      </c>
      <c r="AF50" s="104">
        <v>2</v>
      </c>
      <c r="AG50" s="39"/>
      <c r="AH50" s="162">
        <f>SUM(COUNTIF(B51:AF51,"O"),COUNTIF(B51:AF51,"G"),COUNTIF(A51:AF51,"ـــــ"),COUNTIF(A51:AF51,"D"))</f>
        <v>6</v>
      </c>
      <c r="AI50" s="151">
        <f>SUM(COUNTIF(B51:AF51,"T"),COUNTIF(B51:AF51,"C"),COUNTIF(B51:AF51,"W"))</f>
        <v>12</v>
      </c>
      <c r="AJ50" s="153">
        <f>SUM(B50:AF50)</f>
        <v>12</v>
      </c>
      <c r="AK50" s="156"/>
      <c r="AL50" s="236">
        <f>SUM(COUNTIF(B51:AF51,"F"))</f>
        <v>0</v>
      </c>
      <c r="AM50" s="238">
        <f>SUM(COUNTIF(B51:AG51,"V"),COUNTIF(B51:AG51,"M"))</f>
        <v>13</v>
      </c>
      <c r="AN50" s="238">
        <f>SUM(COUNTIF(B51:AG51,"E"))</f>
        <v>0</v>
      </c>
      <c r="AO50" s="238">
        <f>SUM(COUNTIF(B51:AG51,"B"))</f>
        <v>0</v>
      </c>
      <c r="AP50" s="238">
        <f>SUM(COUNTIF(B51:AG51,"A"))</f>
        <v>0</v>
      </c>
      <c r="AQ50" s="238">
        <f>SUM(COUNTIF(B51:AG51,"Q"))</f>
        <v>0</v>
      </c>
      <c r="AR50" s="238">
        <f>SUM(COUNTIF(B51:AG51,"S"))</f>
        <v>0</v>
      </c>
      <c r="AS50" s="238">
        <f>SUM(COUNTIF(B51:AG51,"K"))</f>
        <v>0</v>
      </c>
      <c r="AT50" s="238">
        <f>SUM(COUNTIF(B51:AG51,"L"))</f>
        <v>0</v>
      </c>
      <c r="AU50" s="238">
        <f>SUM(COUNTIF(B51:AG51,"P"))</f>
        <v>0</v>
      </c>
      <c r="AV50" s="238">
        <f>SUM(COUNTIF(B51:AG51,"J"))</f>
        <v>0</v>
      </c>
      <c r="AW50" s="238">
        <f>SUM(COUNTIF(B51:AG51,"I"))</f>
        <v>0</v>
      </c>
      <c r="AX50" s="238">
        <f>SUM(COUNTIF(B51:AG51,"Y"))</f>
        <v>0</v>
      </c>
      <c r="AY50" s="240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 x14ac:dyDescent="0.25">
      <c r="A51" s="161"/>
      <c r="B51" s="40" t="s">
        <v>27</v>
      </c>
      <c r="C51" s="40" t="s">
        <v>27</v>
      </c>
      <c r="D51" s="40" t="s">
        <v>27</v>
      </c>
      <c r="E51" s="40" t="s">
        <v>27</v>
      </c>
      <c r="F51" s="40" t="s">
        <v>27</v>
      </c>
      <c r="G51" s="49" t="s">
        <v>27</v>
      </c>
      <c r="H51" s="49" t="s">
        <v>27</v>
      </c>
      <c r="I51" s="49" t="s">
        <v>27</v>
      </c>
      <c r="J51" s="49" t="s">
        <v>27</v>
      </c>
      <c r="K51" s="49" t="s">
        <v>27</v>
      </c>
      <c r="L51" s="49" t="s">
        <v>27</v>
      </c>
      <c r="M51" s="49" t="s">
        <v>27</v>
      </c>
      <c r="N51" s="40" t="s">
        <v>12</v>
      </c>
      <c r="O51" s="40" t="s">
        <v>12</v>
      </c>
      <c r="P51" s="40" t="s">
        <v>12</v>
      </c>
      <c r="Q51" s="40" t="s">
        <v>12</v>
      </c>
      <c r="R51" s="40" t="s">
        <v>12</v>
      </c>
      <c r="S51" s="40" t="s">
        <v>38</v>
      </c>
      <c r="T51" s="40" t="s">
        <v>12</v>
      </c>
      <c r="U51" s="40" t="s">
        <v>12</v>
      </c>
      <c r="V51" s="40" t="s">
        <v>12</v>
      </c>
      <c r="W51" s="40" t="s">
        <v>12</v>
      </c>
      <c r="X51" s="40" t="s">
        <v>12</v>
      </c>
      <c r="Y51" s="40" t="s">
        <v>12</v>
      </c>
      <c r="Z51" s="40" t="s">
        <v>38</v>
      </c>
      <c r="AA51" s="40" t="s">
        <v>80</v>
      </c>
      <c r="AB51" s="40" t="s">
        <v>80</v>
      </c>
      <c r="AC51" s="40" t="s">
        <v>80</v>
      </c>
      <c r="AD51" s="40" t="s">
        <v>80</v>
      </c>
      <c r="AE51" s="40" t="s">
        <v>80</v>
      </c>
      <c r="AF51" s="40" t="s">
        <v>80</v>
      </c>
      <c r="AG51" s="42"/>
      <c r="AH51" s="163"/>
      <c r="AI51" s="152"/>
      <c r="AJ51" s="154"/>
      <c r="AK51" s="156"/>
      <c r="AL51" s="237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41"/>
      <c r="AZ51" s="68"/>
      <c r="BA51" s="68"/>
      <c r="BB51" s="68"/>
      <c r="BC51" s="68"/>
      <c r="BD51" s="68"/>
      <c r="BE51" s="68"/>
    </row>
    <row r="52" spans="1:217" s="69" customFormat="1" ht="14.1" customHeight="1" thickTop="1" x14ac:dyDescent="0.2">
      <c r="A52" s="160" t="s">
        <v>37</v>
      </c>
      <c r="B52" s="104">
        <v>2</v>
      </c>
      <c r="C52" s="104">
        <v>2</v>
      </c>
      <c r="D52" s="104">
        <v>2</v>
      </c>
      <c r="E52" s="104">
        <v>2</v>
      </c>
      <c r="F52" s="104">
        <v>2</v>
      </c>
      <c r="G52" s="104">
        <v>2</v>
      </c>
      <c r="H52" s="104">
        <v>2</v>
      </c>
      <c r="I52" s="104">
        <v>2</v>
      </c>
      <c r="J52" s="104">
        <v>2</v>
      </c>
      <c r="K52" s="104">
        <v>2</v>
      </c>
      <c r="L52" s="104">
        <v>2</v>
      </c>
      <c r="M52" s="104">
        <v>2</v>
      </c>
      <c r="N52" s="104">
        <v>2</v>
      </c>
      <c r="O52" s="104">
        <v>2</v>
      </c>
      <c r="P52" s="38" t="s">
        <v>26</v>
      </c>
      <c r="Q52" s="38" t="s">
        <v>26</v>
      </c>
      <c r="R52" s="38" t="s">
        <v>26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62">
        <f>SUM(COUNTIF(B53:AF53,"O"),COUNTIF(B53:AF53,"G"),COUNTIF(A53:AF53,"ـــــ"),COUNTIF(A53:AF53,"D"))</f>
        <v>21</v>
      </c>
      <c r="AI52" s="151">
        <f>SUM(COUNTIF(B53:AF53,"T"),COUNTIF(B53:AF53,"C"),COUNTIF(B53:AF53,"W"))</f>
        <v>9</v>
      </c>
      <c r="AJ52" s="153">
        <f>SUM(B52:AF52)</f>
        <v>28</v>
      </c>
      <c r="AK52" s="156"/>
      <c r="AL52" s="236">
        <f>SUM(COUNTIF(B53:AF53,"F"))</f>
        <v>0</v>
      </c>
      <c r="AM52" s="238">
        <f>SUM(COUNTIF(B53:AG53,"V"),COUNTIF(B53:AG53,"M"))</f>
        <v>0</v>
      </c>
      <c r="AN52" s="238">
        <f>SUM(COUNTIF(B53:AG53,"E"))</f>
        <v>0</v>
      </c>
      <c r="AO52" s="238">
        <f>SUM(COUNTIF(B53:AG53,"B"))</f>
        <v>0</v>
      </c>
      <c r="AP52" s="238">
        <f>SUM(COUNTIF(B53:AG53,"A"))</f>
        <v>0</v>
      </c>
      <c r="AQ52" s="238">
        <f>SUM(COUNTIF(B53:AG53,"Q"))</f>
        <v>0</v>
      </c>
      <c r="AR52" s="238">
        <f>SUM(COUNTIF(B53:AG53,"S"))</f>
        <v>0</v>
      </c>
      <c r="AS52" s="238">
        <f>SUM(COUNTIF(B53:AG53,"K"))</f>
        <v>0</v>
      </c>
      <c r="AT52" s="238">
        <f>SUM(COUNTIF(B53:AG53,"L"))</f>
        <v>0</v>
      </c>
      <c r="AU52" s="238">
        <f>SUM(COUNTIF(B53:AG53,"P"))</f>
        <v>0</v>
      </c>
      <c r="AV52" s="238">
        <f>SUM(COUNTIF(B53:AG53,"J"))</f>
        <v>0</v>
      </c>
      <c r="AW52" s="238">
        <f>SUM(COUNTIF(B53:AG53,"I"))</f>
        <v>0</v>
      </c>
      <c r="AX52" s="238">
        <f>SUM(COUNTIF(B53:AG53,"Y"))</f>
        <v>0</v>
      </c>
      <c r="AY52" s="240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 x14ac:dyDescent="0.25">
      <c r="A53" s="161"/>
      <c r="B53" s="40" t="s">
        <v>80</v>
      </c>
      <c r="C53" s="40" t="s">
        <v>80</v>
      </c>
      <c r="D53" s="40" t="s">
        <v>80</v>
      </c>
      <c r="E53" s="40" t="s">
        <v>80</v>
      </c>
      <c r="F53" s="40" t="s">
        <v>80</v>
      </c>
      <c r="G53" s="40" t="s">
        <v>80</v>
      </c>
      <c r="H53" s="40" t="s">
        <v>80</v>
      </c>
      <c r="I53" s="40" t="s">
        <v>80</v>
      </c>
      <c r="J53" s="40" t="s">
        <v>80</v>
      </c>
      <c r="K53" s="40" t="s">
        <v>80</v>
      </c>
      <c r="L53" s="40" t="s">
        <v>80</v>
      </c>
      <c r="M53" s="40" t="s">
        <v>80</v>
      </c>
      <c r="N53" s="40" t="s">
        <v>80</v>
      </c>
      <c r="O53" s="40" t="s">
        <v>80</v>
      </c>
      <c r="P53" s="41" t="s">
        <v>35</v>
      </c>
      <c r="Q53" s="41" t="s">
        <v>35</v>
      </c>
      <c r="R53" s="41" t="s">
        <v>35</v>
      </c>
      <c r="S53" s="40" t="s">
        <v>80</v>
      </c>
      <c r="T53" s="40" t="s">
        <v>80</v>
      </c>
      <c r="U53" s="40" t="s">
        <v>29</v>
      </c>
      <c r="V53" s="40" t="s">
        <v>81</v>
      </c>
      <c r="W53" s="40" t="s">
        <v>28</v>
      </c>
      <c r="X53" s="40" t="s">
        <v>27</v>
      </c>
      <c r="Y53" s="40" t="s">
        <v>27</v>
      </c>
      <c r="Z53" s="40" t="s">
        <v>27</v>
      </c>
      <c r="AA53" s="40" t="s">
        <v>27</v>
      </c>
      <c r="AB53" s="40" t="s">
        <v>27</v>
      </c>
      <c r="AC53" s="40" t="s">
        <v>27</v>
      </c>
      <c r="AD53" s="40" t="s">
        <v>27</v>
      </c>
      <c r="AE53" s="40" t="s">
        <v>27</v>
      </c>
      <c r="AF53" s="48"/>
      <c r="AG53" s="42"/>
      <c r="AH53" s="163"/>
      <c r="AI53" s="152"/>
      <c r="AJ53" s="154"/>
      <c r="AK53" s="157"/>
      <c r="AL53" s="237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41"/>
      <c r="AZ53" s="68"/>
      <c r="BA53" s="68"/>
      <c r="BB53" s="68"/>
      <c r="BC53" s="68"/>
      <c r="BD53" s="68"/>
      <c r="BE53" s="68"/>
    </row>
    <row r="54" spans="1:217" s="69" customFormat="1" ht="14.1" customHeight="1" thickTop="1" x14ac:dyDescent="0.2">
      <c r="A54" s="160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62">
        <f>SUM(COUNTIF(B55:AF55,"O"),COUNTIF(B55:AF55,"G"),COUNTIF(A55:AF55,"ـــــ"),COUNTIF(A55:AF55,"D"))</f>
        <v>0</v>
      </c>
      <c r="AI54" s="151">
        <f>SUM(COUNTIF(B55:AF55,"T"),COUNTIF(B55:AF55,"C"),COUNTIF(B55:AF55,"W"))</f>
        <v>6</v>
      </c>
      <c r="AJ54" s="153">
        <f>SUM(B54:AF54)</f>
        <v>0</v>
      </c>
      <c r="AK54" s="179">
        <v>2018</v>
      </c>
      <c r="AL54" s="236">
        <f>SUM(COUNTIF(B55:AF55,"F"))</f>
        <v>0</v>
      </c>
      <c r="AM54" s="238">
        <f>SUM(COUNTIF(B55:AG55,"V"),COUNTIF(B55:AG55,"M"))</f>
        <v>0</v>
      </c>
      <c r="AN54" s="238">
        <f>SUM(COUNTIF(B55:AG55,"E"))</f>
        <v>0</v>
      </c>
      <c r="AO54" s="238">
        <f>SUM(COUNTIF(B55:AG55,"B"))</f>
        <v>0</v>
      </c>
      <c r="AP54" s="238">
        <f>SUM(COUNTIF(B55:AG55,"A"))</f>
        <v>0</v>
      </c>
      <c r="AQ54" s="238">
        <f>SUM(COUNTIF(B55:AG55,"Q"))</f>
        <v>0</v>
      </c>
      <c r="AR54" s="238">
        <f>SUM(COUNTIF(B55:AG55,"S"))</f>
        <v>0</v>
      </c>
      <c r="AS54" s="238">
        <f>SUM(COUNTIF(B55:AG55,"K"))</f>
        <v>0</v>
      </c>
      <c r="AT54" s="238">
        <f>SUM(COUNTIF(B55:AG55,"L"))</f>
        <v>0</v>
      </c>
      <c r="AU54" s="238">
        <f>SUM(COUNTIF(B55:AG55,"P"))</f>
        <v>0</v>
      </c>
      <c r="AV54" s="238">
        <f>SUM(COUNTIF(B55:AG55,"J"))</f>
        <v>0</v>
      </c>
      <c r="AW54" s="238">
        <f>SUM(COUNTIF(B55:AG55,"I"))</f>
        <v>0</v>
      </c>
      <c r="AX54" s="238">
        <f>SUM(COUNTIF(B55:AG55,"Y"))</f>
        <v>0</v>
      </c>
      <c r="AY54" s="240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 x14ac:dyDescent="0.25">
      <c r="A55" s="161"/>
      <c r="B55" s="40" t="s">
        <v>27</v>
      </c>
      <c r="C55" s="40" t="s">
        <v>27</v>
      </c>
      <c r="D55" s="40" t="s">
        <v>27</v>
      </c>
      <c r="E55" s="40" t="s">
        <v>27</v>
      </c>
      <c r="F55" s="41" t="s">
        <v>27</v>
      </c>
      <c r="G55" s="41" t="s">
        <v>27</v>
      </c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63"/>
      <c r="AI55" s="152"/>
      <c r="AJ55" s="154"/>
      <c r="AK55" s="180"/>
      <c r="AL55" s="237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41"/>
      <c r="AZ55" s="68"/>
      <c r="BA55" s="68"/>
      <c r="BB55" s="68"/>
      <c r="BC55" s="68"/>
      <c r="BD55" s="68"/>
      <c r="BE55" s="68"/>
    </row>
    <row r="56" spans="1:217" s="69" customFormat="1" ht="14.1" customHeight="1" thickTop="1" x14ac:dyDescent="0.2">
      <c r="A56" s="160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62">
        <f>SUM(COUNTIF(B57:AF57,"O"),COUNTIF(B57:AF57,"G"),COUNTIF(A57:AF57,"ـــــ"),COUNTIF(A57:AF57,"D"))</f>
        <v>0</v>
      </c>
      <c r="AI56" s="151">
        <f>SUM(COUNTIF(B57:AF57,"T"),COUNTIF(B57:AF57,"C"),COUNTIF(B57:AF57,"W"))</f>
        <v>0</v>
      </c>
      <c r="AJ56" s="153">
        <f>SUM(B56:AF56)</f>
        <v>0</v>
      </c>
      <c r="AK56" s="180"/>
      <c r="AL56" s="236">
        <f>SUM(COUNTIF(B57:AF57,"F"))</f>
        <v>0</v>
      </c>
      <c r="AM56" s="238">
        <f>SUM(COUNTIF(B57:AG57,"V"),COUNTIF(B57:AG57,"M"))</f>
        <v>0</v>
      </c>
      <c r="AN56" s="238">
        <f>SUM(COUNTIF(B57:AG57,"E"))</f>
        <v>0</v>
      </c>
      <c r="AO56" s="238">
        <f>SUM(COUNTIF(B57:AG57,"B"))</f>
        <v>0</v>
      </c>
      <c r="AP56" s="238">
        <f>SUM(COUNTIF(B57:AG57,"A"))</f>
        <v>0</v>
      </c>
      <c r="AQ56" s="238">
        <f>SUM(COUNTIF(B57:AG57,"Q"))</f>
        <v>0</v>
      </c>
      <c r="AR56" s="238">
        <f>SUM(COUNTIF(B57:AG57,"S"))</f>
        <v>0</v>
      </c>
      <c r="AS56" s="238">
        <f>SUM(COUNTIF(B57:AG57,"K"))</f>
        <v>0</v>
      </c>
      <c r="AT56" s="238">
        <f>SUM(COUNTIF(B57:AG57,"L"))</f>
        <v>0</v>
      </c>
      <c r="AU56" s="238">
        <f>SUM(COUNTIF(B57:AG57,"P"))</f>
        <v>0</v>
      </c>
      <c r="AV56" s="238">
        <f>SUM(COUNTIF(B57:AG57,"J"))</f>
        <v>0</v>
      </c>
      <c r="AW56" s="238">
        <f>SUM(COUNTIF(B57:AG57,"I"))</f>
        <v>0</v>
      </c>
      <c r="AX56" s="238">
        <f>SUM(COUNTIF(B57:AG57,"Y"))</f>
        <v>0</v>
      </c>
      <c r="AY56" s="240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 x14ac:dyDescent="0.25">
      <c r="A57" s="161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2"/>
      <c r="AH57" s="163"/>
      <c r="AI57" s="152"/>
      <c r="AJ57" s="154"/>
      <c r="AK57" s="180"/>
      <c r="AL57" s="237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41"/>
      <c r="AZ57" s="68"/>
      <c r="BA57" s="68"/>
      <c r="BB57" s="68"/>
      <c r="BC57" s="68"/>
      <c r="BD57" s="68"/>
      <c r="BE57" s="68"/>
    </row>
    <row r="58" spans="1:217" s="69" customFormat="1" ht="14.1" customHeight="1" thickTop="1" x14ac:dyDescent="0.2">
      <c r="A58" s="160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62">
        <f>SUM(COUNTIF(B59:AF59,"O"),COUNTIF(B59:AF59,"G"),COUNTIF(A59:AF59,"ـــــ"),COUNTIF(A59:AF59,"D"))</f>
        <v>0</v>
      </c>
      <c r="AI58" s="151">
        <f>SUM(COUNTIF(B59:AF59,"T"),COUNTIF(B59:AF59,"C"),COUNTIF(B59:AF59,"W"))</f>
        <v>0</v>
      </c>
      <c r="AJ58" s="153">
        <f>SUM(B58:AF58)</f>
        <v>0</v>
      </c>
      <c r="AK58" s="180"/>
      <c r="AL58" s="236">
        <f>SUM(COUNTIF(B59:AF59,"F"))</f>
        <v>0</v>
      </c>
      <c r="AM58" s="238">
        <f>SUM(COUNTIF(B59:AG59,"V"),COUNTIF(B59:AG59,"M"))</f>
        <v>0</v>
      </c>
      <c r="AN58" s="238">
        <f>SUM(COUNTIF(B59:AG59,"E"))</f>
        <v>0</v>
      </c>
      <c r="AO58" s="238">
        <f>SUM(COUNTIF(B59:AG59,"B"))</f>
        <v>0</v>
      </c>
      <c r="AP58" s="238">
        <f>SUM(COUNTIF(B59:AG59,"A"))</f>
        <v>0</v>
      </c>
      <c r="AQ58" s="238">
        <f>SUM(COUNTIF(B59:AG59,"Q"))</f>
        <v>0</v>
      </c>
      <c r="AR58" s="238">
        <f>SUM(COUNTIF(B59:AG59,"S"))</f>
        <v>0</v>
      </c>
      <c r="AS58" s="238">
        <f>SUM(COUNTIF(B59:AG59,"K"))</f>
        <v>0</v>
      </c>
      <c r="AT58" s="238">
        <f>SUM(COUNTIF(B59:AG59,"L"))</f>
        <v>0</v>
      </c>
      <c r="AU58" s="238">
        <f>SUM(COUNTIF(B59:AG59,"P"))</f>
        <v>0</v>
      </c>
      <c r="AV58" s="238">
        <f>SUM(COUNTIF(B59:AG59,"J"))</f>
        <v>0</v>
      </c>
      <c r="AW58" s="238">
        <f>SUM(COUNTIF(B59:AG59,"I"))</f>
        <v>0</v>
      </c>
      <c r="AX58" s="238">
        <f>SUM(COUNTIF(B59:AG59,"Y"))</f>
        <v>0</v>
      </c>
      <c r="AY58" s="240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 x14ac:dyDescent="0.25">
      <c r="A59" s="161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63"/>
      <c r="AI59" s="152"/>
      <c r="AJ59" s="154"/>
      <c r="AK59" s="180"/>
      <c r="AL59" s="237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41"/>
      <c r="AZ59" s="68"/>
      <c r="BA59" s="68"/>
      <c r="BB59" s="68"/>
      <c r="BC59" s="68"/>
      <c r="BD59" s="68"/>
      <c r="BE59" s="68"/>
    </row>
    <row r="60" spans="1:217" s="69" customFormat="1" ht="14.1" customHeight="1" thickTop="1" x14ac:dyDescent="0.2">
      <c r="A60" s="160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62">
        <f>SUM(COUNTIF(B61:AF61,"O"),COUNTIF(B61:AF61,"G"),COUNTIF(A61:AF61,"ـــــ"),COUNTIF(A61:AF61,"D"))</f>
        <v>0</v>
      </c>
      <c r="AI60" s="151">
        <f>SUM(COUNTIF(B61:AF61,"T"),COUNTIF(B61:AF61,"C"),COUNTIF(B61:AF61,"W"))</f>
        <v>0</v>
      </c>
      <c r="AJ60" s="153">
        <f>SUM(B60:AF60)</f>
        <v>0</v>
      </c>
      <c r="AK60" s="180"/>
      <c r="AL60" s="236">
        <f>SUM(COUNTIF(B61:AF61,"F"))</f>
        <v>0</v>
      </c>
      <c r="AM60" s="238">
        <f>SUM(COUNTIF(B61:AG61,"V"),COUNTIF(B61:AG61,"M"))</f>
        <v>0</v>
      </c>
      <c r="AN60" s="238">
        <f>SUM(COUNTIF(B61:AG61,"E"))</f>
        <v>0</v>
      </c>
      <c r="AO60" s="238">
        <f>SUM(COUNTIF(B61:AG61,"B"))</f>
        <v>0</v>
      </c>
      <c r="AP60" s="238">
        <f>SUM(COUNTIF(B61:AG61,"A"))</f>
        <v>0</v>
      </c>
      <c r="AQ60" s="238">
        <f>SUM(COUNTIF(B61:AG61,"Q"))</f>
        <v>0</v>
      </c>
      <c r="AR60" s="238">
        <f>SUM(COUNTIF(B61:AG61,"S"))</f>
        <v>0</v>
      </c>
      <c r="AS60" s="238">
        <f>SUM(COUNTIF(B61:AG61,"K"))</f>
        <v>0</v>
      </c>
      <c r="AT60" s="238">
        <f>SUM(COUNTIF(B61:AG61,"L"))</f>
        <v>0</v>
      </c>
      <c r="AU60" s="238">
        <f>SUM(COUNTIF(B61:AG61,"P"))</f>
        <v>0</v>
      </c>
      <c r="AV60" s="238">
        <f>SUM(COUNTIF(B61:AG61,"J"))</f>
        <v>0</v>
      </c>
      <c r="AW60" s="238">
        <f>SUM(COUNTIF(B61:AG61,"I"))</f>
        <v>0</v>
      </c>
      <c r="AX60" s="238">
        <f>SUM(COUNTIF(B61:AG61,"Y"))</f>
        <v>0</v>
      </c>
      <c r="AY60" s="240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 x14ac:dyDescent="0.25">
      <c r="A61" s="161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63"/>
      <c r="AI61" s="152"/>
      <c r="AJ61" s="154"/>
      <c r="AK61" s="180"/>
      <c r="AL61" s="237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41"/>
      <c r="AZ61" s="68"/>
      <c r="BA61" s="68"/>
      <c r="BB61" s="68"/>
      <c r="BC61" s="68"/>
      <c r="BD61" s="68"/>
      <c r="BE61" s="68"/>
    </row>
    <row r="62" spans="1:217" s="69" customFormat="1" ht="14.1" customHeight="1" thickTop="1" x14ac:dyDescent="0.2">
      <c r="A62" s="160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62">
        <f>SUM(COUNTIF(B63:AF63,"O"),COUNTIF(B63:AF63,"G"),COUNTIF(A63:AF63,"ـــــ"),COUNTIF(A63:AF63,"D"))</f>
        <v>0</v>
      </c>
      <c r="AI62" s="151">
        <f>SUM(COUNTIF(B63:AF63,"T"),COUNTIF(B63:AF63,"C"),COUNTIF(B63:AF63,"W"))</f>
        <v>0</v>
      </c>
      <c r="AJ62" s="153">
        <f>SUM(B62:AF62)</f>
        <v>0</v>
      </c>
      <c r="AK62" s="180"/>
      <c r="AL62" s="236">
        <f>SUM(COUNTIF(B63:AF63,"F"))</f>
        <v>0</v>
      </c>
      <c r="AM62" s="238">
        <f>SUM(COUNTIF(B63:AG63,"V"),COUNTIF(B63:AG63,"M"))</f>
        <v>0</v>
      </c>
      <c r="AN62" s="238">
        <f>SUM(COUNTIF(B63:AG63,"E"))</f>
        <v>0</v>
      </c>
      <c r="AO62" s="238">
        <f>SUM(COUNTIF(B63:AG63,"B"))</f>
        <v>0</v>
      </c>
      <c r="AP62" s="238">
        <f>SUM(COUNTIF(B63:AG63,"A"))</f>
        <v>0</v>
      </c>
      <c r="AQ62" s="238">
        <f>SUM(COUNTIF(B63:AG63,"Q"))</f>
        <v>0</v>
      </c>
      <c r="AR62" s="238">
        <f>SUM(COUNTIF(B63:AG63,"S"))</f>
        <v>0</v>
      </c>
      <c r="AS62" s="238">
        <f>SUM(COUNTIF(B63:AG63,"K"))</f>
        <v>0</v>
      </c>
      <c r="AT62" s="238">
        <f>SUM(COUNTIF(B63:AG63,"L"))</f>
        <v>0</v>
      </c>
      <c r="AU62" s="238">
        <f>SUM(COUNTIF(B63:AG63,"P"))</f>
        <v>0</v>
      </c>
      <c r="AV62" s="238">
        <f>SUM(COUNTIF(B63:AG63,"J"))</f>
        <v>0</v>
      </c>
      <c r="AW62" s="238">
        <f>SUM(COUNTIF(B63:AG63,"I"))</f>
        <v>0</v>
      </c>
      <c r="AX62" s="238">
        <f>SUM(COUNTIF(B63:AG63,"Y"))</f>
        <v>0</v>
      </c>
      <c r="AY62" s="240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 x14ac:dyDescent="0.25">
      <c r="A63" s="161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63"/>
      <c r="AI63" s="152"/>
      <c r="AJ63" s="154"/>
      <c r="AK63" s="180"/>
      <c r="AL63" s="237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41"/>
      <c r="AZ63" s="68"/>
      <c r="BA63" s="68"/>
      <c r="BB63" s="68"/>
      <c r="BC63" s="68"/>
      <c r="BD63" s="68"/>
      <c r="BE63" s="68"/>
    </row>
    <row r="64" spans="1:217" s="69" customFormat="1" ht="14.1" customHeight="1" thickTop="1" x14ac:dyDescent="0.2">
      <c r="A64" s="160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62">
        <f>SUM(COUNTIF(B65:AF65,"O"),COUNTIF(B65:AF65,"G"),COUNTIF(A65:AF65,"ـــــ"),COUNTIF(A65:AF65,"D"))</f>
        <v>0</v>
      </c>
      <c r="AI64" s="151">
        <f>SUM(COUNTIF(B65:AF65,"T"),COUNTIF(B65:AF65,"C"),COUNTIF(B65:AF65,"W"))</f>
        <v>0</v>
      </c>
      <c r="AJ64" s="153">
        <f>SUM(B64:AF64)</f>
        <v>0</v>
      </c>
      <c r="AK64" s="180"/>
      <c r="AL64" s="236">
        <f>SUM(COUNTIF(B65:AF65,"F"))</f>
        <v>0</v>
      </c>
      <c r="AM64" s="238">
        <f>SUM(COUNTIF(B65:AG65,"V"),COUNTIF(B65:AG65,"M"))</f>
        <v>0</v>
      </c>
      <c r="AN64" s="238">
        <f>SUM(COUNTIF(B65:AG65,"E"))</f>
        <v>0</v>
      </c>
      <c r="AO64" s="238">
        <f>SUM(COUNTIF(B65:AG65,"B"))</f>
        <v>0</v>
      </c>
      <c r="AP64" s="238">
        <f>SUM(COUNTIF(B65:AG65,"A"))</f>
        <v>0</v>
      </c>
      <c r="AQ64" s="238">
        <f>SUM(COUNTIF(B65:AG65,"Q"))</f>
        <v>0</v>
      </c>
      <c r="AR64" s="238">
        <f>SUM(COUNTIF(B65:AG65,"S"))</f>
        <v>0</v>
      </c>
      <c r="AS64" s="238">
        <f>SUM(COUNTIF(B65:AG65,"K"))</f>
        <v>0</v>
      </c>
      <c r="AT64" s="238">
        <f>SUM(COUNTIF(B65:AG65,"L"))</f>
        <v>0</v>
      </c>
      <c r="AU64" s="238">
        <f>SUM(COUNTIF(B65:AG65,"P"))</f>
        <v>0</v>
      </c>
      <c r="AV64" s="238">
        <f>SUM(COUNTIF(B65:AG65,"J"))</f>
        <v>0</v>
      </c>
      <c r="AW64" s="238">
        <f>SUM(COUNTIF(B65:AG65,"I"))</f>
        <v>0</v>
      </c>
      <c r="AX64" s="238">
        <f>SUM(COUNTIF(B65:AG65,"Y"))</f>
        <v>0</v>
      </c>
      <c r="AY64" s="240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 x14ac:dyDescent="0.25">
      <c r="A65" s="182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63"/>
      <c r="AI65" s="152"/>
      <c r="AJ65" s="183"/>
      <c r="AK65" s="181"/>
      <c r="AL65" s="242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4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87" t="str">
        <f>IF(AB71&lt;=-7,"انتبه  هذا الموظف قد تجاوز ايام الإجازة المطلوبة منه -7 ايام","")</f>
        <v/>
      </c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5"/>
      <c r="AB67" s="188">
        <f>AH67-AI67</f>
        <v>11</v>
      </c>
      <c r="AC67" s="189"/>
      <c r="AD67" s="192" t="s">
        <v>46</v>
      </c>
      <c r="AE67" s="193"/>
      <c r="AF67" s="194"/>
      <c r="AG67" s="59"/>
      <c r="AH67" s="198">
        <f>SUM(AH42:AH65)</f>
        <v>87</v>
      </c>
      <c r="AI67" s="200">
        <f>SUM(AI42:AI65)</f>
        <v>76</v>
      </c>
      <c r="AJ67" s="226">
        <f>SUM(AJ42:AJ65)</f>
        <v>92</v>
      </c>
      <c r="AK67" s="60"/>
      <c r="AL67" s="228">
        <f>SUM(AL42:AL65)</f>
        <v>0</v>
      </c>
      <c r="AM67" s="212">
        <f t="shared" ref="AM67:AW67" si="1">SUM(AM42:AM65)</f>
        <v>24</v>
      </c>
      <c r="AN67" s="212">
        <f t="shared" si="1"/>
        <v>0</v>
      </c>
      <c r="AO67" s="212">
        <f t="shared" si="1"/>
        <v>0</v>
      </c>
      <c r="AP67" s="212">
        <f t="shared" si="1"/>
        <v>0</v>
      </c>
      <c r="AQ67" s="212">
        <f t="shared" si="1"/>
        <v>0</v>
      </c>
      <c r="AR67" s="212">
        <f t="shared" si="1"/>
        <v>0</v>
      </c>
      <c r="AS67" s="212">
        <f t="shared" si="1"/>
        <v>0</v>
      </c>
      <c r="AT67" s="212">
        <f t="shared" si="1"/>
        <v>0</v>
      </c>
      <c r="AU67" s="212">
        <f t="shared" si="1"/>
        <v>0</v>
      </c>
      <c r="AV67" s="212">
        <f t="shared" si="1"/>
        <v>0</v>
      </c>
      <c r="AW67" s="212">
        <f t="shared" si="1"/>
        <v>0</v>
      </c>
      <c r="AX67" s="214">
        <f>SUM(AX42:AX65)</f>
        <v>0</v>
      </c>
      <c r="AY67" s="214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58"/>
      <c r="AB68" s="190"/>
      <c r="AC68" s="191"/>
      <c r="AD68" s="195"/>
      <c r="AE68" s="196"/>
      <c r="AF68" s="197"/>
      <c r="AG68" s="59"/>
      <c r="AH68" s="199"/>
      <c r="AI68" s="201"/>
      <c r="AJ68" s="227"/>
      <c r="AK68" s="60"/>
      <c r="AL68" s="229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5"/>
      <c r="AY68" s="215"/>
    </row>
    <row r="69" spans="1:217" ht="20.100000000000001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87" t="str">
        <f>IF(AB71&gt;=14,"انتبه  هذا الموظف قد تجاوز رصيده الأيام المسموح بها 14 ايام","")</f>
        <v/>
      </c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58"/>
      <c r="AB69" s="266">
        <f>'[1]2017'!S3</f>
        <v>-6</v>
      </c>
      <c r="AC69" s="217"/>
      <c r="AD69" s="220" t="s">
        <v>47</v>
      </c>
      <c r="AE69" s="221"/>
      <c r="AF69" s="222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 x14ac:dyDescent="0.3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63"/>
      <c r="AB70" s="218"/>
      <c r="AC70" s="219"/>
      <c r="AD70" s="223"/>
      <c r="AE70" s="224"/>
      <c r="AF70" s="225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 x14ac:dyDescent="0.2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202">
        <f>AB67+AB69</f>
        <v>5</v>
      </c>
      <c r="AC71" s="203"/>
      <c r="AD71" s="206" t="s">
        <v>48</v>
      </c>
      <c r="AE71" s="207"/>
      <c r="AF71" s="208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 x14ac:dyDescent="0.3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204"/>
      <c r="AC72" s="205"/>
      <c r="AD72" s="209"/>
      <c r="AE72" s="210"/>
      <c r="AF72" s="211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 x14ac:dyDescent="0.2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245" t="s">
        <v>50</v>
      </c>
      <c r="O74" s="245"/>
      <c r="P74" s="245"/>
      <c r="Q74" s="245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 x14ac:dyDescent="0.2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 x14ac:dyDescent="0.2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 x14ac:dyDescent="0.2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 x14ac:dyDescent="0.2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 x14ac:dyDescent="0.2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 x14ac:dyDescent="0.2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217" s="69" customFormat="1" ht="18" customHeight="1" x14ac:dyDescent="0.2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217" s="69" customFormat="1" ht="18" customHeight="1" x14ac:dyDescent="0.2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217" s="69" customFormat="1" ht="18" customHeight="1" x14ac:dyDescent="0.2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217" s="69" customFormat="1" ht="18" customHeight="1" x14ac:dyDescent="0.2">
      <c r="N84" s="78"/>
      <c r="O84" s="78"/>
      <c r="P84" s="90"/>
      <c r="Q84" s="90"/>
      <c r="R84" s="90"/>
      <c r="S84" s="90"/>
      <c r="T84" s="90"/>
      <c r="AJ84" s="72"/>
      <c r="AK84" s="5"/>
      <c r="AL84" s="5"/>
      <c r="AM84" s="86"/>
      <c r="AN84" s="86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217" s="69" customFormat="1" ht="18" customHeight="1" x14ac:dyDescent="0.2">
      <c r="AF85" s="73"/>
      <c r="AG85" s="73"/>
      <c r="AH85" s="73"/>
      <c r="AI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217" s="69" customFormat="1" ht="18" customHeight="1" x14ac:dyDescent="0.2">
      <c r="AF86" s="73"/>
      <c r="AG86" s="73"/>
      <c r="AH86" s="73"/>
      <c r="AI86" s="73"/>
      <c r="AJ86" s="74"/>
      <c r="AK86" s="53"/>
      <c r="AL86" s="53"/>
      <c r="AM86" s="74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217" s="69" customFormat="1" ht="12" customHeight="1" x14ac:dyDescent="0.2">
      <c r="AF87" s="75"/>
      <c r="AG87" s="75"/>
      <c r="AH87" s="75"/>
      <c r="AI87" s="75"/>
      <c r="AJ87" s="72"/>
      <c r="AK87" s="5"/>
      <c r="AL87" s="5"/>
      <c r="AM87" s="72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217" s="69" customFormat="1" ht="18" customHeight="1" x14ac:dyDescent="0.2">
      <c r="AF88" s="73"/>
      <c r="AG88" s="73"/>
      <c r="AH88" s="73"/>
      <c r="AI88" s="73"/>
      <c r="AJ88" s="68"/>
      <c r="AK88" s="19"/>
      <c r="AL88" s="19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217" s="69" customFormat="1" ht="18" customHeight="1" x14ac:dyDescent="0.2">
      <c r="AJ89" s="68"/>
      <c r="AK89" s="19"/>
      <c r="AL89" s="19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217" s="69" customFormat="1" ht="18" customHeight="1" x14ac:dyDescent="0.2">
      <c r="AJ90" s="68"/>
      <c r="AK90" s="19"/>
      <c r="AL90" s="19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217" s="69" customFormat="1" ht="18" customHeight="1" x14ac:dyDescent="0.2">
      <c r="AJ91" s="68"/>
      <c r="AK91" s="19"/>
      <c r="AL91" s="19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217" s="69" customFormat="1" ht="18" customHeight="1" x14ac:dyDescent="0.2"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217" s="69" customFormat="1" ht="18" customHeight="1" x14ac:dyDescent="0.2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217" s="69" customFormat="1" ht="18" customHeight="1" x14ac:dyDescent="0.2">
      <c r="AJ94" s="68"/>
      <c r="AK94" s="19"/>
      <c r="AL94" s="19"/>
      <c r="AM94" s="68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  <c r="EE94" s="73"/>
      <c r="EF94" s="73"/>
      <c r="EG94" s="73"/>
      <c r="EH94" s="73"/>
      <c r="EI94" s="73"/>
      <c r="EJ94" s="73"/>
      <c r="EK94" s="73"/>
      <c r="EL94" s="73"/>
      <c r="EM94" s="73"/>
      <c r="EN94" s="73"/>
      <c r="EO94" s="73"/>
      <c r="EP94" s="73"/>
      <c r="EQ94" s="73"/>
      <c r="ER94" s="73"/>
      <c r="ES94" s="73"/>
      <c r="ET94" s="73"/>
      <c r="EU94" s="73"/>
      <c r="EV94" s="73"/>
      <c r="EW94" s="73"/>
      <c r="EX94" s="73"/>
      <c r="EY94" s="73"/>
      <c r="EZ94" s="73"/>
      <c r="FA94" s="73"/>
      <c r="FB94" s="73"/>
      <c r="FC94" s="73"/>
      <c r="FD94" s="73"/>
      <c r="FE94" s="73"/>
      <c r="FF94" s="73"/>
      <c r="FG94" s="73"/>
      <c r="FH94" s="73"/>
      <c r="FI94" s="73"/>
      <c r="FJ94" s="73"/>
      <c r="FK94" s="73"/>
      <c r="FL94" s="73"/>
      <c r="FM94" s="73"/>
      <c r="FN94" s="73"/>
      <c r="FO94" s="73"/>
      <c r="FP94" s="73"/>
      <c r="FQ94" s="73"/>
      <c r="FR94" s="73"/>
      <c r="FS94" s="73"/>
      <c r="FT94" s="73"/>
      <c r="FU94" s="73"/>
      <c r="FV94" s="73"/>
      <c r="FW94" s="73"/>
      <c r="FX94" s="73"/>
      <c r="FY94" s="73"/>
      <c r="FZ94" s="73"/>
      <c r="GA94" s="73"/>
      <c r="GB94" s="73"/>
      <c r="GC94" s="73"/>
      <c r="GD94" s="73"/>
      <c r="GE94" s="73"/>
      <c r="GF94" s="73"/>
      <c r="GG94" s="73"/>
      <c r="GH94" s="73"/>
      <c r="GI94" s="73"/>
      <c r="GJ94" s="73"/>
      <c r="GK94" s="73"/>
      <c r="GL94" s="73"/>
      <c r="GM94" s="73"/>
      <c r="GN94" s="73"/>
      <c r="GO94" s="73"/>
      <c r="GP94" s="73"/>
      <c r="GQ94" s="73"/>
      <c r="GR94" s="73"/>
      <c r="GS94" s="73"/>
      <c r="GT94" s="73"/>
      <c r="GU94" s="73"/>
      <c r="GV94" s="73"/>
      <c r="GW94" s="73"/>
      <c r="GX94" s="73"/>
      <c r="GY94" s="73"/>
      <c r="GZ94" s="73"/>
      <c r="HA94" s="73"/>
      <c r="HB94" s="73"/>
      <c r="HC94" s="73"/>
      <c r="HD94" s="73"/>
      <c r="HE94" s="73"/>
      <c r="HF94" s="73"/>
      <c r="HG94" s="73"/>
      <c r="HH94" s="73"/>
      <c r="HI94" s="73"/>
    </row>
    <row r="95" spans="1:217" ht="12.75" x14ac:dyDescent="0.2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8"/>
      <c r="AK95" s="19"/>
      <c r="AL95" s="19"/>
      <c r="AM95" s="68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3"/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63"/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3"/>
      <c r="GF95" s="63"/>
      <c r="GG95" s="63"/>
      <c r="GH95" s="63"/>
      <c r="GI95" s="63"/>
      <c r="GJ95" s="63"/>
      <c r="GK95" s="63"/>
      <c r="GL95" s="63"/>
      <c r="GM95" s="63"/>
      <c r="GN95" s="63"/>
      <c r="GO95" s="63"/>
      <c r="GP95" s="63"/>
      <c r="GQ95" s="63"/>
      <c r="GR95" s="63"/>
      <c r="GS95" s="63"/>
      <c r="GT95" s="63"/>
      <c r="GU95" s="63"/>
      <c r="GV95" s="63"/>
      <c r="GW95" s="63"/>
      <c r="GX95" s="63"/>
      <c r="GY95" s="63"/>
      <c r="GZ95" s="63"/>
      <c r="HA95" s="63"/>
      <c r="HB95" s="63"/>
      <c r="HC95" s="63"/>
      <c r="HD95" s="63"/>
      <c r="HE95" s="63"/>
      <c r="HF95" s="63"/>
      <c r="HG95" s="63"/>
      <c r="HH95" s="63"/>
      <c r="HI95" s="63"/>
    </row>
    <row r="96" spans="1:217" s="63" customFormat="1" ht="18" customHeight="1" x14ac:dyDescent="0.2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</row>
    <row r="97" spans="1:217" s="69" customFormat="1" ht="3.95" customHeight="1" x14ac:dyDescent="0.2">
      <c r="AJ97" s="68"/>
      <c r="AK97" s="19"/>
      <c r="AL97" s="19"/>
      <c r="AM97" s="68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  <c r="EF97" s="73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73"/>
      <c r="FF97" s="73"/>
      <c r="FG97" s="73"/>
      <c r="FH97" s="73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3"/>
      <c r="FW97" s="73"/>
      <c r="FX97" s="73"/>
      <c r="FY97" s="73"/>
      <c r="FZ97" s="73"/>
      <c r="GA97" s="73"/>
      <c r="GB97" s="73"/>
      <c r="GC97" s="73"/>
      <c r="GD97" s="73"/>
      <c r="GE97" s="73"/>
      <c r="GF97" s="73"/>
      <c r="GG97" s="73"/>
      <c r="GH97" s="73"/>
      <c r="GI97" s="73"/>
      <c r="GJ97" s="73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3"/>
      <c r="GY97" s="73"/>
      <c r="GZ97" s="73"/>
      <c r="HA97" s="73"/>
      <c r="HB97" s="73"/>
      <c r="HC97" s="73"/>
      <c r="HD97" s="73"/>
      <c r="HE97" s="73"/>
      <c r="HF97" s="73"/>
      <c r="HG97" s="73"/>
      <c r="HH97" s="73"/>
      <c r="HI97" s="73"/>
    </row>
    <row r="98" spans="1:217" ht="14.25" customHeight="1" x14ac:dyDescent="0.2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8"/>
      <c r="AK98" s="19"/>
      <c r="AL98" s="19"/>
      <c r="AM98" s="68"/>
    </row>
    <row r="99" spans="1:217" ht="20.100000000000001" customHeight="1" x14ac:dyDescent="0.2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  <c r="DE99" s="75"/>
      <c r="DF99" s="75"/>
      <c r="DG99" s="75"/>
      <c r="DH99" s="75"/>
      <c r="DI99" s="75"/>
      <c r="DJ99" s="75"/>
      <c r="DK99" s="75"/>
      <c r="DL99" s="75"/>
      <c r="DM99" s="75"/>
      <c r="DN99" s="75"/>
      <c r="DO99" s="75"/>
      <c r="DP99" s="75"/>
      <c r="DQ99" s="75"/>
      <c r="DR99" s="75"/>
      <c r="DS99" s="75"/>
      <c r="DT99" s="75"/>
      <c r="DU99" s="75"/>
      <c r="DV99" s="75"/>
      <c r="DW99" s="75"/>
      <c r="DX99" s="75"/>
      <c r="DY99" s="75"/>
      <c r="DZ99" s="75"/>
      <c r="EA99" s="75"/>
      <c r="EB99" s="75"/>
      <c r="EC99" s="75"/>
      <c r="ED99" s="75"/>
      <c r="EE99" s="75"/>
      <c r="EF99" s="75"/>
      <c r="EG99" s="75"/>
      <c r="EH99" s="75"/>
      <c r="EI99" s="75"/>
      <c r="EJ99" s="75"/>
      <c r="EK99" s="75"/>
      <c r="EL99" s="75"/>
      <c r="EM99" s="75"/>
      <c r="EN99" s="75"/>
      <c r="EO99" s="75"/>
      <c r="EP99" s="75"/>
      <c r="EQ99" s="75"/>
      <c r="ER99" s="75"/>
      <c r="ES99" s="75"/>
      <c r="ET99" s="75"/>
      <c r="EU99" s="75"/>
      <c r="EV99" s="75"/>
      <c r="EW99" s="75"/>
      <c r="EX99" s="75"/>
      <c r="EY99" s="75"/>
      <c r="EZ99" s="75"/>
      <c r="FA99" s="75"/>
      <c r="FB99" s="75"/>
      <c r="FC99" s="75"/>
      <c r="FD99" s="75"/>
      <c r="FE99" s="75"/>
      <c r="FF99" s="75"/>
      <c r="FG99" s="75"/>
      <c r="FH99" s="75"/>
      <c r="FI99" s="75"/>
      <c r="FJ99" s="75"/>
      <c r="FK99" s="75"/>
      <c r="FL99" s="75"/>
      <c r="FM99" s="75"/>
      <c r="FN99" s="75"/>
      <c r="FO99" s="75"/>
      <c r="FP99" s="75"/>
      <c r="FQ99" s="75"/>
      <c r="FR99" s="75"/>
      <c r="FS99" s="75"/>
      <c r="FT99" s="75"/>
      <c r="FU99" s="75"/>
      <c r="FV99" s="75"/>
      <c r="FW99" s="75"/>
      <c r="FX99" s="75"/>
      <c r="FY99" s="75"/>
      <c r="FZ99" s="75"/>
      <c r="GA99" s="75"/>
      <c r="GB99" s="75"/>
      <c r="GC99" s="75"/>
      <c r="GD99" s="75"/>
      <c r="GE99" s="75"/>
      <c r="GF99" s="75"/>
      <c r="GG99" s="75"/>
      <c r="GH99" s="75"/>
      <c r="GI99" s="75"/>
      <c r="GJ99" s="75"/>
      <c r="GK99" s="75"/>
      <c r="GL99" s="75"/>
      <c r="GM99" s="75"/>
      <c r="GN99" s="75"/>
      <c r="GO99" s="75"/>
      <c r="GP99" s="75"/>
      <c r="GQ99" s="75"/>
      <c r="GR99" s="75"/>
      <c r="GS99" s="75"/>
      <c r="GT99" s="75"/>
      <c r="GU99" s="75"/>
      <c r="GV99" s="75"/>
      <c r="GW99" s="75"/>
      <c r="GX99" s="75"/>
      <c r="GY99" s="75"/>
      <c r="GZ99" s="75"/>
      <c r="HA99" s="75"/>
      <c r="HB99" s="75"/>
      <c r="HC99" s="75"/>
      <c r="HD99" s="75"/>
      <c r="HE99" s="75"/>
      <c r="HF99" s="75"/>
      <c r="HG99" s="75"/>
      <c r="HH99" s="75"/>
      <c r="HI99" s="75"/>
    </row>
    <row r="100" spans="1:217" s="75" customFormat="1" ht="18" customHeight="1" x14ac:dyDescent="0.2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3"/>
      <c r="GF100" s="73"/>
      <c r="GG100" s="73"/>
      <c r="GH100" s="73"/>
      <c r="GI100" s="73"/>
      <c r="GJ100" s="73"/>
      <c r="GK100" s="73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</row>
    <row r="101" spans="1:217" ht="18" customHeight="1" x14ac:dyDescent="0.2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8"/>
      <c r="AK101" s="19"/>
      <c r="AL101" s="19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</row>
    <row r="102" spans="1:217" s="69" customFormat="1" ht="18" customHeight="1" x14ac:dyDescent="0.2">
      <c r="AJ102" s="68"/>
      <c r="AK102" s="19"/>
      <c r="AL102" s="19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</row>
    <row r="103" spans="1:217" s="69" customFormat="1" ht="18" customHeight="1" x14ac:dyDescent="0.2">
      <c r="AJ103" s="68"/>
      <c r="AK103" s="19"/>
      <c r="AL103" s="19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</row>
    <row r="104" spans="1:217" s="69" customFormat="1" ht="18" customHeight="1" x14ac:dyDescent="0.2">
      <c r="U104" s="73"/>
      <c r="V104" s="73"/>
      <c r="AJ104" s="68"/>
      <c r="AK104" s="19"/>
      <c r="AL104" s="19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</row>
    <row r="105" spans="1:217" s="69" customFormat="1" ht="18" customHeight="1" x14ac:dyDescent="0.2">
      <c r="U105" s="63"/>
      <c r="V105" s="63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</row>
    <row r="106" spans="1:217" s="69" customFormat="1" ht="18" customHeight="1" x14ac:dyDescent="0.2"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 x14ac:dyDescent="0.2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2" customHeight="1" x14ac:dyDescent="0.2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 x14ac:dyDescent="0.2">
      <c r="U109" s="75"/>
      <c r="V109" s="75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 x14ac:dyDescent="0.2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 x14ac:dyDescent="0.2"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8" customHeight="1" x14ac:dyDescent="0.2"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 x14ac:dyDescent="0.2"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 x14ac:dyDescent="0.2">
      <c r="W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 x14ac:dyDescent="0.2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W115" s="63"/>
      <c r="X115" s="73"/>
      <c r="Y115" s="73"/>
      <c r="Z115" s="73"/>
      <c r="AA115" s="73"/>
      <c r="AB115" s="73"/>
      <c r="AC115" s="73"/>
      <c r="AD115" s="73"/>
      <c r="AE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X116" s="63"/>
      <c r="Y116" s="63"/>
      <c r="Z116" s="63"/>
      <c r="AA116" s="63"/>
      <c r="AB116" s="63"/>
      <c r="AC116" s="63"/>
      <c r="AD116" s="63"/>
      <c r="AE116" s="6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2" customHeight="1" x14ac:dyDescent="0.2">
      <c r="W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 x14ac:dyDescent="0.2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 x14ac:dyDescent="0.2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W119" s="75"/>
      <c r="X119" s="73"/>
      <c r="Y119" s="73"/>
      <c r="Z119" s="73"/>
      <c r="AA119" s="73"/>
      <c r="AB119" s="73"/>
      <c r="AC119" s="73"/>
      <c r="AD119" s="73"/>
      <c r="AE119" s="73"/>
      <c r="AJ119" s="72"/>
      <c r="AK119" s="5"/>
      <c r="AL119" s="5"/>
      <c r="AM119" s="72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 x14ac:dyDescent="0.2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W120" s="73"/>
      <c r="X120" s="75"/>
      <c r="Y120" s="75"/>
      <c r="Z120" s="75"/>
      <c r="AA120" s="75"/>
      <c r="AB120" s="75"/>
      <c r="AC120" s="75"/>
      <c r="AD120" s="75"/>
      <c r="AE120" s="75"/>
      <c r="AF120" s="73"/>
      <c r="AG120" s="73"/>
      <c r="AH120" s="73"/>
      <c r="AI120" s="73"/>
      <c r="AJ120" s="19"/>
      <c r="AK120" s="19"/>
      <c r="AL120" s="19"/>
      <c r="AM120" s="19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8" customHeight="1" x14ac:dyDescent="0.2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X121" s="73"/>
      <c r="Y121" s="73"/>
      <c r="Z121" s="73"/>
      <c r="AA121" s="73"/>
      <c r="AB121" s="73"/>
      <c r="AC121" s="73"/>
      <c r="AD121" s="73"/>
      <c r="AE121" s="73"/>
      <c r="AF121" s="63"/>
      <c r="AG121" s="63"/>
      <c r="AH121" s="63"/>
      <c r="AI121" s="6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 x14ac:dyDescent="0.2">
      <c r="AJ122" s="72"/>
      <c r="AK122" s="5"/>
      <c r="AL122" s="5"/>
      <c r="AM122" s="72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 x14ac:dyDescent="0.2"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 x14ac:dyDescent="0.2">
      <c r="AF124" s="73"/>
      <c r="AG124" s="73"/>
      <c r="AH124" s="73"/>
      <c r="AI124" s="73"/>
      <c r="AJ124" s="74"/>
      <c r="AK124" s="53"/>
      <c r="AL124" s="53"/>
      <c r="AM124" s="74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2" customHeight="1" x14ac:dyDescent="0.2">
      <c r="AF125" s="75"/>
      <c r="AG125" s="75"/>
      <c r="AH125" s="75"/>
      <c r="AI125" s="75"/>
      <c r="AJ125" s="72"/>
      <c r="AK125" s="5"/>
      <c r="AL125" s="5"/>
      <c r="AM125" s="72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 x14ac:dyDescent="0.2">
      <c r="AF126" s="73"/>
      <c r="AG126" s="73"/>
      <c r="AH126" s="73"/>
      <c r="AI126" s="73"/>
      <c r="AJ126" s="68"/>
      <c r="AK126" s="19"/>
      <c r="AL126" s="19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 x14ac:dyDescent="0.2">
      <c r="AJ127" s="68"/>
      <c r="AK127" s="19"/>
      <c r="AL127" s="19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 x14ac:dyDescent="0.2">
      <c r="AJ128" s="68"/>
      <c r="AK128" s="19"/>
      <c r="AL128" s="19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8" customHeight="1" x14ac:dyDescent="0.2">
      <c r="AJ129" s="68"/>
      <c r="AK129" s="19"/>
      <c r="AL129" s="19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 x14ac:dyDescent="0.2"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 x14ac:dyDescent="0.2"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 x14ac:dyDescent="0.2">
      <c r="AJ132" s="68"/>
      <c r="AK132" s="19"/>
      <c r="AL132" s="19"/>
      <c r="AM132" s="68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3"/>
      <c r="EH132" s="73"/>
      <c r="EI132" s="73"/>
      <c r="EJ132" s="73"/>
      <c r="EK132" s="73"/>
      <c r="EL132" s="73"/>
      <c r="EM132" s="73"/>
      <c r="EN132" s="73"/>
      <c r="EO132" s="73"/>
      <c r="EP132" s="73"/>
      <c r="EQ132" s="73"/>
      <c r="ER132" s="73"/>
      <c r="ES132" s="73"/>
      <c r="ET132" s="73"/>
      <c r="EU132" s="73"/>
      <c r="EV132" s="73"/>
      <c r="EW132" s="73"/>
      <c r="EX132" s="73"/>
      <c r="EY132" s="73"/>
      <c r="EZ132" s="73"/>
      <c r="FA132" s="73"/>
      <c r="FB132" s="73"/>
      <c r="FC132" s="73"/>
      <c r="FD132" s="73"/>
      <c r="FE132" s="73"/>
      <c r="FF132" s="73"/>
      <c r="FG132" s="73"/>
      <c r="FH132" s="73"/>
      <c r="FI132" s="73"/>
      <c r="FJ132" s="73"/>
      <c r="FK132" s="73"/>
      <c r="FL132" s="73"/>
      <c r="FM132" s="73"/>
      <c r="FN132" s="73"/>
      <c r="FO132" s="73"/>
      <c r="FP132" s="73"/>
      <c r="FQ132" s="73"/>
      <c r="FR132" s="73"/>
      <c r="FS132" s="73"/>
      <c r="FT132" s="73"/>
      <c r="FU132" s="73"/>
      <c r="FV132" s="73"/>
      <c r="FW132" s="73"/>
      <c r="FX132" s="73"/>
      <c r="FY132" s="73"/>
      <c r="FZ132" s="73"/>
      <c r="GA132" s="73"/>
      <c r="GB132" s="73"/>
      <c r="GC132" s="73"/>
      <c r="GD132" s="73"/>
      <c r="GE132" s="73"/>
      <c r="GF132" s="73"/>
      <c r="GG132" s="73"/>
      <c r="GH132" s="73"/>
      <c r="GI132" s="73"/>
      <c r="GJ132" s="73"/>
      <c r="GK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</row>
    <row r="133" spans="1:217" ht="12.75" x14ac:dyDescent="0.2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8"/>
      <c r="AK133" s="19"/>
      <c r="AL133" s="19"/>
      <c r="AM133" s="68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3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63"/>
      <c r="EJ133" s="63"/>
      <c r="EK133" s="63"/>
      <c r="EL133" s="63"/>
      <c r="EM133" s="63"/>
      <c r="EN133" s="63"/>
      <c r="EO133" s="63"/>
      <c r="EP133" s="63"/>
      <c r="EQ133" s="63"/>
      <c r="ER133" s="63"/>
      <c r="ES133" s="63"/>
      <c r="ET133" s="63"/>
      <c r="EU133" s="63"/>
      <c r="EV133" s="63"/>
      <c r="EW133" s="63"/>
      <c r="EX133" s="63"/>
      <c r="EY133" s="63"/>
      <c r="EZ133" s="63"/>
      <c r="FA133" s="63"/>
      <c r="FB133" s="63"/>
      <c r="FC133" s="63"/>
      <c r="FD133" s="63"/>
      <c r="FE133" s="63"/>
      <c r="FF133" s="63"/>
      <c r="FG133" s="63"/>
      <c r="FH133" s="63"/>
      <c r="FI133" s="63"/>
      <c r="FJ133" s="63"/>
      <c r="FK133" s="63"/>
      <c r="FL133" s="63"/>
      <c r="FM133" s="63"/>
      <c r="FN133" s="63"/>
      <c r="FO133" s="63"/>
      <c r="FP133" s="63"/>
      <c r="FQ133" s="63"/>
      <c r="FR133" s="63"/>
      <c r="FS133" s="63"/>
      <c r="FT133" s="63"/>
      <c r="FU133" s="63"/>
      <c r="FV133" s="63"/>
      <c r="FW133" s="63"/>
      <c r="FX133" s="63"/>
      <c r="FY133" s="63"/>
      <c r="FZ133" s="63"/>
      <c r="GA133" s="63"/>
      <c r="GB133" s="63"/>
      <c r="GC133" s="63"/>
      <c r="GD133" s="63"/>
      <c r="GE133" s="63"/>
      <c r="GF133" s="63"/>
      <c r="GG133" s="63"/>
      <c r="GH133" s="63"/>
      <c r="GI133" s="63"/>
      <c r="GJ133" s="63"/>
      <c r="GK133" s="63"/>
      <c r="GL133" s="63"/>
      <c r="GM133" s="63"/>
      <c r="GN133" s="63"/>
      <c r="GO133" s="63"/>
      <c r="GP133" s="63"/>
      <c r="GQ133" s="63"/>
      <c r="GR133" s="63"/>
      <c r="GS133" s="63"/>
      <c r="GT133" s="63"/>
      <c r="GU133" s="63"/>
      <c r="GV133" s="63"/>
      <c r="GW133" s="63"/>
      <c r="GX133" s="63"/>
      <c r="GY133" s="63"/>
      <c r="GZ133" s="63"/>
      <c r="HA133" s="63"/>
      <c r="HB133" s="63"/>
      <c r="HC133" s="63"/>
      <c r="HD133" s="63"/>
      <c r="HE133" s="63"/>
      <c r="HF133" s="63"/>
      <c r="HG133" s="63"/>
      <c r="HH133" s="63"/>
      <c r="HI133" s="63"/>
    </row>
    <row r="134" spans="1:217" s="63" customFormat="1" ht="18" customHeight="1" x14ac:dyDescent="0.2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</row>
    <row r="135" spans="1:217" s="69" customFormat="1" ht="3.95" customHeight="1" x14ac:dyDescent="0.2">
      <c r="AJ135" s="68"/>
      <c r="AK135" s="19"/>
      <c r="AL135" s="19"/>
      <c r="AM135" s="68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3"/>
      <c r="EH135" s="73"/>
      <c r="EI135" s="73"/>
      <c r="EJ135" s="73"/>
      <c r="EK135" s="73"/>
      <c r="EL135" s="73"/>
      <c r="EM135" s="73"/>
      <c r="EN135" s="73"/>
      <c r="EO135" s="73"/>
      <c r="EP135" s="73"/>
      <c r="EQ135" s="73"/>
      <c r="ER135" s="73"/>
      <c r="ES135" s="73"/>
      <c r="ET135" s="73"/>
      <c r="EU135" s="73"/>
      <c r="EV135" s="73"/>
      <c r="EW135" s="73"/>
      <c r="EX135" s="73"/>
      <c r="EY135" s="73"/>
      <c r="EZ135" s="73"/>
      <c r="FA135" s="73"/>
      <c r="FB135" s="73"/>
      <c r="FC135" s="73"/>
      <c r="FD135" s="73"/>
      <c r="FE135" s="73"/>
      <c r="FF135" s="73"/>
      <c r="FG135" s="73"/>
      <c r="FH135" s="73"/>
      <c r="FI135" s="73"/>
      <c r="FJ135" s="73"/>
      <c r="FK135" s="73"/>
      <c r="FL135" s="73"/>
      <c r="FM135" s="73"/>
      <c r="FN135" s="73"/>
      <c r="FO135" s="73"/>
      <c r="FP135" s="73"/>
      <c r="FQ135" s="73"/>
      <c r="FR135" s="73"/>
      <c r="FS135" s="73"/>
      <c r="FT135" s="73"/>
      <c r="FU135" s="73"/>
      <c r="FV135" s="73"/>
      <c r="FW135" s="73"/>
      <c r="FX135" s="73"/>
      <c r="FY135" s="73"/>
      <c r="FZ135" s="73"/>
      <c r="GA135" s="73"/>
      <c r="GB135" s="73"/>
      <c r="GC135" s="73"/>
      <c r="GD135" s="73"/>
      <c r="GE135" s="73"/>
      <c r="GF135" s="73"/>
      <c r="GG135" s="73"/>
      <c r="GH135" s="73"/>
      <c r="GI135" s="73"/>
      <c r="GJ135" s="73"/>
      <c r="GK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</row>
    <row r="136" spans="1:217" ht="14.25" customHeight="1" x14ac:dyDescent="0.2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8"/>
      <c r="AK136" s="19"/>
      <c r="AL136" s="19"/>
      <c r="AM136" s="68"/>
    </row>
    <row r="137" spans="1:217" ht="20.100000000000001" customHeight="1" x14ac:dyDescent="0.2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8"/>
      <c r="AK137" s="19"/>
      <c r="AL137" s="19"/>
      <c r="AM137" s="68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  <c r="DE137" s="75"/>
      <c r="DF137" s="75"/>
      <c r="DG137" s="75"/>
      <c r="DH137" s="75"/>
      <c r="DI137" s="75"/>
      <c r="DJ137" s="75"/>
      <c r="DK137" s="75"/>
      <c r="DL137" s="75"/>
      <c r="DM137" s="75"/>
      <c r="DN137" s="75"/>
      <c r="DO137" s="75"/>
      <c r="DP137" s="75"/>
      <c r="DQ137" s="75"/>
      <c r="DR137" s="75"/>
      <c r="DS137" s="75"/>
      <c r="DT137" s="75"/>
      <c r="DU137" s="75"/>
      <c r="DV137" s="75"/>
      <c r="DW137" s="75"/>
      <c r="DX137" s="75"/>
      <c r="DY137" s="75"/>
      <c r="DZ137" s="75"/>
      <c r="EA137" s="75"/>
      <c r="EB137" s="75"/>
      <c r="EC137" s="75"/>
      <c r="ED137" s="75"/>
      <c r="EE137" s="75"/>
      <c r="EF137" s="75"/>
      <c r="EG137" s="75"/>
      <c r="EH137" s="75"/>
      <c r="EI137" s="75"/>
      <c r="EJ137" s="75"/>
      <c r="EK137" s="75"/>
      <c r="EL137" s="75"/>
      <c r="EM137" s="75"/>
      <c r="EN137" s="75"/>
      <c r="EO137" s="75"/>
      <c r="EP137" s="75"/>
      <c r="EQ137" s="75"/>
      <c r="ER137" s="75"/>
      <c r="ES137" s="75"/>
      <c r="ET137" s="75"/>
      <c r="EU137" s="75"/>
      <c r="EV137" s="75"/>
      <c r="EW137" s="75"/>
      <c r="EX137" s="75"/>
      <c r="EY137" s="75"/>
      <c r="EZ137" s="75"/>
      <c r="FA137" s="75"/>
      <c r="FB137" s="75"/>
      <c r="FC137" s="75"/>
      <c r="FD137" s="75"/>
      <c r="FE137" s="75"/>
      <c r="FF137" s="75"/>
      <c r="FG137" s="75"/>
      <c r="FH137" s="75"/>
      <c r="FI137" s="75"/>
      <c r="FJ137" s="75"/>
      <c r="FK137" s="75"/>
      <c r="FL137" s="75"/>
      <c r="FM137" s="75"/>
      <c r="FN137" s="75"/>
      <c r="FO137" s="75"/>
      <c r="FP137" s="75"/>
      <c r="FQ137" s="75"/>
      <c r="FR137" s="75"/>
      <c r="FS137" s="75"/>
      <c r="FT137" s="75"/>
      <c r="FU137" s="75"/>
      <c r="FV137" s="75"/>
      <c r="FW137" s="75"/>
      <c r="FX137" s="75"/>
      <c r="FY137" s="75"/>
      <c r="FZ137" s="75"/>
      <c r="GA137" s="75"/>
      <c r="GB137" s="75"/>
      <c r="GC137" s="75"/>
      <c r="GD137" s="75"/>
      <c r="GE137" s="75"/>
      <c r="GF137" s="75"/>
      <c r="GG137" s="75"/>
      <c r="GH137" s="75"/>
      <c r="GI137" s="75"/>
      <c r="GJ137" s="75"/>
      <c r="GK137" s="75"/>
      <c r="GL137" s="75"/>
      <c r="GM137" s="75"/>
      <c r="GN137" s="75"/>
      <c r="GO137" s="75"/>
      <c r="GP137" s="75"/>
      <c r="GQ137" s="75"/>
      <c r="GR137" s="75"/>
      <c r="GS137" s="75"/>
      <c r="GT137" s="75"/>
      <c r="GU137" s="75"/>
      <c r="GV137" s="75"/>
      <c r="GW137" s="75"/>
      <c r="GX137" s="75"/>
      <c r="GY137" s="75"/>
      <c r="GZ137" s="75"/>
      <c r="HA137" s="75"/>
      <c r="HB137" s="75"/>
      <c r="HC137" s="75"/>
      <c r="HD137" s="75"/>
      <c r="HE137" s="75"/>
      <c r="HF137" s="75"/>
      <c r="HG137" s="75"/>
      <c r="HH137" s="75"/>
      <c r="HI137" s="75"/>
    </row>
    <row r="138" spans="1:217" s="75" customFormat="1" ht="18" customHeight="1" x14ac:dyDescent="0.2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8"/>
      <c r="AK138" s="19"/>
      <c r="AL138" s="19"/>
      <c r="AM138" s="68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  <c r="EE138" s="73"/>
      <c r="EF138" s="73"/>
      <c r="EG138" s="73"/>
      <c r="EH138" s="73"/>
      <c r="EI138" s="73"/>
      <c r="EJ138" s="73"/>
      <c r="EK138" s="73"/>
      <c r="EL138" s="73"/>
      <c r="EM138" s="73"/>
      <c r="EN138" s="73"/>
      <c r="EO138" s="73"/>
      <c r="EP138" s="73"/>
      <c r="EQ138" s="73"/>
      <c r="ER138" s="73"/>
      <c r="ES138" s="73"/>
      <c r="ET138" s="73"/>
      <c r="EU138" s="73"/>
      <c r="EV138" s="73"/>
      <c r="EW138" s="73"/>
      <c r="EX138" s="73"/>
      <c r="EY138" s="73"/>
      <c r="EZ138" s="73"/>
      <c r="FA138" s="73"/>
      <c r="FB138" s="73"/>
      <c r="FC138" s="73"/>
      <c r="FD138" s="73"/>
      <c r="FE138" s="73"/>
      <c r="FF138" s="73"/>
      <c r="FG138" s="73"/>
      <c r="FH138" s="73"/>
      <c r="FI138" s="73"/>
      <c r="FJ138" s="73"/>
      <c r="FK138" s="73"/>
      <c r="FL138" s="73"/>
      <c r="FM138" s="73"/>
      <c r="FN138" s="73"/>
      <c r="FO138" s="73"/>
      <c r="FP138" s="73"/>
      <c r="FQ138" s="73"/>
      <c r="FR138" s="73"/>
      <c r="FS138" s="73"/>
      <c r="FT138" s="73"/>
      <c r="FU138" s="73"/>
      <c r="FV138" s="73"/>
      <c r="FW138" s="73"/>
      <c r="FX138" s="73"/>
      <c r="FY138" s="73"/>
      <c r="FZ138" s="73"/>
      <c r="GA138" s="73"/>
      <c r="GB138" s="73"/>
      <c r="GC138" s="73"/>
      <c r="GD138" s="73"/>
      <c r="GE138" s="73"/>
      <c r="GF138" s="73"/>
      <c r="GG138" s="73"/>
      <c r="GH138" s="73"/>
      <c r="GI138" s="73"/>
      <c r="GJ138" s="73"/>
      <c r="GK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</row>
    <row r="139" spans="1:217" ht="18" customHeight="1" x14ac:dyDescent="0.2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8"/>
      <c r="AK139" s="19"/>
      <c r="AL139" s="19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</row>
    <row r="140" spans="1:217" s="69" customFormat="1" ht="18" customHeight="1" x14ac:dyDescent="0.2">
      <c r="U140" s="73"/>
      <c r="V140" s="73"/>
      <c r="AJ140" s="68"/>
      <c r="AK140" s="19"/>
      <c r="AL140" s="19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</row>
    <row r="141" spans="1:217" s="69" customFormat="1" ht="18" customHeight="1" x14ac:dyDescent="0.2">
      <c r="U141" s="73"/>
      <c r="V141" s="73"/>
      <c r="AJ141" s="68"/>
      <c r="AK141" s="19"/>
      <c r="AL141" s="19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</row>
    <row r="142" spans="1:217" s="69" customFormat="1" ht="18" customHeight="1" x14ac:dyDescent="0.2">
      <c r="U142" s="73"/>
      <c r="V142" s="73"/>
      <c r="AJ142" s="68"/>
      <c r="AK142" s="19"/>
      <c r="AL142" s="19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</row>
    <row r="143" spans="1:217" s="69" customFormat="1" ht="18" customHeight="1" x14ac:dyDescent="0.2">
      <c r="U143" s="73"/>
      <c r="V143" s="73"/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</row>
    <row r="144" spans="1:217" s="69" customFormat="1" ht="18" customHeight="1" x14ac:dyDescent="0.2">
      <c r="U144" s="73"/>
      <c r="V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 x14ac:dyDescent="0.2">
      <c r="U145" s="73"/>
      <c r="V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2" customHeight="1" x14ac:dyDescent="0.2">
      <c r="U146" s="73"/>
      <c r="V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 x14ac:dyDescent="0.2">
      <c r="U147" s="73"/>
      <c r="V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 x14ac:dyDescent="0.2">
      <c r="U148" s="73"/>
      <c r="V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 x14ac:dyDescent="0.2">
      <c r="U149" s="73"/>
      <c r="V149" s="73"/>
      <c r="W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8" customHeight="1" x14ac:dyDescent="0.2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 x14ac:dyDescent="0.2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 x14ac:dyDescent="0.2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 x14ac:dyDescent="0.2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 x14ac:dyDescent="0.2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2" customHeight="1" x14ac:dyDescent="0.2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 x14ac:dyDescent="0.2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 x14ac:dyDescent="0.2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2"/>
      <c r="AK157" s="5"/>
      <c r="AL157" s="5"/>
      <c r="AM157" s="72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 x14ac:dyDescent="0.2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19"/>
      <c r="AK158" s="19"/>
      <c r="AL158" s="19"/>
      <c r="AM158" s="19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8" customHeight="1" x14ac:dyDescent="0.2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 x14ac:dyDescent="0.2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2"/>
      <c r="AK160" s="5"/>
      <c r="AL160" s="5"/>
      <c r="AM160" s="72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 x14ac:dyDescent="0.2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 x14ac:dyDescent="0.2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4"/>
      <c r="AK162" s="53"/>
      <c r="AL162" s="53"/>
      <c r="AM162" s="74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2" customHeight="1" x14ac:dyDescent="0.2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2"/>
      <c r="AK163" s="5"/>
      <c r="AL163" s="5"/>
      <c r="AM163" s="72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 x14ac:dyDescent="0.2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68"/>
      <c r="AK164" s="19"/>
      <c r="AL164" s="19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 x14ac:dyDescent="0.2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68"/>
      <c r="AK165" s="19"/>
      <c r="AL165" s="19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 x14ac:dyDescent="0.2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68"/>
      <c r="AK166" s="19"/>
      <c r="AL166" s="19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8" customHeight="1" x14ac:dyDescent="0.2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68"/>
      <c r="AK167" s="19"/>
      <c r="AL167" s="19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 x14ac:dyDescent="0.2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 x14ac:dyDescent="0.2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 x14ac:dyDescent="0.2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73"/>
      <c r="DK170" s="73"/>
      <c r="DL170" s="73"/>
      <c r="DM170" s="73"/>
      <c r="DN170" s="73"/>
      <c r="DO170" s="73"/>
      <c r="DP170" s="73"/>
      <c r="DQ170" s="73"/>
      <c r="DR170" s="73"/>
      <c r="DS170" s="73"/>
      <c r="DT170" s="73"/>
      <c r="DU170" s="73"/>
      <c r="DV170" s="73"/>
      <c r="DW170" s="73"/>
      <c r="DX170" s="73"/>
      <c r="DY170" s="73"/>
      <c r="DZ170" s="73"/>
      <c r="EA170" s="73"/>
      <c r="EB170" s="73"/>
      <c r="EC170" s="73"/>
      <c r="ED170" s="73"/>
      <c r="EE170" s="73"/>
      <c r="EF170" s="73"/>
      <c r="EG170" s="73"/>
      <c r="EH170" s="73"/>
      <c r="EI170" s="73"/>
      <c r="EJ170" s="73"/>
      <c r="EK170" s="73"/>
      <c r="EL170" s="73"/>
      <c r="EM170" s="73"/>
      <c r="EN170" s="73"/>
      <c r="EO170" s="73"/>
      <c r="EP170" s="73"/>
      <c r="EQ170" s="73"/>
      <c r="ER170" s="73"/>
      <c r="ES170" s="73"/>
      <c r="ET170" s="73"/>
      <c r="EU170" s="73"/>
      <c r="EV170" s="73"/>
      <c r="EW170" s="73"/>
      <c r="EX170" s="73"/>
      <c r="EY170" s="73"/>
      <c r="EZ170" s="73"/>
      <c r="FA170" s="73"/>
      <c r="FB170" s="73"/>
      <c r="FC170" s="73"/>
      <c r="FD170" s="73"/>
      <c r="FE170" s="73"/>
      <c r="FF170" s="73"/>
      <c r="FG170" s="73"/>
      <c r="FH170" s="73"/>
      <c r="FI170" s="73"/>
      <c r="FJ170" s="73"/>
      <c r="FK170" s="73"/>
      <c r="FL170" s="73"/>
      <c r="FM170" s="73"/>
      <c r="FN170" s="73"/>
      <c r="FO170" s="73"/>
      <c r="FP170" s="73"/>
      <c r="FQ170" s="73"/>
      <c r="FR170" s="73"/>
      <c r="FS170" s="73"/>
      <c r="FT170" s="73"/>
      <c r="FU170" s="73"/>
      <c r="FV170" s="73"/>
      <c r="FW170" s="73"/>
      <c r="FX170" s="73"/>
      <c r="FY170" s="73"/>
      <c r="FZ170" s="73"/>
      <c r="GA170" s="73"/>
      <c r="GB170" s="73"/>
      <c r="GC170" s="73"/>
      <c r="GD170" s="73"/>
      <c r="GE170" s="73"/>
      <c r="GF170" s="73"/>
      <c r="GG170" s="73"/>
      <c r="GH170" s="73"/>
      <c r="GI170" s="73"/>
      <c r="GJ170" s="73"/>
      <c r="GK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</row>
    <row r="171" spans="1:217" ht="12.75" x14ac:dyDescent="0.2">
      <c r="AJ171" s="68"/>
      <c r="AK171" s="19"/>
      <c r="AL171" s="19"/>
      <c r="AM171" s="68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63"/>
      <c r="CB171" s="63"/>
      <c r="CC171" s="63"/>
      <c r="CD171" s="63"/>
      <c r="CE171" s="63"/>
      <c r="CF171" s="63"/>
      <c r="CG171" s="63"/>
      <c r="CH171" s="63"/>
      <c r="CI171" s="63"/>
      <c r="CJ171" s="63"/>
      <c r="CK171" s="63"/>
      <c r="CL171" s="63"/>
      <c r="CM171" s="63"/>
      <c r="CN171" s="63"/>
      <c r="CO171" s="63"/>
      <c r="CP171" s="63"/>
      <c r="CQ171" s="63"/>
      <c r="CR171" s="63"/>
      <c r="CS171" s="63"/>
      <c r="CT171" s="63"/>
      <c r="CU171" s="63"/>
      <c r="CV171" s="63"/>
      <c r="CW171" s="63"/>
      <c r="CX171" s="63"/>
      <c r="CY171" s="63"/>
      <c r="CZ171" s="63"/>
      <c r="DA171" s="63"/>
      <c r="DB171" s="63"/>
      <c r="DC171" s="63"/>
      <c r="DD171" s="63"/>
      <c r="DE171" s="63"/>
      <c r="DF171" s="63"/>
      <c r="DG171" s="63"/>
      <c r="DH171" s="63"/>
      <c r="DI171" s="63"/>
      <c r="DJ171" s="63"/>
      <c r="DK171" s="63"/>
      <c r="DL171" s="63"/>
      <c r="DM171" s="63"/>
      <c r="DN171" s="63"/>
      <c r="DO171" s="63"/>
      <c r="DP171" s="63"/>
      <c r="DQ171" s="63"/>
      <c r="DR171" s="63"/>
      <c r="DS171" s="63"/>
      <c r="DT171" s="63"/>
      <c r="DU171" s="63"/>
      <c r="DV171" s="63"/>
      <c r="DW171" s="63"/>
      <c r="DX171" s="63"/>
      <c r="DY171" s="63"/>
      <c r="DZ171" s="63"/>
      <c r="EA171" s="63"/>
      <c r="EB171" s="63"/>
      <c r="EC171" s="63"/>
      <c r="ED171" s="63"/>
      <c r="EE171" s="63"/>
      <c r="EF171" s="63"/>
      <c r="EG171" s="63"/>
      <c r="EH171" s="63"/>
      <c r="EI171" s="63"/>
      <c r="EJ171" s="63"/>
      <c r="EK171" s="63"/>
      <c r="EL171" s="63"/>
      <c r="EM171" s="63"/>
      <c r="EN171" s="63"/>
      <c r="EO171" s="63"/>
      <c r="EP171" s="63"/>
      <c r="EQ171" s="63"/>
      <c r="ER171" s="63"/>
      <c r="ES171" s="63"/>
      <c r="ET171" s="63"/>
      <c r="EU171" s="63"/>
      <c r="EV171" s="63"/>
      <c r="EW171" s="63"/>
      <c r="EX171" s="63"/>
      <c r="EY171" s="63"/>
      <c r="EZ171" s="63"/>
      <c r="FA171" s="63"/>
      <c r="FB171" s="63"/>
      <c r="FC171" s="63"/>
      <c r="FD171" s="63"/>
      <c r="FE171" s="63"/>
      <c r="FF171" s="63"/>
      <c r="FG171" s="63"/>
      <c r="FH171" s="63"/>
      <c r="FI171" s="63"/>
      <c r="FJ171" s="63"/>
      <c r="FK171" s="63"/>
      <c r="FL171" s="63"/>
      <c r="FM171" s="63"/>
      <c r="FN171" s="63"/>
      <c r="FO171" s="63"/>
      <c r="FP171" s="63"/>
      <c r="FQ171" s="63"/>
      <c r="FR171" s="63"/>
      <c r="FS171" s="63"/>
      <c r="FT171" s="63"/>
      <c r="FU171" s="63"/>
      <c r="FV171" s="63"/>
      <c r="FW171" s="63"/>
      <c r="FX171" s="63"/>
      <c r="FY171" s="63"/>
      <c r="FZ171" s="63"/>
      <c r="GA171" s="63"/>
      <c r="GB171" s="63"/>
      <c r="GC171" s="63"/>
      <c r="GD171" s="63"/>
      <c r="GE171" s="63"/>
      <c r="GF171" s="63"/>
      <c r="GG171" s="63"/>
      <c r="GH171" s="63"/>
      <c r="GI171" s="63"/>
      <c r="GJ171" s="63"/>
      <c r="GK171" s="63"/>
      <c r="GL171" s="63"/>
      <c r="GM171" s="63"/>
      <c r="GN171" s="63"/>
      <c r="GO171" s="63"/>
      <c r="GP171" s="63"/>
      <c r="GQ171" s="63"/>
      <c r="GR171" s="63"/>
      <c r="GS171" s="63"/>
      <c r="GT171" s="63"/>
      <c r="GU171" s="63"/>
      <c r="GV171" s="63"/>
      <c r="GW171" s="63"/>
      <c r="GX171" s="63"/>
      <c r="GY171" s="63"/>
      <c r="GZ171" s="63"/>
      <c r="HA171" s="63"/>
      <c r="HB171" s="63"/>
      <c r="HC171" s="63"/>
      <c r="HD171" s="63"/>
      <c r="HE171" s="63"/>
      <c r="HF171" s="63"/>
      <c r="HG171" s="63"/>
      <c r="HH171" s="63"/>
      <c r="HI171" s="63"/>
    </row>
    <row r="172" spans="1:217" s="63" customFormat="1" ht="18" customHeight="1" x14ac:dyDescent="0.2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  <c r="EP172" s="69"/>
      <c r="EQ172" s="69"/>
      <c r="ER172" s="69"/>
      <c r="ES172" s="69"/>
      <c r="ET172" s="69"/>
      <c r="EU172" s="69"/>
      <c r="EV172" s="69"/>
      <c r="EW172" s="69"/>
      <c r="EX172" s="69"/>
      <c r="EY172" s="69"/>
      <c r="EZ172" s="69"/>
      <c r="FA172" s="69"/>
      <c r="FB172" s="69"/>
      <c r="FC172" s="69"/>
      <c r="FD172" s="69"/>
      <c r="FE172" s="69"/>
      <c r="FF172" s="69"/>
      <c r="FG172" s="69"/>
      <c r="FH172" s="69"/>
      <c r="FI172" s="69"/>
      <c r="FJ172" s="69"/>
      <c r="FK172" s="69"/>
      <c r="FL172" s="69"/>
      <c r="FM172" s="69"/>
      <c r="FN172" s="69"/>
      <c r="FO172" s="69"/>
      <c r="FP172" s="69"/>
      <c r="FQ172" s="69"/>
      <c r="FR172" s="69"/>
      <c r="FS172" s="69"/>
      <c r="FT172" s="69"/>
      <c r="FU172" s="69"/>
      <c r="FV172" s="69"/>
      <c r="FW172" s="69"/>
      <c r="FX172" s="69"/>
      <c r="FY172" s="69"/>
      <c r="FZ172" s="69"/>
      <c r="GA172" s="69"/>
      <c r="GB172" s="69"/>
      <c r="GC172" s="69"/>
      <c r="GD172" s="69"/>
      <c r="GE172" s="69"/>
      <c r="GF172" s="69"/>
      <c r="GG172" s="69"/>
      <c r="GH172" s="69"/>
      <c r="GI172" s="69"/>
      <c r="GJ172" s="69"/>
      <c r="GK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</row>
    <row r="173" spans="1:217" s="69" customFormat="1" ht="3.95" customHeight="1" x14ac:dyDescent="0.2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  <c r="CK173" s="73"/>
      <c r="CL173" s="73"/>
      <c r="CM173" s="73"/>
      <c r="CN173" s="73"/>
      <c r="CO173" s="73"/>
      <c r="CP173" s="73"/>
      <c r="CQ173" s="73"/>
      <c r="CR173" s="73"/>
      <c r="CS173" s="73"/>
      <c r="CT173" s="73"/>
      <c r="CU173" s="73"/>
      <c r="CV173" s="73"/>
      <c r="CW173" s="73"/>
      <c r="CX173" s="73"/>
      <c r="CY173" s="73"/>
      <c r="CZ173" s="73"/>
      <c r="DA173" s="73"/>
      <c r="DB173" s="73"/>
      <c r="DC173" s="73"/>
      <c r="DD173" s="73"/>
      <c r="DE173" s="73"/>
      <c r="DF173" s="73"/>
      <c r="DG173" s="73"/>
      <c r="DH173" s="73"/>
      <c r="DI173" s="73"/>
      <c r="DJ173" s="73"/>
      <c r="DK173" s="73"/>
      <c r="DL173" s="73"/>
      <c r="DM173" s="73"/>
      <c r="DN173" s="73"/>
      <c r="DO173" s="73"/>
      <c r="DP173" s="73"/>
      <c r="DQ173" s="73"/>
      <c r="DR173" s="73"/>
      <c r="DS173" s="73"/>
      <c r="DT173" s="73"/>
      <c r="DU173" s="73"/>
      <c r="DV173" s="73"/>
      <c r="DW173" s="73"/>
      <c r="DX173" s="73"/>
      <c r="DY173" s="73"/>
      <c r="DZ173" s="73"/>
      <c r="EA173" s="73"/>
      <c r="EB173" s="73"/>
      <c r="EC173" s="73"/>
      <c r="ED173" s="73"/>
      <c r="EE173" s="73"/>
      <c r="EF173" s="73"/>
      <c r="EG173" s="73"/>
      <c r="EH173" s="73"/>
      <c r="EI173" s="73"/>
      <c r="EJ173" s="73"/>
      <c r="EK173" s="73"/>
      <c r="EL173" s="73"/>
      <c r="EM173" s="73"/>
      <c r="EN173" s="73"/>
      <c r="EO173" s="73"/>
      <c r="EP173" s="73"/>
      <c r="EQ173" s="73"/>
      <c r="ER173" s="73"/>
      <c r="ES173" s="73"/>
      <c r="ET173" s="73"/>
      <c r="EU173" s="73"/>
      <c r="EV173" s="73"/>
      <c r="EW173" s="73"/>
      <c r="EX173" s="73"/>
      <c r="EY173" s="73"/>
      <c r="EZ173" s="73"/>
      <c r="FA173" s="73"/>
      <c r="FB173" s="73"/>
      <c r="FC173" s="73"/>
      <c r="FD173" s="73"/>
      <c r="FE173" s="73"/>
      <c r="FF173" s="73"/>
      <c r="FG173" s="73"/>
      <c r="FH173" s="73"/>
      <c r="FI173" s="73"/>
      <c r="FJ173" s="73"/>
      <c r="FK173" s="73"/>
      <c r="FL173" s="73"/>
      <c r="FM173" s="73"/>
      <c r="FN173" s="73"/>
      <c r="FO173" s="73"/>
      <c r="FP173" s="73"/>
      <c r="FQ173" s="73"/>
      <c r="FR173" s="73"/>
      <c r="FS173" s="73"/>
      <c r="FT173" s="73"/>
      <c r="FU173" s="73"/>
      <c r="FV173" s="73"/>
      <c r="FW173" s="73"/>
      <c r="FX173" s="73"/>
      <c r="FY173" s="73"/>
      <c r="FZ173" s="73"/>
      <c r="GA173" s="73"/>
      <c r="GB173" s="73"/>
      <c r="GC173" s="73"/>
      <c r="GD173" s="73"/>
      <c r="GE173" s="73"/>
      <c r="GF173" s="73"/>
      <c r="GG173" s="73"/>
      <c r="GH173" s="73"/>
      <c r="GI173" s="73"/>
      <c r="GJ173" s="73"/>
      <c r="GK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</row>
    <row r="174" spans="1:217" ht="14.25" customHeight="1" x14ac:dyDescent="0.2">
      <c r="AJ174" s="68"/>
      <c r="AK174" s="19"/>
      <c r="AL174" s="19"/>
      <c r="AM174" s="68"/>
    </row>
    <row r="175" spans="1:217" ht="20.100000000000001" customHeight="1" x14ac:dyDescent="0.2">
      <c r="AJ175" s="68"/>
      <c r="AK175" s="19"/>
      <c r="AL175" s="19"/>
      <c r="AM175" s="68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  <c r="DE175" s="75"/>
      <c r="DF175" s="75"/>
      <c r="DG175" s="75"/>
      <c r="DH175" s="75"/>
      <c r="DI175" s="75"/>
      <c r="DJ175" s="75"/>
      <c r="DK175" s="75"/>
      <c r="DL175" s="75"/>
      <c r="DM175" s="75"/>
      <c r="DN175" s="75"/>
      <c r="DO175" s="75"/>
      <c r="DP175" s="75"/>
      <c r="DQ175" s="75"/>
      <c r="DR175" s="75"/>
      <c r="DS175" s="75"/>
      <c r="DT175" s="75"/>
      <c r="DU175" s="75"/>
      <c r="DV175" s="75"/>
      <c r="DW175" s="75"/>
      <c r="DX175" s="75"/>
      <c r="DY175" s="75"/>
      <c r="DZ175" s="75"/>
      <c r="EA175" s="75"/>
      <c r="EB175" s="75"/>
      <c r="EC175" s="75"/>
      <c r="ED175" s="75"/>
      <c r="EE175" s="75"/>
      <c r="EF175" s="75"/>
      <c r="EG175" s="75"/>
      <c r="EH175" s="75"/>
      <c r="EI175" s="75"/>
      <c r="EJ175" s="75"/>
      <c r="EK175" s="75"/>
      <c r="EL175" s="75"/>
      <c r="EM175" s="75"/>
      <c r="EN175" s="75"/>
      <c r="EO175" s="75"/>
      <c r="EP175" s="75"/>
      <c r="EQ175" s="75"/>
      <c r="ER175" s="75"/>
      <c r="ES175" s="75"/>
      <c r="ET175" s="75"/>
      <c r="EU175" s="75"/>
      <c r="EV175" s="75"/>
      <c r="EW175" s="75"/>
      <c r="EX175" s="75"/>
      <c r="EY175" s="75"/>
      <c r="EZ175" s="75"/>
      <c r="FA175" s="75"/>
      <c r="FB175" s="75"/>
      <c r="FC175" s="75"/>
      <c r="FD175" s="75"/>
      <c r="FE175" s="75"/>
      <c r="FF175" s="75"/>
      <c r="FG175" s="75"/>
      <c r="FH175" s="75"/>
      <c r="FI175" s="75"/>
      <c r="FJ175" s="75"/>
      <c r="FK175" s="75"/>
      <c r="FL175" s="75"/>
      <c r="FM175" s="75"/>
      <c r="FN175" s="75"/>
      <c r="FO175" s="75"/>
      <c r="FP175" s="75"/>
      <c r="FQ175" s="75"/>
      <c r="FR175" s="75"/>
      <c r="FS175" s="75"/>
      <c r="FT175" s="75"/>
      <c r="FU175" s="75"/>
      <c r="FV175" s="75"/>
      <c r="FW175" s="75"/>
      <c r="FX175" s="75"/>
      <c r="FY175" s="75"/>
      <c r="FZ175" s="75"/>
      <c r="GA175" s="75"/>
      <c r="GB175" s="75"/>
      <c r="GC175" s="75"/>
      <c r="GD175" s="75"/>
      <c r="GE175" s="75"/>
      <c r="GF175" s="75"/>
      <c r="GG175" s="75"/>
      <c r="GH175" s="75"/>
      <c r="GI175" s="75"/>
      <c r="GJ175" s="75"/>
      <c r="GK175" s="75"/>
      <c r="GL175" s="75"/>
      <c r="GM175" s="75"/>
      <c r="GN175" s="75"/>
      <c r="GO175" s="75"/>
      <c r="GP175" s="75"/>
      <c r="GQ175" s="75"/>
      <c r="GR175" s="75"/>
      <c r="GS175" s="75"/>
      <c r="GT175" s="75"/>
      <c r="GU175" s="75"/>
      <c r="GV175" s="75"/>
      <c r="GW175" s="75"/>
      <c r="GX175" s="75"/>
      <c r="GY175" s="75"/>
      <c r="GZ175" s="75"/>
      <c r="HA175" s="75"/>
      <c r="HB175" s="75"/>
      <c r="HC175" s="75"/>
      <c r="HD175" s="75"/>
      <c r="HE175" s="75"/>
      <c r="HF175" s="75"/>
      <c r="HG175" s="75"/>
      <c r="HH175" s="75"/>
      <c r="HI175" s="75"/>
    </row>
    <row r="176" spans="1:217" s="75" customFormat="1" ht="18" customHeight="1" x14ac:dyDescent="0.2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73"/>
      <c r="DK176" s="73"/>
      <c r="DL176" s="73"/>
      <c r="DM176" s="73"/>
      <c r="DN176" s="73"/>
      <c r="DO176" s="73"/>
      <c r="DP176" s="73"/>
      <c r="DQ176" s="73"/>
      <c r="DR176" s="73"/>
      <c r="DS176" s="73"/>
      <c r="DT176" s="73"/>
      <c r="DU176" s="73"/>
      <c r="DV176" s="73"/>
      <c r="DW176" s="73"/>
      <c r="DX176" s="73"/>
      <c r="DY176" s="73"/>
      <c r="DZ176" s="73"/>
      <c r="EA176" s="73"/>
      <c r="EB176" s="73"/>
      <c r="EC176" s="73"/>
      <c r="ED176" s="73"/>
      <c r="EE176" s="73"/>
      <c r="EF176" s="73"/>
      <c r="EG176" s="73"/>
      <c r="EH176" s="73"/>
      <c r="EI176" s="73"/>
      <c r="EJ176" s="73"/>
      <c r="EK176" s="73"/>
      <c r="EL176" s="73"/>
      <c r="EM176" s="73"/>
      <c r="EN176" s="73"/>
      <c r="EO176" s="73"/>
      <c r="EP176" s="73"/>
      <c r="EQ176" s="73"/>
      <c r="ER176" s="73"/>
      <c r="ES176" s="73"/>
      <c r="ET176" s="73"/>
      <c r="EU176" s="73"/>
      <c r="EV176" s="73"/>
      <c r="EW176" s="73"/>
      <c r="EX176" s="73"/>
      <c r="EY176" s="73"/>
      <c r="EZ176" s="73"/>
      <c r="FA176" s="73"/>
      <c r="FB176" s="73"/>
      <c r="FC176" s="73"/>
      <c r="FD176" s="73"/>
      <c r="FE176" s="73"/>
      <c r="FF176" s="73"/>
      <c r="FG176" s="73"/>
      <c r="FH176" s="73"/>
      <c r="FI176" s="73"/>
      <c r="FJ176" s="73"/>
      <c r="FK176" s="73"/>
      <c r="FL176" s="73"/>
      <c r="FM176" s="73"/>
      <c r="FN176" s="73"/>
      <c r="FO176" s="73"/>
      <c r="FP176" s="73"/>
      <c r="FQ176" s="73"/>
      <c r="FR176" s="73"/>
      <c r="FS176" s="73"/>
      <c r="FT176" s="73"/>
      <c r="FU176" s="73"/>
      <c r="FV176" s="73"/>
      <c r="FW176" s="73"/>
      <c r="FX176" s="73"/>
      <c r="FY176" s="73"/>
      <c r="FZ176" s="73"/>
      <c r="GA176" s="73"/>
      <c r="GB176" s="73"/>
      <c r="GC176" s="73"/>
      <c r="GD176" s="73"/>
      <c r="GE176" s="73"/>
      <c r="GF176" s="73"/>
      <c r="GG176" s="73"/>
      <c r="GH176" s="73"/>
      <c r="GI176" s="73"/>
      <c r="GJ176" s="73"/>
      <c r="GK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</row>
    <row r="177" spans="1:217" ht="18" customHeight="1" x14ac:dyDescent="0.2">
      <c r="AJ177" s="68"/>
      <c r="AK177" s="19"/>
      <c r="AL177" s="19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</row>
    <row r="178" spans="1:217" s="69" customFormat="1" ht="18" customHeight="1" x14ac:dyDescent="0.2">
      <c r="A178" s="95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68"/>
      <c r="AK178" s="19"/>
      <c r="AL178" s="19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</row>
    <row r="179" spans="1:217" s="69" customFormat="1" ht="18" customHeight="1" x14ac:dyDescent="0.2">
      <c r="A179" s="95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68"/>
      <c r="AK179" s="19"/>
      <c r="AL179" s="19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</row>
    <row r="180" spans="1:217" s="69" customFormat="1" ht="18" customHeight="1" x14ac:dyDescent="0.2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</row>
    <row r="181" spans="1:217" s="69" customFormat="1" ht="18" customHeight="1" x14ac:dyDescent="0.2">
      <c r="A181" s="95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</row>
    <row r="182" spans="1:217" s="69" customFormat="1" ht="18" customHeight="1" x14ac:dyDescent="0.2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 x14ac:dyDescent="0.2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2" customHeight="1" x14ac:dyDescent="0.2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 x14ac:dyDescent="0.2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 x14ac:dyDescent="0.2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 x14ac:dyDescent="0.2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8" customHeight="1" x14ac:dyDescent="0.2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 x14ac:dyDescent="0.2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 x14ac:dyDescent="0.2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 x14ac:dyDescent="0.2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 x14ac:dyDescent="0.2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217" s="69" customFormat="1" ht="12" customHeight="1" x14ac:dyDescent="0.2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217" s="69" customFormat="1" ht="18" customHeight="1" x14ac:dyDescent="0.2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217" s="69" customFormat="1" ht="18" customHeight="1" x14ac:dyDescent="0.2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2"/>
      <c r="AK195" s="5"/>
      <c r="AL195" s="5"/>
      <c r="AM195" s="72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217" s="69" customFormat="1" ht="18" customHeight="1" x14ac:dyDescent="0.2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19"/>
      <c r="AK196" s="19"/>
      <c r="AL196" s="19"/>
      <c r="AM196" s="19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217" s="69" customFormat="1" ht="18" customHeight="1" x14ac:dyDescent="0.2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217" s="69" customFormat="1" ht="18" customHeight="1" x14ac:dyDescent="0.2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2"/>
      <c r="AK198" s="5"/>
      <c r="AL198" s="5"/>
      <c r="AM198" s="72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217" s="69" customFormat="1" ht="18" customHeight="1" x14ac:dyDescent="0.2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217" s="69" customFormat="1" ht="18" customHeight="1" x14ac:dyDescent="0.2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4"/>
      <c r="AK200" s="53"/>
      <c r="AL200" s="53"/>
      <c r="AM200" s="74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217" s="69" customFormat="1" ht="12" customHeight="1" x14ac:dyDescent="0.2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2"/>
      <c r="AK201" s="5"/>
      <c r="AL201" s="5"/>
      <c r="AM201" s="72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217" s="69" customFormat="1" ht="18" customHeight="1" x14ac:dyDescent="0.2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68"/>
      <c r="AK202" s="19"/>
      <c r="AL202" s="19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217" s="69" customFormat="1" ht="18" customHeight="1" x14ac:dyDescent="0.2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68"/>
      <c r="AK203" s="19"/>
      <c r="AL203" s="19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217" s="69" customFormat="1" ht="18" customHeight="1" x14ac:dyDescent="0.2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68"/>
      <c r="AK204" s="19"/>
      <c r="AL204" s="19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217" s="69" customFormat="1" ht="18" customHeight="1" x14ac:dyDescent="0.2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68"/>
      <c r="AK205" s="19"/>
      <c r="AL205" s="19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217" s="69" customFormat="1" ht="18" customHeight="1" x14ac:dyDescent="0.2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217" s="69" customFormat="1" ht="18" customHeight="1" x14ac:dyDescent="0.2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217" s="69" customFormat="1" ht="18" customHeight="1" x14ac:dyDescent="0.2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73"/>
      <c r="DK208" s="73"/>
      <c r="DL208" s="73"/>
      <c r="DM208" s="73"/>
      <c r="DN208" s="73"/>
      <c r="DO208" s="73"/>
      <c r="DP208" s="73"/>
      <c r="DQ208" s="73"/>
      <c r="DR208" s="73"/>
      <c r="DS208" s="73"/>
      <c r="DT208" s="73"/>
      <c r="DU208" s="73"/>
      <c r="DV208" s="73"/>
      <c r="DW208" s="73"/>
      <c r="DX208" s="73"/>
      <c r="DY208" s="73"/>
      <c r="DZ208" s="73"/>
      <c r="EA208" s="73"/>
      <c r="EB208" s="73"/>
      <c r="EC208" s="73"/>
      <c r="ED208" s="73"/>
      <c r="EE208" s="73"/>
      <c r="EF208" s="73"/>
      <c r="EG208" s="73"/>
      <c r="EH208" s="73"/>
      <c r="EI208" s="73"/>
      <c r="EJ208" s="73"/>
      <c r="EK208" s="73"/>
      <c r="EL208" s="73"/>
      <c r="EM208" s="73"/>
      <c r="EN208" s="73"/>
      <c r="EO208" s="73"/>
      <c r="EP208" s="73"/>
      <c r="EQ208" s="73"/>
      <c r="ER208" s="73"/>
      <c r="ES208" s="73"/>
      <c r="ET208" s="73"/>
      <c r="EU208" s="73"/>
      <c r="EV208" s="73"/>
      <c r="EW208" s="73"/>
      <c r="EX208" s="73"/>
      <c r="EY208" s="73"/>
      <c r="EZ208" s="73"/>
      <c r="FA208" s="73"/>
      <c r="FB208" s="73"/>
      <c r="FC208" s="73"/>
      <c r="FD208" s="73"/>
      <c r="FE208" s="73"/>
      <c r="FF208" s="73"/>
      <c r="FG208" s="73"/>
      <c r="FH208" s="73"/>
      <c r="FI208" s="73"/>
      <c r="FJ208" s="73"/>
      <c r="FK208" s="73"/>
      <c r="FL208" s="73"/>
      <c r="FM208" s="73"/>
      <c r="FN208" s="73"/>
      <c r="FO208" s="73"/>
      <c r="FP208" s="73"/>
      <c r="FQ208" s="73"/>
      <c r="FR208" s="73"/>
      <c r="FS208" s="73"/>
      <c r="FT208" s="73"/>
      <c r="FU208" s="73"/>
      <c r="FV208" s="73"/>
      <c r="FW208" s="73"/>
      <c r="FX208" s="73"/>
      <c r="FY208" s="73"/>
      <c r="FZ208" s="73"/>
      <c r="GA208" s="73"/>
      <c r="GB208" s="73"/>
      <c r="GC208" s="73"/>
      <c r="GD208" s="73"/>
      <c r="GE208" s="73"/>
      <c r="GF208" s="73"/>
      <c r="GG208" s="73"/>
      <c r="GH208" s="73"/>
      <c r="GI208" s="73"/>
      <c r="GJ208" s="73"/>
      <c r="GK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</row>
    <row r="209" spans="1:217" ht="5.65" customHeight="1" x14ac:dyDescent="0.2">
      <c r="AJ209" s="68"/>
      <c r="AK209" s="19"/>
      <c r="AL209" s="19"/>
      <c r="AM209" s="68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  <c r="CC209" s="63"/>
      <c r="CD209" s="63"/>
      <c r="CE209" s="63"/>
      <c r="CF209" s="63"/>
      <c r="CG209" s="63"/>
      <c r="CH209" s="63"/>
      <c r="CI209" s="63"/>
      <c r="CJ209" s="63"/>
      <c r="CK209" s="63"/>
      <c r="CL209" s="63"/>
      <c r="CM209" s="63"/>
      <c r="CN209" s="63"/>
      <c r="CO209" s="63"/>
      <c r="CP209" s="63"/>
      <c r="CQ209" s="63"/>
      <c r="CR209" s="63"/>
      <c r="CS209" s="63"/>
      <c r="CT209" s="63"/>
      <c r="CU209" s="63"/>
      <c r="CV209" s="63"/>
      <c r="CW209" s="63"/>
      <c r="CX209" s="63"/>
      <c r="CY209" s="63"/>
      <c r="CZ209" s="63"/>
      <c r="DA209" s="63"/>
      <c r="DB209" s="63"/>
      <c r="DC209" s="63"/>
      <c r="DD209" s="63"/>
      <c r="DE209" s="63"/>
      <c r="DF209" s="63"/>
      <c r="DG209" s="63"/>
      <c r="DH209" s="63"/>
      <c r="DI209" s="63"/>
      <c r="DJ209" s="63"/>
      <c r="DK209" s="63"/>
      <c r="DL209" s="63"/>
      <c r="DM209" s="63"/>
      <c r="DN209" s="63"/>
      <c r="DO209" s="63"/>
      <c r="DP209" s="63"/>
      <c r="DQ209" s="63"/>
      <c r="DR209" s="63"/>
      <c r="DS209" s="63"/>
      <c r="DT209" s="63"/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63"/>
      <c r="EW209" s="63"/>
      <c r="EX209" s="63"/>
      <c r="EY209" s="63"/>
      <c r="EZ209" s="63"/>
      <c r="FA209" s="63"/>
      <c r="FB209" s="63"/>
      <c r="FC209" s="63"/>
      <c r="FD209" s="63"/>
      <c r="FE209" s="63"/>
      <c r="FF209" s="63"/>
      <c r="FG209" s="63"/>
      <c r="FH209" s="63"/>
      <c r="FI209" s="63"/>
      <c r="FJ209" s="63"/>
      <c r="FK209" s="63"/>
      <c r="FL209" s="63"/>
      <c r="FM209" s="63"/>
      <c r="FN209" s="63"/>
      <c r="FO209" s="63"/>
      <c r="FP209" s="63"/>
      <c r="FQ209" s="63"/>
      <c r="FR209" s="63"/>
      <c r="FS209" s="63"/>
      <c r="FT209" s="63"/>
      <c r="FU209" s="63"/>
      <c r="FV209" s="63"/>
      <c r="FW209" s="63"/>
      <c r="FX209" s="63"/>
      <c r="FY209" s="63"/>
      <c r="FZ209" s="63"/>
      <c r="GA209" s="63"/>
      <c r="GB209" s="63"/>
      <c r="GC209" s="63"/>
      <c r="GD209" s="63"/>
      <c r="GE209" s="63"/>
      <c r="GF209" s="63"/>
      <c r="GG209" s="63"/>
      <c r="GH209" s="63"/>
      <c r="GI209" s="63"/>
      <c r="GJ209" s="63"/>
      <c r="GK209" s="63"/>
      <c r="GL209" s="63"/>
      <c r="GM209" s="63"/>
      <c r="GN209" s="63"/>
      <c r="GO209" s="63"/>
      <c r="GP209" s="63"/>
      <c r="GQ209" s="63"/>
      <c r="GR209" s="63"/>
      <c r="GS209" s="63"/>
      <c r="GT209" s="63"/>
      <c r="GU209" s="63"/>
      <c r="GV209" s="63"/>
      <c r="GW209" s="63"/>
      <c r="GX209" s="63"/>
      <c r="GY209" s="63"/>
      <c r="GZ209" s="63"/>
      <c r="HA209" s="63"/>
      <c r="HB209" s="63"/>
      <c r="HC209" s="63"/>
      <c r="HD209" s="63"/>
      <c r="HE209" s="63"/>
      <c r="HF209" s="63"/>
      <c r="HG209" s="63"/>
      <c r="HH209" s="63"/>
      <c r="HI209" s="63"/>
    </row>
    <row r="210" spans="1:217" s="63" customFormat="1" ht="18" customHeight="1" x14ac:dyDescent="0.2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  <c r="CL210" s="69"/>
      <c r="CM210" s="69"/>
      <c r="CN210" s="69"/>
      <c r="CO210" s="69"/>
      <c r="CP210" s="69"/>
      <c r="CQ210" s="69"/>
      <c r="CR210" s="69"/>
      <c r="CS210" s="69"/>
      <c r="CT210" s="69"/>
      <c r="CU210" s="69"/>
      <c r="CV210" s="69"/>
      <c r="CW210" s="69"/>
      <c r="CX210" s="69"/>
      <c r="CY210" s="69"/>
      <c r="CZ210" s="69"/>
      <c r="DA210" s="69"/>
      <c r="DB210" s="69"/>
      <c r="DC210" s="69"/>
      <c r="DD210" s="69"/>
      <c r="DE210" s="69"/>
      <c r="DF210" s="69"/>
      <c r="DG210" s="69"/>
      <c r="DH210" s="69"/>
      <c r="DI210" s="69"/>
      <c r="DJ210" s="69"/>
      <c r="DK210" s="69"/>
      <c r="DL210" s="69"/>
      <c r="DM210" s="69"/>
      <c r="DN210" s="69"/>
      <c r="DO210" s="69"/>
      <c r="DP210" s="69"/>
      <c r="DQ210" s="69"/>
      <c r="DR210" s="69"/>
      <c r="DS210" s="69"/>
      <c r="DT210" s="69"/>
      <c r="DU210" s="69"/>
      <c r="DV210" s="69"/>
      <c r="DW210" s="69"/>
      <c r="DX210" s="69"/>
      <c r="DY210" s="69"/>
      <c r="DZ210" s="69"/>
      <c r="EA210" s="69"/>
      <c r="EB210" s="69"/>
      <c r="EC210" s="69"/>
      <c r="ED210" s="69"/>
      <c r="EE210" s="69"/>
      <c r="EF210" s="69"/>
      <c r="EG210" s="69"/>
      <c r="EH210" s="69"/>
      <c r="EI210" s="69"/>
      <c r="EJ210" s="69"/>
      <c r="EK210" s="69"/>
      <c r="EL210" s="69"/>
      <c r="EM210" s="69"/>
      <c r="EN210" s="69"/>
      <c r="EO210" s="69"/>
      <c r="EP210" s="69"/>
      <c r="EQ210" s="69"/>
      <c r="ER210" s="69"/>
      <c r="ES210" s="69"/>
      <c r="ET210" s="69"/>
      <c r="EU210" s="69"/>
      <c r="EV210" s="69"/>
      <c r="EW210" s="69"/>
      <c r="EX210" s="69"/>
      <c r="EY210" s="69"/>
      <c r="EZ210" s="69"/>
      <c r="FA210" s="69"/>
      <c r="FB210" s="69"/>
      <c r="FC210" s="69"/>
      <c r="FD210" s="69"/>
      <c r="FE210" s="69"/>
      <c r="FF210" s="69"/>
      <c r="FG210" s="69"/>
      <c r="FH210" s="69"/>
      <c r="FI210" s="69"/>
      <c r="FJ210" s="69"/>
      <c r="FK210" s="69"/>
      <c r="FL210" s="69"/>
      <c r="FM210" s="69"/>
      <c r="FN210" s="69"/>
      <c r="FO210" s="69"/>
      <c r="FP210" s="69"/>
      <c r="FQ210" s="69"/>
      <c r="FR210" s="69"/>
      <c r="FS210" s="69"/>
      <c r="FT210" s="69"/>
      <c r="FU210" s="69"/>
      <c r="FV210" s="69"/>
      <c r="FW210" s="69"/>
      <c r="FX210" s="69"/>
      <c r="FY210" s="69"/>
      <c r="FZ210" s="69"/>
      <c r="GA210" s="69"/>
      <c r="GB210" s="69"/>
      <c r="GC210" s="69"/>
      <c r="GD210" s="69"/>
      <c r="GE210" s="69"/>
      <c r="GF210" s="69"/>
      <c r="GG210" s="69"/>
      <c r="GH210" s="69"/>
      <c r="GI210" s="69"/>
      <c r="GJ210" s="69"/>
      <c r="GK210" s="69"/>
      <c r="GL210" s="69"/>
      <c r="GM210" s="69"/>
      <c r="GN210" s="69"/>
      <c r="GO210" s="69"/>
      <c r="GP210" s="69"/>
      <c r="GQ210" s="69"/>
      <c r="GR210" s="69"/>
      <c r="GS210" s="69"/>
      <c r="GT210" s="69"/>
      <c r="GU210" s="69"/>
      <c r="GV210" s="69"/>
      <c r="GW210" s="69"/>
      <c r="GX210" s="69"/>
      <c r="GY210" s="69"/>
      <c r="GZ210" s="69"/>
      <c r="HA210" s="69"/>
      <c r="HB210" s="69"/>
      <c r="HC210" s="69"/>
      <c r="HD210" s="69"/>
      <c r="HE210" s="69"/>
      <c r="HF210" s="69"/>
      <c r="HG210" s="69"/>
      <c r="HH210" s="69"/>
      <c r="HI210" s="69"/>
    </row>
    <row r="211" spans="1:217" s="69" customFormat="1" ht="3.95" customHeight="1" x14ac:dyDescent="0.2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3"/>
      <c r="CJ211" s="73"/>
      <c r="CK211" s="73"/>
      <c r="CL211" s="73"/>
      <c r="CM211" s="73"/>
      <c r="CN211" s="73"/>
      <c r="CO211" s="73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3"/>
      <c r="DE211" s="73"/>
      <c r="DF211" s="73"/>
      <c r="DG211" s="73"/>
      <c r="DH211" s="73"/>
      <c r="DI211" s="73"/>
      <c r="DJ211" s="73"/>
      <c r="DK211" s="73"/>
      <c r="DL211" s="73"/>
      <c r="DM211" s="73"/>
      <c r="DN211" s="73"/>
      <c r="DO211" s="73"/>
      <c r="DP211" s="73"/>
      <c r="DQ211" s="73"/>
      <c r="DR211" s="73"/>
      <c r="DS211" s="73"/>
      <c r="DT211" s="73"/>
      <c r="DU211" s="73"/>
      <c r="DV211" s="73"/>
      <c r="DW211" s="73"/>
      <c r="DX211" s="73"/>
      <c r="DY211" s="73"/>
      <c r="DZ211" s="73"/>
      <c r="EA211" s="73"/>
      <c r="EB211" s="73"/>
      <c r="EC211" s="73"/>
      <c r="ED211" s="73"/>
      <c r="EE211" s="73"/>
      <c r="EF211" s="73"/>
      <c r="EG211" s="73"/>
      <c r="EH211" s="73"/>
      <c r="EI211" s="73"/>
      <c r="EJ211" s="73"/>
      <c r="EK211" s="73"/>
      <c r="EL211" s="73"/>
      <c r="EM211" s="73"/>
      <c r="EN211" s="73"/>
      <c r="EO211" s="73"/>
      <c r="EP211" s="73"/>
      <c r="EQ211" s="73"/>
      <c r="ER211" s="73"/>
      <c r="ES211" s="73"/>
      <c r="ET211" s="73"/>
      <c r="EU211" s="73"/>
      <c r="EV211" s="73"/>
      <c r="EW211" s="73"/>
      <c r="EX211" s="73"/>
      <c r="EY211" s="73"/>
      <c r="EZ211" s="73"/>
      <c r="FA211" s="73"/>
      <c r="FB211" s="73"/>
      <c r="FC211" s="73"/>
      <c r="FD211" s="73"/>
      <c r="FE211" s="73"/>
      <c r="FF211" s="73"/>
      <c r="FG211" s="73"/>
      <c r="FH211" s="73"/>
      <c r="FI211" s="73"/>
      <c r="FJ211" s="73"/>
      <c r="FK211" s="73"/>
      <c r="FL211" s="73"/>
      <c r="FM211" s="73"/>
      <c r="FN211" s="73"/>
      <c r="FO211" s="73"/>
      <c r="FP211" s="73"/>
      <c r="FQ211" s="73"/>
      <c r="FR211" s="73"/>
      <c r="FS211" s="73"/>
      <c r="FT211" s="73"/>
      <c r="FU211" s="73"/>
      <c r="FV211" s="73"/>
      <c r="FW211" s="73"/>
      <c r="FX211" s="73"/>
      <c r="FY211" s="73"/>
      <c r="FZ211" s="73"/>
      <c r="GA211" s="73"/>
      <c r="GB211" s="73"/>
      <c r="GC211" s="73"/>
      <c r="GD211" s="73"/>
      <c r="GE211" s="73"/>
      <c r="GF211" s="73"/>
      <c r="GG211" s="73"/>
      <c r="GH211" s="73"/>
      <c r="GI211" s="73"/>
      <c r="GJ211" s="73"/>
      <c r="GK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</row>
    <row r="212" spans="1:217" ht="14.25" customHeight="1" x14ac:dyDescent="0.2">
      <c r="AJ212" s="68"/>
      <c r="AK212" s="19"/>
      <c r="AL212" s="19"/>
      <c r="AM212" s="68"/>
    </row>
    <row r="213" spans="1:217" ht="20.100000000000001" customHeight="1" x14ac:dyDescent="0.2">
      <c r="AJ213" s="68"/>
      <c r="AK213" s="19"/>
      <c r="AL213" s="19"/>
      <c r="AM213" s="68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  <c r="DE213" s="75"/>
      <c r="DF213" s="75"/>
      <c r="DG213" s="75"/>
      <c r="DH213" s="75"/>
      <c r="DI213" s="75"/>
      <c r="DJ213" s="75"/>
      <c r="DK213" s="75"/>
      <c r="DL213" s="75"/>
      <c r="DM213" s="75"/>
      <c r="DN213" s="75"/>
      <c r="DO213" s="75"/>
      <c r="DP213" s="75"/>
      <c r="DQ213" s="75"/>
      <c r="DR213" s="75"/>
      <c r="DS213" s="75"/>
      <c r="DT213" s="75"/>
      <c r="DU213" s="75"/>
      <c r="DV213" s="75"/>
      <c r="DW213" s="75"/>
      <c r="DX213" s="75"/>
      <c r="DY213" s="75"/>
      <c r="DZ213" s="75"/>
      <c r="EA213" s="75"/>
      <c r="EB213" s="75"/>
      <c r="EC213" s="75"/>
      <c r="ED213" s="75"/>
      <c r="EE213" s="75"/>
      <c r="EF213" s="75"/>
      <c r="EG213" s="75"/>
      <c r="EH213" s="75"/>
      <c r="EI213" s="75"/>
      <c r="EJ213" s="75"/>
      <c r="EK213" s="75"/>
      <c r="EL213" s="75"/>
      <c r="EM213" s="75"/>
      <c r="EN213" s="75"/>
      <c r="EO213" s="75"/>
      <c r="EP213" s="75"/>
      <c r="EQ213" s="75"/>
      <c r="ER213" s="75"/>
      <c r="ES213" s="75"/>
      <c r="ET213" s="75"/>
      <c r="EU213" s="75"/>
      <c r="EV213" s="75"/>
      <c r="EW213" s="75"/>
      <c r="EX213" s="75"/>
      <c r="EY213" s="75"/>
      <c r="EZ213" s="75"/>
      <c r="FA213" s="75"/>
      <c r="FB213" s="75"/>
      <c r="FC213" s="75"/>
      <c r="FD213" s="75"/>
      <c r="FE213" s="75"/>
      <c r="FF213" s="75"/>
      <c r="FG213" s="75"/>
      <c r="FH213" s="75"/>
      <c r="FI213" s="75"/>
      <c r="FJ213" s="75"/>
      <c r="FK213" s="75"/>
      <c r="FL213" s="75"/>
      <c r="FM213" s="75"/>
      <c r="FN213" s="75"/>
      <c r="FO213" s="75"/>
      <c r="FP213" s="75"/>
      <c r="FQ213" s="75"/>
      <c r="FR213" s="75"/>
      <c r="FS213" s="75"/>
      <c r="FT213" s="75"/>
      <c r="FU213" s="75"/>
      <c r="FV213" s="75"/>
      <c r="FW213" s="75"/>
      <c r="FX213" s="75"/>
      <c r="FY213" s="75"/>
      <c r="FZ213" s="75"/>
      <c r="GA213" s="75"/>
      <c r="GB213" s="75"/>
      <c r="GC213" s="75"/>
      <c r="GD213" s="75"/>
      <c r="GE213" s="75"/>
      <c r="GF213" s="75"/>
      <c r="GG213" s="75"/>
      <c r="GH213" s="75"/>
      <c r="GI213" s="75"/>
      <c r="GJ213" s="75"/>
      <c r="GK213" s="75"/>
      <c r="GL213" s="75"/>
      <c r="GM213" s="75"/>
      <c r="GN213" s="75"/>
      <c r="GO213" s="75"/>
      <c r="GP213" s="75"/>
      <c r="GQ213" s="75"/>
      <c r="GR213" s="75"/>
      <c r="GS213" s="75"/>
      <c r="GT213" s="75"/>
      <c r="GU213" s="75"/>
      <c r="GV213" s="75"/>
      <c r="GW213" s="75"/>
      <c r="GX213" s="75"/>
      <c r="GY213" s="75"/>
      <c r="GZ213" s="75"/>
      <c r="HA213" s="75"/>
      <c r="HB213" s="75"/>
      <c r="HC213" s="75"/>
      <c r="HD213" s="75"/>
      <c r="HE213" s="75"/>
      <c r="HF213" s="75"/>
      <c r="HG213" s="75"/>
      <c r="HH213" s="75"/>
      <c r="HI213" s="75"/>
    </row>
    <row r="214" spans="1:217" s="75" customFormat="1" ht="18" customHeight="1" x14ac:dyDescent="0.2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3"/>
      <c r="CX214" s="73"/>
      <c r="CY214" s="73"/>
      <c r="CZ214" s="73"/>
      <c r="DA214" s="73"/>
      <c r="DB214" s="73"/>
      <c r="DC214" s="73"/>
      <c r="DD214" s="73"/>
      <c r="DE214" s="73"/>
      <c r="DF214" s="73"/>
      <c r="DG214" s="73"/>
      <c r="DH214" s="73"/>
      <c r="DI214" s="73"/>
      <c r="DJ214" s="73"/>
      <c r="DK214" s="73"/>
      <c r="DL214" s="73"/>
      <c r="DM214" s="73"/>
      <c r="DN214" s="73"/>
      <c r="DO214" s="73"/>
      <c r="DP214" s="73"/>
      <c r="DQ214" s="73"/>
      <c r="DR214" s="73"/>
      <c r="DS214" s="73"/>
      <c r="DT214" s="73"/>
      <c r="DU214" s="73"/>
      <c r="DV214" s="73"/>
      <c r="DW214" s="73"/>
      <c r="DX214" s="73"/>
      <c r="DY214" s="73"/>
      <c r="DZ214" s="73"/>
      <c r="EA214" s="73"/>
      <c r="EB214" s="73"/>
      <c r="EC214" s="73"/>
      <c r="ED214" s="73"/>
      <c r="EE214" s="73"/>
      <c r="EF214" s="73"/>
      <c r="EG214" s="73"/>
      <c r="EH214" s="73"/>
      <c r="EI214" s="73"/>
      <c r="EJ214" s="73"/>
      <c r="EK214" s="73"/>
      <c r="EL214" s="73"/>
      <c r="EM214" s="73"/>
      <c r="EN214" s="73"/>
      <c r="EO214" s="73"/>
      <c r="EP214" s="73"/>
      <c r="EQ214" s="73"/>
      <c r="ER214" s="73"/>
      <c r="ES214" s="73"/>
      <c r="ET214" s="73"/>
      <c r="EU214" s="73"/>
      <c r="EV214" s="73"/>
      <c r="EW214" s="73"/>
      <c r="EX214" s="73"/>
      <c r="EY214" s="73"/>
      <c r="EZ214" s="73"/>
      <c r="FA214" s="73"/>
      <c r="FB214" s="73"/>
      <c r="FC214" s="73"/>
      <c r="FD214" s="73"/>
      <c r="FE214" s="73"/>
      <c r="FF214" s="73"/>
      <c r="FG214" s="73"/>
      <c r="FH214" s="73"/>
      <c r="FI214" s="73"/>
      <c r="FJ214" s="73"/>
      <c r="FK214" s="73"/>
      <c r="FL214" s="73"/>
      <c r="FM214" s="73"/>
      <c r="FN214" s="73"/>
      <c r="FO214" s="73"/>
      <c r="FP214" s="73"/>
      <c r="FQ214" s="73"/>
      <c r="FR214" s="73"/>
      <c r="FS214" s="73"/>
      <c r="FT214" s="73"/>
      <c r="FU214" s="73"/>
      <c r="FV214" s="73"/>
      <c r="FW214" s="73"/>
      <c r="FX214" s="73"/>
      <c r="FY214" s="73"/>
      <c r="FZ214" s="73"/>
      <c r="GA214" s="73"/>
      <c r="GB214" s="73"/>
      <c r="GC214" s="73"/>
      <c r="GD214" s="73"/>
      <c r="GE214" s="73"/>
      <c r="GF214" s="73"/>
      <c r="GG214" s="73"/>
      <c r="GH214" s="73"/>
      <c r="GI214" s="73"/>
      <c r="GJ214" s="73"/>
      <c r="GK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</row>
    <row r="215" spans="1:217" ht="18" customHeight="1" x14ac:dyDescent="0.2">
      <c r="AJ215" s="68"/>
      <c r="AK215" s="19"/>
      <c r="AL215" s="19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9"/>
      <c r="BG215" s="69"/>
      <c r="BH215" s="69"/>
      <c r="BI215" s="69"/>
      <c r="BJ215" s="69"/>
      <c r="BK215" s="69"/>
      <c r="BL215" s="69"/>
      <c r="BM215" s="69"/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69"/>
      <c r="CH215" s="69"/>
      <c r="CI215" s="69"/>
      <c r="CJ215" s="69"/>
      <c r="CK215" s="69"/>
      <c r="CL215" s="69"/>
      <c r="CM215" s="69"/>
      <c r="CN215" s="69"/>
      <c r="CO215" s="69"/>
      <c r="CP215" s="69"/>
      <c r="CQ215" s="69"/>
      <c r="CR215" s="69"/>
      <c r="CS215" s="69"/>
      <c r="CT215" s="69"/>
      <c r="CU215" s="69"/>
      <c r="CV215" s="69"/>
      <c r="CW215" s="69"/>
      <c r="CX215" s="69"/>
      <c r="CY215" s="69"/>
      <c r="CZ215" s="69"/>
      <c r="DA215" s="69"/>
      <c r="DB215" s="69"/>
      <c r="DC215" s="69"/>
      <c r="DD215" s="69"/>
      <c r="DE215" s="69"/>
      <c r="DF215" s="69"/>
      <c r="DG215" s="69"/>
      <c r="DH215" s="69"/>
      <c r="DI215" s="69"/>
      <c r="DJ215" s="69"/>
      <c r="DK215" s="69"/>
      <c r="DL215" s="69"/>
      <c r="DM215" s="69"/>
      <c r="DN215" s="69"/>
      <c r="DO215" s="69"/>
      <c r="DP215" s="69"/>
      <c r="DQ215" s="69"/>
      <c r="DR215" s="69"/>
      <c r="DS215" s="69"/>
      <c r="DT215" s="69"/>
      <c r="DU215" s="69"/>
      <c r="DV215" s="69"/>
      <c r="DW215" s="69"/>
      <c r="DX215" s="69"/>
      <c r="DY215" s="69"/>
      <c r="DZ215" s="69"/>
      <c r="EA215" s="69"/>
      <c r="EB215" s="69"/>
      <c r="EC215" s="69"/>
      <c r="ED215" s="69"/>
      <c r="EE215" s="69"/>
      <c r="EF215" s="69"/>
      <c r="EG215" s="69"/>
      <c r="EH215" s="69"/>
      <c r="EI215" s="69"/>
      <c r="EJ215" s="69"/>
      <c r="EK215" s="69"/>
      <c r="EL215" s="69"/>
      <c r="EM215" s="69"/>
      <c r="EN215" s="69"/>
      <c r="EO215" s="69"/>
      <c r="EP215" s="69"/>
      <c r="EQ215" s="69"/>
      <c r="ER215" s="69"/>
      <c r="ES215" s="69"/>
      <c r="ET215" s="69"/>
      <c r="EU215" s="69"/>
      <c r="EV215" s="69"/>
      <c r="EW215" s="69"/>
      <c r="EX215" s="69"/>
      <c r="EY215" s="69"/>
      <c r="EZ215" s="69"/>
      <c r="FA215" s="69"/>
      <c r="FB215" s="69"/>
      <c r="FC215" s="69"/>
      <c r="FD215" s="69"/>
      <c r="FE215" s="69"/>
      <c r="FF215" s="69"/>
      <c r="FG215" s="69"/>
      <c r="FH215" s="69"/>
      <c r="FI215" s="69"/>
      <c r="FJ215" s="69"/>
      <c r="FK215" s="69"/>
      <c r="FL215" s="69"/>
      <c r="FM215" s="69"/>
      <c r="FN215" s="69"/>
      <c r="FO215" s="69"/>
      <c r="FP215" s="69"/>
      <c r="FQ215" s="69"/>
      <c r="FR215" s="69"/>
      <c r="FS215" s="69"/>
      <c r="FT215" s="69"/>
      <c r="FU215" s="69"/>
      <c r="FV215" s="69"/>
      <c r="FW215" s="69"/>
      <c r="FX215" s="69"/>
      <c r="FY215" s="69"/>
      <c r="FZ215" s="69"/>
      <c r="GA215" s="69"/>
      <c r="GB215" s="69"/>
      <c r="GC215" s="69"/>
      <c r="GD215" s="69"/>
      <c r="GE215" s="69"/>
      <c r="GF215" s="69"/>
      <c r="GG215" s="69"/>
      <c r="GH215" s="69"/>
      <c r="GI215" s="69"/>
      <c r="GJ215" s="69"/>
      <c r="GK215" s="69"/>
      <c r="GL215" s="69"/>
      <c r="GM215" s="69"/>
      <c r="GN215" s="69"/>
      <c r="GO215" s="69"/>
      <c r="GP215" s="69"/>
      <c r="GQ215" s="69"/>
      <c r="GR215" s="69"/>
      <c r="GS215" s="69"/>
      <c r="GT215" s="69"/>
      <c r="GU215" s="69"/>
      <c r="GV215" s="69"/>
      <c r="GW215" s="69"/>
      <c r="GX215" s="69"/>
      <c r="GY215" s="69"/>
      <c r="GZ215" s="69"/>
      <c r="HA215" s="69"/>
      <c r="HB215" s="69"/>
      <c r="HC215" s="69"/>
      <c r="HD215" s="69"/>
      <c r="HE215" s="69"/>
      <c r="HF215" s="69"/>
      <c r="HG215" s="69"/>
      <c r="HH215" s="69"/>
      <c r="HI215" s="69"/>
    </row>
    <row r="216" spans="1:217" s="69" customFormat="1" ht="18" customHeight="1" x14ac:dyDescent="0.2">
      <c r="A216" s="95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68"/>
      <c r="AK216" s="19"/>
      <c r="AL216" s="19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</row>
    <row r="217" spans="1:217" s="69" customFormat="1" ht="18" customHeight="1" x14ac:dyDescent="0.2">
      <c r="A217" s="95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68"/>
      <c r="AK217" s="19"/>
      <c r="AL217" s="19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</row>
    <row r="218" spans="1:217" s="69" customFormat="1" ht="18" customHeight="1" x14ac:dyDescent="0.2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</row>
    <row r="219" spans="1:217" s="69" customFormat="1" ht="18" customHeight="1" x14ac:dyDescent="0.2">
      <c r="A219" s="95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</row>
    <row r="220" spans="1:217" s="69" customFormat="1" ht="18" customHeight="1" x14ac:dyDescent="0.2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 x14ac:dyDescent="0.2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2" customHeight="1" x14ac:dyDescent="0.2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 x14ac:dyDescent="0.2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 x14ac:dyDescent="0.2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 x14ac:dyDescent="0.2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8" customHeight="1" x14ac:dyDescent="0.2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 x14ac:dyDescent="0.2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 x14ac:dyDescent="0.2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 x14ac:dyDescent="0.2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 x14ac:dyDescent="0.2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2" customHeight="1" x14ac:dyDescent="0.2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 x14ac:dyDescent="0.2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 x14ac:dyDescent="0.2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2"/>
      <c r="AK233" s="5"/>
      <c r="AL233" s="5"/>
      <c r="AM233" s="72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 x14ac:dyDescent="0.2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19"/>
      <c r="AK234" s="19"/>
      <c r="AL234" s="19"/>
      <c r="AM234" s="19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8" customHeight="1" x14ac:dyDescent="0.2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 x14ac:dyDescent="0.2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2"/>
      <c r="AK236" s="5"/>
      <c r="AL236" s="5"/>
      <c r="AM236" s="72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 x14ac:dyDescent="0.2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 x14ac:dyDescent="0.2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4"/>
      <c r="AK238" s="53"/>
      <c r="AL238" s="53"/>
      <c r="AM238" s="74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2" customHeight="1" x14ac:dyDescent="0.2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 x14ac:dyDescent="0.2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68"/>
      <c r="AK240" s="19"/>
      <c r="AL240" s="19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 x14ac:dyDescent="0.2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68"/>
      <c r="AK241" s="19"/>
      <c r="AL241" s="19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 x14ac:dyDescent="0.2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68"/>
      <c r="AK242" s="19"/>
      <c r="AL242" s="19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8" customHeight="1" x14ac:dyDescent="0.2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68"/>
      <c r="AK243" s="19"/>
      <c r="AL243" s="19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 x14ac:dyDescent="0.2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68"/>
      <c r="AK244" s="19"/>
      <c r="AL244" s="19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 x14ac:dyDescent="0.2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68"/>
      <c r="AK245" s="19"/>
      <c r="AL245" s="19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 x14ac:dyDescent="0.2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68"/>
      <c r="AK246" s="19"/>
      <c r="AL246" s="19"/>
      <c r="AM246" s="68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3"/>
      <c r="BG246" s="73"/>
      <c r="BH246" s="73"/>
      <c r="BI246" s="73"/>
      <c r="BJ246" s="73"/>
      <c r="BK246" s="73"/>
      <c r="BL246" s="73"/>
      <c r="BM246" s="73"/>
      <c r="BN246" s="73"/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  <c r="CI246" s="73"/>
      <c r="CJ246" s="73"/>
      <c r="CK246" s="73"/>
      <c r="CL246" s="73"/>
      <c r="CM246" s="73"/>
      <c r="CN246" s="73"/>
      <c r="CO246" s="73"/>
      <c r="CP246" s="73"/>
      <c r="CQ246" s="73"/>
      <c r="CR246" s="73"/>
      <c r="CS246" s="73"/>
      <c r="CT246" s="73"/>
      <c r="CU246" s="73"/>
      <c r="CV246" s="73"/>
      <c r="CW246" s="73"/>
      <c r="CX246" s="73"/>
      <c r="CY246" s="73"/>
      <c r="CZ246" s="73"/>
      <c r="DA246" s="73"/>
      <c r="DB246" s="73"/>
      <c r="DC246" s="73"/>
      <c r="DD246" s="73"/>
      <c r="DE246" s="73"/>
      <c r="DF246" s="73"/>
      <c r="DG246" s="73"/>
      <c r="DH246" s="73"/>
      <c r="DI246" s="73"/>
      <c r="DJ246" s="73"/>
      <c r="DK246" s="73"/>
      <c r="DL246" s="73"/>
      <c r="DM246" s="73"/>
      <c r="DN246" s="73"/>
      <c r="DO246" s="73"/>
      <c r="DP246" s="73"/>
      <c r="DQ246" s="73"/>
      <c r="DR246" s="73"/>
      <c r="DS246" s="73"/>
      <c r="DT246" s="73"/>
      <c r="DU246" s="73"/>
      <c r="DV246" s="73"/>
      <c r="DW246" s="73"/>
      <c r="DX246" s="73"/>
      <c r="DY246" s="73"/>
      <c r="DZ246" s="73"/>
      <c r="EA246" s="73"/>
      <c r="EB246" s="73"/>
      <c r="EC246" s="73"/>
      <c r="ED246" s="73"/>
      <c r="EE246" s="73"/>
      <c r="EF246" s="73"/>
      <c r="EG246" s="73"/>
      <c r="EH246" s="73"/>
      <c r="EI246" s="73"/>
      <c r="EJ246" s="73"/>
      <c r="EK246" s="73"/>
      <c r="EL246" s="73"/>
      <c r="EM246" s="73"/>
      <c r="EN246" s="73"/>
      <c r="EO246" s="73"/>
      <c r="EP246" s="73"/>
      <c r="EQ246" s="73"/>
      <c r="ER246" s="73"/>
      <c r="ES246" s="73"/>
      <c r="ET246" s="73"/>
      <c r="EU246" s="73"/>
      <c r="EV246" s="73"/>
      <c r="EW246" s="73"/>
      <c r="EX246" s="73"/>
      <c r="EY246" s="73"/>
      <c r="EZ246" s="73"/>
      <c r="FA246" s="73"/>
      <c r="FB246" s="73"/>
      <c r="FC246" s="73"/>
      <c r="FD246" s="73"/>
      <c r="FE246" s="73"/>
      <c r="FF246" s="73"/>
      <c r="FG246" s="73"/>
      <c r="FH246" s="73"/>
      <c r="FI246" s="73"/>
      <c r="FJ246" s="73"/>
      <c r="FK246" s="73"/>
      <c r="FL246" s="73"/>
      <c r="FM246" s="73"/>
      <c r="FN246" s="73"/>
      <c r="FO246" s="73"/>
      <c r="FP246" s="73"/>
      <c r="FQ246" s="73"/>
      <c r="FR246" s="73"/>
      <c r="FS246" s="73"/>
      <c r="FT246" s="73"/>
      <c r="FU246" s="73"/>
      <c r="FV246" s="73"/>
      <c r="FW246" s="73"/>
      <c r="FX246" s="73"/>
      <c r="FY246" s="73"/>
      <c r="FZ246" s="73"/>
      <c r="GA246" s="73"/>
      <c r="GB246" s="73"/>
      <c r="GC246" s="73"/>
      <c r="GD246" s="73"/>
      <c r="GE246" s="73"/>
      <c r="GF246" s="73"/>
      <c r="GG246" s="73"/>
      <c r="GH246" s="73"/>
      <c r="GI246" s="73"/>
      <c r="GJ246" s="73"/>
      <c r="GK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</row>
    <row r="247" spans="1:217" ht="5.65" customHeight="1" x14ac:dyDescent="0.2">
      <c r="AJ247" s="68"/>
      <c r="AK247" s="19"/>
      <c r="AL247" s="19"/>
      <c r="AM247" s="68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  <c r="CC247" s="63"/>
      <c r="CD247" s="63"/>
      <c r="CE247" s="63"/>
      <c r="CF247" s="63"/>
      <c r="CG247" s="63"/>
      <c r="CH247" s="63"/>
      <c r="CI247" s="63"/>
      <c r="CJ247" s="63"/>
      <c r="CK247" s="63"/>
      <c r="CL247" s="63"/>
      <c r="CM247" s="63"/>
      <c r="CN247" s="63"/>
      <c r="CO247" s="63"/>
      <c r="CP247" s="63"/>
      <c r="CQ247" s="63"/>
      <c r="CR247" s="63"/>
      <c r="CS247" s="63"/>
      <c r="CT247" s="63"/>
      <c r="CU247" s="63"/>
      <c r="CV247" s="63"/>
      <c r="CW247" s="63"/>
      <c r="CX247" s="63"/>
      <c r="CY247" s="63"/>
      <c r="CZ247" s="63"/>
      <c r="DA247" s="63"/>
      <c r="DB247" s="63"/>
      <c r="DC247" s="63"/>
      <c r="DD247" s="63"/>
      <c r="DE247" s="63"/>
      <c r="DF247" s="63"/>
      <c r="DG247" s="63"/>
      <c r="DH247" s="63"/>
      <c r="DI247" s="63"/>
      <c r="DJ247" s="63"/>
      <c r="DK247" s="63"/>
      <c r="DL247" s="63"/>
      <c r="DM247" s="63"/>
      <c r="DN247" s="63"/>
      <c r="DO247" s="63"/>
      <c r="DP247" s="63"/>
      <c r="DQ247" s="63"/>
      <c r="DR247" s="63"/>
      <c r="DS247" s="63"/>
      <c r="DT247" s="63"/>
      <c r="DU247" s="63"/>
      <c r="DV247" s="63"/>
      <c r="DW247" s="63"/>
      <c r="DX247" s="63"/>
      <c r="DY247" s="63"/>
      <c r="DZ247" s="63"/>
      <c r="EA247" s="63"/>
      <c r="EB247" s="63"/>
      <c r="EC247" s="63"/>
      <c r="ED247" s="63"/>
      <c r="EE247" s="63"/>
      <c r="EF247" s="63"/>
      <c r="EG247" s="63"/>
      <c r="EH247" s="63"/>
      <c r="EI247" s="63"/>
      <c r="EJ247" s="63"/>
      <c r="EK247" s="63"/>
      <c r="EL247" s="63"/>
      <c r="EM247" s="63"/>
      <c r="EN247" s="63"/>
      <c r="EO247" s="63"/>
      <c r="EP247" s="63"/>
      <c r="EQ247" s="63"/>
      <c r="ER247" s="63"/>
      <c r="ES247" s="63"/>
      <c r="ET247" s="63"/>
      <c r="EU247" s="63"/>
      <c r="EV247" s="63"/>
      <c r="EW247" s="63"/>
      <c r="EX247" s="63"/>
      <c r="EY247" s="63"/>
      <c r="EZ247" s="63"/>
      <c r="FA247" s="63"/>
      <c r="FB247" s="63"/>
      <c r="FC247" s="63"/>
      <c r="FD247" s="63"/>
      <c r="FE247" s="63"/>
      <c r="FF247" s="63"/>
      <c r="FG247" s="63"/>
      <c r="FH247" s="63"/>
      <c r="FI247" s="63"/>
      <c r="FJ247" s="63"/>
      <c r="FK247" s="63"/>
      <c r="FL247" s="63"/>
      <c r="FM247" s="63"/>
      <c r="FN247" s="63"/>
      <c r="FO247" s="63"/>
      <c r="FP247" s="63"/>
      <c r="FQ247" s="63"/>
      <c r="FR247" s="63"/>
      <c r="FS247" s="63"/>
      <c r="FT247" s="63"/>
      <c r="FU247" s="63"/>
      <c r="FV247" s="63"/>
      <c r="FW247" s="63"/>
      <c r="FX247" s="63"/>
      <c r="FY247" s="63"/>
      <c r="FZ247" s="63"/>
      <c r="GA247" s="63"/>
      <c r="GB247" s="63"/>
      <c r="GC247" s="63"/>
      <c r="GD247" s="63"/>
      <c r="GE247" s="63"/>
      <c r="GF247" s="63"/>
      <c r="GG247" s="63"/>
      <c r="GH247" s="63"/>
      <c r="GI247" s="63"/>
      <c r="GJ247" s="63"/>
      <c r="GK247" s="63"/>
      <c r="GL247" s="63"/>
      <c r="GM247" s="63"/>
      <c r="GN247" s="63"/>
      <c r="GO247" s="63"/>
      <c r="GP247" s="63"/>
      <c r="GQ247" s="63"/>
      <c r="GR247" s="63"/>
      <c r="GS247" s="63"/>
      <c r="GT247" s="63"/>
      <c r="GU247" s="63"/>
      <c r="GV247" s="63"/>
      <c r="GW247" s="63"/>
      <c r="GX247" s="63"/>
      <c r="GY247" s="63"/>
      <c r="GZ247" s="63"/>
      <c r="HA247" s="63"/>
      <c r="HB247" s="63"/>
      <c r="HC247" s="63"/>
      <c r="HD247" s="63"/>
      <c r="HE247" s="63"/>
      <c r="HF247" s="63"/>
      <c r="HG247" s="63"/>
      <c r="HH247" s="63"/>
      <c r="HI247" s="63"/>
    </row>
    <row r="248" spans="1:217" s="63" customFormat="1" ht="18" customHeight="1" x14ac:dyDescent="0.2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68"/>
      <c r="AK248" s="19"/>
      <c r="AL248" s="19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69"/>
      <c r="CB248" s="69"/>
      <c r="CC248" s="69"/>
      <c r="CD248" s="69"/>
      <c r="CE248" s="69"/>
      <c r="CF248" s="69"/>
      <c r="CG248" s="69"/>
      <c r="CH248" s="69"/>
      <c r="CI248" s="69"/>
      <c r="CJ248" s="69"/>
      <c r="CK248" s="69"/>
      <c r="CL248" s="69"/>
      <c r="CM248" s="69"/>
      <c r="CN248" s="69"/>
      <c r="CO248" s="69"/>
      <c r="CP248" s="69"/>
      <c r="CQ248" s="69"/>
      <c r="CR248" s="69"/>
      <c r="CS248" s="69"/>
      <c r="CT248" s="69"/>
      <c r="CU248" s="69"/>
      <c r="CV248" s="69"/>
      <c r="CW248" s="69"/>
      <c r="CX248" s="69"/>
      <c r="CY248" s="69"/>
      <c r="CZ248" s="69"/>
      <c r="DA248" s="69"/>
      <c r="DB248" s="69"/>
      <c r="DC248" s="69"/>
      <c r="DD248" s="69"/>
      <c r="DE248" s="69"/>
      <c r="DF248" s="69"/>
      <c r="DG248" s="69"/>
      <c r="DH248" s="69"/>
      <c r="DI248" s="69"/>
      <c r="DJ248" s="69"/>
      <c r="DK248" s="69"/>
      <c r="DL248" s="69"/>
      <c r="DM248" s="69"/>
      <c r="DN248" s="69"/>
      <c r="DO248" s="69"/>
      <c r="DP248" s="69"/>
      <c r="DQ248" s="69"/>
      <c r="DR248" s="69"/>
      <c r="DS248" s="69"/>
      <c r="DT248" s="69"/>
      <c r="DU248" s="69"/>
      <c r="DV248" s="69"/>
      <c r="DW248" s="69"/>
      <c r="DX248" s="69"/>
      <c r="DY248" s="69"/>
      <c r="DZ248" s="69"/>
      <c r="EA248" s="69"/>
      <c r="EB248" s="69"/>
      <c r="EC248" s="69"/>
      <c r="ED248" s="69"/>
      <c r="EE248" s="69"/>
      <c r="EF248" s="69"/>
      <c r="EG248" s="69"/>
      <c r="EH248" s="69"/>
      <c r="EI248" s="69"/>
      <c r="EJ248" s="69"/>
      <c r="EK248" s="69"/>
      <c r="EL248" s="69"/>
      <c r="EM248" s="69"/>
      <c r="EN248" s="69"/>
      <c r="EO248" s="69"/>
      <c r="EP248" s="69"/>
      <c r="EQ248" s="69"/>
      <c r="ER248" s="69"/>
      <c r="ES248" s="69"/>
      <c r="ET248" s="69"/>
      <c r="EU248" s="69"/>
      <c r="EV248" s="69"/>
      <c r="EW248" s="69"/>
      <c r="EX248" s="69"/>
      <c r="EY248" s="69"/>
      <c r="EZ248" s="69"/>
      <c r="FA248" s="69"/>
      <c r="FB248" s="69"/>
      <c r="FC248" s="69"/>
      <c r="FD248" s="69"/>
      <c r="FE248" s="69"/>
      <c r="FF248" s="69"/>
      <c r="FG248" s="69"/>
      <c r="FH248" s="69"/>
      <c r="FI248" s="69"/>
      <c r="FJ248" s="69"/>
      <c r="FK248" s="69"/>
      <c r="FL248" s="69"/>
      <c r="FM248" s="69"/>
      <c r="FN248" s="69"/>
      <c r="FO248" s="69"/>
      <c r="FP248" s="69"/>
      <c r="FQ248" s="69"/>
      <c r="FR248" s="69"/>
      <c r="FS248" s="69"/>
      <c r="FT248" s="69"/>
      <c r="FU248" s="69"/>
      <c r="FV248" s="69"/>
      <c r="FW248" s="69"/>
      <c r="FX248" s="69"/>
      <c r="FY248" s="69"/>
      <c r="FZ248" s="69"/>
      <c r="GA248" s="69"/>
      <c r="GB248" s="69"/>
      <c r="GC248" s="69"/>
      <c r="GD248" s="69"/>
      <c r="GE248" s="69"/>
      <c r="GF248" s="69"/>
      <c r="GG248" s="69"/>
      <c r="GH248" s="69"/>
      <c r="GI248" s="69"/>
      <c r="GJ248" s="69"/>
      <c r="GK248" s="69"/>
      <c r="GL248" s="69"/>
      <c r="GM248" s="69"/>
      <c r="GN248" s="69"/>
      <c r="GO248" s="69"/>
      <c r="GP248" s="69"/>
      <c r="GQ248" s="69"/>
      <c r="GR248" s="69"/>
      <c r="GS248" s="69"/>
      <c r="GT248" s="69"/>
      <c r="GU248" s="69"/>
      <c r="GV248" s="69"/>
      <c r="GW248" s="69"/>
      <c r="GX248" s="69"/>
      <c r="GY248" s="69"/>
      <c r="GZ248" s="69"/>
      <c r="HA248" s="69"/>
      <c r="HB248" s="69"/>
      <c r="HC248" s="69"/>
      <c r="HD248" s="69"/>
      <c r="HE248" s="69"/>
      <c r="HF248" s="69"/>
      <c r="HG248" s="69"/>
      <c r="HH248" s="69"/>
      <c r="HI248" s="69"/>
    </row>
    <row r="249" spans="1:217" s="69" customFormat="1" ht="3.95" customHeight="1" x14ac:dyDescent="0.2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68"/>
      <c r="AK249" s="19"/>
      <c r="AL249" s="19"/>
      <c r="AM249" s="68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73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3"/>
      <c r="DB249" s="73"/>
      <c r="DC249" s="73"/>
      <c r="DD249" s="73"/>
      <c r="DE249" s="73"/>
      <c r="DF249" s="73"/>
      <c r="DG249" s="73"/>
      <c r="DH249" s="73"/>
      <c r="DI249" s="73"/>
      <c r="DJ249" s="73"/>
      <c r="DK249" s="73"/>
      <c r="DL249" s="73"/>
      <c r="DM249" s="73"/>
      <c r="DN249" s="73"/>
      <c r="DO249" s="73"/>
      <c r="DP249" s="73"/>
      <c r="DQ249" s="73"/>
      <c r="DR249" s="73"/>
      <c r="DS249" s="73"/>
      <c r="DT249" s="73"/>
      <c r="DU249" s="73"/>
      <c r="DV249" s="73"/>
      <c r="DW249" s="73"/>
      <c r="DX249" s="73"/>
      <c r="DY249" s="73"/>
      <c r="DZ249" s="73"/>
      <c r="EA249" s="73"/>
      <c r="EB249" s="73"/>
      <c r="EC249" s="73"/>
      <c r="ED249" s="73"/>
      <c r="EE249" s="73"/>
      <c r="EF249" s="73"/>
      <c r="EG249" s="73"/>
      <c r="EH249" s="73"/>
      <c r="EI249" s="73"/>
      <c r="EJ249" s="73"/>
      <c r="EK249" s="73"/>
      <c r="EL249" s="73"/>
      <c r="EM249" s="73"/>
      <c r="EN249" s="73"/>
      <c r="EO249" s="73"/>
      <c r="EP249" s="73"/>
      <c r="EQ249" s="73"/>
      <c r="ER249" s="73"/>
      <c r="ES249" s="73"/>
      <c r="ET249" s="73"/>
      <c r="EU249" s="73"/>
      <c r="EV249" s="73"/>
      <c r="EW249" s="73"/>
      <c r="EX249" s="73"/>
      <c r="EY249" s="73"/>
      <c r="EZ249" s="73"/>
      <c r="FA249" s="73"/>
      <c r="FB249" s="73"/>
      <c r="FC249" s="73"/>
      <c r="FD249" s="73"/>
      <c r="FE249" s="73"/>
      <c r="FF249" s="73"/>
      <c r="FG249" s="73"/>
      <c r="FH249" s="73"/>
      <c r="FI249" s="73"/>
      <c r="FJ249" s="73"/>
      <c r="FK249" s="73"/>
      <c r="FL249" s="73"/>
      <c r="FM249" s="73"/>
      <c r="FN249" s="73"/>
      <c r="FO249" s="73"/>
      <c r="FP249" s="73"/>
      <c r="FQ249" s="73"/>
      <c r="FR249" s="73"/>
      <c r="FS249" s="73"/>
      <c r="FT249" s="73"/>
      <c r="FU249" s="73"/>
      <c r="FV249" s="73"/>
      <c r="FW249" s="73"/>
      <c r="FX249" s="73"/>
      <c r="FY249" s="73"/>
      <c r="FZ249" s="73"/>
      <c r="GA249" s="73"/>
      <c r="GB249" s="73"/>
      <c r="GC249" s="73"/>
      <c r="GD249" s="73"/>
      <c r="GE249" s="73"/>
      <c r="GF249" s="73"/>
      <c r="GG249" s="73"/>
      <c r="GH249" s="73"/>
      <c r="GI249" s="73"/>
      <c r="GJ249" s="73"/>
      <c r="GK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</row>
    <row r="250" spans="1:217" ht="14.25" customHeight="1" x14ac:dyDescent="0.2">
      <c r="AJ250" s="68"/>
      <c r="AK250" s="19"/>
      <c r="AL250" s="19"/>
      <c r="AM250" s="68"/>
    </row>
    <row r="251" spans="1:217" ht="20.100000000000001" customHeight="1" x14ac:dyDescent="0.2">
      <c r="AJ251" s="68"/>
      <c r="AK251" s="19"/>
      <c r="AL251" s="19"/>
      <c r="AM251" s="68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75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75"/>
      <c r="DB251" s="75"/>
      <c r="DC251" s="75"/>
      <c r="DD251" s="75"/>
      <c r="DE251" s="75"/>
      <c r="DF251" s="75"/>
      <c r="DG251" s="75"/>
      <c r="DH251" s="75"/>
      <c r="DI251" s="75"/>
      <c r="DJ251" s="75"/>
      <c r="DK251" s="75"/>
      <c r="DL251" s="75"/>
      <c r="DM251" s="75"/>
      <c r="DN251" s="75"/>
      <c r="DO251" s="75"/>
      <c r="DP251" s="75"/>
      <c r="DQ251" s="75"/>
      <c r="DR251" s="75"/>
      <c r="DS251" s="75"/>
      <c r="DT251" s="75"/>
      <c r="DU251" s="75"/>
      <c r="DV251" s="75"/>
      <c r="DW251" s="75"/>
      <c r="DX251" s="75"/>
      <c r="DY251" s="75"/>
      <c r="DZ251" s="75"/>
      <c r="EA251" s="75"/>
      <c r="EB251" s="75"/>
      <c r="EC251" s="75"/>
      <c r="ED251" s="75"/>
      <c r="EE251" s="75"/>
      <c r="EF251" s="75"/>
      <c r="EG251" s="75"/>
      <c r="EH251" s="75"/>
      <c r="EI251" s="75"/>
      <c r="EJ251" s="75"/>
      <c r="EK251" s="75"/>
      <c r="EL251" s="75"/>
      <c r="EM251" s="75"/>
      <c r="EN251" s="75"/>
      <c r="EO251" s="75"/>
      <c r="EP251" s="75"/>
      <c r="EQ251" s="75"/>
      <c r="ER251" s="75"/>
      <c r="ES251" s="75"/>
      <c r="ET251" s="75"/>
      <c r="EU251" s="75"/>
      <c r="EV251" s="75"/>
      <c r="EW251" s="75"/>
      <c r="EX251" s="75"/>
      <c r="EY251" s="75"/>
      <c r="EZ251" s="75"/>
      <c r="FA251" s="75"/>
      <c r="FB251" s="75"/>
      <c r="FC251" s="75"/>
      <c r="FD251" s="75"/>
      <c r="FE251" s="75"/>
      <c r="FF251" s="75"/>
      <c r="FG251" s="75"/>
      <c r="FH251" s="75"/>
      <c r="FI251" s="75"/>
      <c r="FJ251" s="75"/>
      <c r="FK251" s="75"/>
      <c r="FL251" s="75"/>
      <c r="FM251" s="75"/>
      <c r="FN251" s="75"/>
      <c r="FO251" s="75"/>
      <c r="FP251" s="75"/>
      <c r="FQ251" s="75"/>
      <c r="FR251" s="75"/>
      <c r="FS251" s="75"/>
      <c r="FT251" s="75"/>
      <c r="FU251" s="75"/>
      <c r="FV251" s="75"/>
      <c r="FW251" s="75"/>
      <c r="FX251" s="75"/>
      <c r="FY251" s="75"/>
      <c r="FZ251" s="75"/>
      <c r="GA251" s="75"/>
      <c r="GB251" s="75"/>
      <c r="GC251" s="75"/>
      <c r="GD251" s="75"/>
      <c r="GE251" s="75"/>
      <c r="GF251" s="75"/>
      <c r="GG251" s="75"/>
      <c r="GH251" s="75"/>
      <c r="GI251" s="75"/>
      <c r="GJ251" s="75"/>
      <c r="GK251" s="75"/>
      <c r="GL251" s="75"/>
      <c r="GM251" s="75"/>
      <c r="GN251" s="75"/>
      <c r="GO251" s="75"/>
      <c r="GP251" s="75"/>
      <c r="GQ251" s="75"/>
      <c r="GR251" s="75"/>
      <c r="GS251" s="75"/>
      <c r="GT251" s="75"/>
      <c r="GU251" s="75"/>
      <c r="GV251" s="75"/>
      <c r="GW251" s="75"/>
      <c r="GX251" s="75"/>
      <c r="GY251" s="75"/>
      <c r="GZ251" s="75"/>
      <c r="HA251" s="75"/>
      <c r="HB251" s="75"/>
      <c r="HC251" s="75"/>
      <c r="HD251" s="75"/>
      <c r="HE251" s="75"/>
      <c r="HF251" s="75"/>
      <c r="HG251" s="75"/>
      <c r="HH251" s="75"/>
      <c r="HI251" s="75"/>
    </row>
    <row r="252" spans="1:217" s="75" customFormat="1" ht="18" customHeight="1" x14ac:dyDescent="0.2">
      <c r="A252" s="95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68"/>
      <c r="AK252" s="19"/>
      <c r="AL252" s="19"/>
      <c r="AM252" s="68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73"/>
      <c r="DA252" s="73"/>
      <c r="DB252" s="73"/>
      <c r="DC252" s="73"/>
      <c r="DD252" s="73"/>
      <c r="DE252" s="73"/>
      <c r="DF252" s="73"/>
      <c r="DG252" s="73"/>
      <c r="DH252" s="73"/>
      <c r="DI252" s="73"/>
      <c r="DJ252" s="73"/>
      <c r="DK252" s="73"/>
      <c r="DL252" s="73"/>
      <c r="DM252" s="73"/>
      <c r="DN252" s="73"/>
      <c r="DO252" s="73"/>
      <c r="DP252" s="73"/>
      <c r="DQ252" s="73"/>
      <c r="DR252" s="73"/>
      <c r="DS252" s="73"/>
      <c r="DT252" s="73"/>
      <c r="DU252" s="73"/>
      <c r="DV252" s="73"/>
      <c r="DW252" s="73"/>
      <c r="DX252" s="73"/>
      <c r="DY252" s="73"/>
      <c r="DZ252" s="73"/>
      <c r="EA252" s="73"/>
      <c r="EB252" s="73"/>
      <c r="EC252" s="73"/>
      <c r="ED252" s="73"/>
      <c r="EE252" s="73"/>
      <c r="EF252" s="73"/>
      <c r="EG252" s="73"/>
      <c r="EH252" s="73"/>
      <c r="EI252" s="73"/>
      <c r="EJ252" s="73"/>
      <c r="EK252" s="73"/>
      <c r="EL252" s="73"/>
      <c r="EM252" s="73"/>
      <c r="EN252" s="73"/>
      <c r="EO252" s="73"/>
      <c r="EP252" s="73"/>
      <c r="EQ252" s="73"/>
      <c r="ER252" s="73"/>
      <c r="ES252" s="73"/>
      <c r="ET252" s="73"/>
      <c r="EU252" s="73"/>
      <c r="EV252" s="73"/>
      <c r="EW252" s="73"/>
      <c r="EX252" s="73"/>
      <c r="EY252" s="73"/>
      <c r="EZ252" s="73"/>
      <c r="FA252" s="73"/>
      <c r="FB252" s="73"/>
      <c r="FC252" s="73"/>
      <c r="FD252" s="73"/>
      <c r="FE252" s="73"/>
      <c r="FF252" s="73"/>
      <c r="FG252" s="73"/>
      <c r="FH252" s="73"/>
      <c r="FI252" s="73"/>
      <c r="FJ252" s="73"/>
      <c r="FK252" s="73"/>
      <c r="FL252" s="73"/>
      <c r="FM252" s="73"/>
      <c r="FN252" s="73"/>
      <c r="FO252" s="73"/>
      <c r="FP252" s="73"/>
      <c r="FQ252" s="73"/>
      <c r="FR252" s="73"/>
      <c r="FS252" s="73"/>
      <c r="FT252" s="73"/>
      <c r="FU252" s="73"/>
      <c r="FV252" s="73"/>
      <c r="FW252" s="73"/>
      <c r="FX252" s="73"/>
      <c r="FY252" s="73"/>
      <c r="FZ252" s="73"/>
      <c r="GA252" s="73"/>
      <c r="GB252" s="73"/>
      <c r="GC252" s="73"/>
      <c r="GD252" s="73"/>
      <c r="GE252" s="73"/>
      <c r="GF252" s="73"/>
      <c r="GG252" s="73"/>
      <c r="GH252" s="73"/>
      <c r="GI252" s="73"/>
      <c r="GJ252" s="73"/>
      <c r="GK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</row>
    <row r="253" spans="1:217" ht="18" customHeight="1" x14ac:dyDescent="0.2">
      <c r="AJ253" s="68"/>
      <c r="AK253" s="19"/>
      <c r="AL253" s="19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69"/>
      <c r="CH253" s="69"/>
      <c r="CI253" s="69"/>
      <c r="CJ253" s="69"/>
      <c r="CK253" s="69"/>
      <c r="CL253" s="69"/>
      <c r="CM253" s="69"/>
      <c r="CN253" s="69"/>
      <c r="CO253" s="69"/>
      <c r="CP253" s="69"/>
      <c r="CQ253" s="69"/>
      <c r="CR253" s="69"/>
      <c r="CS253" s="69"/>
      <c r="CT253" s="69"/>
      <c r="CU253" s="69"/>
      <c r="CV253" s="69"/>
      <c r="CW253" s="69"/>
      <c r="CX253" s="69"/>
      <c r="CY253" s="69"/>
      <c r="CZ253" s="69"/>
      <c r="DA253" s="69"/>
      <c r="DB253" s="69"/>
      <c r="DC253" s="69"/>
      <c r="DD253" s="69"/>
      <c r="DE253" s="69"/>
      <c r="DF253" s="69"/>
      <c r="DG253" s="69"/>
      <c r="DH253" s="69"/>
      <c r="DI253" s="69"/>
      <c r="DJ253" s="69"/>
      <c r="DK253" s="69"/>
      <c r="DL253" s="69"/>
      <c r="DM253" s="69"/>
      <c r="DN253" s="69"/>
      <c r="DO253" s="69"/>
      <c r="DP253" s="69"/>
      <c r="DQ253" s="69"/>
      <c r="DR253" s="69"/>
      <c r="DS253" s="69"/>
      <c r="DT253" s="69"/>
      <c r="DU253" s="69"/>
      <c r="DV253" s="69"/>
      <c r="DW253" s="69"/>
      <c r="DX253" s="69"/>
      <c r="DY253" s="69"/>
      <c r="DZ253" s="69"/>
      <c r="EA253" s="69"/>
      <c r="EB253" s="69"/>
      <c r="EC253" s="69"/>
      <c r="ED253" s="69"/>
      <c r="EE253" s="69"/>
      <c r="EF253" s="69"/>
      <c r="EG253" s="69"/>
      <c r="EH253" s="69"/>
      <c r="EI253" s="69"/>
      <c r="EJ253" s="69"/>
      <c r="EK253" s="69"/>
      <c r="EL253" s="69"/>
      <c r="EM253" s="69"/>
      <c r="EN253" s="69"/>
      <c r="EO253" s="69"/>
      <c r="EP253" s="69"/>
      <c r="EQ253" s="69"/>
      <c r="ER253" s="69"/>
      <c r="ES253" s="69"/>
      <c r="ET253" s="69"/>
      <c r="EU253" s="69"/>
      <c r="EV253" s="69"/>
      <c r="EW253" s="69"/>
      <c r="EX253" s="69"/>
      <c r="EY253" s="69"/>
      <c r="EZ253" s="69"/>
      <c r="FA253" s="69"/>
      <c r="FB253" s="69"/>
      <c r="FC253" s="69"/>
      <c r="FD253" s="69"/>
      <c r="FE253" s="69"/>
      <c r="FF253" s="69"/>
      <c r="FG253" s="69"/>
      <c r="FH253" s="69"/>
      <c r="FI253" s="69"/>
      <c r="FJ253" s="69"/>
      <c r="FK253" s="69"/>
      <c r="FL253" s="69"/>
      <c r="FM253" s="69"/>
      <c r="FN253" s="69"/>
      <c r="FO253" s="69"/>
      <c r="FP253" s="69"/>
      <c r="FQ253" s="69"/>
      <c r="FR253" s="69"/>
      <c r="FS253" s="69"/>
      <c r="FT253" s="69"/>
      <c r="FU253" s="69"/>
      <c r="FV253" s="69"/>
      <c r="FW253" s="69"/>
      <c r="FX253" s="69"/>
      <c r="FY253" s="69"/>
      <c r="FZ253" s="69"/>
      <c r="GA253" s="69"/>
      <c r="GB253" s="69"/>
      <c r="GC253" s="69"/>
      <c r="GD253" s="69"/>
      <c r="GE253" s="69"/>
      <c r="GF253" s="69"/>
      <c r="GG253" s="69"/>
      <c r="GH253" s="69"/>
      <c r="GI253" s="69"/>
      <c r="GJ253" s="69"/>
      <c r="GK253" s="69"/>
      <c r="GL253" s="69"/>
      <c r="GM253" s="69"/>
      <c r="GN253" s="69"/>
      <c r="GO253" s="69"/>
      <c r="GP253" s="69"/>
      <c r="GQ253" s="69"/>
      <c r="GR253" s="69"/>
      <c r="GS253" s="69"/>
      <c r="GT253" s="69"/>
      <c r="GU253" s="69"/>
      <c r="GV253" s="69"/>
      <c r="GW253" s="69"/>
      <c r="GX253" s="69"/>
      <c r="GY253" s="69"/>
      <c r="GZ253" s="69"/>
      <c r="HA253" s="69"/>
      <c r="HB253" s="69"/>
      <c r="HC253" s="69"/>
      <c r="HD253" s="69"/>
      <c r="HE253" s="69"/>
      <c r="HF253" s="69"/>
      <c r="HG253" s="69"/>
      <c r="HH253" s="69"/>
      <c r="HI253" s="69"/>
    </row>
    <row r="254" spans="1:217" s="69" customFormat="1" ht="18" customHeight="1" x14ac:dyDescent="0.2">
      <c r="A254" s="95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68"/>
      <c r="AK254" s="19"/>
      <c r="AL254" s="19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</row>
    <row r="255" spans="1:217" s="69" customFormat="1" ht="18" customHeight="1" x14ac:dyDescent="0.2">
      <c r="A255" s="95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68"/>
      <c r="AK255" s="19"/>
      <c r="AL255" s="19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</row>
    <row r="256" spans="1:217" s="69" customFormat="1" ht="18" customHeight="1" x14ac:dyDescent="0.2">
      <c r="A256" s="95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68"/>
      <c r="AK256" s="19"/>
      <c r="AL256" s="19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</row>
    <row r="257" spans="1:57" s="69" customFormat="1" ht="18" customHeight="1" x14ac:dyDescent="0.2">
      <c r="A257" s="95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68"/>
      <c r="AK257" s="19"/>
      <c r="AL257" s="19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</row>
    <row r="258" spans="1:57" s="69" customFormat="1" ht="18" customHeight="1" x14ac:dyDescent="0.2">
      <c r="A258" s="95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68"/>
      <c r="AK258" s="19"/>
      <c r="AL258" s="19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</row>
    <row r="259" spans="1:57" s="69" customFormat="1" ht="18" customHeight="1" x14ac:dyDescent="0.2">
      <c r="A259" s="95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68"/>
      <c r="AK259" s="19"/>
      <c r="AL259" s="19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</row>
    <row r="260" spans="1:57" s="69" customFormat="1" ht="12" customHeight="1" x14ac:dyDescent="0.2">
      <c r="A260" s="95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68"/>
      <c r="AK260" s="19"/>
      <c r="AL260" s="19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</row>
    <row r="261" spans="1:57" s="69" customFormat="1" ht="18" customHeight="1" x14ac:dyDescent="0.2">
      <c r="A261" s="95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68"/>
      <c r="AK261" s="19"/>
      <c r="AL261" s="19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</row>
    <row r="262" spans="1:57" s="69" customFormat="1" ht="18" customHeight="1" x14ac:dyDescent="0.2">
      <c r="A262" s="95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68"/>
      <c r="AK262" s="19"/>
      <c r="AL262" s="19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</row>
    <row r="263" spans="1:57" s="69" customFormat="1" ht="18" customHeight="1" x14ac:dyDescent="0.2">
      <c r="A263" s="95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68"/>
      <c r="AK263" s="19"/>
      <c r="AL263" s="19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</row>
    <row r="264" spans="1:57" s="69" customFormat="1" ht="18" customHeight="1" x14ac:dyDescent="0.2">
      <c r="A264" s="95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68"/>
      <c r="AK264" s="19"/>
      <c r="AL264" s="19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</row>
    <row r="265" spans="1:57" s="69" customFormat="1" ht="18" customHeight="1" x14ac:dyDescent="0.2">
      <c r="A265" s="95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68"/>
      <c r="AK265" s="19"/>
      <c r="AL265" s="19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</row>
    <row r="266" spans="1:57" s="69" customFormat="1" ht="18" customHeight="1" x14ac:dyDescent="0.2">
      <c r="A266" s="95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68"/>
      <c r="AK266" s="19"/>
      <c r="AL266" s="19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</row>
    <row r="267" spans="1:57" s="69" customFormat="1" ht="18" customHeight="1" x14ac:dyDescent="0.2">
      <c r="A267" s="95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68"/>
      <c r="AK267" s="19"/>
      <c r="AL267" s="19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</row>
    <row r="268" spans="1:57" s="69" customFormat="1" ht="18" customHeight="1" x14ac:dyDescent="0.2">
      <c r="A268" s="95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68"/>
      <c r="AK268" s="19"/>
      <c r="AL268" s="19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</row>
    <row r="269" spans="1:57" s="69" customFormat="1" ht="12" customHeight="1" x14ac:dyDescent="0.2">
      <c r="A269" s="95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68"/>
      <c r="AK269" s="19"/>
      <c r="AL269" s="19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</row>
    <row r="270" spans="1:57" s="69" customFormat="1" ht="18" customHeight="1" x14ac:dyDescent="0.2">
      <c r="A270" s="95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68"/>
      <c r="AK270" s="19"/>
      <c r="AL270" s="19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</row>
    <row r="271" spans="1:57" s="69" customFormat="1" ht="18" customHeight="1" x14ac:dyDescent="0.2">
      <c r="A271" s="95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2"/>
      <c r="AK271" s="5"/>
      <c r="AL271" s="5"/>
      <c r="AM271" s="72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</row>
    <row r="272" spans="1:57" s="69" customFormat="1" ht="18" customHeight="1" x14ac:dyDescent="0.2">
      <c r="A272" s="95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2"/>
      <c r="AK272" s="5"/>
      <c r="AL272" s="5"/>
      <c r="AM272" s="72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</row>
    <row r="273" spans="1:217" s="69" customFormat="1" ht="18" customHeight="1" x14ac:dyDescent="0.2">
      <c r="A273" s="95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2"/>
      <c r="AK273" s="5"/>
      <c r="AL273" s="5"/>
      <c r="AM273" s="72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</row>
    <row r="274" spans="1:217" s="69" customFormat="1" ht="18" customHeight="1" x14ac:dyDescent="0.2">
      <c r="A274" s="95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2"/>
      <c r="AK274" s="5"/>
      <c r="AL274" s="5"/>
      <c r="AM274" s="72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</row>
    <row r="275" spans="1:217" s="69" customFormat="1" ht="18" customHeight="1" x14ac:dyDescent="0.2">
      <c r="A275" s="95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2"/>
      <c r="AK275" s="5"/>
      <c r="AL275" s="5"/>
      <c r="AM275" s="72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</row>
    <row r="276" spans="1:217" s="69" customFormat="1" ht="18" customHeight="1" x14ac:dyDescent="0.2">
      <c r="A276" s="95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2"/>
      <c r="AK276" s="5"/>
      <c r="AL276" s="5"/>
      <c r="AM276" s="72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</row>
    <row r="277" spans="1:217" s="69" customFormat="1" ht="12" customHeight="1" x14ac:dyDescent="0.2">
      <c r="A277" s="95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2"/>
      <c r="AK277" s="5"/>
      <c r="AL277" s="5"/>
      <c r="AM277" s="72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</row>
    <row r="278" spans="1:217" s="69" customFormat="1" ht="18" customHeight="1" x14ac:dyDescent="0.2">
      <c r="A278" s="95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2"/>
      <c r="AK278" s="5"/>
      <c r="AL278" s="5"/>
      <c r="AM278" s="72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</row>
    <row r="279" spans="1:217" s="69" customFormat="1" ht="18" customHeight="1" x14ac:dyDescent="0.2">
      <c r="A279" s="95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2"/>
      <c r="AK279" s="5"/>
      <c r="AL279" s="5"/>
      <c r="AM279" s="72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</row>
    <row r="280" spans="1:217" s="69" customFormat="1" ht="18" customHeight="1" x14ac:dyDescent="0.2">
      <c r="A280" s="95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2"/>
      <c r="AK280" s="5"/>
      <c r="AL280" s="5"/>
      <c r="AM280" s="72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</row>
    <row r="281" spans="1:217" s="69" customFormat="1" ht="18" customHeight="1" x14ac:dyDescent="0.2">
      <c r="A281" s="95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2"/>
      <c r="AK281" s="5"/>
      <c r="AL281" s="5"/>
      <c r="AM281" s="72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</row>
    <row r="282" spans="1:217" s="69" customFormat="1" ht="18" customHeight="1" x14ac:dyDescent="0.2">
      <c r="A282" s="95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2"/>
      <c r="AK282" s="5"/>
      <c r="AL282" s="5"/>
      <c r="AM282" s="72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</row>
    <row r="283" spans="1:217" s="69" customFormat="1" ht="18" customHeight="1" x14ac:dyDescent="0.2">
      <c r="A283" s="95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2"/>
      <c r="AK283" s="5"/>
      <c r="AL283" s="5"/>
      <c r="AM283" s="72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</row>
    <row r="284" spans="1:217" s="69" customFormat="1" ht="18" customHeight="1" x14ac:dyDescent="0.2">
      <c r="A284" s="95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2"/>
      <c r="AK284" s="5"/>
      <c r="AL284" s="5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  <c r="CI284" s="73"/>
      <c r="CJ284" s="73"/>
      <c r="CK284" s="73"/>
      <c r="CL284" s="73"/>
      <c r="CM284" s="73"/>
      <c r="CN284" s="73"/>
      <c r="CO284" s="73"/>
      <c r="CP284" s="73"/>
      <c r="CQ284" s="73"/>
      <c r="CR284" s="73"/>
      <c r="CS284" s="73"/>
      <c r="CT284" s="73"/>
      <c r="CU284" s="73"/>
      <c r="CV284" s="73"/>
      <c r="CW284" s="73"/>
      <c r="CX284" s="73"/>
      <c r="CY284" s="73"/>
      <c r="CZ284" s="73"/>
      <c r="DA284" s="73"/>
      <c r="DB284" s="73"/>
      <c r="DC284" s="73"/>
      <c r="DD284" s="73"/>
      <c r="DE284" s="73"/>
      <c r="DF284" s="73"/>
      <c r="DG284" s="73"/>
      <c r="DH284" s="73"/>
      <c r="DI284" s="73"/>
      <c r="DJ284" s="73"/>
      <c r="DK284" s="73"/>
      <c r="DL284" s="73"/>
      <c r="DM284" s="73"/>
      <c r="DN284" s="73"/>
      <c r="DO284" s="73"/>
      <c r="DP284" s="73"/>
      <c r="DQ284" s="73"/>
      <c r="DR284" s="73"/>
      <c r="DS284" s="73"/>
      <c r="DT284" s="73"/>
      <c r="DU284" s="73"/>
      <c r="DV284" s="73"/>
      <c r="DW284" s="73"/>
      <c r="DX284" s="73"/>
      <c r="DY284" s="73"/>
      <c r="DZ284" s="73"/>
      <c r="EA284" s="73"/>
      <c r="EB284" s="73"/>
      <c r="EC284" s="73"/>
      <c r="ED284" s="73"/>
      <c r="EE284" s="73"/>
      <c r="EF284" s="73"/>
      <c r="EG284" s="73"/>
      <c r="EH284" s="73"/>
      <c r="EI284" s="73"/>
      <c r="EJ284" s="73"/>
      <c r="EK284" s="73"/>
      <c r="EL284" s="73"/>
      <c r="EM284" s="73"/>
      <c r="EN284" s="73"/>
      <c r="EO284" s="73"/>
      <c r="EP284" s="73"/>
      <c r="EQ284" s="73"/>
      <c r="ER284" s="73"/>
      <c r="ES284" s="73"/>
      <c r="ET284" s="73"/>
      <c r="EU284" s="73"/>
      <c r="EV284" s="73"/>
      <c r="EW284" s="73"/>
      <c r="EX284" s="73"/>
      <c r="EY284" s="73"/>
      <c r="EZ284" s="73"/>
      <c r="FA284" s="73"/>
      <c r="FB284" s="73"/>
      <c r="FC284" s="73"/>
      <c r="FD284" s="73"/>
      <c r="FE284" s="73"/>
      <c r="FF284" s="73"/>
      <c r="FG284" s="73"/>
      <c r="FH284" s="73"/>
      <c r="FI284" s="73"/>
      <c r="FJ284" s="73"/>
      <c r="FK284" s="73"/>
      <c r="FL284" s="73"/>
      <c r="FM284" s="73"/>
      <c r="FN284" s="73"/>
      <c r="FO284" s="73"/>
      <c r="FP284" s="73"/>
      <c r="FQ284" s="73"/>
      <c r="FR284" s="73"/>
      <c r="FS284" s="73"/>
      <c r="FT284" s="73"/>
      <c r="FU284" s="73"/>
      <c r="FV284" s="73"/>
      <c r="FW284" s="73"/>
      <c r="FX284" s="73"/>
      <c r="FY284" s="73"/>
      <c r="FZ284" s="73"/>
      <c r="GA284" s="73"/>
      <c r="GB284" s="73"/>
      <c r="GC284" s="73"/>
      <c r="GD284" s="73"/>
      <c r="GE284" s="73"/>
      <c r="GF284" s="73"/>
      <c r="GG284" s="73"/>
      <c r="GH284" s="73"/>
      <c r="GI284" s="73"/>
      <c r="GJ284" s="73"/>
      <c r="GK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</row>
  </sheetData>
  <dataConsolidate/>
  <mergeCells count="547"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48:A49"/>
    <mergeCell ref="AH48:AH49"/>
    <mergeCell ref="AI48:AI49"/>
    <mergeCell ref="AJ48:AJ49"/>
    <mergeCell ref="AL48:AL49"/>
    <mergeCell ref="AM48:AM49"/>
    <mergeCell ref="AP46:AP47"/>
    <mergeCell ref="AQ46:AQ47"/>
    <mergeCell ref="AR46:AR47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
&amp;RRev. No.:  0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HI284"/>
  <sheetViews>
    <sheetView showGridLines="0" zoomScale="80" zoomScaleNormal="80" workbookViewId="0">
      <pane xSplit="1" ySplit="9" topLeftCell="B49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B71" sqref="AB71:AC72"/>
    </sheetView>
  </sheetViews>
  <sheetFormatPr defaultRowHeight="5.65" customHeight="1" x14ac:dyDescent="0.2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 x14ac:dyDescent="0.2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 x14ac:dyDescent="0.2">
      <c r="A2" s="1"/>
      <c r="B2" s="2"/>
      <c r="C2" s="3"/>
      <c r="D2" s="3"/>
      <c r="E2" s="4"/>
      <c r="F2" s="4"/>
      <c r="G2" s="6"/>
      <c r="H2" s="6"/>
      <c r="I2" s="6"/>
      <c r="J2" s="130" t="s">
        <v>0</v>
      </c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 x14ac:dyDescent="0.3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131" t="s">
        <v>1</v>
      </c>
      <c r="N3" s="131"/>
      <c r="O3" s="131"/>
      <c r="P3" s="131"/>
      <c r="Q3" s="131"/>
      <c r="R3" s="13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 x14ac:dyDescent="0.25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 x14ac:dyDescent="0.2">
      <c r="C5" s="132">
        <v>12</v>
      </c>
      <c r="D5" s="132"/>
      <c r="E5" s="133" t="s">
        <v>2</v>
      </c>
      <c r="F5" s="133"/>
      <c r="G5" s="133"/>
      <c r="H5" s="133"/>
      <c r="I5" s="6"/>
      <c r="K5" s="18"/>
      <c r="L5" s="18"/>
      <c r="M5" s="134">
        <v>5363</v>
      </c>
      <c r="N5" s="134"/>
      <c r="O5" s="134"/>
      <c r="P5" s="135" t="s">
        <v>3</v>
      </c>
      <c r="Q5" s="135"/>
      <c r="R5" s="135"/>
      <c r="S5" s="135"/>
      <c r="T5" s="19"/>
      <c r="V5" s="20"/>
      <c r="W5" s="136" t="s">
        <v>84</v>
      </c>
      <c r="X5" s="136"/>
      <c r="Y5" s="136"/>
      <c r="Z5" s="136"/>
      <c r="AA5" s="136"/>
      <c r="AB5" s="136"/>
      <c r="AC5" s="136"/>
      <c r="AD5" s="136"/>
      <c r="AE5" s="136"/>
      <c r="AF5" s="137" t="s">
        <v>5</v>
      </c>
      <c r="AG5" s="137"/>
      <c r="AH5" s="137"/>
      <c r="AI5" s="21"/>
      <c r="AJ5" s="22"/>
      <c r="AK5" s="22"/>
      <c r="AL5" s="138" t="s">
        <v>6</v>
      </c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40"/>
    </row>
    <row r="6" spans="1:74" s="5" customFormat="1" ht="12.75" customHeight="1" x14ac:dyDescent="0.2">
      <c r="A6" s="18"/>
      <c r="B6" s="23"/>
      <c r="C6" s="132"/>
      <c r="D6" s="132"/>
      <c r="E6" s="133"/>
      <c r="F6" s="133"/>
      <c r="G6" s="133"/>
      <c r="H6" s="133"/>
      <c r="I6" s="6"/>
      <c r="J6" s="18"/>
      <c r="K6" s="18"/>
      <c r="L6" s="18"/>
      <c r="M6" s="134"/>
      <c r="N6" s="134"/>
      <c r="O6" s="134"/>
      <c r="P6" s="135"/>
      <c r="Q6" s="135"/>
      <c r="R6" s="135"/>
      <c r="S6" s="135"/>
      <c r="T6" s="19"/>
      <c r="U6" s="20"/>
      <c r="V6" s="20"/>
      <c r="W6" s="136"/>
      <c r="X6" s="136"/>
      <c r="Y6" s="136"/>
      <c r="Z6" s="136"/>
      <c r="AA6" s="136"/>
      <c r="AB6" s="136"/>
      <c r="AC6" s="136"/>
      <c r="AD6" s="136"/>
      <c r="AE6" s="136"/>
      <c r="AF6" s="137"/>
      <c r="AG6" s="137"/>
      <c r="AH6" s="137"/>
      <c r="AI6" s="21"/>
      <c r="AJ6" s="22"/>
      <c r="AK6" s="22"/>
      <c r="AL6" s="141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3"/>
    </row>
    <row r="7" spans="1:74" s="29" customFormat="1" ht="15" customHeight="1" thickBot="1" x14ac:dyDescent="0.25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144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6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 x14ac:dyDescent="0.2">
      <c r="A8" s="126" t="s">
        <v>7</v>
      </c>
      <c r="B8" s="128">
        <v>1</v>
      </c>
      <c r="C8" s="128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8">
        <v>12</v>
      </c>
      <c r="N8" s="128">
        <v>13</v>
      </c>
      <c r="O8" s="128">
        <v>14</v>
      </c>
      <c r="P8" s="128">
        <v>15</v>
      </c>
      <c r="Q8" s="128">
        <v>16</v>
      </c>
      <c r="R8" s="128">
        <v>17</v>
      </c>
      <c r="S8" s="128">
        <v>18</v>
      </c>
      <c r="T8" s="128">
        <v>19</v>
      </c>
      <c r="U8" s="128">
        <v>20</v>
      </c>
      <c r="V8" s="128">
        <v>21</v>
      </c>
      <c r="W8" s="128">
        <v>22</v>
      </c>
      <c r="X8" s="128">
        <v>23</v>
      </c>
      <c r="Y8" s="128">
        <v>24</v>
      </c>
      <c r="Z8" s="128">
        <v>25</v>
      </c>
      <c r="AA8" s="128">
        <v>26</v>
      </c>
      <c r="AB8" s="128">
        <v>27</v>
      </c>
      <c r="AC8" s="128">
        <v>28</v>
      </c>
      <c r="AD8" s="128">
        <v>29</v>
      </c>
      <c r="AE8" s="128">
        <v>30</v>
      </c>
      <c r="AF8" s="128">
        <v>31</v>
      </c>
      <c r="AG8" s="33"/>
      <c r="AH8" s="164" t="s">
        <v>8</v>
      </c>
      <c r="AI8" s="166" t="s">
        <v>9</v>
      </c>
      <c r="AJ8" s="168" t="s">
        <v>10</v>
      </c>
      <c r="AK8" s="34"/>
      <c r="AL8" s="170" t="s">
        <v>11</v>
      </c>
      <c r="AM8" s="147" t="s">
        <v>12</v>
      </c>
      <c r="AN8" s="147" t="s">
        <v>13</v>
      </c>
      <c r="AO8" s="147" t="s">
        <v>14</v>
      </c>
      <c r="AP8" s="147" t="s">
        <v>15</v>
      </c>
      <c r="AQ8" s="147" t="s">
        <v>16</v>
      </c>
      <c r="AR8" s="147" t="s">
        <v>17</v>
      </c>
      <c r="AS8" s="147" t="s">
        <v>18</v>
      </c>
      <c r="AT8" s="147" t="s">
        <v>19</v>
      </c>
      <c r="AU8" s="147" t="s">
        <v>20</v>
      </c>
      <c r="AV8" s="147" t="s">
        <v>21</v>
      </c>
      <c r="AW8" s="147" t="s">
        <v>22</v>
      </c>
      <c r="AX8" s="147" t="s">
        <v>23</v>
      </c>
      <c r="AY8" s="149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 x14ac:dyDescent="0.25">
      <c r="A9" s="127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36"/>
      <c r="AH9" s="165"/>
      <c r="AI9" s="167"/>
      <c r="AJ9" s="169"/>
      <c r="AK9" s="34"/>
      <c r="AL9" s="171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50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 x14ac:dyDescent="0.2">
      <c r="A10" s="160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38">
        <v>4</v>
      </c>
      <c r="AE10" s="96"/>
      <c r="AF10" s="96"/>
      <c r="AG10" s="39"/>
      <c r="AH10" s="162">
        <f>SUM(COUNTIF(B11:AF11,"O"),COUNTIF(B11:AF11,"G"),COUNTIF(A11:AF11,"ـــــ"),COUNTIF(A11:AF11,"D"))</f>
        <v>20</v>
      </c>
      <c r="AI10" s="151">
        <f>SUM(COUNTIF(B11:AF11,"T"),COUNTIF(B11:AF11,"C"),COUNTIF(B11:AF11,"R"))</f>
        <v>11</v>
      </c>
      <c r="AJ10" s="153">
        <f>SUM(B10:AF10)</f>
        <v>4</v>
      </c>
      <c r="AK10" s="155">
        <v>2017</v>
      </c>
      <c r="AL10" s="158">
        <f>SUM(COUNTIF(B11:AF11,"F"))</f>
        <v>0</v>
      </c>
      <c r="AM10" s="178">
        <f>SUM(COUNTIF(B11:AG11,"V"),COUNTIF(B11:AG11,"M"))</f>
        <v>0</v>
      </c>
      <c r="AN10" s="178">
        <f>SUM(COUNTIF(B11:AG11,"E"))</f>
        <v>0</v>
      </c>
      <c r="AO10" s="178">
        <f>SUM(COUNTIF(B11:AG11,"B"))</f>
        <v>0</v>
      </c>
      <c r="AP10" s="178">
        <f>SUM(COUNTIF(B11:AG11,"A"))</f>
        <v>0</v>
      </c>
      <c r="AQ10" s="178">
        <f>SUM(COUNTIF(B11:AG11,"Q"))</f>
        <v>0</v>
      </c>
      <c r="AR10" s="178">
        <f>SUM(COUNTIF(B11:AG11,"S"))</f>
        <v>0</v>
      </c>
      <c r="AS10" s="178">
        <f>SUM(COUNTIF(B11:AG11,"K"))</f>
        <v>0</v>
      </c>
      <c r="AT10" s="178">
        <f>SUM(COUNTIF(B11:AG11,"L"))</f>
        <v>0</v>
      </c>
      <c r="AU10" s="178">
        <f>SUM(COUNTIF(B11:AG11,"P"))</f>
        <v>0</v>
      </c>
      <c r="AV10" s="178">
        <f>SUM(COUNTIF(B11:AG11,"J"))</f>
        <v>0</v>
      </c>
      <c r="AW10" s="178">
        <f>SUM(COUNTIF(B11:AG11,"I"))</f>
        <v>0</v>
      </c>
      <c r="AX10" s="178">
        <f>SUM(COUNTIF(B11:AG11,"Y"))</f>
        <v>0</v>
      </c>
      <c r="AY10" s="172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 x14ac:dyDescent="0.3">
      <c r="A11" s="161"/>
      <c r="B11" s="41" t="s">
        <v>29</v>
      </c>
      <c r="C11" s="41" t="s">
        <v>29</v>
      </c>
      <c r="D11" s="41" t="s">
        <v>29</v>
      </c>
      <c r="E11" s="41" t="s">
        <v>29</v>
      </c>
      <c r="F11" s="41" t="s">
        <v>29</v>
      </c>
      <c r="G11" s="41" t="s">
        <v>28</v>
      </c>
      <c r="H11" s="41" t="s">
        <v>27</v>
      </c>
      <c r="I11" s="41" t="s">
        <v>27</v>
      </c>
      <c r="J11" s="41" t="s">
        <v>27</v>
      </c>
      <c r="K11" s="41" t="s">
        <v>27</v>
      </c>
      <c r="L11" s="41" t="s">
        <v>27</v>
      </c>
      <c r="M11" s="41" t="s">
        <v>27</v>
      </c>
      <c r="N11" s="41" t="s">
        <v>27</v>
      </c>
      <c r="O11" s="41" t="s">
        <v>27</v>
      </c>
      <c r="P11" s="41" t="s">
        <v>27</v>
      </c>
      <c r="Q11" s="41" t="s">
        <v>28</v>
      </c>
      <c r="R11" s="41" t="s">
        <v>29</v>
      </c>
      <c r="S11" s="41" t="s">
        <v>29</v>
      </c>
      <c r="T11" s="41" t="s">
        <v>29</v>
      </c>
      <c r="U11" s="41" t="s">
        <v>29</v>
      </c>
      <c r="V11" s="41" t="s">
        <v>29</v>
      </c>
      <c r="W11" s="41" t="s">
        <v>29</v>
      </c>
      <c r="X11" s="41" t="s">
        <v>29</v>
      </c>
      <c r="Y11" s="41" t="s">
        <v>29</v>
      </c>
      <c r="Z11" s="41" t="s">
        <v>29</v>
      </c>
      <c r="AA11" s="41" t="s">
        <v>29</v>
      </c>
      <c r="AB11" s="41" t="s">
        <v>29</v>
      </c>
      <c r="AC11" s="41" t="s">
        <v>29</v>
      </c>
      <c r="AD11" s="41" t="s">
        <v>29</v>
      </c>
      <c r="AE11" s="41" t="s">
        <v>29</v>
      </c>
      <c r="AF11" s="41" t="s">
        <v>29</v>
      </c>
      <c r="AG11" s="42"/>
      <c r="AH11" s="163"/>
      <c r="AI11" s="152"/>
      <c r="AJ11" s="154"/>
      <c r="AK11" s="156"/>
      <c r="AL11" s="159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3"/>
    </row>
    <row r="12" spans="1:74" s="43" customFormat="1" ht="14.1" customHeight="1" x14ac:dyDescent="0.25">
      <c r="A12" s="160" t="s">
        <v>32</v>
      </c>
      <c r="B12" s="38"/>
      <c r="C12" s="38"/>
      <c r="D12" s="96"/>
      <c r="E12" s="96">
        <v>4</v>
      </c>
      <c r="F12" s="96"/>
      <c r="G12" s="105"/>
      <c r="H12" s="105"/>
      <c r="I12" s="105"/>
      <c r="J12" s="105"/>
      <c r="K12" s="105"/>
      <c r="L12" s="105"/>
      <c r="M12" s="38"/>
      <c r="N12" s="105"/>
      <c r="O12" s="38"/>
      <c r="P12" s="38"/>
      <c r="Q12" s="96"/>
      <c r="R12" s="44" t="s">
        <v>38</v>
      </c>
      <c r="S12" s="38"/>
      <c r="T12" s="38"/>
      <c r="U12" s="96"/>
      <c r="V12" s="38"/>
      <c r="W12" s="38"/>
      <c r="X12" s="38"/>
      <c r="Y12" s="105"/>
      <c r="Z12" s="105"/>
      <c r="AA12" s="96"/>
      <c r="AB12" s="96"/>
      <c r="AC12" s="38"/>
      <c r="AD12" s="174"/>
      <c r="AE12" s="175"/>
      <c r="AF12" s="176"/>
      <c r="AG12" s="45"/>
      <c r="AH12" s="162">
        <f>SUM(COUNTIF(B13:AF13,"O"),COUNTIF(B13:AF13,"G"),COUNTIF(A13:AF13,"ـــــ"),COUNTIF(A13:AF13,"D"))</f>
        <v>9</v>
      </c>
      <c r="AI12" s="151">
        <f>SUM(COUNTIF(B13:AF13,"T"),COUNTIF(B13:AF13,"C"),COUNTIF(B13:AF13,"R"))</f>
        <v>19</v>
      </c>
      <c r="AJ12" s="153">
        <f>SUM(B12:AF12)</f>
        <v>4</v>
      </c>
      <c r="AK12" s="156"/>
      <c r="AL12" s="159">
        <f>SUM(COUNTIF(B13:AF13,"F"))</f>
        <v>0</v>
      </c>
      <c r="AM12" s="177">
        <f>SUM(COUNTIF(B13:AG13,"V"),COUNTIF(B13:AG13,"M"))</f>
        <v>0</v>
      </c>
      <c r="AN12" s="177">
        <f>SUM(COUNTIF(B13:AG13,"E"))</f>
        <v>0</v>
      </c>
      <c r="AO12" s="177">
        <f>SUM(COUNTIF(B13:AG13,"B"))</f>
        <v>0</v>
      </c>
      <c r="AP12" s="177">
        <f>SUM(COUNTIF(B13:AG13,"A"))</f>
        <v>0</v>
      </c>
      <c r="AQ12" s="177">
        <f>SUM(COUNTIF(B13:AG13,"Q"))</f>
        <v>0</v>
      </c>
      <c r="AR12" s="177">
        <f>SUM(COUNTIF(B13:AG13,"S"))</f>
        <v>0</v>
      </c>
      <c r="AS12" s="177">
        <f>SUM(COUNTIF(B13:AG13,"K"))</f>
        <v>0</v>
      </c>
      <c r="AT12" s="177">
        <f>SUM(COUNTIF(B13:AG13,"L"))</f>
        <v>0</v>
      </c>
      <c r="AU12" s="177">
        <f>SUM(COUNTIF(B13:AG13,"P"))</f>
        <v>0</v>
      </c>
      <c r="AV12" s="177">
        <f>SUM(COUNTIF(B13:AG13,"J"))</f>
        <v>0</v>
      </c>
      <c r="AW12" s="177">
        <f>SUM(COUNTIF(B13:AG13,"I"))</f>
        <v>0</v>
      </c>
      <c r="AX12" s="177">
        <f>SUM(COUNTIF(B13:AG13,"Y"))</f>
        <v>0</v>
      </c>
      <c r="AY12" s="173">
        <f>SUM(COUNTIF(B13:AG13,"Z"))</f>
        <v>0</v>
      </c>
    </row>
    <row r="13" spans="1:74" s="43" customFormat="1" ht="14.1" customHeight="1" thickBot="1" x14ac:dyDescent="0.3">
      <c r="A13" s="161"/>
      <c r="B13" s="41" t="s">
        <v>29</v>
      </c>
      <c r="C13" s="41" t="s">
        <v>29</v>
      </c>
      <c r="D13" s="41" t="s">
        <v>29</v>
      </c>
      <c r="E13" s="41" t="s">
        <v>29</v>
      </c>
      <c r="F13" s="41" t="s">
        <v>29</v>
      </c>
      <c r="G13" s="41" t="s">
        <v>29</v>
      </c>
      <c r="H13" s="41" t="s">
        <v>29</v>
      </c>
      <c r="I13" s="41" t="s">
        <v>29</v>
      </c>
      <c r="J13" s="41" t="s">
        <v>29</v>
      </c>
      <c r="K13" s="41" t="s">
        <v>28</v>
      </c>
      <c r="L13" s="41" t="s">
        <v>27</v>
      </c>
      <c r="M13" s="41" t="s">
        <v>27</v>
      </c>
      <c r="N13" s="41" t="s">
        <v>27</v>
      </c>
      <c r="O13" s="41" t="s">
        <v>27</v>
      </c>
      <c r="P13" s="41" t="s">
        <v>27</v>
      </c>
      <c r="Q13" s="41" t="s">
        <v>27</v>
      </c>
      <c r="R13" s="46" t="s">
        <v>27</v>
      </c>
      <c r="S13" s="41" t="s">
        <v>27</v>
      </c>
      <c r="T13" s="41" t="s">
        <v>27</v>
      </c>
      <c r="U13" s="41" t="s">
        <v>27</v>
      </c>
      <c r="V13" s="41" t="s">
        <v>27</v>
      </c>
      <c r="W13" s="41" t="s">
        <v>27</v>
      </c>
      <c r="X13" s="41" t="s">
        <v>27</v>
      </c>
      <c r="Y13" s="41" t="s">
        <v>27</v>
      </c>
      <c r="Z13" s="41" t="s">
        <v>27</v>
      </c>
      <c r="AA13" s="41" t="s">
        <v>27</v>
      </c>
      <c r="AB13" s="41" t="s">
        <v>27</v>
      </c>
      <c r="AC13" s="41" t="s">
        <v>27</v>
      </c>
      <c r="AD13" s="174"/>
      <c r="AE13" s="175"/>
      <c r="AF13" s="176"/>
      <c r="AG13" s="47"/>
      <c r="AH13" s="163"/>
      <c r="AI13" s="152"/>
      <c r="AJ13" s="154"/>
      <c r="AK13" s="156"/>
      <c r="AL13" s="159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3"/>
    </row>
    <row r="14" spans="1:74" s="43" customFormat="1" ht="14.1" customHeight="1" x14ac:dyDescent="0.25">
      <c r="A14" s="160" t="s">
        <v>33</v>
      </c>
      <c r="B14" s="96"/>
      <c r="C14" s="38"/>
      <c r="D14" s="96"/>
      <c r="E14" s="96"/>
      <c r="F14" s="38"/>
      <c r="G14" s="96"/>
      <c r="H14" s="96"/>
      <c r="I14" s="96"/>
      <c r="J14" s="38"/>
      <c r="K14" s="105"/>
      <c r="L14" s="105"/>
      <c r="M14" s="38">
        <v>4</v>
      </c>
      <c r="N14" s="105"/>
      <c r="O14" s="38"/>
      <c r="P14" s="38"/>
      <c r="Q14" s="96"/>
      <c r="R14" s="96"/>
      <c r="S14" s="38">
        <v>4</v>
      </c>
      <c r="T14" s="38"/>
      <c r="U14" s="96"/>
      <c r="V14" s="38"/>
      <c r="W14" s="38">
        <v>4</v>
      </c>
      <c r="X14" s="38"/>
      <c r="Y14" s="105"/>
      <c r="Z14" s="105"/>
      <c r="AA14" s="96"/>
      <c r="AB14" s="96"/>
      <c r="AC14" s="38"/>
      <c r="AD14" s="38"/>
      <c r="AE14" s="38"/>
      <c r="AF14" s="38"/>
      <c r="AG14" s="39"/>
      <c r="AH14" s="162">
        <f>SUM(COUNTIF(B15:AF15,"O"),COUNTIF(B15:AF15,"G"),COUNTIF(A15:AF15,"ـــــ"),COUNTIF(A15:AF15,"D"))</f>
        <v>14</v>
      </c>
      <c r="AI14" s="151">
        <f>SUM(COUNTIF(B15:AF15,"T"),COUNTIF(B15:AF15,"C"),COUNTIF(B15:AF15,"R"))</f>
        <v>17</v>
      </c>
      <c r="AJ14" s="153">
        <f>SUM(B14:AF14)</f>
        <v>12</v>
      </c>
      <c r="AK14" s="156"/>
      <c r="AL14" s="159">
        <f>SUM(COUNTIF(B15:AF15,"F"))</f>
        <v>0</v>
      </c>
      <c r="AM14" s="177">
        <f>SUM(COUNTIF(B15:AG15,"V"),COUNTIF(B15:AG15,"M"))</f>
        <v>0</v>
      </c>
      <c r="AN14" s="177">
        <f>SUM(COUNTIF(B15:AG15,"E"))</f>
        <v>0</v>
      </c>
      <c r="AO14" s="177">
        <f>SUM(COUNTIF(B15:AG15,"B"))</f>
        <v>0</v>
      </c>
      <c r="AP14" s="177">
        <f>SUM(COUNTIF(B15:AG15,"A"))</f>
        <v>0</v>
      </c>
      <c r="AQ14" s="177">
        <f>SUM(COUNTIF(B15:AG15,"Q"))</f>
        <v>0</v>
      </c>
      <c r="AR14" s="177">
        <f>SUM(COUNTIF(B15:AG15,"S"))</f>
        <v>0</v>
      </c>
      <c r="AS14" s="177">
        <f>SUM(COUNTIF(B15:AG15,"K"))</f>
        <v>0</v>
      </c>
      <c r="AT14" s="177">
        <f>SUM(COUNTIF(B15:AG15,"L"))</f>
        <v>0</v>
      </c>
      <c r="AU14" s="177">
        <f>SUM(COUNTIF(B15:AG15,"P"))</f>
        <v>0</v>
      </c>
      <c r="AV14" s="177">
        <f>SUM(COUNTIF(B15:AG15,"J"))</f>
        <v>0</v>
      </c>
      <c r="AW14" s="177">
        <f>SUM(COUNTIF(B15:AG15,"I"))</f>
        <v>0</v>
      </c>
      <c r="AX14" s="177">
        <f>SUM(COUNTIF(B15:AG15,"Y"))</f>
        <v>0</v>
      </c>
      <c r="AY14" s="173">
        <f>SUM(COUNTIF(B15:AG15,"Z"))</f>
        <v>0</v>
      </c>
    </row>
    <row r="15" spans="1:74" s="43" customFormat="1" ht="14.1" customHeight="1" thickBot="1" x14ac:dyDescent="0.3">
      <c r="A15" s="161"/>
      <c r="B15" s="41" t="s">
        <v>27</v>
      </c>
      <c r="C15" s="41" t="s">
        <v>27</v>
      </c>
      <c r="D15" s="41" t="s">
        <v>27</v>
      </c>
      <c r="E15" s="41" t="s">
        <v>27</v>
      </c>
      <c r="F15" s="41" t="s">
        <v>27</v>
      </c>
      <c r="G15" s="41" t="s">
        <v>27</v>
      </c>
      <c r="H15" s="41" t="s">
        <v>27</v>
      </c>
      <c r="I15" s="41" t="s">
        <v>27</v>
      </c>
      <c r="J15" s="41" t="s">
        <v>27</v>
      </c>
      <c r="K15" s="41" t="s">
        <v>27</v>
      </c>
      <c r="L15" s="41" t="s">
        <v>28</v>
      </c>
      <c r="M15" s="41" t="s">
        <v>29</v>
      </c>
      <c r="N15" s="41" t="s">
        <v>29</v>
      </c>
      <c r="O15" s="41" t="s">
        <v>29</v>
      </c>
      <c r="P15" s="41" t="s">
        <v>29</v>
      </c>
      <c r="Q15" s="41" t="s">
        <v>29</v>
      </c>
      <c r="R15" s="41" t="s">
        <v>29</v>
      </c>
      <c r="S15" s="41" t="s">
        <v>29</v>
      </c>
      <c r="T15" s="41" t="s">
        <v>29</v>
      </c>
      <c r="U15" s="41" t="s">
        <v>29</v>
      </c>
      <c r="V15" s="41" t="s">
        <v>29</v>
      </c>
      <c r="W15" s="41" t="s">
        <v>29</v>
      </c>
      <c r="X15" s="41" t="s">
        <v>29</v>
      </c>
      <c r="Y15" s="41" t="s">
        <v>29</v>
      </c>
      <c r="Z15" s="41" t="s">
        <v>29</v>
      </c>
      <c r="AA15" s="41" t="s">
        <v>28</v>
      </c>
      <c r="AB15" s="41" t="s">
        <v>27</v>
      </c>
      <c r="AC15" s="41" t="s">
        <v>27</v>
      </c>
      <c r="AD15" s="41" t="s">
        <v>27</v>
      </c>
      <c r="AE15" s="41" t="s">
        <v>27</v>
      </c>
      <c r="AF15" s="41" t="s">
        <v>27</v>
      </c>
      <c r="AG15" s="42"/>
      <c r="AH15" s="163"/>
      <c r="AI15" s="152"/>
      <c r="AJ15" s="154"/>
      <c r="AK15" s="156"/>
      <c r="AL15" s="159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3"/>
    </row>
    <row r="16" spans="1:74" s="43" customFormat="1" ht="14.1" customHeight="1" x14ac:dyDescent="0.25">
      <c r="A16" s="160" t="s">
        <v>34</v>
      </c>
      <c r="B16" s="38"/>
      <c r="C16" s="38"/>
      <c r="D16" s="38"/>
      <c r="E16" s="38"/>
      <c r="F16" s="38"/>
      <c r="G16" s="96"/>
      <c r="H16" s="38"/>
      <c r="I16" s="38"/>
      <c r="J16" s="38"/>
      <c r="K16" s="38"/>
      <c r="L16" s="38"/>
      <c r="M16" s="38"/>
      <c r="N16" s="38"/>
      <c r="O16" s="105"/>
      <c r="P16" s="38"/>
      <c r="Q16" s="38"/>
      <c r="R16" s="96"/>
      <c r="S16" s="96"/>
      <c r="T16" s="96"/>
      <c r="U16" s="96"/>
      <c r="V16" s="96"/>
      <c r="W16" s="96"/>
      <c r="X16" s="96"/>
      <c r="Y16" s="96">
        <v>4</v>
      </c>
      <c r="Z16" s="96">
        <v>4</v>
      </c>
      <c r="AA16" s="96">
        <v>4</v>
      </c>
      <c r="AB16" s="96">
        <v>4</v>
      </c>
      <c r="AC16" s="96">
        <v>4</v>
      </c>
      <c r="AD16" s="96">
        <v>4</v>
      </c>
      <c r="AE16" s="38" t="s">
        <v>83</v>
      </c>
      <c r="AF16" s="48"/>
      <c r="AG16" s="39"/>
      <c r="AH16" s="162">
        <f>SUM(COUNTIF(B17:AF17,"O"),COUNTIF(B17:AF17,"G"),COUNTIF(A17:AF17,"ـــــ"),COUNTIF(A17:AF17,"D"))</f>
        <v>15</v>
      </c>
      <c r="AI16" s="151">
        <f>SUM(COUNTIF(B17:AF17,"T"),COUNTIF(B17:AF17,"C"),COUNTIF(B17:AF17,"R"))</f>
        <v>15</v>
      </c>
      <c r="AJ16" s="153">
        <f>SUM(B16:AF16)</f>
        <v>24</v>
      </c>
      <c r="AK16" s="156"/>
      <c r="AL16" s="159">
        <f>SUM(COUNTIF(B17:AF17,"F"))</f>
        <v>0</v>
      </c>
      <c r="AM16" s="177">
        <f>SUM(COUNTIF(B17:AG17,"V"),COUNTIF(B17:AG17,"M"))</f>
        <v>0</v>
      </c>
      <c r="AN16" s="177">
        <f>SUM(COUNTIF(B17:AG17,"E"))</f>
        <v>0</v>
      </c>
      <c r="AO16" s="177">
        <f>SUM(COUNTIF(B17:AG17,"B"))</f>
        <v>0</v>
      </c>
      <c r="AP16" s="177">
        <f>SUM(COUNTIF(B17:AG17,"A"))</f>
        <v>0</v>
      </c>
      <c r="AQ16" s="177">
        <f>SUM(COUNTIF(B17:AG17,"Q"))</f>
        <v>0</v>
      </c>
      <c r="AR16" s="177">
        <f>SUM(COUNTIF(B17:AG17,"S"))</f>
        <v>0</v>
      </c>
      <c r="AS16" s="177">
        <f>SUM(COUNTIF(B17:AG17,"K"))</f>
        <v>0</v>
      </c>
      <c r="AT16" s="177">
        <f>SUM(COUNTIF(B17:AG17,"L"))</f>
        <v>0</v>
      </c>
      <c r="AU16" s="177">
        <f>SUM(COUNTIF(B17:AG17,"P"))</f>
        <v>0</v>
      </c>
      <c r="AV16" s="177">
        <f>SUM(COUNTIF(B17:AG17,"J"))</f>
        <v>0</v>
      </c>
      <c r="AW16" s="177">
        <f>SUM(COUNTIF(B17:AG17,"I"))</f>
        <v>0</v>
      </c>
      <c r="AX16" s="177">
        <f>SUM(COUNTIF(B17:AG17,"Y"))</f>
        <v>0</v>
      </c>
      <c r="AY16" s="173">
        <f>SUM(COUNTIF(B17:AG17,"Z"))</f>
        <v>0</v>
      </c>
    </row>
    <row r="17" spans="1:217" s="43" customFormat="1" ht="14.1" customHeight="1" thickBot="1" x14ac:dyDescent="0.3">
      <c r="A17" s="161"/>
      <c r="B17" s="99" t="s">
        <v>27</v>
      </c>
      <c r="C17" s="99" t="s">
        <v>27</v>
      </c>
      <c r="D17" s="99" t="s">
        <v>27</v>
      </c>
      <c r="E17" s="41" t="s">
        <v>27</v>
      </c>
      <c r="F17" s="41" t="s">
        <v>27</v>
      </c>
      <c r="G17" s="41" t="s">
        <v>27</v>
      </c>
      <c r="H17" s="41" t="s">
        <v>27</v>
      </c>
      <c r="I17" s="41" t="s">
        <v>27</v>
      </c>
      <c r="J17" s="99" t="s">
        <v>27</v>
      </c>
      <c r="K17" s="99" t="s">
        <v>27</v>
      </c>
      <c r="L17" s="41" t="s">
        <v>27</v>
      </c>
      <c r="M17" s="41" t="s">
        <v>27</v>
      </c>
      <c r="N17" s="41" t="s">
        <v>27</v>
      </c>
      <c r="O17" s="41" t="s">
        <v>27</v>
      </c>
      <c r="P17" s="41" t="s">
        <v>28</v>
      </c>
      <c r="Q17" s="41" t="s">
        <v>29</v>
      </c>
      <c r="R17" s="41" t="s">
        <v>29</v>
      </c>
      <c r="S17" s="41" t="s">
        <v>29</v>
      </c>
      <c r="T17" s="41" t="s">
        <v>29</v>
      </c>
      <c r="U17" s="41" t="s">
        <v>29</v>
      </c>
      <c r="V17" s="41" t="s">
        <v>29</v>
      </c>
      <c r="W17" s="41" t="s">
        <v>29</v>
      </c>
      <c r="X17" s="41" t="s">
        <v>29</v>
      </c>
      <c r="Y17" s="41" t="s">
        <v>29</v>
      </c>
      <c r="Z17" s="41" t="s">
        <v>29</v>
      </c>
      <c r="AA17" s="41" t="s">
        <v>29</v>
      </c>
      <c r="AB17" s="41" t="s">
        <v>29</v>
      </c>
      <c r="AC17" s="41" t="s">
        <v>29</v>
      </c>
      <c r="AD17" s="41" t="s">
        <v>29</v>
      </c>
      <c r="AE17" s="41" t="s">
        <v>35</v>
      </c>
      <c r="AF17" s="48"/>
      <c r="AG17" s="42"/>
      <c r="AH17" s="163"/>
      <c r="AI17" s="152"/>
      <c r="AJ17" s="154"/>
      <c r="AK17" s="156"/>
      <c r="AL17" s="159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3"/>
    </row>
    <row r="18" spans="1:217" s="43" customFormat="1" ht="14.1" customHeight="1" x14ac:dyDescent="0.25">
      <c r="A18" s="160" t="s">
        <v>36</v>
      </c>
      <c r="B18" s="38" t="s">
        <v>83</v>
      </c>
      <c r="C18" s="96"/>
      <c r="D18" s="96"/>
      <c r="E18" s="38"/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/>
      <c r="T18" s="96"/>
      <c r="U18" s="96"/>
      <c r="V18" s="38"/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62">
        <f>SUM(COUNTIF(B19:AF19,"O"),COUNTIF(B19:AF19,"G"),COUNTIF(A19:AF19,"ـــــ"),COUNTIF(A19:AF19,"D"))</f>
        <v>3</v>
      </c>
      <c r="AI18" s="151">
        <f>SUM(COUNTIF(B19:AF19,"T"),COUNTIF(B19:AF19,"C"),COUNTIF(B19:AF19,"R"))</f>
        <v>10</v>
      </c>
      <c r="AJ18" s="153">
        <f>SUM(B18:AF18)</f>
        <v>0</v>
      </c>
      <c r="AK18" s="156"/>
      <c r="AL18" s="159">
        <f>SUM(COUNTIF(B19:AF19,"F"))</f>
        <v>0</v>
      </c>
      <c r="AM18" s="177">
        <f>SUM(COUNTIF(B19:AG19,"V"),COUNTIF(B19:AG19,"M"))</f>
        <v>0</v>
      </c>
      <c r="AN18" s="177">
        <f>SUM(COUNTIF(B19:AG19,"E"))</f>
        <v>0</v>
      </c>
      <c r="AO18" s="177">
        <f>SUM(COUNTIF(B19:AG19,"B"))</f>
        <v>0</v>
      </c>
      <c r="AP18" s="177">
        <f>SUM(COUNTIF(B19:AG19,"A"))</f>
        <v>0</v>
      </c>
      <c r="AQ18" s="177">
        <f>SUM(COUNTIF(B19:AG19,"Q"))</f>
        <v>0</v>
      </c>
      <c r="AR18" s="177">
        <f>SUM(COUNTIF(B19:AG19,"S"))</f>
        <v>0</v>
      </c>
      <c r="AS18" s="177">
        <f>SUM(COUNTIF(B19:AG19,"K"))</f>
        <v>18</v>
      </c>
      <c r="AT18" s="177">
        <f>SUM(COUNTIF(B19:AG19,"L"))</f>
        <v>0</v>
      </c>
      <c r="AU18" s="177">
        <f>SUM(COUNTIF(B19:AG19,"P"))</f>
        <v>0</v>
      </c>
      <c r="AV18" s="177">
        <f>SUM(COUNTIF(B19:AG19,"J"))</f>
        <v>0</v>
      </c>
      <c r="AW18" s="177">
        <f>SUM(COUNTIF(B19:AG19,"I"))</f>
        <v>0</v>
      </c>
      <c r="AX18" s="177">
        <f>SUM(COUNTIF(B19:AG19,"Y"))</f>
        <v>0</v>
      </c>
      <c r="AY18" s="173">
        <f>SUM(COUNTIF(B19:AG19,"Z"))</f>
        <v>0</v>
      </c>
    </row>
    <row r="19" spans="1:217" s="43" customFormat="1" ht="14.1" customHeight="1" thickBot="1" x14ac:dyDescent="0.3">
      <c r="A19" s="161"/>
      <c r="B19" s="41" t="s">
        <v>35</v>
      </c>
      <c r="C19" s="41" t="s">
        <v>29</v>
      </c>
      <c r="D19" s="41" t="s">
        <v>29</v>
      </c>
      <c r="E19" s="99" t="s">
        <v>28</v>
      </c>
      <c r="F19" s="99" t="s">
        <v>27</v>
      </c>
      <c r="G19" s="99" t="s">
        <v>27</v>
      </c>
      <c r="H19" s="41" t="s">
        <v>27</v>
      </c>
      <c r="I19" s="41" t="s">
        <v>27</v>
      </c>
      <c r="J19" s="41" t="s">
        <v>27</v>
      </c>
      <c r="K19" s="41" t="s">
        <v>27</v>
      </c>
      <c r="L19" s="41" t="s">
        <v>27</v>
      </c>
      <c r="M19" s="41" t="s">
        <v>27</v>
      </c>
      <c r="N19" s="41" t="s">
        <v>27</v>
      </c>
      <c r="O19" s="41" t="s">
        <v>18</v>
      </c>
      <c r="P19" s="41" t="s">
        <v>18</v>
      </c>
      <c r="Q19" s="41" t="s">
        <v>18</v>
      </c>
      <c r="R19" s="41" t="s">
        <v>18</v>
      </c>
      <c r="S19" s="41" t="s">
        <v>18</v>
      </c>
      <c r="T19" s="41" t="s">
        <v>18</v>
      </c>
      <c r="U19" s="41" t="s">
        <v>18</v>
      </c>
      <c r="V19" s="41" t="s">
        <v>18</v>
      </c>
      <c r="W19" s="41" t="s">
        <v>18</v>
      </c>
      <c r="X19" s="41" t="s">
        <v>18</v>
      </c>
      <c r="Y19" s="41" t="s">
        <v>18</v>
      </c>
      <c r="Z19" s="41" t="s">
        <v>18</v>
      </c>
      <c r="AA19" s="41" t="s">
        <v>18</v>
      </c>
      <c r="AB19" s="41" t="s">
        <v>18</v>
      </c>
      <c r="AC19" s="41" t="s">
        <v>18</v>
      </c>
      <c r="AD19" s="41" t="s">
        <v>18</v>
      </c>
      <c r="AE19" s="41" t="s">
        <v>18</v>
      </c>
      <c r="AF19" s="41" t="s">
        <v>18</v>
      </c>
      <c r="AG19" s="42"/>
      <c r="AH19" s="163"/>
      <c r="AI19" s="152"/>
      <c r="AJ19" s="154"/>
      <c r="AK19" s="156"/>
      <c r="AL19" s="159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3"/>
    </row>
    <row r="20" spans="1:217" s="43" customFormat="1" ht="14.1" customHeight="1" x14ac:dyDescent="0.25">
      <c r="A20" s="160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44" t="s">
        <v>38</v>
      </c>
      <c r="AA20" s="44" t="s">
        <v>38</v>
      </c>
      <c r="AB20" s="44" t="s">
        <v>38</v>
      </c>
      <c r="AC20" s="38"/>
      <c r="AD20" s="38"/>
      <c r="AE20" s="38"/>
      <c r="AF20" s="48"/>
      <c r="AG20" s="39"/>
      <c r="AH20" s="162">
        <f>SUM(COUNTIF(B21:AF21,"O"),COUNTIF(B21:AF21,"G"),COUNTIF(A21:AF21,"ـــــ"),COUNTIF(A21:AF21,"D"))</f>
        <v>0</v>
      </c>
      <c r="AI20" s="151">
        <f>SUM(COUNTIF(B21:AF21,"T"),COUNTIF(B21:AF21,"C"),COUNTIF(B21:AF21,"R"))</f>
        <v>13</v>
      </c>
      <c r="AJ20" s="153">
        <f>SUM(B20:AF20)</f>
        <v>0</v>
      </c>
      <c r="AK20" s="156"/>
      <c r="AL20" s="159">
        <f>SUM(COUNTIF(B21:AF21,"F"))</f>
        <v>0</v>
      </c>
      <c r="AM20" s="177">
        <f>SUM(COUNTIF(B21:AG21,"V"),COUNTIF(B21:AG21,"M"))</f>
        <v>3</v>
      </c>
      <c r="AN20" s="177">
        <f>SUM(COUNTIF(B21:AG21,"E"))</f>
        <v>0</v>
      </c>
      <c r="AO20" s="177">
        <f>SUM(COUNTIF(B21:AG21,"B"))</f>
        <v>0</v>
      </c>
      <c r="AP20" s="177">
        <f>SUM(COUNTIF(B21:AG21,"A"))</f>
        <v>0</v>
      </c>
      <c r="AQ20" s="177">
        <f>SUM(COUNTIF(B21:AG21,"Q"))</f>
        <v>0</v>
      </c>
      <c r="AR20" s="177">
        <f>SUM(COUNTIF(B21:AG21,"S"))</f>
        <v>0</v>
      </c>
      <c r="AS20" s="177">
        <f>SUM(COUNTIF(B21:AG21,"K"))</f>
        <v>14</v>
      </c>
      <c r="AT20" s="177">
        <f>SUM(COUNTIF(B21:AG21,"L"))</f>
        <v>0</v>
      </c>
      <c r="AU20" s="177">
        <f>SUM(COUNTIF(B21:AG21,"P"))</f>
        <v>0</v>
      </c>
      <c r="AV20" s="177">
        <f>SUM(COUNTIF(B21:AG21,"J"))</f>
        <v>0</v>
      </c>
      <c r="AW20" s="177">
        <f>SUM(COUNTIF(B21:AG21,"I"))</f>
        <v>0</v>
      </c>
      <c r="AX20" s="177">
        <f>SUM(COUNTIF(B21:AG21,"Y"))</f>
        <v>0</v>
      </c>
      <c r="AY20" s="173">
        <f>SUM(COUNTIF(B21:AG21,"Z"))</f>
        <v>0</v>
      </c>
    </row>
    <row r="21" spans="1:217" s="43" customFormat="1" ht="14.1" customHeight="1" thickBot="1" x14ac:dyDescent="0.3">
      <c r="A21" s="161"/>
      <c r="B21" s="41" t="s">
        <v>18</v>
      </c>
      <c r="C21" s="41" t="s">
        <v>18</v>
      </c>
      <c r="D21" s="41" t="s">
        <v>18</v>
      </c>
      <c r="E21" s="41" t="s">
        <v>18</v>
      </c>
      <c r="F21" s="41" t="s">
        <v>18</v>
      </c>
      <c r="G21" s="41" t="s">
        <v>18</v>
      </c>
      <c r="H21" s="41" t="s">
        <v>18</v>
      </c>
      <c r="I21" s="41" t="s">
        <v>18</v>
      </c>
      <c r="J21" s="41" t="s">
        <v>18</v>
      </c>
      <c r="K21" s="41" t="s">
        <v>18</v>
      </c>
      <c r="L21" s="41" t="s">
        <v>18</v>
      </c>
      <c r="M21" s="41" t="s">
        <v>18</v>
      </c>
      <c r="N21" s="41" t="s">
        <v>18</v>
      </c>
      <c r="O21" s="41" t="s">
        <v>18</v>
      </c>
      <c r="P21" s="41" t="s">
        <v>27</v>
      </c>
      <c r="Q21" s="41" t="s">
        <v>27</v>
      </c>
      <c r="R21" s="41" t="s">
        <v>27</v>
      </c>
      <c r="S21" s="41" t="s">
        <v>27</v>
      </c>
      <c r="T21" s="41" t="s">
        <v>27</v>
      </c>
      <c r="U21" s="41" t="s">
        <v>27</v>
      </c>
      <c r="V21" s="41" t="s">
        <v>27</v>
      </c>
      <c r="W21" s="41" t="s">
        <v>27</v>
      </c>
      <c r="X21" s="41" t="s">
        <v>27</v>
      </c>
      <c r="Y21" s="41" t="s">
        <v>27</v>
      </c>
      <c r="Z21" s="46" t="s">
        <v>27</v>
      </c>
      <c r="AA21" s="46" t="s">
        <v>27</v>
      </c>
      <c r="AB21" s="46" t="s">
        <v>28</v>
      </c>
      <c r="AC21" s="41" t="s">
        <v>12</v>
      </c>
      <c r="AD21" s="41" t="s">
        <v>12</v>
      </c>
      <c r="AE21" s="41" t="s">
        <v>38</v>
      </c>
      <c r="AF21" s="48"/>
      <c r="AG21" s="42"/>
      <c r="AH21" s="163"/>
      <c r="AI21" s="152"/>
      <c r="AJ21" s="154"/>
      <c r="AK21" s="157"/>
      <c r="AL21" s="159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3"/>
    </row>
    <row r="22" spans="1:217" s="51" customFormat="1" ht="14.1" customHeight="1" x14ac:dyDescent="0.25">
      <c r="A22" s="160" t="s">
        <v>39</v>
      </c>
      <c r="B22" s="38"/>
      <c r="C22" s="38"/>
      <c r="D22" s="38"/>
      <c r="E22" s="96"/>
      <c r="F22" s="96"/>
      <c r="G22" s="38"/>
      <c r="H22" s="96"/>
      <c r="I22" s="9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38"/>
      <c r="AA22" s="38"/>
      <c r="AB22" s="38"/>
      <c r="AC22" s="38"/>
      <c r="AD22" s="38"/>
      <c r="AE22" s="38"/>
      <c r="AF22" s="38"/>
      <c r="AG22" s="39"/>
      <c r="AH22" s="162">
        <f>SUM(COUNTIF(B23:AF23,"O"),COUNTIF(B23:AF23,"G"),COUNTIF(A23:AF23,"ـــــ"),COUNTIF(A23:AF23,"D"))</f>
        <v>14</v>
      </c>
      <c r="AI22" s="151">
        <f>SUM(COUNTIF(B23:AF23,"T"),COUNTIF(B23:AF23,"C"),COUNTIF(B23:AF23,"R"))</f>
        <v>0</v>
      </c>
      <c r="AJ22" s="153">
        <f>SUM(B22:AF22)</f>
        <v>0</v>
      </c>
      <c r="AK22" s="179">
        <v>2017</v>
      </c>
      <c r="AL22" s="159">
        <f>SUM(COUNTIF(B23:AF23,"F"))</f>
        <v>0</v>
      </c>
      <c r="AM22" s="177">
        <f>SUM(COUNTIF(B23:AG23,"V"),COUNTIF(B23:AG23,"M"))</f>
        <v>17</v>
      </c>
      <c r="AN22" s="177">
        <f>SUM(COUNTIF(B23:AG23,"E"))</f>
        <v>0</v>
      </c>
      <c r="AO22" s="177">
        <f>SUM(COUNTIF(B23:AG23,"B"))</f>
        <v>0</v>
      </c>
      <c r="AP22" s="177">
        <f>SUM(COUNTIF(B23:AG23,"A"))</f>
        <v>0</v>
      </c>
      <c r="AQ22" s="177">
        <f>SUM(COUNTIF(B23:AG23,"Q"))</f>
        <v>0</v>
      </c>
      <c r="AR22" s="177">
        <f>SUM(COUNTIF(B23:AG23,"S"))</f>
        <v>0</v>
      </c>
      <c r="AS22" s="177">
        <f>SUM(COUNTIF(B23:AG23,"K"))</f>
        <v>0</v>
      </c>
      <c r="AT22" s="177">
        <f>SUM(COUNTIF(B23:AG23,"L"))</f>
        <v>0</v>
      </c>
      <c r="AU22" s="177">
        <f>SUM(COUNTIF(B23:AG23,"P"))</f>
        <v>0</v>
      </c>
      <c r="AV22" s="177">
        <f>SUM(COUNTIF(B23:AG23,"J"))</f>
        <v>0</v>
      </c>
      <c r="AW22" s="177">
        <f>SUM(COUNTIF(B23:AG23,"I"))</f>
        <v>0</v>
      </c>
      <c r="AX22" s="177">
        <f>SUM(COUNTIF(B23:AG23,"Y"))</f>
        <v>0</v>
      </c>
      <c r="AY22" s="173">
        <f>SUM(COUNTIF(B23:AG23,"Z"))</f>
        <v>0</v>
      </c>
    </row>
    <row r="23" spans="1:217" s="51" customFormat="1" ht="14.1" customHeight="1" thickBot="1" x14ac:dyDescent="0.3">
      <c r="A23" s="161"/>
      <c r="B23" s="41" t="s">
        <v>12</v>
      </c>
      <c r="C23" s="41" t="s">
        <v>12</v>
      </c>
      <c r="D23" s="41" t="s">
        <v>12</v>
      </c>
      <c r="E23" s="41" t="s">
        <v>12</v>
      </c>
      <c r="F23" s="41" t="s">
        <v>12</v>
      </c>
      <c r="G23" s="41" t="s">
        <v>12</v>
      </c>
      <c r="H23" s="41" t="s">
        <v>38</v>
      </c>
      <c r="I23" s="99" t="s">
        <v>12</v>
      </c>
      <c r="J23" s="41" t="s">
        <v>12</v>
      </c>
      <c r="K23" s="41" t="s">
        <v>12</v>
      </c>
      <c r="L23" s="41" t="s">
        <v>12</v>
      </c>
      <c r="M23" s="41" t="s">
        <v>12</v>
      </c>
      <c r="N23" s="41" t="s">
        <v>12</v>
      </c>
      <c r="O23" s="41" t="s">
        <v>38</v>
      </c>
      <c r="P23" s="41" t="s">
        <v>12</v>
      </c>
      <c r="Q23" s="41" t="s">
        <v>12</v>
      </c>
      <c r="R23" s="41" t="s">
        <v>12</v>
      </c>
      <c r="S23" s="41" t="s">
        <v>29</v>
      </c>
      <c r="T23" s="41" t="s">
        <v>29</v>
      </c>
      <c r="U23" s="41" t="s">
        <v>29</v>
      </c>
      <c r="V23" s="41" t="s">
        <v>29</v>
      </c>
      <c r="W23" s="41" t="s">
        <v>29</v>
      </c>
      <c r="X23" s="41" t="s">
        <v>29</v>
      </c>
      <c r="Y23" s="41" t="s">
        <v>29</v>
      </c>
      <c r="Z23" s="41" t="s">
        <v>29</v>
      </c>
      <c r="AA23" s="41" t="s">
        <v>29</v>
      </c>
      <c r="AB23" s="41" t="s">
        <v>29</v>
      </c>
      <c r="AC23" s="41" t="s">
        <v>29</v>
      </c>
      <c r="AD23" s="41" t="s">
        <v>29</v>
      </c>
      <c r="AE23" s="41" t="s">
        <v>29</v>
      </c>
      <c r="AF23" s="41" t="s">
        <v>29</v>
      </c>
      <c r="AG23" s="42"/>
      <c r="AH23" s="163"/>
      <c r="AI23" s="152"/>
      <c r="AJ23" s="154"/>
      <c r="AK23" s="180"/>
      <c r="AL23" s="159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3"/>
    </row>
    <row r="24" spans="1:217" s="5" customFormat="1" ht="14.1" customHeight="1" x14ac:dyDescent="0.3">
      <c r="A24" s="160" t="s">
        <v>40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>
        <v>4</v>
      </c>
      <c r="R24" s="44"/>
      <c r="S24" s="44"/>
      <c r="T24" s="44"/>
      <c r="U24" s="44"/>
      <c r="V24" s="44"/>
      <c r="W24" s="44"/>
      <c r="X24" s="44"/>
      <c r="Y24" s="44">
        <v>4</v>
      </c>
      <c r="Z24" s="44"/>
      <c r="AA24" s="44"/>
      <c r="AB24" s="44"/>
      <c r="AC24" s="44"/>
      <c r="AD24" s="44"/>
      <c r="AE24" s="44"/>
      <c r="AF24" s="44" t="s">
        <v>38</v>
      </c>
      <c r="AG24" s="39"/>
      <c r="AH24" s="162">
        <f>SUM(COUNTIF(B25:AF25,"O"),COUNTIF(B25:AF25,"G"),COUNTIF(A25:AF25,"ـــــ"),COUNTIF(A25:AF25,"D"))</f>
        <v>16</v>
      </c>
      <c r="AI24" s="151">
        <f>SUM(COUNTIF(B25:AF25,"T"),COUNTIF(B25:AF25,"C"),COUNTIF(B25:AF25,"R"))</f>
        <v>15</v>
      </c>
      <c r="AJ24" s="153">
        <f>SUM(B24:AF24)</f>
        <v>8</v>
      </c>
      <c r="AK24" s="180"/>
      <c r="AL24" s="159">
        <f>SUM(COUNTIF(B25:AF25,"F"))</f>
        <v>0</v>
      </c>
      <c r="AM24" s="177">
        <f>SUM(COUNTIF(B25:AG25,"V"),COUNTIF(B25:AG25,"M"))</f>
        <v>0</v>
      </c>
      <c r="AN24" s="177">
        <f>SUM(COUNTIF(B25:AG25,"E"))</f>
        <v>0</v>
      </c>
      <c r="AO24" s="177">
        <f>SUM(COUNTIF(B25:AG25,"B"))</f>
        <v>0</v>
      </c>
      <c r="AP24" s="177">
        <f>SUM(COUNTIF(B25:AG25,"A"))</f>
        <v>0</v>
      </c>
      <c r="AQ24" s="177">
        <f>SUM(COUNTIF(B25:AG25,"Q"))</f>
        <v>0</v>
      </c>
      <c r="AR24" s="177">
        <f>SUM(COUNTIF(B25:AG25,"S"))</f>
        <v>0</v>
      </c>
      <c r="AS24" s="177">
        <f>SUM(COUNTIF(B25:AG25,"K"))</f>
        <v>0</v>
      </c>
      <c r="AT24" s="177">
        <f>SUM(COUNTIF(B25:AG25,"L"))</f>
        <v>0</v>
      </c>
      <c r="AU24" s="177">
        <f>SUM(COUNTIF(B25:AG25,"P"))</f>
        <v>0</v>
      </c>
      <c r="AV24" s="177">
        <f>SUM(COUNTIF(B25:AG25,"J"))</f>
        <v>0</v>
      </c>
      <c r="AW24" s="177">
        <f>SUM(COUNTIF(B25:AG25,"I"))</f>
        <v>0</v>
      </c>
      <c r="AX24" s="177">
        <f>SUM(COUNTIF(B25:AG25,"Y"))</f>
        <v>0</v>
      </c>
      <c r="AY24" s="173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 x14ac:dyDescent="0.25">
      <c r="A25" s="161"/>
      <c r="B25" s="41" t="s">
        <v>81</v>
      </c>
      <c r="C25" s="41" t="s">
        <v>28</v>
      </c>
      <c r="D25" s="41" t="s">
        <v>27</v>
      </c>
      <c r="E25" s="41" t="s">
        <v>27</v>
      </c>
      <c r="F25" s="41" t="s">
        <v>27</v>
      </c>
      <c r="G25" s="41" t="s">
        <v>27</v>
      </c>
      <c r="H25" s="46" t="s">
        <v>27</v>
      </c>
      <c r="I25" s="46" t="s">
        <v>27</v>
      </c>
      <c r="J25" s="46" t="s">
        <v>27</v>
      </c>
      <c r="K25" s="46" t="s">
        <v>27</v>
      </c>
      <c r="L25" s="46" t="s">
        <v>27</v>
      </c>
      <c r="M25" s="46" t="s">
        <v>27</v>
      </c>
      <c r="N25" s="46" t="s">
        <v>28</v>
      </c>
      <c r="O25" s="41" t="s">
        <v>29</v>
      </c>
      <c r="P25" s="41" t="s">
        <v>29</v>
      </c>
      <c r="Q25" s="41" t="s">
        <v>29</v>
      </c>
      <c r="R25" s="41" t="s">
        <v>29</v>
      </c>
      <c r="S25" s="41" t="s">
        <v>29</v>
      </c>
      <c r="T25" s="41" t="s">
        <v>29</v>
      </c>
      <c r="U25" s="41" t="s">
        <v>29</v>
      </c>
      <c r="V25" s="41" t="s">
        <v>29</v>
      </c>
      <c r="W25" s="41" t="s">
        <v>29</v>
      </c>
      <c r="X25" s="41" t="s">
        <v>29</v>
      </c>
      <c r="Y25" s="41" t="s">
        <v>29</v>
      </c>
      <c r="Z25" s="41" t="s">
        <v>29</v>
      </c>
      <c r="AA25" s="41" t="s">
        <v>29</v>
      </c>
      <c r="AB25" s="41" t="s">
        <v>29</v>
      </c>
      <c r="AC25" s="41" t="s">
        <v>29</v>
      </c>
      <c r="AD25" s="41" t="s">
        <v>28</v>
      </c>
      <c r="AE25" s="46" t="s">
        <v>27</v>
      </c>
      <c r="AF25" s="46" t="s">
        <v>27</v>
      </c>
      <c r="AG25" s="42"/>
      <c r="AH25" s="163"/>
      <c r="AI25" s="152"/>
      <c r="AJ25" s="154"/>
      <c r="AK25" s="180"/>
      <c r="AL25" s="159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3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 x14ac:dyDescent="0.2">
      <c r="A26" s="160" t="s">
        <v>41</v>
      </c>
      <c r="B26" s="44" t="s">
        <v>38</v>
      </c>
      <c r="C26" s="44" t="s">
        <v>38</v>
      </c>
      <c r="D26" s="44" t="s">
        <v>38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 t="s">
        <v>26</v>
      </c>
      <c r="R26" s="38"/>
      <c r="S26" s="38"/>
      <c r="T26" s="38"/>
      <c r="U26" s="38"/>
      <c r="V26" s="38" t="s">
        <v>26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62">
        <f>SUM(COUNTIF(B27:AF27,"O"),COUNTIF(B27:AF27,"G"),COUNTIF(A27:AF27,"ـــــ"),COUNTIF(A27:AF27,"D"))</f>
        <v>17</v>
      </c>
      <c r="AI26" s="151">
        <f>SUM(COUNTIF(B27:AF27,"T"),COUNTIF(B27:AF27,"C"),COUNTIF(B27:AF27,"R"))</f>
        <v>13</v>
      </c>
      <c r="AJ26" s="153">
        <f>SUM(B26:AF26)</f>
        <v>0</v>
      </c>
      <c r="AK26" s="180"/>
      <c r="AL26" s="159">
        <f>SUM(COUNTIF(B27:AF27,"F"))</f>
        <v>0</v>
      </c>
      <c r="AM26" s="177">
        <f>SUM(COUNTIF(B27:AG27,"V"),COUNTIF(B27:AG27,"M"))</f>
        <v>0</v>
      </c>
      <c r="AN26" s="177">
        <f>SUM(COUNTIF(B27:AG27,"E"))</f>
        <v>0</v>
      </c>
      <c r="AO26" s="177">
        <f>SUM(COUNTIF(B27:AG27,"B"))</f>
        <v>0</v>
      </c>
      <c r="AP26" s="177">
        <f>SUM(COUNTIF(B27:AG27,"A"))</f>
        <v>0</v>
      </c>
      <c r="AQ26" s="177">
        <f>SUM(COUNTIF(B27:AG27,"Q"))</f>
        <v>0</v>
      </c>
      <c r="AR26" s="177">
        <f>SUM(COUNTIF(B27:AG27,"S"))</f>
        <v>0</v>
      </c>
      <c r="AS26" s="177">
        <f>SUM(COUNTIF(B27:AG27,"K"))</f>
        <v>0</v>
      </c>
      <c r="AT26" s="177">
        <f>SUM(COUNTIF(B27:AG27,"L"))</f>
        <v>0</v>
      </c>
      <c r="AU26" s="177">
        <f>SUM(COUNTIF(B27:AG27,"P"))</f>
        <v>0</v>
      </c>
      <c r="AV26" s="177">
        <f>SUM(COUNTIF(B27:AG27,"J"))</f>
        <v>0</v>
      </c>
      <c r="AW26" s="177">
        <f>SUM(COUNTIF(B27:AG27,"I"))</f>
        <v>0</v>
      </c>
      <c r="AX26" s="177">
        <f>SUM(COUNTIF(B27:AG27,"Y"))</f>
        <v>0</v>
      </c>
      <c r="AY26" s="173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 x14ac:dyDescent="0.25">
      <c r="A27" s="161"/>
      <c r="B27" s="41" t="s">
        <v>27</v>
      </c>
      <c r="C27" s="41" t="s">
        <v>27</v>
      </c>
      <c r="D27" s="41" t="s">
        <v>27</v>
      </c>
      <c r="E27" s="41" t="s">
        <v>27</v>
      </c>
      <c r="F27" s="41" t="s">
        <v>27</v>
      </c>
      <c r="G27" s="41" t="s">
        <v>27</v>
      </c>
      <c r="H27" s="41" t="s">
        <v>27</v>
      </c>
      <c r="I27" s="41" t="s">
        <v>27</v>
      </c>
      <c r="J27" s="41" t="s">
        <v>28</v>
      </c>
      <c r="K27" s="41" t="s">
        <v>29</v>
      </c>
      <c r="L27" s="41" t="s">
        <v>29</v>
      </c>
      <c r="M27" s="41" t="s">
        <v>29</v>
      </c>
      <c r="N27" s="41" t="s">
        <v>29</v>
      </c>
      <c r="O27" s="41" t="s">
        <v>29</v>
      </c>
      <c r="P27" s="41" t="s">
        <v>29</v>
      </c>
      <c r="Q27" s="41" t="s">
        <v>35</v>
      </c>
      <c r="R27" s="41" t="s">
        <v>29</v>
      </c>
      <c r="S27" s="41" t="s">
        <v>29</v>
      </c>
      <c r="T27" s="41" t="s">
        <v>29</v>
      </c>
      <c r="U27" s="41" t="s">
        <v>29</v>
      </c>
      <c r="V27" s="41" t="s">
        <v>35</v>
      </c>
      <c r="W27" s="41" t="s">
        <v>29</v>
      </c>
      <c r="X27" s="41" t="s">
        <v>29</v>
      </c>
      <c r="Y27" s="41" t="s">
        <v>29</v>
      </c>
      <c r="Z27" s="41" t="s">
        <v>29</v>
      </c>
      <c r="AA27" s="41" t="s">
        <v>81</v>
      </c>
      <c r="AB27" s="41" t="s">
        <v>28</v>
      </c>
      <c r="AC27" s="41" t="s">
        <v>27</v>
      </c>
      <c r="AD27" s="41" t="s">
        <v>27</v>
      </c>
      <c r="AE27" s="41" t="s">
        <v>27</v>
      </c>
      <c r="AF27" s="102"/>
      <c r="AG27" s="42"/>
      <c r="AH27" s="163"/>
      <c r="AI27" s="152"/>
      <c r="AJ27" s="154"/>
      <c r="AK27" s="180"/>
      <c r="AL27" s="159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3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 x14ac:dyDescent="0.2">
      <c r="A28" s="160" t="s">
        <v>43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>
        <v>2</v>
      </c>
      <c r="Q28" s="44"/>
      <c r="R28" s="44"/>
      <c r="S28" s="44">
        <v>2</v>
      </c>
      <c r="T28" s="44"/>
      <c r="U28" s="44">
        <v>2</v>
      </c>
      <c r="V28" s="44"/>
      <c r="W28" s="38" t="s">
        <v>26</v>
      </c>
      <c r="X28" s="38" t="s">
        <v>26</v>
      </c>
      <c r="Y28" s="44"/>
      <c r="Z28" s="44"/>
      <c r="AA28" s="44"/>
      <c r="AB28" s="44"/>
      <c r="AC28" s="44"/>
      <c r="AD28" s="44"/>
      <c r="AE28" s="44"/>
      <c r="AF28" s="44"/>
      <c r="AG28" s="39"/>
      <c r="AH28" s="162">
        <f>SUM(COUNTIF(B29:AF29,"O"),COUNTIF(B29:AF29,"G"),COUNTIF(A29:AF29,"ـــــ"),COUNTIF(A29:AF29,"D"))</f>
        <v>14</v>
      </c>
      <c r="AI28" s="151">
        <f>SUM(COUNTIF(B29:AF29,"T"),COUNTIF(B29:AF29,"C"),COUNTIF(B29:AF29,"R"))</f>
        <v>17</v>
      </c>
      <c r="AJ28" s="153">
        <f>SUM(B28:AF28)</f>
        <v>6</v>
      </c>
      <c r="AK28" s="180"/>
      <c r="AL28" s="159">
        <f>SUM(COUNTIF(B29:AF29,"F"))</f>
        <v>0</v>
      </c>
      <c r="AM28" s="177">
        <f>SUM(COUNTIF(B29:AG29,"V"),COUNTIF(B29:AG29,"M"))</f>
        <v>0</v>
      </c>
      <c r="AN28" s="177">
        <f>SUM(COUNTIF(B29:AG29,"E"))</f>
        <v>0</v>
      </c>
      <c r="AO28" s="177">
        <f>SUM(COUNTIF(B29:AG29,"B"))</f>
        <v>0</v>
      </c>
      <c r="AP28" s="177">
        <f>SUM(COUNTIF(B29:AG29,"A"))</f>
        <v>0</v>
      </c>
      <c r="AQ28" s="177">
        <f>SUM(COUNTIF(B29:AG29,"Q"))</f>
        <v>0</v>
      </c>
      <c r="AR28" s="177">
        <f>SUM(COUNTIF(B29:AG29,"S"))</f>
        <v>0</v>
      </c>
      <c r="AS28" s="177">
        <f>SUM(COUNTIF(B29:AG29,"K"))</f>
        <v>0</v>
      </c>
      <c r="AT28" s="177">
        <f>SUM(COUNTIF(B29:AG29,"L"))</f>
        <v>0</v>
      </c>
      <c r="AU28" s="177">
        <f>SUM(COUNTIF(B29:AG29,"P"))</f>
        <v>0</v>
      </c>
      <c r="AV28" s="177">
        <f>SUM(COUNTIF(B29:AG29,"J"))</f>
        <v>0</v>
      </c>
      <c r="AW28" s="177">
        <f>SUM(COUNTIF(B29:AG29,"I"))</f>
        <v>0</v>
      </c>
      <c r="AX28" s="177">
        <f>SUM(COUNTIF(B29:AG29,"Y"))</f>
        <v>0</v>
      </c>
      <c r="AY28" s="173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 x14ac:dyDescent="0.25">
      <c r="A29" s="161"/>
      <c r="B29" s="46" t="s">
        <v>27</v>
      </c>
      <c r="C29" s="46" t="s">
        <v>27</v>
      </c>
      <c r="D29" s="46" t="s">
        <v>27</v>
      </c>
      <c r="E29" s="46" t="s">
        <v>27</v>
      </c>
      <c r="F29" s="46" t="s">
        <v>27</v>
      </c>
      <c r="G29" s="46" t="s">
        <v>27</v>
      </c>
      <c r="H29" s="46" t="s">
        <v>27</v>
      </c>
      <c r="I29" s="46" t="s">
        <v>27</v>
      </c>
      <c r="J29" s="46" t="s">
        <v>27</v>
      </c>
      <c r="K29" s="46" t="s">
        <v>28</v>
      </c>
      <c r="L29" s="41" t="s">
        <v>29</v>
      </c>
      <c r="M29" s="41" t="s">
        <v>29</v>
      </c>
      <c r="N29" s="41" t="s">
        <v>29</v>
      </c>
      <c r="O29" s="41" t="s">
        <v>29</v>
      </c>
      <c r="P29" s="41" t="s">
        <v>29</v>
      </c>
      <c r="Q29" s="41" t="s">
        <v>29</v>
      </c>
      <c r="R29" s="41" t="s">
        <v>29</v>
      </c>
      <c r="S29" s="41" t="s">
        <v>29</v>
      </c>
      <c r="T29" s="41" t="s">
        <v>29</v>
      </c>
      <c r="U29" s="41" t="s">
        <v>29</v>
      </c>
      <c r="V29" s="41" t="s">
        <v>29</v>
      </c>
      <c r="W29" s="41" t="s">
        <v>35</v>
      </c>
      <c r="X29" s="41" t="s">
        <v>35</v>
      </c>
      <c r="Y29" s="41" t="s">
        <v>29</v>
      </c>
      <c r="Z29" s="46" t="s">
        <v>28</v>
      </c>
      <c r="AA29" s="46" t="s">
        <v>27</v>
      </c>
      <c r="AB29" s="46" t="s">
        <v>27</v>
      </c>
      <c r="AC29" s="46" t="s">
        <v>27</v>
      </c>
      <c r="AD29" s="46" t="s">
        <v>27</v>
      </c>
      <c r="AE29" s="46" t="s">
        <v>27</v>
      </c>
      <c r="AF29" s="46" t="s">
        <v>27</v>
      </c>
      <c r="AG29" s="42"/>
      <c r="AH29" s="163"/>
      <c r="AI29" s="152"/>
      <c r="AJ29" s="154"/>
      <c r="AK29" s="180"/>
      <c r="AL29" s="159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3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 x14ac:dyDescent="0.2">
      <c r="A30" s="160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>
        <v>2</v>
      </c>
      <c r="T30" s="38"/>
      <c r="U30" s="38">
        <v>2</v>
      </c>
      <c r="V30" s="38"/>
      <c r="W30" s="38"/>
      <c r="X30" s="38"/>
      <c r="Y30" s="38"/>
      <c r="Z30" s="38">
        <v>2</v>
      </c>
      <c r="AA30" s="38"/>
      <c r="AB30" s="38"/>
      <c r="AC30" s="38"/>
      <c r="AD30" s="38"/>
      <c r="AE30" s="38" t="s">
        <v>26</v>
      </c>
      <c r="AF30" s="100"/>
      <c r="AG30" s="39"/>
      <c r="AH30" s="162">
        <f>SUM(COUNTIF(B31:AF31,"O"),COUNTIF(B31:AF31,"G"),COUNTIF(A31:AF31,"ـــــ"),COUNTIF(A31:AF31,"D"))</f>
        <v>16</v>
      </c>
      <c r="AI30" s="151">
        <f>SUM(COUNTIF(B31:AF31,"T"),COUNTIF(B31:AF31,"C"),COUNTIF(B31:AF31,"R"))</f>
        <v>5</v>
      </c>
      <c r="AJ30" s="153">
        <f>SUM(B30:AF30)</f>
        <v>6</v>
      </c>
      <c r="AK30" s="180"/>
      <c r="AL30" s="159">
        <f>SUM(COUNTIF(B31:AF31,"F"))</f>
        <v>0</v>
      </c>
      <c r="AM30" s="177">
        <f>SUM(COUNTIF(B31:AG31,"V"),COUNTIF(B31:AG31,"M"))</f>
        <v>6</v>
      </c>
      <c r="AN30" s="177">
        <f>SUM(COUNTIF(B31:AG31,"E"))</f>
        <v>3</v>
      </c>
      <c r="AO30" s="177">
        <f>SUM(COUNTIF(B31:AG31,"B"))</f>
        <v>0</v>
      </c>
      <c r="AP30" s="177">
        <f>SUM(COUNTIF(B31:AG31,"A"))</f>
        <v>0</v>
      </c>
      <c r="AQ30" s="177">
        <f>SUM(COUNTIF(B31:AG31,"Q"))</f>
        <v>0</v>
      </c>
      <c r="AR30" s="177">
        <f>SUM(COUNTIF(B31:AG31,"S"))</f>
        <v>0</v>
      </c>
      <c r="AS30" s="177">
        <f>SUM(COUNTIF(B31:AG31,"K"))</f>
        <v>0</v>
      </c>
      <c r="AT30" s="177">
        <f>SUM(COUNTIF(B31:AG31,"L"))</f>
        <v>0</v>
      </c>
      <c r="AU30" s="177">
        <f>SUM(COUNTIF(B31:AG31,"P"))</f>
        <v>0</v>
      </c>
      <c r="AV30" s="177">
        <f>SUM(COUNTIF(B31:AG31,"J"))</f>
        <v>0</v>
      </c>
      <c r="AW30" s="177">
        <f>SUM(COUNTIF(B31:AG31,"I"))</f>
        <v>0</v>
      </c>
      <c r="AX30" s="177">
        <f>SUM(COUNTIF(B31:AG31,"Y"))</f>
        <v>0</v>
      </c>
      <c r="AY30" s="173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 x14ac:dyDescent="0.25">
      <c r="A31" s="161"/>
      <c r="B31" s="41" t="s">
        <v>27</v>
      </c>
      <c r="C31" s="41" t="s">
        <v>27</v>
      </c>
      <c r="D31" s="41" t="s">
        <v>27</v>
      </c>
      <c r="E31" s="41" t="s">
        <v>27</v>
      </c>
      <c r="F31" s="41" t="s">
        <v>28</v>
      </c>
      <c r="G31" s="41" t="s">
        <v>29</v>
      </c>
      <c r="H31" s="41" t="s">
        <v>29</v>
      </c>
      <c r="I31" s="41" t="s">
        <v>13</v>
      </c>
      <c r="J31" s="41" t="s">
        <v>13</v>
      </c>
      <c r="K31" s="41" t="s">
        <v>13</v>
      </c>
      <c r="L31" s="41" t="s">
        <v>12</v>
      </c>
      <c r="M31" s="41" t="s">
        <v>12</v>
      </c>
      <c r="N31" s="41" t="s">
        <v>12</v>
      </c>
      <c r="O31" s="41" t="s">
        <v>12</v>
      </c>
      <c r="P31" s="41" t="s">
        <v>12</v>
      </c>
      <c r="Q31" s="41" t="s">
        <v>12</v>
      </c>
      <c r="R31" s="41" t="s">
        <v>29</v>
      </c>
      <c r="S31" s="41" t="s">
        <v>29</v>
      </c>
      <c r="T31" s="41" t="s">
        <v>29</v>
      </c>
      <c r="U31" s="41" t="s">
        <v>29</v>
      </c>
      <c r="V31" s="41" t="s">
        <v>29</v>
      </c>
      <c r="W31" s="41" t="s">
        <v>29</v>
      </c>
      <c r="X31" s="41" t="s">
        <v>29</v>
      </c>
      <c r="Y31" s="41" t="s">
        <v>29</v>
      </c>
      <c r="Z31" s="41" t="s">
        <v>29</v>
      </c>
      <c r="AA31" s="41" t="s">
        <v>29</v>
      </c>
      <c r="AB31" s="41" t="s">
        <v>29</v>
      </c>
      <c r="AC31" s="41" t="s">
        <v>29</v>
      </c>
      <c r="AD31" s="41" t="s">
        <v>29</v>
      </c>
      <c r="AE31" s="41" t="s">
        <v>35</v>
      </c>
      <c r="AF31" s="102"/>
      <c r="AG31" s="42"/>
      <c r="AH31" s="163"/>
      <c r="AI31" s="152"/>
      <c r="AJ31" s="154"/>
      <c r="AK31" s="180"/>
      <c r="AL31" s="159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3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 x14ac:dyDescent="0.2">
      <c r="A32" s="160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>
        <v>2</v>
      </c>
      <c r="V32" s="44"/>
      <c r="W32" s="44"/>
      <c r="X32" s="44">
        <v>2</v>
      </c>
      <c r="Y32" s="38" t="s">
        <v>26</v>
      </c>
      <c r="Z32" s="44"/>
      <c r="AA32" s="44">
        <v>2</v>
      </c>
      <c r="AB32" s="44"/>
      <c r="AC32" s="44"/>
      <c r="AD32" s="44"/>
      <c r="AE32" s="44">
        <v>2</v>
      </c>
      <c r="AF32" s="44"/>
      <c r="AG32" s="39"/>
      <c r="AH32" s="162">
        <f>SUM(COUNTIF(B33:AF33,"O"),COUNTIF(B33:AF33,"G"),COUNTIF(A33:AF33,"ـــــ"),COUNTIF(A33:AF33,"D"))</f>
        <v>15</v>
      </c>
      <c r="AI32" s="151">
        <f>SUM(COUNTIF(B33:AF33,"T"),COUNTIF(B33:AF33,"C"),COUNTIF(B33:AF33,"R"))</f>
        <v>16</v>
      </c>
      <c r="AJ32" s="153">
        <f>SUM(B32:AF32)</f>
        <v>8</v>
      </c>
      <c r="AK32" s="180"/>
      <c r="AL32" s="159">
        <f>SUM(COUNTIF(B33:AF33,"F"))</f>
        <v>0</v>
      </c>
      <c r="AM32" s="177">
        <f>SUM(COUNTIF(B33:AG33,"V"),COUNTIF(B33:AG33,"M"))</f>
        <v>0</v>
      </c>
      <c r="AN32" s="177">
        <f>SUM(COUNTIF(B33:AG33,"E"))</f>
        <v>0</v>
      </c>
      <c r="AO32" s="177">
        <f>SUM(COUNTIF(B33:AG33,"B"))</f>
        <v>0</v>
      </c>
      <c r="AP32" s="177">
        <f>SUM(COUNTIF(B33:AG33,"A"))</f>
        <v>0</v>
      </c>
      <c r="AQ32" s="177">
        <f>SUM(COUNTIF(B33:AG33,"Q"))</f>
        <v>0</v>
      </c>
      <c r="AR32" s="177">
        <f>SUM(COUNTIF(B33:AG33,"S"))</f>
        <v>0</v>
      </c>
      <c r="AS32" s="177">
        <f>SUM(COUNTIF(B33:AG33,"K"))</f>
        <v>0</v>
      </c>
      <c r="AT32" s="177">
        <f>SUM(COUNTIF(B33:AG33,"L"))</f>
        <v>0</v>
      </c>
      <c r="AU32" s="177">
        <f>SUM(COUNTIF(B33:AG33,"P"))</f>
        <v>0</v>
      </c>
      <c r="AV32" s="177">
        <f>SUM(COUNTIF(B33:AG33,"J"))</f>
        <v>0</v>
      </c>
      <c r="AW32" s="177">
        <f>SUM(COUNTIF(B33:AG33,"I"))</f>
        <v>0</v>
      </c>
      <c r="AX32" s="177">
        <f>SUM(COUNTIF(B33:AG33,"Y"))</f>
        <v>0</v>
      </c>
      <c r="AY32" s="173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 x14ac:dyDescent="0.25">
      <c r="A33" s="182"/>
      <c r="B33" s="41" t="s">
        <v>29</v>
      </c>
      <c r="C33" s="41" t="s">
        <v>29</v>
      </c>
      <c r="D33" s="41" t="s">
        <v>28</v>
      </c>
      <c r="E33" s="41" t="s">
        <v>27</v>
      </c>
      <c r="F33" s="41" t="s">
        <v>27</v>
      </c>
      <c r="G33" s="41" t="s">
        <v>27</v>
      </c>
      <c r="H33" s="41" t="s">
        <v>27</v>
      </c>
      <c r="I33" s="41" t="s">
        <v>27</v>
      </c>
      <c r="J33" s="41" t="s">
        <v>27</v>
      </c>
      <c r="K33" s="41" t="s">
        <v>27</v>
      </c>
      <c r="L33" s="41" t="s">
        <v>27</v>
      </c>
      <c r="M33" s="41" t="s">
        <v>27</v>
      </c>
      <c r="N33" s="41" t="s">
        <v>27</v>
      </c>
      <c r="O33" s="41" t="s">
        <v>27</v>
      </c>
      <c r="P33" s="41" t="s">
        <v>27</v>
      </c>
      <c r="Q33" s="41" t="s">
        <v>27</v>
      </c>
      <c r="R33" s="41" t="s">
        <v>28</v>
      </c>
      <c r="S33" s="41" t="s">
        <v>29</v>
      </c>
      <c r="T33" s="41" t="s">
        <v>29</v>
      </c>
      <c r="U33" s="41" t="s">
        <v>29</v>
      </c>
      <c r="V33" s="41" t="s">
        <v>29</v>
      </c>
      <c r="W33" s="41" t="s">
        <v>29</v>
      </c>
      <c r="X33" s="41" t="s">
        <v>29</v>
      </c>
      <c r="Y33" s="41" t="s">
        <v>35</v>
      </c>
      <c r="Z33" s="41" t="s">
        <v>29</v>
      </c>
      <c r="AA33" s="41" t="s">
        <v>29</v>
      </c>
      <c r="AB33" s="41" t="s">
        <v>29</v>
      </c>
      <c r="AC33" s="41" t="s">
        <v>29</v>
      </c>
      <c r="AD33" s="41" t="s">
        <v>29</v>
      </c>
      <c r="AE33" s="41" t="s">
        <v>29</v>
      </c>
      <c r="AF33" s="41" t="s">
        <v>28</v>
      </c>
      <c r="AG33" s="56"/>
      <c r="AH33" s="163"/>
      <c r="AI33" s="152"/>
      <c r="AJ33" s="183"/>
      <c r="AK33" s="181"/>
      <c r="AL33" s="184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6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 x14ac:dyDescent="0.2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87" t="str">
        <f>IF(AB39&lt;=-7,"انتبه  هذا الموظف قد تجاوز ايام الإجازة المطلوبة منه -7 ايام","")</f>
        <v/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B35" s="188">
        <f>AH35-AI35</f>
        <v>2</v>
      </c>
      <c r="AC35" s="189"/>
      <c r="AD35" s="192" t="s">
        <v>46</v>
      </c>
      <c r="AE35" s="193"/>
      <c r="AF35" s="194"/>
      <c r="AG35" s="59"/>
      <c r="AH35" s="198">
        <f>SUM(AH10:AH33)</f>
        <v>153</v>
      </c>
      <c r="AI35" s="200">
        <f>SUM(AI10:AI33)</f>
        <v>151</v>
      </c>
      <c r="AJ35" s="226">
        <f>SUM(AJ10:AJ33)</f>
        <v>72</v>
      </c>
      <c r="AK35" s="60"/>
      <c r="AL35" s="264">
        <f>SUM(AL10:AL33)</f>
        <v>0</v>
      </c>
      <c r="AM35" s="256">
        <f t="shared" ref="AM35:AY35" si="0">SUM(AM10:AM33)</f>
        <v>26</v>
      </c>
      <c r="AN35" s="256">
        <f t="shared" si="0"/>
        <v>3</v>
      </c>
      <c r="AO35" s="256">
        <f t="shared" si="0"/>
        <v>0</v>
      </c>
      <c r="AP35" s="256">
        <f t="shared" si="0"/>
        <v>0</v>
      </c>
      <c r="AQ35" s="256">
        <f t="shared" si="0"/>
        <v>0</v>
      </c>
      <c r="AR35" s="256">
        <f t="shared" si="0"/>
        <v>0</v>
      </c>
      <c r="AS35" s="256">
        <f t="shared" si="0"/>
        <v>32</v>
      </c>
      <c r="AT35" s="256">
        <f t="shared" si="0"/>
        <v>0</v>
      </c>
      <c r="AU35" s="256">
        <f t="shared" si="0"/>
        <v>0</v>
      </c>
      <c r="AV35" s="256">
        <f t="shared" si="0"/>
        <v>0</v>
      </c>
      <c r="AW35" s="256">
        <f t="shared" si="0"/>
        <v>0</v>
      </c>
      <c r="AX35" s="256">
        <f t="shared" si="0"/>
        <v>0</v>
      </c>
      <c r="AY35" s="258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58"/>
      <c r="AB36" s="190"/>
      <c r="AC36" s="191"/>
      <c r="AD36" s="195"/>
      <c r="AE36" s="196"/>
      <c r="AF36" s="197"/>
      <c r="AG36" s="59"/>
      <c r="AH36" s="199"/>
      <c r="AI36" s="201"/>
      <c r="AJ36" s="227"/>
      <c r="AK36" s="60"/>
      <c r="AL36" s="265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87" t="str">
        <f>IF(AB39&gt;=21,"انتبه  هذا الموظف قد تجاوز رصيده الأيام المسموح بها 21 ايام","")</f>
        <v/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58"/>
      <c r="AB37" s="266">
        <f>'[1]2016'!AE7</f>
        <v>18</v>
      </c>
      <c r="AC37" s="217"/>
      <c r="AD37" s="220" t="s">
        <v>47</v>
      </c>
      <c r="AE37" s="221"/>
      <c r="AF37" s="222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63"/>
      <c r="AB38" s="218"/>
      <c r="AC38" s="219"/>
      <c r="AD38" s="223"/>
      <c r="AE38" s="224"/>
      <c r="AF38" s="225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202">
        <f>AB35+AB37</f>
        <v>20</v>
      </c>
      <c r="AC39" s="203"/>
      <c r="AD39" s="206" t="s">
        <v>48</v>
      </c>
      <c r="AE39" s="207"/>
      <c r="AF39" s="208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204"/>
      <c r="AC40" s="205"/>
      <c r="AD40" s="209"/>
      <c r="AE40" s="210"/>
      <c r="AF40" s="211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 x14ac:dyDescent="0.2">
      <c r="A42" s="160" t="s">
        <v>25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>
        <v>2</v>
      </c>
      <c r="AD42" s="37"/>
      <c r="AE42" s="37"/>
      <c r="AF42" s="37"/>
      <c r="AG42" s="39"/>
      <c r="AH42" s="162">
        <f>SUM(COUNTIF(B43:AF43,"O"),COUNTIF(B43:AF43,"G"),COUNTIF(A43:AF43,"ـــــ"),COUNTIF(A43:AF43,"D"))</f>
        <v>6</v>
      </c>
      <c r="AI42" s="151">
        <f t="shared" ref="AI42:AI64" si="1">SUM(COUNTIF(B43:AF43,"T"),COUNTIF(B43:AF43,"C"),COUNTIF(B43:AF43,"R"))</f>
        <v>20</v>
      </c>
      <c r="AJ42" s="153">
        <f>SUM(B42:AF42)</f>
        <v>2</v>
      </c>
      <c r="AK42" s="155">
        <v>2018</v>
      </c>
      <c r="AL42" s="158">
        <f>SUM(COUNTIF(B43:AF43,"F"))</f>
        <v>0</v>
      </c>
      <c r="AM42" s="178">
        <f>SUM(COUNTIF(B43:AG43,"V"),COUNTIF(B43:AG43,"M"))</f>
        <v>0</v>
      </c>
      <c r="AN42" s="178">
        <f>SUM(COUNTIF(B43:AG43,"E"))</f>
        <v>0</v>
      </c>
      <c r="AO42" s="178">
        <f>SUM(COUNTIF(B43:AG43,"B"))</f>
        <v>0</v>
      </c>
      <c r="AP42" s="178">
        <f>SUM(COUNTIF(B43:AG43,"A"))</f>
        <v>0</v>
      </c>
      <c r="AQ42" s="178">
        <f>SUM(COUNTIF(B43:AG43,"Q"))</f>
        <v>0</v>
      </c>
      <c r="AR42" s="178">
        <f>SUM(COUNTIF(B43:AG43,"S"))</f>
        <v>0</v>
      </c>
      <c r="AS42" s="178">
        <f>SUM(COUNTIF(B43:AG43,"K"))</f>
        <v>0</v>
      </c>
      <c r="AT42" s="178">
        <f>SUM(COUNTIF(B43:AG43,"L"))</f>
        <v>0</v>
      </c>
      <c r="AU42" s="178">
        <f>SUM(COUNTIF(B43:AG43,"P"))</f>
        <v>0</v>
      </c>
      <c r="AV42" s="178">
        <f>SUM(COUNTIF(B43:AG43,"J"))</f>
        <v>0</v>
      </c>
      <c r="AW42" s="178">
        <f>SUM(COUNTIF(B43:AG43,"I"))</f>
        <v>0</v>
      </c>
      <c r="AX42" s="178">
        <f>SUM(COUNTIF(B43:AG43,"Y"))</f>
        <v>0</v>
      </c>
      <c r="AY42" s="172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 x14ac:dyDescent="0.25">
      <c r="A43" s="161"/>
      <c r="B43" s="40" t="s">
        <v>27</v>
      </c>
      <c r="C43" s="40" t="s">
        <v>27</v>
      </c>
      <c r="D43" s="40" t="s">
        <v>27</v>
      </c>
      <c r="E43" s="40" t="s">
        <v>27</v>
      </c>
      <c r="F43" s="40" t="s">
        <v>27</v>
      </c>
      <c r="G43" s="40" t="s">
        <v>27</v>
      </c>
      <c r="H43" s="40" t="s">
        <v>27</v>
      </c>
      <c r="I43" s="40" t="s">
        <v>27</v>
      </c>
      <c r="J43" s="40" t="s">
        <v>27</v>
      </c>
      <c r="K43" s="40" t="s">
        <v>27</v>
      </c>
      <c r="L43" s="40" t="s">
        <v>27</v>
      </c>
      <c r="M43" s="40" t="s">
        <v>27</v>
      </c>
      <c r="N43" s="40" t="s">
        <v>27</v>
      </c>
      <c r="O43" s="40" t="s">
        <v>27</v>
      </c>
      <c r="P43" s="40" t="s">
        <v>27</v>
      </c>
      <c r="Q43" s="40" t="s">
        <v>27</v>
      </c>
      <c r="R43" s="40" t="s">
        <v>27</v>
      </c>
      <c r="S43" s="40" t="s">
        <v>27</v>
      </c>
      <c r="T43" s="40" t="s">
        <v>27</v>
      </c>
      <c r="U43" s="40" t="s">
        <v>27</v>
      </c>
      <c r="V43" s="106" t="s">
        <v>82</v>
      </c>
      <c r="W43" s="106" t="s">
        <v>82</v>
      </c>
      <c r="X43" s="106" t="s">
        <v>82</v>
      </c>
      <c r="Y43" s="106" t="s">
        <v>82</v>
      </c>
      <c r="Z43" s="106" t="s">
        <v>85</v>
      </c>
      <c r="AA43" s="40" t="s">
        <v>86</v>
      </c>
      <c r="AB43" s="40" t="s">
        <v>86</v>
      </c>
      <c r="AC43" s="40" t="s">
        <v>86</v>
      </c>
      <c r="AD43" s="40" t="s">
        <v>86</v>
      </c>
      <c r="AE43" s="40" t="s">
        <v>86</v>
      </c>
      <c r="AF43" s="40" t="s">
        <v>86</v>
      </c>
      <c r="AG43" s="42"/>
      <c r="AH43" s="163"/>
      <c r="AI43" s="152"/>
      <c r="AJ43" s="154"/>
      <c r="AK43" s="156"/>
      <c r="AL43" s="159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3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 x14ac:dyDescent="0.2">
      <c r="A44" s="160" t="s">
        <v>32</v>
      </c>
      <c r="B44" s="44"/>
      <c r="C44" s="44"/>
      <c r="D44" s="44">
        <v>2</v>
      </c>
      <c r="E44" s="44"/>
      <c r="F44" s="44"/>
      <c r="G44" s="44"/>
      <c r="H44" s="44"/>
      <c r="I44" s="44"/>
      <c r="J44" s="44"/>
      <c r="K44" s="44">
        <v>2</v>
      </c>
      <c r="L44" s="44"/>
      <c r="M44" s="44"/>
      <c r="N44" s="44"/>
      <c r="O44" s="44"/>
      <c r="P44" s="44"/>
      <c r="Q44" s="44"/>
      <c r="R44" s="38" t="s">
        <v>26</v>
      </c>
      <c r="S44" s="38" t="s">
        <v>26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230"/>
      <c r="AE44" s="231"/>
      <c r="AF44" s="232"/>
      <c r="AG44" s="45"/>
      <c r="AH44" s="162">
        <f>SUM(COUNTIF(B45:AF45,"O"),COUNTIF(B45:AF45,"G"),COUNTIF(A45:AF45,"ـــــ"),COUNTIF(A45:AF45,"D"))</f>
        <v>19</v>
      </c>
      <c r="AI44" s="151">
        <f t="shared" si="1"/>
        <v>9</v>
      </c>
      <c r="AJ44" s="153">
        <f>SUM(B44:AF44)</f>
        <v>4</v>
      </c>
      <c r="AK44" s="156"/>
      <c r="AL44" s="236">
        <f>SUM(COUNTIF(B45:AF45,"F"))</f>
        <v>0</v>
      </c>
      <c r="AM44" s="238">
        <f>SUM(COUNTIF(B45:AG45,"V"),COUNTIF(B45:AG45,"M"))</f>
        <v>0</v>
      </c>
      <c r="AN44" s="238">
        <f>SUM(COUNTIF(B45:AG45,"E"))</f>
        <v>0</v>
      </c>
      <c r="AO44" s="238">
        <f>SUM(COUNTIF(B45:AG45,"B"))</f>
        <v>0</v>
      </c>
      <c r="AP44" s="238">
        <f>SUM(COUNTIF(B45:AG45,"A"))</f>
        <v>0</v>
      </c>
      <c r="AQ44" s="238">
        <f>SUM(COUNTIF(B45:AG45,"Q"))</f>
        <v>0</v>
      </c>
      <c r="AR44" s="238">
        <f>SUM(COUNTIF(B45:AG45,"S"))</f>
        <v>0</v>
      </c>
      <c r="AS44" s="238">
        <f>SUM(COUNTIF(B45:AG45,"K"))</f>
        <v>0</v>
      </c>
      <c r="AT44" s="238">
        <f>SUM(COUNTIF(B45:AG45,"L"))</f>
        <v>0</v>
      </c>
      <c r="AU44" s="238">
        <f>SUM(COUNTIF(B45:AG45,"P"))</f>
        <v>0</v>
      </c>
      <c r="AV44" s="238">
        <f>SUM(COUNTIF(B45:AG45,"J"))</f>
        <v>0</v>
      </c>
      <c r="AW44" s="238">
        <f>SUM(COUNTIF(B45:AG45,"I"))</f>
        <v>0</v>
      </c>
      <c r="AX44" s="238">
        <f>SUM(COUNTIF(B45:AG45,"Y"))</f>
        <v>0</v>
      </c>
      <c r="AY44" s="240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 x14ac:dyDescent="0.25">
      <c r="A45" s="161"/>
      <c r="B45" s="40" t="s">
        <v>86</v>
      </c>
      <c r="C45" s="40" t="s">
        <v>86</v>
      </c>
      <c r="D45" s="40" t="s">
        <v>86</v>
      </c>
      <c r="E45" s="40" t="s">
        <v>86</v>
      </c>
      <c r="F45" s="40" t="s">
        <v>86</v>
      </c>
      <c r="G45" s="40" t="s">
        <v>86</v>
      </c>
      <c r="H45" s="40" t="s">
        <v>86</v>
      </c>
      <c r="I45" s="40" t="s">
        <v>86</v>
      </c>
      <c r="J45" s="40" t="s">
        <v>86</v>
      </c>
      <c r="K45" s="40" t="s">
        <v>86</v>
      </c>
      <c r="L45" s="40" t="s">
        <v>86</v>
      </c>
      <c r="M45" s="40" t="s">
        <v>86</v>
      </c>
      <c r="N45" s="40" t="s">
        <v>86</v>
      </c>
      <c r="O45" s="40" t="s">
        <v>86</v>
      </c>
      <c r="P45" s="40" t="s">
        <v>86</v>
      </c>
      <c r="Q45" s="40" t="s">
        <v>86</v>
      </c>
      <c r="R45" s="41" t="s">
        <v>35</v>
      </c>
      <c r="S45" s="41" t="s">
        <v>35</v>
      </c>
      <c r="T45" s="40" t="s">
        <v>86</v>
      </c>
      <c r="U45" s="46" t="s">
        <v>28</v>
      </c>
      <c r="V45" s="46" t="s">
        <v>27</v>
      </c>
      <c r="W45" s="46" t="s">
        <v>27</v>
      </c>
      <c r="X45" s="46" t="s">
        <v>27</v>
      </c>
      <c r="Y45" s="46" t="s">
        <v>27</v>
      </c>
      <c r="Z45" s="46" t="s">
        <v>27</v>
      </c>
      <c r="AA45" s="46" t="s">
        <v>27</v>
      </c>
      <c r="AB45" s="46" t="s">
        <v>27</v>
      </c>
      <c r="AC45" s="46" t="s">
        <v>27</v>
      </c>
      <c r="AD45" s="233"/>
      <c r="AE45" s="234"/>
      <c r="AF45" s="235"/>
      <c r="AG45" s="47"/>
      <c r="AH45" s="163"/>
      <c r="AI45" s="152"/>
      <c r="AJ45" s="154"/>
      <c r="AK45" s="156"/>
      <c r="AL45" s="237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41"/>
      <c r="AZ45" s="68"/>
      <c r="BA45" s="68"/>
      <c r="BB45" s="68"/>
      <c r="BC45" s="68"/>
      <c r="BD45" s="68"/>
      <c r="BE45" s="68"/>
    </row>
    <row r="46" spans="1:217" s="69" customFormat="1" ht="14.1" customHeight="1" thickTop="1" x14ac:dyDescent="0.2">
      <c r="A46" s="160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>
        <v>2</v>
      </c>
      <c r="R46" s="37">
        <v>2</v>
      </c>
      <c r="S46" s="37">
        <v>2</v>
      </c>
      <c r="T46" s="37"/>
      <c r="U46" s="37"/>
      <c r="V46" s="37"/>
      <c r="W46" s="37">
        <v>2</v>
      </c>
      <c r="X46" s="37"/>
      <c r="Y46" s="37"/>
      <c r="Z46" s="37"/>
      <c r="AA46" s="37"/>
      <c r="AB46" s="37"/>
      <c r="AC46" s="37">
        <v>2</v>
      </c>
      <c r="AD46" s="37"/>
      <c r="AE46" s="37"/>
      <c r="AF46" s="37">
        <v>2</v>
      </c>
      <c r="AG46" s="39"/>
      <c r="AH46" s="162">
        <f>SUM(COUNTIF(B47:AF47,"O"),COUNTIF(B47:AF47,"G"),COUNTIF(A47:AF47,"ـــــ"),COUNTIF(A47:AF47,"D"))</f>
        <v>16</v>
      </c>
      <c r="AI46" s="151">
        <f t="shared" si="1"/>
        <v>15</v>
      </c>
      <c r="AJ46" s="153">
        <f>SUM(B46:AF46)</f>
        <v>12</v>
      </c>
      <c r="AK46" s="156"/>
      <c r="AL46" s="236">
        <f>SUM(COUNTIF(B47:AF47,"F"))</f>
        <v>0</v>
      </c>
      <c r="AM46" s="238">
        <f>SUM(COUNTIF(B47:AG47,"V"),COUNTIF(B47:AG47,"M"))</f>
        <v>0</v>
      </c>
      <c r="AN46" s="238">
        <f>SUM(COUNTIF(B47:AG47,"E"))</f>
        <v>0</v>
      </c>
      <c r="AO46" s="238">
        <f>SUM(COUNTIF(B47:AG47,"B"))</f>
        <v>0</v>
      </c>
      <c r="AP46" s="238">
        <f>SUM(COUNTIF(B47:AG47,"A"))</f>
        <v>0</v>
      </c>
      <c r="AQ46" s="238">
        <f>SUM(COUNTIF(B47:AG47,"Q"))</f>
        <v>0</v>
      </c>
      <c r="AR46" s="238">
        <f>SUM(COUNTIF(B47:AG47,"S"))</f>
        <v>0</v>
      </c>
      <c r="AS46" s="238">
        <f>SUM(COUNTIF(B47:AG47,"K"))</f>
        <v>0</v>
      </c>
      <c r="AT46" s="238">
        <f>SUM(COUNTIF(B47:AG47,"L"))</f>
        <v>0</v>
      </c>
      <c r="AU46" s="238">
        <f>SUM(COUNTIF(B47:AG47,"P"))</f>
        <v>0</v>
      </c>
      <c r="AV46" s="238">
        <f>SUM(COUNTIF(B47:AG47,"J"))</f>
        <v>0</v>
      </c>
      <c r="AW46" s="238">
        <f>SUM(COUNTIF(B47:AG47,"I"))</f>
        <v>0</v>
      </c>
      <c r="AX46" s="238">
        <f>SUM(COUNTIF(B47:AG47,"Y"))</f>
        <v>0</v>
      </c>
      <c r="AY46" s="240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 x14ac:dyDescent="0.25">
      <c r="A47" s="161"/>
      <c r="B47" s="40" t="s">
        <v>27</v>
      </c>
      <c r="C47" s="40" t="s">
        <v>27</v>
      </c>
      <c r="D47" s="40" t="s">
        <v>27</v>
      </c>
      <c r="E47" s="40" t="s">
        <v>27</v>
      </c>
      <c r="F47" s="40" t="s">
        <v>27</v>
      </c>
      <c r="G47" s="40" t="s">
        <v>27</v>
      </c>
      <c r="H47" s="40" t="s">
        <v>27</v>
      </c>
      <c r="I47" s="40" t="s">
        <v>27</v>
      </c>
      <c r="J47" s="40" t="s">
        <v>27</v>
      </c>
      <c r="K47" s="40" t="s">
        <v>27</v>
      </c>
      <c r="L47" s="40" t="s">
        <v>27</v>
      </c>
      <c r="M47" s="40" t="s">
        <v>27</v>
      </c>
      <c r="N47" s="40" t="s">
        <v>27</v>
      </c>
      <c r="O47" s="40" t="s">
        <v>27</v>
      </c>
      <c r="P47" s="40" t="s">
        <v>28</v>
      </c>
      <c r="Q47" s="40" t="s">
        <v>86</v>
      </c>
      <c r="R47" s="40" t="s">
        <v>86</v>
      </c>
      <c r="S47" s="40" t="s">
        <v>86</v>
      </c>
      <c r="T47" s="40" t="s">
        <v>86</v>
      </c>
      <c r="U47" s="40" t="s">
        <v>86</v>
      </c>
      <c r="V47" s="40" t="s">
        <v>86</v>
      </c>
      <c r="W47" s="40" t="s">
        <v>86</v>
      </c>
      <c r="X47" s="40" t="s">
        <v>86</v>
      </c>
      <c r="Y47" s="40" t="s">
        <v>86</v>
      </c>
      <c r="Z47" s="40" t="s">
        <v>86</v>
      </c>
      <c r="AA47" s="40" t="s">
        <v>86</v>
      </c>
      <c r="AB47" s="40" t="s">
        <v>86</v>
      </c>
      <c r="AC47" s="40" t="s">
        <v>86</v>
      </c>
      <c r="AD47" s="40" t="s">
        <v>86</v>
      </c>
      <c r="AE47" s="40" t="s">
        <v>86</v>
      </c>
      <c r="AF47" s="40" t="s">
        <v>86</v>
      </c>
      <c r="AG47" s="42"/>
      <c r="AH47" s="163"/>
      <c r="AI47" s="152"/>
      <c r="AJ47" s="154"/>
      <c r="AK47" s="156"/>
      <c r="AL47" s="237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41"/>
      <c r="AZ47" s="68"/>
      <c r="BA47" s="68"/>
      <c r="BB47" s="68"/>
      <c r="BC47" s="68"/>
      <c r="BD47" s="68"/>
      <c r="BE47" s="68"/>
    </row>
    <row r="48" spans="1:217" s="69" customFormat="1" ht="14.1" customHeight="1" thickTop="1" x14ac:dyDescent="0.2">
      <c r="A48" s="160" t="s">
        <v>34</v>
      </c>
      <c r="B48" s="44">
        <v>2</v>
      </c>
      <c r="C48" s="44"/>
      <c r="D48" s="44">
        <v>2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>
        <v>2</v>
      </c>
      <c r="Y48" s="44"/>
      <c r="Z48" s="44"/>
      <c r="AA48" s="44">
        <v>2</v>
      </c>
      <c r="AB48" s="44"/>
      <c r="AC48" s="38">
        <v>2</v>
      </c>
      <c r="AD48" s="38">
        <v>2</v>
      </c>
      <c r="AE48" s="38"/>
      <c r="AF48" s="48"/>
      <c r="AG48" s="39"/>
      <c r="AH48" s="162">
        <f>SUM(COUNTIF(B49:AF49,"O"),COUNTIF(B49:AF49,"G"),COUNTIF(A49:AF49,"ـــــ"),COUNTIF(A49:AF49,"D"))</f>
        <v>13</v>
      </c>
      <c r="AI48" s="151">
        <f t="shared" si="1"/>
        <v>17</v>
      </c>
      <c r="AJ48" s="153">
        <f>SUM(B48:AF48)</f>
        <v>12</v>
      </c>
      <c r="AK48" s="156"/>
      <c r="AL48" s="236">
        <f>SUM(COUNTIF(B49:AF49,"F"))</f>
        <v>0</v>
      </c>
      <c r="AM48" s="238">
        <f>SUM(COUNTIF(B49:AG49,"V"),COUNTIF(B49:AG49,"M"))</f>
        <v>0</v>
      </c>
      <c r="AN48" s="238">
        <f>SUM(COUNTIF(B49:AG49,"E"))</f>
        <v>0</v>
      </c>
      <c r="AO48" s="238">
        <f>SUM(COUNTIF(B49:AG49,"B"))</f>
        <v>0</v>
      </c>
      <c r="AP48" s="238">
        <f>SUM(COUNTIF(B49:AG49,"A"))</f>
        <v>0</v>
      </c>
      <c r="AQ48" s="238">
        <f>SUM(COUNTIF(B49:AG49,"Q"))</f>
        <v>0</v>
      </c>
      <c r="AR48" s="238">
        <f>SUM(COUNTIF(B49:AG49,"S"))</f>
        <v>0</v>
      </c>
      <c r="AS48" s="238">
        <f>SUM(COUNTIF(B49:AG49,"K"))</f>
        <v>0</v>
      </c>
      <c r="AT48" s="238">
        <f>SUM(COUNTIF(B49:AG49,"L"))</f>
        <v>0</v>
      </c>
      <c r="AU48" s="238">
        <f>SUM(COUNTIF(B49:AG49,"P"))</f>
        <v>0</v>
      </c>
      <c r="AV48" s="238">
        <f>SUM(COUNTIF(B49:AG49,"J"))</f>
        <v>0</v>
      </c>
      <c r="AW48" s="238">
        <f>SUM(COUNTIF(B49:AG49,"I"))</f>
        <v>0</v>
      </c>
      <c r="AX48" s="238">
        <f>SUM(COUNTIF(B49:AG49,"Y"))</f>
        <v>0</v>
      </c>
      <c r="AY48" s="240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 x14ac:dyDescent="0.25">
      <c r="A49" s="161"/>
      <c r="B49" s="40" t="s">
        <v>86</v>
      </c>
      <c r="C49" s="40" t="s">
        <v>86</v>
      </c>
      <c r="D49" s="40" t="s">
        <v>86</v>
      </c>
      <c r="E49" s="40" t="s">
        <v>86</v>
      </c>
      <c r="F49" s="46" t="s">
        <v>28</v>
      </c>
      <c r="G49" s="46" t="s">
        <v>27</v>
      </c>
      <c r="H49" s="46" t="s">
        <v>27</v>
      </c>
      <c r="I49" s="46" t="s">
        <v>27</v>
      </c>
      <c r="J49" s="46" t="s">
        <v>27</v>
      </c>
      <c r="K49" s="46" t="s">
        <v>27</v>
      </c>
      <c r="L49" s="46" t="s">
        <v>27</v>
      </c>
      <c r="M49" s="46" t="s">
        <v>27</v>
      </c>
      <c r="N49" s="46" t="s">
        <v>27</v>
      </c>
      <c r="O49" s="46" t="s">
        <v>27</v>
      </c>
      <c r="P49" s="46" t="s">
        <v>27</v>
      </c>
      <c r="Q49" s="46" t="s">
        <v>27</v>
      </c>
      <c r="R49" s="46" t="s">
        <v>27</v>
      </c>
      <c r="S49" s="46" t="s">
        <v>27</v>
      </c>
      <c r="T49" s="46" t="s">
        <v>27</v>
      </c>
      <c r="U49" s="46" t="s">
        <v>27</v>
      </c>
      <c r="V49" s="46" t="s">
        <v>28</v>
      </c>
      <c r="W49" s="40" t="s">
        <v>86</v>
      </c>
      <c r="X49" s="40" t="s">
        <v>86</v>
      </c>
      <c r="Y49" s="40" t="s">
        <v>86</v>
      </c>
      <c r="Z49" s="40" t="s">
        <v>86</v>
      </c>
      <c r="AA49" s="40" t="s">
        <v>86</v>
      </c>
      <c r="AB49" s="40" t="s">
        <v>86</v>
      </c>
      <c r="AC49" s="40" t="s">
        <v>86</v>
      </c>
      <c r="AD49" s="40" t="s">
        <v>86</v>
      </c>
      <c r="AE49" s="40" t="s">
        <v>86</v>
      </c>
      <c r="AF49" s="48"/>
      <c r="AG49" s="42"/>
      <c r="AH49" s="163"/>
      <c r="AI49" s="152"/>
      <c r="AJ49" s="154"/>
      <c r="AK49" s="156"/>
      <c r="AL49" s="237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41"/>
      <c r="AZ49" s="68"/>
      <c r="BA49" s="68"/>
      <c r="BB49" s="68"/>
      <c r="BC49" s="68"/>
      <c r="BD49" s="68"/>
      <c r="BE49" s="68"/>
    </row>
    <row r="50" spans="1:217" s="69" customFormat="1" ht="14.1" customHeight="1" thickTop="1" x14ac:dyDescent="0.2">
      <c r="A50" s="160" t="s">
        <v>36</v>
      </c>
      <c r="B50" s="38"/>
      <c r="C50" s="37"/>
      <c r="D50" s="37"/>
      <c r="E50" s="37">
        <v>2</v>
      </c>
      <c r="F50" s="37"/>
      <c r="G50" s="37"/>
      <c r="H50" s="37">
        <v>2</v>
      </c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62">
        <f>SUM(COUNTIF(B51:AF51,"O"),COUNTIF(B51:AF51,"G"),COUNTIF(A51:AF51,"ـــــ"),COUNTIF(A51:AF51,"D"))</f>
        <v>8</v>
      </c>
      <c r="AI50" s="151">
        <f t="shared" si="1"/>
        <v>23</v>
      </c>
      <c r="AJ50" s="153">
        <f>SUM(B50:AF50)</f>
        <v>4</v>
      </c>
      <c r="AK50" s="156"/>
      <c r="AL50" s="236">
        <f>SUM(COUNTIF(B51:AF51,"F"))</f>
        <v>0</v>
      </c>
      <c r="AM50" s="238">
        <f>SUM(COUNTIF(B51:AG51,"V"),COUNTIF(B51:AG51,"M"))</f>
        <v>0</v>
      </c>
      <c r="AN50" s="238">
        <f>SUM(COUNTIF(B51:AG51,"E"))</f>
        <v>0</v>
      </c>
      <c r="AO50" s="238">
        <f>SUM(COUNTIF(B51:AG51,"B"))</f>
        <v>0</v>
      </c>
      <c r="AP50" s="238">
        <f>SUM(COUNTIF(B51:AG51,"A"))</f>
        <v>0</v>
      </c>
      <c r="AQ50" s="238">
        <f>SUM(COUNTIF(B51:AG51,"Q"))</f>
        <v>0</v>
      </c>
      <c r="AR50" s="238">
        <f>SUM(COUNTIF(B51:AG51,"S"))</f>
        <v>0</v>
      </c>
      <c r="AS50" s="238">
        <f>SUM(COUNTIF(B51:AG51,"K"))</f>
        <v>0</v>
      </c>
      <c r="AT50" s="238">
        <f>SUM(COUNTIF(B51:AG51,"L"))</f>
        <v>0</v>
      </c>
      <c r="AU50" s="238">
        <f>SUM(COUNTIF(B51:AG51,"P"))</f>
        <v>0</v>
      </c>
      <c r="AV50" s="238">
        <f>SUM(COUNTIF(B51:AG51,"J"))</f>
        <v>0</v>
      </c>
      <c r="AW50" s="238">
        <f>SUM(COUNTIF(B51:AG51,"I"))</f>
        <v>0</v>
      </c>
      <c r="AX50" s="238">
        <f>SUM(COUNTIF(B51:AG51,"Y"))</f>
        <v>0</v>
      </c>
      <c r="AY50" s="240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 x14ac:dyDescent="0.25">
      <c r="A51" s="161"/>
      <c r="B51" s="40" t="s">
        <v>86</v>
      </c>
      <c r="C51" s="40" t="s">
        <v>86</v>
      </c>
      <c r="D51" s="40" t="s">
        <v>86</v>
      </c>
      <c r="E51" s="40" t="s">
        <v>86</v>
      </c>
      <c r="F51" s="40" t="s">
        <v>86</v>
      </c>
      <c r="G51" s="40" t="s">
        <v>86</v>
      </c>
      <c r="H51" s="40" t="s">
        <v>86</v>
      </c>
      <c r="I51" s="40" t="s">
        <v>86</v>
      </c>
      <c r="J51" s="40" t="s">
        <v>28</v>
      </c>
      <c r="K51" s="40" t="s">
        <v>27</v>
      </c>
      <c r="L51" s="40" t="s">
        <v>27</v>
      </c>
      <c r="M51" s="40" t="s">
        <v>27</v>
      </c>
      <c r="N51" s="40" t="s">
        <v>27</v>
      </c>
      <c r="O51" s="40" t="s">
        <v>27</v>
      </c>
      <c r="P51" s="40" t="s">
        <v>27</v>
      </c>
      <c r="Q51" s="40" t="s">
        <v>27</v>
      </c>
      <c r="R51" s="40" t="s">
        <v>27</v>
      </c>
      <c r="S51" s="40" t="s">
        <v>27</v>
      </c>
      <c r="T51" s="40" t="s">
        <v>27</v>
      </c>
      <c r="U51" s="40" t="s">
        <v>27</v>
      </c>
      <c r="V51" s="40" t="s">
        <v>27</v>
      </c>
      <c r="W51" s="40" t="s">
        <v>27</v>
      </c>
      <c r="X51" s="40" t="s">
        <v>27</v>
      </c>
      <c r="Y51" s="40" t="s">
        <v>27</v>
      </c>
      <c r="Z51" s="40" t="s">
        <v>27</v>
      </c>
      <c r="AA51" s="40" t="s">
        <v>27</v>
      </c>
      <c r="AB51" s="40" t="s">
        <v>27</v>
      </c>
      <c r="AC51" s="40" t="s">
        <v>27</v>
      </c>
      <c r="AD51" s="40" t="s">
        <v>27</v>
      </c>
      <c r="AE51" s="40" t="s">
        <v>27</v>
      </c>
      <c r="AF51" s="49" t="s">
        <v>28</v>
      </c>
      <c r="AG51" s="42"/>
      <c r="AH51" s="163"/>
      <c r="AI51" s="152"/>
      <c r="AJ51" s="154"/>
      <c r="AK51" s="156"/>
      <c r="AL51" s="237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41"/>
      <c r="AZ51" s="68"/>
      <c r="BA51" s="68"/>
      <c r="BB51" s="68"/>
      <c r="BC51" s="68"/>
      <c r="BD51" s="68"/>
      <c r="BE51" s="68"/>
    </row>
    <row r="52" spans="1:217" s="69" customFormat="1" ht="14.1" customHeight="1" thickTop="1" x14ac:dyDescent="0.2">
      <c r="A52" s="160" t="s">
        <v>37</v>
      </c>
      <c r="B52" s="44"/>
      <c r="C52" s="44"/>
      <c r="D52" s="44"/>
      <c r="E52" s="107">
        <v>2</v>
      </c>
      <c r="F52" s="107">
        <v>2</v>
      </c>
      <c r="G52" s="107">
        <v>2</v>
      </c>
      <c r="H52" s="44">
        <v>2</v>
      </c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62">
        <f>SUM(COUNTIF(B53:AF53,"O"),COUNTIF(B53:AF53,"G"),COUNTIF(A53:AF53,"ـــــ"),COUNTIF(A53:AF53,"D"))</f>
        <v>9</v>
      </c>
      <c r="AI52" s="151">
        <f t="shared" si="1"/>
        <v>4</v>
      </c>
      <c r="AJ52" s="153">
        <f>SUM(B52:AF52)</f>
        <v>8</v>
      </c>
      <c r="AK52" s="156"/>
      <c r="AL52" s="236">
        <f>SUM(COUNTIF(B53:AF53,"F"))</f>
        <v>0</v>
      </c>
      <c r="AM52" s="238">
        <f>SUM(COUNTIF(B53:AG53,"V"),COUNTIF(B53:AG53,"M"))</f>
        <v>17</v>
      </c>
      <c r="AN52" s="238">
        <f>SUM(COUNTIF(B53:AG53,"E"))</f>
        <v>0</v>
      </c>
      <c r="AO52" s="238">
        <f>SUM(COUNTIF(B53:AG53,"B"))</f>
        <v>0</v>
      </c>
      <c r="AP52" s="238">
        <f>SUM(COUNTIF(B53:AG53,"A"))</f>
        <v>0</v>
      </c>
      <c r="AQ52" s="238">
        <f>SUM(COUNTIF(B53:AG53,"Q"))</f>
        <v>0</v>
      </c>
      <c r="AR52" s="238">
        <f>SUM(COUNTIF(B53:AG53,"S"))</f>
        <v>0</v>
      </c>
      <c r="AS52" s="238">
        <f>SUM(COUNTIF(B53:AG53,"K"))</f>
        <v>0</v>
      </c>
      <c r="AT52" s="238">
        <f>SUM(COUNTIF(B53:AG53,"L"))</f>
        <v>0</v>
      </c>
      <c r="AU52" s="238">
        <f>SUM(COUNTIF(B53:AG53,"P"))</f>
        <v>0</v>
      </c>
      <c r="AV52" s="238">
        <f>SUM(COUNTIF(B53:AG53,"J"))</f>
        <v>0</v>
      </c>
      <c r="AW52" s="238">
        <f>SUM(COUNTIF(B53:AG53,"I"))</f>
        <v>0</v>
      </c>
      <c r="AX52" s="238">
        <f>SUM(COUNTIF(B53:AG53,"Y"))</f>
        <v>0</v>
      </c>
      <c r="AY52" s="240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 x14ac:dyDescent="0.25">
      <c r="A53" s="161"/>
      <c r="B53" s="40" t="s">
        <v>86</v>
      </c>
      <c r="C53" s="40" t="s">
        <v>86</v>
      </c>
      <c r="D53" s="40" t="s">
        <v>86</v>
      </c>
      <c r="E53" s="40" t="s">
        <v>86</v>
      </c>
      <c r="F53" s="40" t="s">
        <v>86</v>
      </c>
      <c r="G53" s="40" t="s">
        <v>86</v>
      </c>
      <c r="H53" s="40" t="s">
        <v>86</v>
      </c>
      <c r="I53" s="40" t="s">
        <v>86</v>
      </c>
      <c r="J53" s="40" t="s">
        <v>86</v>
      </c>
      <c r="K53" s="40" t="s">
        <v>28</v>
      </c>
      <c r="L53" s="40" t="s">
        <v>27</v>
      </c>
      <c r="M53" s="40" t="s">
        <v>27</v>
      </c>
      <c r="N53" s="40" t="s">
        <v>27</v>
      </c>
      <c r="O53" s="40" t="s">
        <v>12</v>
      </c>
      <c r="P53" s="40" t="s">
        <v>38</v>
      </c>
      <c r="Q53" s="40" t="s">
        <v>38</v>
      </c>
      <c r="R53" s="40" t="s">
        <v>38</v>
      </c>
      <c r="S53" s="40" t="s">
        <v>12</v>
      </c>
      <c r="T53" s="40" t="s">
        <v>12</v>
      </c>
      <c r="U53" s="40" t="s">
        <v>12</v>
      </c>
      <c r="V53" s="40" t="s">
        <v>12</v>
      </c>
      <c r="W53" s="40" t="s">
        <v>38</v>
      </c>
      <c r="X53" s="40" t="s">
        <v>12</v>
      </c>
      <c r="Y53" s="40" t="s">
        <v>12</v>
      </c>
      <c r="Z53" s="40" t="s">
        <v>12</v>
      </c>
      <c r="AA53" s="40" t="s">
        <v>12</v>
      </c>
      <c r="AB53" s="40" t="s">
        <v>12</v>
      </c>
      <c r="AC53" s="40" t="s">
        <v>12</v>
      </c>
      <c r="AD53" s="40" t="s">
        <v>38</v>
      </c>
      <c r="AE53" s="40" t="s">
        <v>12</v>
      </c>
      <c r="AF53" s="48"/>
      <c r="AG53" s="42"/>
      <c r="AH53" s="163"/>
      <c r="AI53" s="152"/>
      <c r="AJ53" s="154"/>
      <c r="AK53" s="157"/>
      <c r="AL53" s="237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41"/>
      <c r="AZ53" s="68"/>
      <c r="BA53" s="68"/>
      <c r="BB53" s="68"/>
      <c r="BC53" s="68"/>
      <c r="BD53" s="68"/>
      <c r="BE53" s="68"/>
    </row>
    <row r="54" spans="1:217" s="69" customFormat="1" ht="14.1" customHeight="1" thickTop="1" x14ac:dyDescent="0.2">
      <c r="A54" s="160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62">
        <f>SUM(COUNTIF(B55:AF55,"O"),COUNTIF(B55:AF55,"G"),COUNTIF(A55:AF55,"ـــــ"),COUNTIF(A55:AF55,"D"))</f>
        <v>0</v>
      </c>
      <c r="AI54" s="151">
        <f t="shared" si="1"/>
        <v>0</v>
      </c>
      <c r="AJ54" s="153">
        <f>SUM(B54:AF54)</f>
        <v>0</v>
      </c>
      <c r="AK54" s="179">
        <v>2018</v>
      </c>
      <c r="AL54" s="236">
        <f>SUM(COUNTIF(B55:AF55,"F"))</f>
        <v>0</v>
      </c>
      <c r="AM54" s="238">
        <f>SUM(COUNTIF(B55:AG55,"V"),COUNTIF(B55:AG55,"M"))</f>
        <v>5</v>
      </c>
      <c r="AN54" s="238">
        <f>SUM(COUNTIF(B55:AG55,"E"))</f>
        <v>0</v>
      </c>
      <c r="AO54" s="238">
        <f>SUM(COUNTIF(B55:AG55,"B"))</f>
        <v>0</v>
      </c>
      <c r="AP54" s="238">
        <f>SUM(COUNTIF(B55:AG55,"A"))</f>
        <v>0</v>
      </c>
      <c r="AQ54" s="238">
        <f>SUM(COUNTIF(B55:AG55,"Q"))</f>
        <v>0</v>
      </c>
      <c r="AR54" s="238">
        <f>SUM(COUNTIF(B55:AG55,"S"))</f>
        <v>0</v>
      </c>
      <c r="AS54" s="238">
        <f>SUM(COUNTIF(B55:AG55,"K"))</f>
        <v>0</v>
      </c>
      <c r="AT54" s="238">
        <f>SUM(COUNTIF(B55:AG55,"L"))</f>
        <v>0</v>
      </c>
      <c r="AU54" s="238">
        <f>SUM(COUNTIF(B55:AG55,"P"))</f>
        <v>0</v>
      </c>
      <c r="AV54" s="238">
        <f>SUM(COUNTIF(B55:AG55,"J"))</f>
        <v>0</v>
      </c>
      <c r="AW54" s="238">
        <f>SUM(COUNTIF(B55:AG55,"I"))</f>
        <v>0</v>
      </c>
      <c r="AX54" s="238">
        <f>SUM(COUNTIF(B55:AG55,"Y"))</f>
        <v>0</v>
      </c>
      <c r="AY54" s="240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 x14ac:dyDescent="0.25">
      <c r="A55" s="161"/>
      <c r="B55" s="40" t="s">
        <v>12</v>
      </c>
      <c r="C55" s="40" t="s">
        <v>12</v>
      </c>
      <c r="D55" s="40" t="s">
        <v>12</v>
      </c>
      <c r="E55" s="40" t="s">
        <v>12</v>
      </c>
      <c r="F55" s="40" t="s">
        <v>12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63"/>
      <c r="AI55" s="152"/>
      <c r="AJ55" s="154"/>
      <c r="AK55" s="180"/>
      <c r="AL55" s="237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41"/>
      <c r="AZ55" s="68"/>
      <c r="BA55" s="68"/>
      <c r="BB55" s="68"/>
      <c r="BC55" s="68"/>
      <c r="BD55" s="68"/>
      <c r="BE55" s="68"/>
    </row>
    <row r="56" spans="1:217" s="69" customFormat="1" ht="14.1" customHeight="1" thickTop="1" x14ac:dyDescent="0.2">
      <c r="A56" s="160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62">
        <f>SUM(COUNTIF(B57:AF57,"O"),COUNTIF(B57:AF57,"G"),COUNTIF(A57:AF57,"ـــــ"),COUNTIF(A57:AF57,"D"))</f>
        <v>0</v>
      </c>
      <c r="AI56" s="151">
        <f t="shared" si="1"/>
        <v>0</v>
      </c>
      <c r="AJ56" s="153">
        <f>SUM(B56:AF56)</f>
        <v>0</v>
      </c>
      <c r="AK56" s="180"/>
      <c r="AL56" s="236">
        <f>SUM(COUNTIF(B57:AF57,"F"))</f>
        <v>0</v>
      </c>
      <c r="AM56" s="238">
        <f>SUM(COUNTIF(B57:AG57,"V"),COUNTIF(B57:AG57,"M"))</f>
        <v>0</v>
      </c>
      <c r="AN56" s="238">
        <f>SUM(COUNTIF(B57:AG57,"E"))</f>
        <v>0</v>
      </c>
      <c r="AO56" s="238">
        <f>SUM(COUNTIF(B57:AG57,"B"))</f>
        <v>0</v>
      </c>
      <c r="AP56" s="238">
        <f>SUM(COUNTIF(B57:AG57,"A"))</f>
        <v>0</v>
      </c>
      <c r="AQ56" s="238">
        <f>SUM(COUNTIF(B57:AG57,"Q"))</f>
        <v>0</v>
      </c>
      <c r="AR56" s="238">
        <f>SUM(COUNTIF(B57:AG57,"S"))</f>
        <v>0</v>
      </c>
      <c r="AS56" s="238">
        <f>SUM(COUNTIF(B57:AG57,"K"))</f>
        <v>0</v>
      </c>
      <c r="AT56" s="238">
        <f>SUM(COUNTIF(B57:AG57,"L"))</f>
        <v>0</v>
      </c>
      <c r="AU56" s="238">
        <f>SUM(COUNTIF(B57:AG57,"P"))</f>
        <v>0</v>
      </c>
      <c r="AV56" s="238">
        <f>SUM(COUNTIF(B57:AG57,"J"))</f>
        <v>0</v>
      </c>
      <c r="AW56" s="238">
        <f>SUM(COUNTIF(B57:AG57,"I"))</f>
        <v>0</v>
      </c>
      <c r="AX56" s="238">
        <f>SUM(COUNTIF(B57:AG57,"Y"))</f>
        <v>0</v>
      </c>
      <c r="AY56" s="240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 x14ac:dyDescent="0.25">
      <c r="A57" s="161"/>
      <c r="B57" s="40"/>
      <c r="C57" s="40"/>
      <c r="D57" s="40"/>
      <c r="E57" s="40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2"/>
      <c r="AH57" s="163"/>
      <c r="AI57" s="152"/>
      <c r="AJ57" s="154"/>
      <c r="AK57" s="180"/>
      <c r="AL57" s="237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41"/>
      <c r="AZ57" s="68"/>
      <c r="BA57" s="68"/>
      <c r="BB57" s="68"/>
      <c r="BC57" s="68"/>
      <c r="BD57" s="68"/>
      <c r="BE57" s="68"/>
    </row>
    <row r="58" spans="1:217" s="69" customFormat="1" ht="14.1" customHeight="1" thickTop="1" x14ac:dyDescent="0.2">
      <c r="A58" s="160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62">
        <f>SUM(COUNTIF(B59:AF59,"O"),COUNTIF(B59:AF59,"G"),COUNTIF(A59:AF59,"ـــــ"),COUNTIF(A59:AF59,"D"))</f>
        <v>0</v>
      </c>
      <c r="AI58" s="151">
        <f t="shared" si="1"/>
        <v>0</v>
      </c>
      <c r="AJ58" s="153">
        <f>SUM(B58:AF58)</f>
        <v>0</v>
      </c>
      <c r="AK58" s="180"/>
      <c r="AL58" s="236">
        <f>SUM(COUNTIF(B59:AF59,"F"))</f>
        <v>0</v>
      </c>
      <c r="AM58" s="238">
        <f>SUM(COUNTIF(B59:AG59,"V"),COUNTIF(B59:AG59,"M"))</f>
        <v>0</v>
      </c>
      <c r="AN58" s="238">
        <f>SUM(COUNTIF(B59:AG59,"E"))</f>
        <v>0</v>
      </c>
      <c r="AO58" s="238">
        <f>SUM(COUNTIF(B59:AG59,"B"))</f>
        <v>0</v>
      </c>
      <c r="AP58" s="238">
        <f>SUM(COUNTIF(B59:AG59,"A"))</f>
        <v>0</v>
      </c>
      <c r="AQ58" s="238">
        <f>SUM(COUNTIF(B59:AG59,"Q"))</f>
        <v>0</v>
      </c>
      <c r="AR58" s="238">
        <f>SUM(COUNTIF(B59:AG59,"S"))</f>
        <v>0</v>
      </c>
      <c r="AS58" s="238">
        <f>SUM(COUNTIF(B59:AG59,"K"))</f>
        <v>0</v>
      </c>
      <c r="AT58" s="238">
        <f>SUM(COUNTIF(B59:AG59,"L"))</f>
        <v>0</v>
      </c>
      <c r="AU58" s="238">
        <f>SUM(COUNTIF(B59:AG59,"P"))</f>
        <v>0</v>
      </c>
      <c r="AV58" s="238">
        <f>SUM(COUNTIF(B59:AG59,"J"))</f>
        <v>0</v>
      </c>
      <c r="AW58" s="238">
        <f>SUM(COUNTIF(B59:AG59,"I"))</f>
        <v>0</v>
      </c>
      <c r="AX58" s="238">
        <f>SUM(COUNTIF(B59:AG59,"Y"))</f>
        <v>0</v>
      </c>
      <c r="AY58" s="240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 x14ac:dyDescent="0.25">
      <c r="A59" s="161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63"/>
      <c r="AI59" s="152"/>
      <c r="AJ59" s="154"/>
      <c r="AK59" s="180"/>
      <c r="AL59" s="237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41"/>
      <c r="AZ59" s="68"/>
      <c r="BA59" s="68"/>
      <c r="BB59" s="68"/>
      <c r="BC59" s="68"/>
      <c r="BD59" s="68"/>
      <c r="BE59" s="68"/>
    </row>
    <row r="60" spans="1:217" s="69" customFormat="1" ht="14.1" customHeight="1" thickTop="1" x14ac:dyDescent="0.2">
      <c r="A60" s="160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62">
        <f>SUM(COUNTIF(B61:AF61,"O"),COUNTIF(B61:AF61,"G"),COUNTIF(A61:AF61,"ـــــ"),COUNTIF(A61:AF61,"D"))</f>
        <v>0</v>
      </c>
      <c r="AI60" s="151">
        <f t="shared" si="1"/>
        <v>0</v>
      </c>
      <c r="AJ60" s="153">
        <f>SUM(B60:AF60)</f>
        <v>0</v>
      </c>
      <c r="AK60" s="180"/>
      <c r="AL60" s="236">
        <f>SUM(COUNTIF(B61:AF61,"F"))</f>
        <v>0</v>
      </c>
      <c r="AM60" s="238">
        <f>SUM(COUNTIF(B61:AG61,"V"),COUNTIF(B61:AG61,"M"))</f>
        <v>0</v>
      </c>
      <c r="AN60" s="238">
        <f>SUM(COUNTIF(B61:AG61,"E"))</f>
        <v>0</v>
      </c>
      <c r="AO60" s="238">
        <f>SUM(COUNTIF(B61:AG61,"B"))</f>
        <v>0</v>
      </c>
      <c r="AP60" s="238">
        <f>SUM(COUNTIF(B61:AG61,"A"))</f>
        <v>0</v>
      </c>
      <c r="AQ60" s="238">
        <f>SUM(COUNTIF(B61:AG61,"Q"))</f>
        <v>0</v>
      </c>
      <c r="AR60" s="238">
        <f>SUM(COUNTIF(B61:AG61,"S"))</f>
        <v>0</v>
      </c>
      <c r="AS60" s="238">
        <f>SUM(COUNTIF(B61:AG61,"K"))</f>
        <v>0</v>
      </c>
      <c r="AT60" s="238">
        <f>SUM(COUNTIF(B61:AG61,"L"))</f>
        <v>0</v>
      </c>
      <c r="AU60" s="238">
        <f>SUM(COUNTIF(B61:AG61,"P"))</f>
        <v>0</v>
      </c>
      <c r="AV60" s="238">
        <f>SUM(COUNTIF(B61:AG61,"J"))</f>
        <v>0</v>
      </c>
      <c r="AW60" s="238">
        <f>SUM(COUNTIF(B61:AG61,"I"))</f>
        <v>0</v>
      </c>
      <c r="AX60" s="238">
        <f>SUM(COUNTIF(B61:AG61,"Y"))</f>
        <v>0</v>
      </c>
      <c r="AY60" s="240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 x14ac:dyDescent="0.25">
      <c r="A61" s="161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63"/>
      <c r="AI61" s="152"/>
      <c r="AJ61" s="154"/>
      <c r="AK61" s="180"/>
      <c r="AL61" s="237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41"/>
      <c r="AZ61" s="68"/>
      <c r="BA61" s="68"/>
      <c r="BB61" s="68"/>
      <c r="BC61" s="68"/>
      <c r="BD61" s="68"/>
      <c r="BE61" s="68"/>
    </row>
    <row r="62" spans="1:217" s="69" customFormat="1" ht="14.1" customHeight="1" thickTop="1" x14ac:dyDescent="0.2">
      <c r="A62" s="160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62">
        <f>SUM(COUNTIF(B63:AF63,"O"),COUNTIF(B63:AF63,"G"),COUNTIF(A63:AF63,"ـــــ"),COUNTIF(A63:AF63,"D"))</f>
        <v>0</v>
      </c>
      <c r="AI62" s="151">
        <f t="shared" si="1"/>
        <v>0</v>
      </c>
      <c r="AJ62" s="153">
        <f>SUM(B62:AF62)</f>
        <v>0</v>
      </c>
      <c r="AK62" s="180"/>
      <c r="AL62" s="236">
        <f>SUM(COUNTIF(B63:AF63,"F"))</f>
        <v>0</v>
      </c>
      <c r="AM62" s="238">
        <f>SUM(COUNTIF(B63:AG63,"V"),COUNTIF(B63:AG63,"M"))</f>
        <v>0</v>
      </c>
      <c r="AN62" s="238">
        <f>SUM(COUNTIF(B63:AG63,"E"))</f>
        <v>0</v>
      </c>
      <c r="AO62" s="238">
        <f>SUM(COUNTIF(B63:AG63,"B"))</f>
        <v>0</v>
      </c>
      <c r="AP62" s="238">
        <f>SUM(COUNTIF(B63:AG63,"A"))</f>
        <v>0</v>
      </c>
      <c r="AQ62" s="238">
        <f>SUM(COUNTIF(B63:AG63,"Q"))</f>
        <v>0</v>
      </c>
      <c r="AR62" s="238">
        <f>SUM(COUNTIF(B63:AG63,"S"))</f>
        <v>0</v>
      </c>
      <c r="AS62" s="238">
        <f>SUM(COUNTIF(B63:AG63,"K"))</f>
        <v>0</v>
      </c>
      <c r="AT62" s="238">
        <f>SUM(COUNTIF(B63:AG63,"L"))</f>
        <v>0</v>
      </c>
      <c r="AU62" s="238">
        <f>SUM(COUNTIF(B63:AG63,"P"))</f>
        <v>0</v>
      </c>
      <c r="AV62" s="238">
        <f>SUM(COUNTIF(B63:AG63,"J"))</f>
        <v>0</v>
      </c>
      <c r="AW62" s="238">
        <f>SUM(COUNTIF(B63:AG63,"I"))</f>
        <v>0</v>
      </c>
      <c r="AX62" s="238">
        <f>SUM(COUNTIF(B63:AG63,"Y"))</f>
        <v>0</v>
      </c>
      <c r="AY62" s="240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 x14ac:dyDescent="0.25">
      <c r="A63" s="161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63"/>
      <c r="AI63" s="152"/>
      <c r="AJ63" s="154"/>
      <c r="AK63" s="180"/>
      <c r="AL63" s="237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41"/>
      <c r="AZ63" s="68"/>
      <c r="BA63" s="68"/>
      <c r="BB63" s="68"/>
      <c r="BC63" s="68"/>
      <c r="BD63" s="68"/>
      <c r="BE63" s="68"/>
    </row>
    <row r="64" spans="1:217" s="69" customFormat="1" ht="14.1" customHeight="1" thickTop="1" x14ac:dyDescent="0.2">
      <c r="A64" s="160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62">
        <f>SUM(COUNTIF(B65:AF65,"O"),COUNTIF(B65:AF65,"G"),COUNTIF(A65:AF65,"ـــــ"),COUNTIF(A65:AF65,"D"))</f>
        <v>0</v>
      </c>
      <c r="AI64" s="151">
        <f t="shared" si="1"/>
        <v>0</v>
      </c>
      <c r="AJ64" s="153">
        <f>SUM(B64:AF64)</f>
        <v>0</v>
      </c>
      <c r="AK64" s="180"/>
      <c r="AL64" s="236">
        <f>SUM(COUNTIF(B65:AF65,"F"))</f>
        <v>0</v>
      </c>
      <c r="AM64" s="238">
        <f>SUM(COUNTIF(B65:AG65,"V"),COUNTIF(B65:AG65,"M"))</f>
        <v>0</v>
      </c>
      <c r="AN64" s="238">
        <f>SUM(COUNTIF(B65:AG65,"E"))</f>
        <v>0</v>
      </c>
      <c r="AO64" s="238">
        <f>SUM(COUNTIF(B65:AG65,"B"))</f>
        <v>0</v>
      </c>
      <c r="AP64" s="238">
        <f>SUM(COUNTIF(B65:AG65,"A"))</f>
        <v>0</v>
      </c>
      <c r="AQ64" s="238">
        <f>SUM(COUNTIF(B65:AG65,"Q"))</f>
        <v>0</v>
      </c>
      <c r="AR64" s="238">
        <f>SUM(COUNTIF(B65:AG65,"S"))</f>
        <v>0</v>
      </c>
      <c r="AS64" s="238">
        <f>SUM(COUNTIF(B65:AG65,"K"))</f>
        <v>0</v>
      </c>
      <c r="AT64" s="238">
        <f>SUM(COUNTIF(B65:AG65,"L"))</f>
        <v>0</v>
      </c>
      <c r="AU64" s="238">
        <f>SUM(COUNTIF(B65:AG65,"P"))</f>
        <v>0</v>
      </c>
      <c r="AV64" s="238">
        <f>SUM(COUNTIF(B65:AG65,"J"))</f>
        <v>0</v>
      </c>
      <c r="AW64" s="238">
        <f>SUM(COUNTIF(B65:AG65,"I"))</f>
        <v>0</v>
      </c>
      <c r="AX64" s="238">
        <f>SUM(COUNTIF(B65:AG65,"Y"))</f>
        <v>0</v>
      </c>
      <c r="AY64" s="240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 x14ac:dyDescent="0.25">
      <c r="A65" s="182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63"/>
      <c r="AI65" s="152"/>
      <c r="AJ65" s="183"/>
      <c r="AK65" s="181"/>
      <c r="AL65" s="242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4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87" t="str">
        <f>IF(AB71&lt;=-7,"انتبه  هذا الموظف قد تجاوز ايام الإجازة المطلوبة منه -7 ايام","")</f>
        <v/>
      </c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5"/>
      <c r="AB67" s="188">
        <f>AH67-AI67</f>
        <v>-17</v>
      </c>
      <c r="AC67" s="189"/>
      <c r="AD67" s="192" t="s">
        <v>46</v>
      </c>
      <c r="AE67" s="193"/>
      <c r="AF67" s="194"/>
      <c r="AG67" s="59"/>
      <c r="AH67" s="198">
        <f>SUM(AH42:AH65)</f>
        <v>71</v>
      </c>
      <c r="AI67" s="200">
        <f>SUM(AI42:AI65)</f>
        <v>88</v>
      </c>
      <c r="AJ67" s="226">
        <f>SUM(AJ42:AJ65)</f>
        <v>42</v>
      </c>
      <c r="AK67" s="60"/>
      <c r="AL67" s="228">
        <f>SUM(AL42:AL65)</f>
        <v>0</v>
      </c>
      <c r="AM67" s="212">
        <f t="shared" ref="AM67:AW67" si="2">SUM(AM42:AM65)</f>
        <v>22</v>
      </c>
      <c r="AN67" s="212">
        <f t="shared" si="2"/>
        <v>0</v>
      </c>
      <c r="AO67" s="212">
        <f t="shared" si="2"/>
        <v>0</v>
      </c>
      <c r="AP67" s="212">
        <f t="shared" si="2"/>
        <v>0</v>
      </c>
      <c r="AQ67" s="212">
        <f t="shared" si="2"/>
        <v>0</v>
      </c>
      <c r="AR67" s="212">
        <f t="shared" si="2"/>
        <v>0</v>
      </c>
      <c r="AS67" s="212">
        <f t="shared" si="2"/>
        <v>0</v>
      </c>
      <c r="AT67" s="212">
        <f t="shared" si="2"/>
        <v>0</v>
      </c>
      <c r="AU67" s="212">
        <f t="shared" si="2"/>
        <v>0</v>
      </c>
      <c r="AV67" s="212">
        <f t="shared" si="2"/>
        <v>0</v>
      </c>
      <c r="AW67" s="212">
        <f t="shared" si="2"/>
        <v>0</v>
      </c>
      <c r="AX67" s="214">
        <f>SUM(AX42:AX65)</f>
        <v>0</v>
      </c>
      <c r="AY67" s="214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58"/>
      <c r="AB68" s="190"/>
      <c r="AC68" s="191"/>
      <c r="AD68" s="195"/>
      <c r="AE68" s="196"/>
      <c r="AF68" s="197"/>
      <c r="AG68" s="59"/>
      <c r="AH68" s="199"/>
      <c r="AI68" s="201"/>
      <c r="AJ68" s="227"/>
      <c r="AK68" s="60"/>
      <c r="AL68" s="229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5"/>
      <c r="AY68" s="215"/>
    </row>
    <row r="69" spans="1:217" ht="20.100000000000001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87" t="str">
        <f>IF(AB71&gt;=14,"انتبه  هذا الموظف قد تجاوز رصيده الأيام المسموح بها 14 ايام","")</f>
        <v/>
      </c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58"/>
      <c r="AB69" s="266">
        <f>AB39</f>
        <v>20</v>
      </c>
      <c r="AC69" s="217"/>
      <c r="AD69" s="220" t="s">
        <v>47</v>
      </c>
      <c r="AE69" s="221"/>
      <c r="AF69" s="222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 x14ac:dyDescent="0.3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63"/>
      <c r="AB70" s="218"/>
      <c r="AC70" s="219"/>
      <c r="AD70" s="223"/>
      <c r="AE70" s="224"/>
      <c r="AF70" s="225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 x14ac:dyDescent="0.2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202">
        <f>AB67+AB69</f>
        <v>3</v>
      </c>
      <c r="AC71" s="203"/>
      <c r="AD71" s="206" t="s">
        <v>48</v>
      </c>
      <c r="AE71" s="207"/>
      <c r="AF71" s="208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 x14ac:dyDescent="0.3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204"/>
      <c r="AC72" s="205"/>
      <c r="AD72" s="209"/>
      <c r="AE72" s="210"/>
      <c r="AF72" s="211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 x14ac:dyDescent="0.2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245" t="s">
        <v>50</v>
      </c>
      <c r="O74" s="245"/>
      <c r="P74" s="245"/>
      <c r="Q74" s="245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 x14ac:dyDescent="0.2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 x14ac:dyDescent="0.2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 x14ac:dyDescent="0.2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 x14ac:dyDescent="0.2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 x14ac:dyDescent="0.2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 x14ac:dyDescent="0.2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217" s="69" customFormat="1" ht="18" customHeight="1" x14ac:dyDescent="0.2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217" s="69" customFormat="1" ht="18" customHeight="1" x14ac:dyDescent="0.2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217" s="69" customFormat="1" ht="18" customHeight="1" x14ac:dyDescent="0.2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217" s="69" customFormat="1" ht="18" customHeight="1" x14ac:dyDescent="0.2">
      <c r="N84" s="78"/>
      <c r="O84" s="78"/>
      <c r="P84" s="90"/>
      <c r="Q84" s="90"/>
      <c r="R84" s="90"/>
      <c r="S84" s="90"/>
      <c r="T84" s="90"/>
      <c r="AJ84" s="72"/>
      <c r="AK84" s="5"/>
      <c r="AL84" s="5"/>
      <c r="AM84" s="86"/>
      <c r="AN84" s="86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217" s="69" customFormat="1" ht="18" customHeight="1" x14ac:dyDescent="0.2">
      <c r="AF85" s="73"/>
      <c r="AG85" s="73"/>
      <c r="AH85" s="73"/>
      <c r="AI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217" s="69" customFormat="1" ht="18" customHeight="1" x14ac:dyDescent="0.2">
      <c r="AF86" s="73"/>
      <c r="AG86" s="73"/>
      <c r="AH86" s="73"/>
      <c r="AI86" s="73"/>
      <c r="AJ86" s="74"/>
      <c r="AK86" s="53"/>
      <c r="AL86" s="53"/>
      <c r="AM86" s="74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217" s="69" customFormat="1" ht="12" customHeight="1" x14ac:dyDescent="0.2">
      <c r="AF87" s="75"/>
      <c r="AG87" s="75"/>
      <c r="AH87" s="75"/>
      <c r="AI87" s="75"/>
      <c r="AJ87" s="72"/>
      <c r="AK87" s="5"/>
      <c r="AL87" s="5"/>
      <c r="AM87" s="72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217" s="69" customFormat="1" ht="18" customHeight="1" x14ac:dyDescent="0.2">
      <c r="AF88" s="73"/>
      <c r="AG88" s="73"/>
      <c r="AH88" s="73"/>
      <c r="AI88" s="73"/>
      <c r="AJ88" s="68"/>
      <c r="AK88" s="19"/>
      <c r="AL88" s="19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217" s="69" customFormat="1" ht="18" customHeight="1" x14ac:dyDescent="0.2">
      <c r="AJ89" s="68"/>
      <c r="AK89" s="19"/>
      <c r="AL89" s="19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217" s="69" customFormat="1" ht="18" customHeight="1" x14ac:dyDescent="0.2">
      <c r="AJ90" s="68"/>
      <c r="AK90" s="19"/>
      <c r="AL90" s="19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217" s="69" customFormat="1" ht="18" customHeight="1" x14ac:dyDescent="0.2">
      <c r="AJ91" s="68"/>
      <c r="AK91" s="19"/>
      <c r="AL91" s="19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217" s="69" customFormat="1" ht="18" customHeight="1" x14ac:dyDescent="0.2"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217" s="69" customFormat="1" ht="18" customHeight="1" x14ac:dyDescent="0.2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217" s="69" customFormat="1" ht="18" customHeight="1" x14ac:dyDescent="0.2">
      <c r="AJ94" s="68"/>
      <c r="AK94" s="19"/>
      <c r="AL94" s="19"/>
      <c r="AM94" s="68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  <c r="CW94" s="73"/>
      <c r="CX94" s="73"/>
      <c r="CY94" s="73"/>
      <c r="CZ94" s="73"/>
      <c r="DA94" s="73"/>
      <c r="DB94" s="73"/>
      <c r="DC94" s="73"/>
      <c r="DD94" s="73"/>
      <c r="DE94" s="73"/>
      <c r="DF94" s="73"/>
      <c r="DG94" s="73"/>
      <c r="DH94" s="73"/>
      <c r="DI94" s="73"/>
      <c r="DJ94" s="73"/>
      <c r="DK94" s="73"/>
      <c r="DL94" s="73"/>
      <c r="DM94" s="73"/>
      <c r="DN94" s="73"/>
      <c r="DO94" s="73"/>
      <c r="DP94" s="73"/>
      <c r="DQ94" s="73"/>
      <c r="DR94" s="73"/>
      <c r="DS94" s="73"/>
      <c r="DT94" s="73"/>
      <c r="DU94" s="73"/>
      <c r="DV94" s="73"/>
      <c r="DW94" s="73"/>
      <c r="DX94" s="73"/>
      <c r="DY94" s="73"/>
      <c r="DZ94" s="73"/>
      <c r="EA94" s="73"/>
      <c r="EB94" s="73"/>
      <c r="EC94" s="73"/>
      <c r="ED94" s="73"/>
      <c r="EE94" s="73"/>
      <c r="EF94" s="73"/>
      <c r="EG94" s="73"/>
      <c r="EH94" s="73"/>
      <c r="EI94" s="73"/>
      <c r="EJ94" s="73"/>
      <c r="EK94" s="73"/>
      <c r="EL94" s="73"/>
      <c r="EM94" s="73"/>
      <c r="EN94" s="73"/>
      <c r="EO94" s="73"/>
      <c r="EP94" s="73"/>
      <c r="EQ94" s="73"/>
      <c r="ER94" s="73"/>
      <c r="ES94" s="73"/>
      <c r="ET94" s="73"/>
      <c r="EU94" s="73"/>
      <c r="EV94" s="73"/>
      <c r="EW94" s="73"/>
      <c r="EX94" s="73"/>
      <c r="EY94" s="73"/>
      <c r="EZ94" s="73"/>
      <c r="FA94" s="73"/>
      <c r="FB94" s="73"/>
      <c r="FC94" s="73"/>
      <c r="FD94" s="73"/>
      <c r="FE94" s="73"/>
      <c r="FF94" s="73"/>
      <c r="FG94" s="73"/>
      <c r="FH94" s="73"/>
      <c r="FI94" s="73"/>
      <c r="FJ94" s="73"/>
      <c r="FK94" s="73"/>
      <c r="FL94" s="73"/>
      <c r="FM94" s="73"/>
      <c r="FN94" s="73"/>
      <c r="FO94" s="73"/>
      <c r="FP94" s="73"/>
      <c r="FQ94" s="73"/>
      <c r="FR94" s="73"/>
      <c r="FS94" s="73"/>
      <c r="FT94" s="73"/>
      <c r="FU94" s="73"/>
      <c r="FV94" s="73"/>
      <c r="FW94" s="73"/>
      <c r="FX94" s="73"/>
      <c r="FY94" s="73"/>
      <c r="FZ94" s="73"/>
      <c r="GA94" s="73"/>
      <c r="GB94" s="73"/>
      <c r="GC94" s="73"/>
      <c r="GD94" s="73"/>
      <c r="GE94" s="73"/>
      <c r="GF94" s="73"/>
      <c r="GG94" s="73"/>
      <c r="GH94" s="73"/>
      <c r="GI94" s="73"/>
      <c r="GJ94" s="73"/>
      <c r="GK94" s="73"/>
      <c r="GL94" s="73"/>
      <c r="GM94" s="73"/>
      <c r="GN94" s="73"/>
      <c r="GO94" s="73"/>
      <c r="GP94" s="73"/>
      <c r="GQ94" s="73"/>
      <c r="GR94" s="73"/>
      <c r="GS94" s="73"/>
      <c r="GT94" s="73"/>
      <c r="GU94" s="73"/>
      <c r="GV94" s="73"/>
      <c r="GW94" s="73"/>
      <c r="GX94" s="73"/>
      <c r="GY94" s="73"/>
      <c r="GZ94" s="73"/>
      <c r="HA94" s="73"/>
      <c r="HB94" s="73"/>
      <c r="HC94" s="73"/>
      <c r="HD94" s="73"/>
      <c r="HE94" s="73"/>
      <c r="HF94" s="73"/>
      <c r="HG94" s="73"/>
      <c r="HH94" s="73"/>
      <c r="HI94" s="73"/>
    </row>
    <row r="95" spans="1:217" ht="12.75" x14ac:dyDescent="0.2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8"/>
      <c r="AK95" s="19"/>
      <c r="AL95" s="19"/>
      <c r="AM95" s="68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3"/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63"/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3"/>
      <c r="GF95" s="63"/>
      <c r="GG95" s="63"/>
      <c r="GH95" s="63"/>
      <c r="GI95" s="63"/>
      <c r="GJ95" s="63"/>
      <c r="GK95" s="63"/>
      <c r="GL95" s="63"/>
      <c r="GM95" s="63"/>
      <c r="GN95" s="63"/>
      <c r="GO95" s="63"/>
      <c r="GP95" s="63"/>
      <c r="GQ95" s="63"/>
      <c r="GR95" s="63"/>
      <c r="GS95" s="63"/>
      <c r="GT95" s="63"/>
      <c r="GU95" s="63"/>
      <c r="GV95" s="63"/>
      <c r="GW95" s="63"/>
      <c r="GX95" s="63"/>
      <c r="GY95" s="63"/>
      <c r="GZ95" s="63"/>
      <c r="HA95" s="63"/>
      <c r="HB95" s="63"/>
      <c r="HC95" s="63"/>
      <c r="HD95" s="63"/>
      <c r="HE95" s="63"/>
      <c r="HF95" s="63"/>
      <c r="HG95" s="63"/>
      <c r="HH95" s="63"/>
      <c r="HI95" s="63"/>
    </row>
    <row r="96" spans="1:217" s="63" customFormat="1" ht="18" customHeight="1" x14ac:dyDescent="0.2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69"/>
      <c r="CH96" s="69"/>
      <c r="CI96" s="69"/>
      <c r="CJ96" s="69"/>
      <c r="CK96" s="69"/>
      <c r="CL96" s="69"/>
      <c r="CM96" s="69"/>
      <c r="CN96" s="69"/>
      <c r="CO96" s="69"/>
      <c r="CP96" s="69"/>
      <c r="CQ96" s="69"/>
      <c r="CR96" s="69"/>
      <c r="CS96" s="69"/>
      <c r="CT96" s="69"/>
      <c r="CU96" s="69"/>
      <c r="CV96" s="69"/>
      <c r="CW96" s="69"/>
      <c r="CX96" s="69"/>
      <c r="CY96" s="69"/>
      <c r="CZ96" s="69"/>
      <c r="DA96" s="69"/>
      <c r="DB96" s="69"/>
      <c r="DC96" s="69"/>
      <c r="DD96" s="69"/>
      <c r="DE96" s="69"/>
      <c r="DF96" s="69"/>
      <c r="DG96" s="69"/>
      <c r="DH96" s="69"/>
      <c r="DI96" s="69"/>
      <c r="DJ96" s="69"/>
      <c r="DK96" s="69"/>
      <c r="DL96" s="69"/>
      <c r="DM96" s="69"/>
      <c r="DN96" s="69"/>
      <c r="DO96" s="69"/>
      <c r="DP96" s="69"/>
      <c r="DQ96" s="69"/>
      <c r="DR96" s="69"/>
      <c r="DS96" s="69"/>
      <c r="DT96" s="69"/>
      <c r="DU96" s="69"/>
      <c r="DV96" s="69"/>
      <c r="DW96" s="69"/>
      <c r="DX96" s="69"/>
      <c r="DY96" s="69"/>
      <c r="DZ96" s="69"/>
      <c r="EA96" s="69"/>
      <c r="EB96" s="69"/>
      <c r="EC96" s="69"/>
      <c r="ED96" s="69"/>
      <c r="EE96" s="69"/>
      <c r="EF96" s="69"/>
      <c r="EG96" s="69"/>
      <c r="EH96" s="69"/>
      <c r="EI96" s="69"/>
      <c r="EJ96" s="69"/>
      <c r="EK96" s="69"/>
      <c r="EL96" s="69"/>
      <c r="EM96" s="69"/>
      <c r="EN96" s="69"/>
      <c r="EO96" s="69"/>
      <c r="EP96" s="69"/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</row>
    <row r="97" spans="1:217" s="69" customFormat="1" ht="3.95" customHeight="1" x14ac:dyDescent="0.2">
      <c r="AJ97" s="68"/>
      <c r="AK97" s="19"/>
      <c r="AL97" s="19"/>
      <c r="AM97" s="68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  <c r="EF97" s="73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73"/>
      <c r="FF97" s="73"/>
      <c r="FG97" s="73"/>
      <c r="FH97" s="73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3"/>
      <c r="FW97" s="73"/>
      <c r="FX97" s="73"/>
      <c r="FY97" s="73"/>
      <c r="FZ97" s="73"/>
      <c r="GA97" s="73"/>
      <c r="GB97" s="73"/>
      <c r="GC97" s="73"/>
      <c r="GD97" s="73"/>
      <c r="GE97" s="73"/>
      <c r="GF97" s="73"/>
      <c r="GG97" s="73"/>
      <c r="GH97" s="73"/>
      <c r="GI97" s="73"/>
      <c r="GJ97" s="73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3"/>
      <c r="GY97" s="73"/>
      <c r="GZ97" s="73"/>
      <c r="HA97" s="73"/>
      <c r="HB97" s="73"/>
      <c r="HC97" s="73"/>
      <c r="HD97" s="73"/>
      <c r="HE97" s="73"/>
      <c r="HF97" s="73"/>
      <c r="HG97" s="73"/>
      <c r="HH97" s="73"/>
      <c r="HI97" s="73"/>
    </row>
    <row r="98" spans="1:217" ht="14.25" customHeight="1" x14ac:dyDescent="0.2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8"/>
      <c r="AK98" s="19"/>
      <c r="AL98" s="19"/>
      <c r="AM98" s="68"/>
    </row>
    <row r="99" spans="1:217" ht="20.100000000000001" customHeight="1" x14ac:dyDescent="0.2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  <c r="DE99" s="75"/>
      <c r="DF99" s="75"/>
      <c r="DG99" s="75"/>
      <c r="DH99" s="75"/>
      <c r="DI99" s="75"/>
      <c r="DJ99" s="75"/>
      <c r="DK99" s="75"/>
      <c r="DL99" s="75"/>
      <c r="DM99" s="75"/>
      <c r="DN99" s="75"/>
      <c r="DO99" s="75"/>
      <c r="DP99" s="75"/>
      <c r="DQ99" s="75"/>
      <c r="DR99" s="75"/>
      <c r="DS99" s="75"/>
      <c r="DT99" s="75"/>
      <c r="DU99" s="75"/>
      <c r="DV99" s="75"/>
      <c r="DW99" s="75"/>
      <c r="DX99" s="75"/>
      <c r="DY99" s="75"/>
      <c r="DZ99" s="75"/>
      <c r="EA99" s="75"/>
      <c r="EB99" s="75"/>
      <c r="EC99" s="75"/>
      <c r="ED99" s="75"/>
      <c r="EE99" s="75"/>
      <c r="EF99" s="75"/>
      <c r="EG99" s="75"/>
      <c r="EH99" s="75"/>
      <c r="EI99" s="75"/>
      <c r="EJ99" s="75"/>
      <c r="EK99" s="75"/>
      <c r="EL99" s="75"/>
      <c r="EM99" s="75"/>
      <c r="EN99" s="75"/>
      <c r="EO99" s="75"/>
      <c r="EP99" s="75"/>
      <c r="EQ99" s="75"/>
      <c r="ER99" s="75"/>
      <c r="ES99" s="75"/>
      <c r="ET99" s="75"/>
      <c r="EU99" s="75"/>
      <c r="EV99" s="75"/>
      <c r="EW99" s="75"/>
      <c r="EX99" s="75"/>
      <c r="EY99" s="75"/>
      <c r="EZ99" s="75"/>
      <c r="FA99" s="75"/>
      <c r="FB99" s="75"/>
      <c r="FC99" s="75"/>
      <c r="FD99" s="75"/>
      <c r="FE99" s="75"/>
      <c r="FF99" s="75"/>
      <c r="FG99" s="75"/>
      <c r="FH99" s="75"/>
      <c r="FI99" s="75"/>
      <c r="FJ99" s="75"/>
      <c r="FK99" s="75"/>
      <c r="FL99" s="75"/>
      <c r="FM99" s="75"/>
      <c r="FN99" s="75"/>
      <c r="FO99" s="75"/>
      <c r="FP99" s="75"/>
      <c r="FQ99" s="75"/>
      <c r="FR99" s="75"/>
      <c r="FS99" s="75"/>
      <c r="FT99" s="75"/>
      <c r="FU99" s="75"/>
      <c r="FV99" s="75"/>
      <c r="FW99" s="75"/>
      <c r="FX99" s="75"/>
      <c r="FY99" s="75"/>
      <c r="FZ99" s="75"/>
      <c r="GA99" s="75"/>
      <c r="GB99" s="75"/>
      <c r="GC99" s="75"/>
      <c r="GD99" s="75"/>
      <c r="GE99" s="75"/>
      <c r="GF99" s="75"/>
      <c r="GG99" s="75"/>
      <c r="GH99" s="75"/>
      <c r="GI99" s="75"/>
      <c r="GJ99" s="75"/>
      <c r="GK99" s="75"/>
      <c r="GL99" s="75"/>
      <c r="GM99" s="75"/>
      <c r="GN99" s="75"/>
      <c r="GO99" s="75"/>
      <c r="GP99" s="75"/>
      <c r="GQ99" s="75"/>
      <c r="GR99" s="75"/>
      <c r="GS99" s="75"/>
      <c r="GT99" s="75"/>
      <c r="GU99" s="75"/>
      <c r="GV99" s="75"/>
      <c r="GW99" s="75"/>
      <c r="GX99" s="75"/>
      <c r="GY99" s="75"/>
      <c r="GZ99" s="75"/>
      <c r="HA99" s="75"/>
      <c r="HB99" s="75"/>
      <c r="HC99" s="75"/>
      <c r="HD99" s="75"/>
      <c r="HE99" s="75"/>
      <c r="HF99" s="75"/>
      <c r="HG99" s="75"/>
      <c r="HH99" s="75"/>
      <c r="HI99" s="75"/>
    </row>
    <row r="100" spans="1:217" s="75" customFormat="1" ht="18" customHeight="1" x14ac:dyDescent="0.2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3"/>
      <c r="GF100" s="73"/>
      <c r="GG100" s="73"/>
      <c r="GH100" s="73"/>
      <c r="GI100" s="73"/>
      <c r="GJ100" s="73"/>
      <c r="GK100" s="73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</row>
    <row r="101" spans="1:217" ht="18" customHeight="1" x14ac:dyDescent="0.2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8"/>
      <c r="AK101" s="19"/>
      <c r="AL101" s="19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  <c r="CO101" s="69"/>
      <c r="CP101" s="69"/>
      <c r="CQ101" s="69"/>
      <c r="CR101" s="69"/>
      <c r="CS101" s="69"/>
      <c r="CT101" s="69"/>
      <c r="CU101" s="69"/>
      <c r="CV101" s="69"/>
      <c r="CW101" s="69"/>
      <c r="CX101" s="69"/>
      <c r="CY101" s="69"/>
      <c r="CZ101" s="69"/>
      <c r="DA101" s="69"/>
      <c r="DB101" s="69"/>
      <c r="DC101" s="69"/>
      <c r="DD101" s="69"/>
      <c r="DE101" s="69"/>
      <c r="DF101" s="69"/>
      <c r="DG101" s="69"/>
      <c r="DH101" s="69"/>
      <c r="DI101" s="69"/>
      <c r="DJ101" s="69"/>
      <c r="DK101" s="69"/>
      <c r="DL101" s="69"/>
      <c r="DM101" s="69"/>
      <c r="DN101" s="69"/>
      <c r="DO101" s="69"/>
      <c r="DP101" s="69"/>
      <c r="DQ101" s="69"/>
      <c r="DR101" s="69"/>
      <c r="DS101" s="69"/>
      <c r="DT101" s="69"/>
      <c r="DU101" s="69"/>
      <c r="DV101" s="69"/>
      <c r="DW101" s="69"/>
      <c r="DX101" s="69"/>
      <c r="DY101" s="69"/>
      <c r="DZ101" s="69"/>
      <c r="EA101" s="69"/>
      <c r="EB101" s="69"/>
      <c r="EC101" s="69"/>
      <c r="ED101" s="69"/>
      <c r="EE101" s="69"/>
      <c r="EF101" s="69"/>
      <c r="EG101" s="69"/>
      <c r="EH101" s="69"/>
      <c r="EI101" s="69"/>
      <c r="EJ101" s="69"/>
      <c r="EK101" s="69"/>
      <c r="EL101" s="69"/>
      <c r="EM101" s="69"/>
      <c r="EN101" s="69"/>
      <c r="EO101" s="69"/>
      <c r="EP101" s="69"/>
      <c r="EQ101" s="69"/>
      <c r="ER101" s="69"/>
      <c r="ES101" s="69"/>
      <c r="ET101" s="69"/>
      <c r="EU101" s="69"/>
      <c r="EV101" s="69"/>
      <c r="EW101" s="69"/>
      <c r="EX101" s="69"/>
      <c r="EY101" s="69"/>
      <c r="EZ101" s="69"/>
      <c r="FA101" s="69"/>
      <c r="FB101" s="69"/>
      <c r="FC101" s="69"/>
      <c r="FD101" s="69"/>
      <c r="FE101" s="69"/>
      <c r="FF101" s="69"/>
      <c r="FG101" s="69"/>
      <c r="FH101" s="69"/>
      <c r="FI101" s="69"/>
      <c r="FJ101" s="69"/>
      <c r="FK101" s="69"/>
      <c r="FL101" s="69"/>
      <c r="FM101" s="69"/>
      <c r="FN101" s="69"/>
      <c r="FO101" s="69"/>
      <c r="FP101" s="69"/>
      <c r="FQ101" s="69"/>
      <c r="FR101" s="69"/>
      <c r="FS101" s="69"/>
      <c r="FT101" s="69"/>
      <c r="FU101" s="69"/>
      <c r="FV101" s="69"/>
      <c r="FW101" s="69"/>
      <c r="FX101" s="69"/>
      <c r="FY101" s="69"/>
      <c r="FZ101" s="69"/>
      <c r="GA101" s="69"/>
      <c r="GB101" s="69"/>
      <c r="GC101" s="69"/>
      <c r="GD101" s="69"/>
      <c r="GE101" s="69"/>
      <c r="GF101" s="69"/>
      <c r="GG101" s="69"/>
      <c r="GH101" s="69"/>
      <c r="GI101" s="69"/>
      <c r="GJ101" s="69"/>
      <c r="GK101" s="69"/>
      <c r="GL101" s="69"/>
      <c r="GM101" s="69"/>
      <c r="GN101" s="69"/>
      <c r="GO101" s="69"/>
      <c r="GP101" s="69"/>
      <c r="GQ101" s="69"/>
      <c r="GR101" s="69"/>
      <c r="GS101" s="69"/>
      <c r="GT101" s="69"/>
      <c r="GU101" s="69"/>
      <c r="GV101" s="69"/>
      <c r="GW101" s="69"/>
      <c r="GX101" s="69"/>
      <c r="GY101" s="69"/>
      <c r="GZ101" s="69"/>
      <c r="HA101" s="69"/>
      <c r="HB101" s="69"/>
      <c r="HC101" s="69"/>
      <c r="HD101" s="69"/>
      <c r="HE101" s="69"/>
      <c r="HF101" s="69"/>
      <c r="HG101" s="69"/>
      <c r="HH101" s="69"/>
      <c r="HI101" s="69"/>
    </row>
    <row r="102" spans="1:217" s="69" customFormat="1" ht="18" customHeight="1" x14ac:dyDescent="0.2">
      <c r="AJ102" s="68"/>
      <c r="AK102" s="19"/>
      <c r="AL102" s="19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</row>
    <row r="103" spans="1:217" s="69" customFormat="1" ht="18" customHeight="1" x14ac:dyDescent="0.2">
      <c r="AJ103" s="68"/>
      <c r="AK103" s="19"/>
      <c r="AL103" s="19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</row>
    <row r="104" spans="1:217" s="69" customFormat="1" ht="18" customHeight="1" x14ac:dyDescent="0.2">
      <c r="U104" s="73"/>
      <c r="V104" s="73"/>
      <c r="AJ104" s="68"/>
      <c r="AK104" s="19"/>
      <c r="AL104" s="19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</row>
    <row r="105" spans="1:217" s="69" customFormat="1" ht="18" customHeight="1" x14ac:dyDescent="0.2">
      <c r="U105" s="63"/>
      <c r="V105" s="63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</row>
    <row r="106" spans="1:217" s="69" customFormat="1" ht="18" customHeight="1" x14ac:dyDescent="0.2"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 x14ac:dyDescent="0.2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2" customHeight="1" x14ac:dyDescent="0.2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 x14ac:dyDescent="0.2">
      <c r="U109" s="75"/>
      <c r="V109" s="75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 x14ac:dyDescent="0.2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 x14ac:dyDescent="0.2"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8" customHeight="1" x14ac:dyDescent="0.2"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 x14ac:dyDescent="0.2"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 x14ac:dyDescent="0.2">
      <c r="W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 x14ac:dyDescent="0.2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W115" s="63"/>
      <c r="X115" s="73"/>
      <c r="Y115" s="73"/>
      <c r="Z115" s="73"/>
      <c r="AA115" s="73"/>
      <c r="AB115" s="73"/>
      <c r="AC115" s="73"/>
      <c r="AD115" s="73"/>
      <c r="AE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X116" s="63"/>
      <c r="Y116" s="63"/>
      <c r="Z116" s="63"/>
      <c r="AA116" s="63"/>
      <c r="AB116" s="63"/>
      <c r="AC116" s="63"/>
      <c r="AD116" s="63"/>
      <c r="AE116" s="6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2" customHeight="1" x14ac:dyDescent="0.2">
      <c r="W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 x14ac:dyDescent="0.2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 x14ac:dyDescent="0.2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W119" s="75"/>
      <c r="X119" s="73"/>
      <c r="Y119" s="73"/>
      <c r="Z119" s="73"/>
      <c r="AA119" s="73"/>
      <c r="AB119" s="73"/>
      <c r="AC119" s="73"/>
      <c r="AD119" s="73"/>
      <c r="AE119" s="73"/>
      <c r="AJ119" s="72"/>
      <c r="AK119" s="5"/>
      <c r="AL119" s="5"/>
      <c r="AM119" s="72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 x14ac:dyDescent="0.2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W120" s="73"/>
      <c r="X120" s="75"/>
      <c r="Y120" s="75"/>
      <c r="Z120" s="75"/>
      <c r="AA120" s="75"/>
      <c r="AB120" s="75"/>
      <c r="AC120" s="75"/>
      <c r="AD120" s="75"/>
      <c r="AE120" s="75"/>
      <c r="AF120" s="73"/>
      <c r="AG120" s="73"/>
      <c r="AH120" s="73"/>
      <c r="AI120" s="73"/>
      <c r="AJ120" s="19"/>
      <c r="AK120" s="19"/>
      <c r="AL120" s="19"/>
      <c r="AM120" s="19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8" customHeight="1" x14ac:dyDescent="0.2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X121" s="73"/>
      <c r="Y121" s="73"/>
      <c r="Z121" s="73"/>
      <c r="AA121" s="73"/>
      <c r="AB121" s="73"/>
      <c r="AC121" s="73"/>
      <c r="AD121" s="73"/>
      <c r="AE121" s="73"/>
      <c r="AF121" s="63"/>
      <c r="AG121" s="63"/>
      <c r="AH121" s="63"/>
      <c r="AI121" s="6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 x14ac:dyDescent="0.2">
      <c r="AJ122" s="72"/>
      <c r="AK122" s="5"/>
      <c r="AL122" s="5"/>
      <c r="AM122" s="72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 x14ac:dyDescent="0.2"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 x14ac:dyDescent="0.2">
      <c r="AF124" s="73"/>
      <c r="AG124" s="73"/>
      <c r="AH124" s="73"/>
      <c r="AI124" s="73"/>
      <c r="AJ124" s="74"/>
      <c r="AK124" s="53"/>
      <c r="AL124" s="53"/>
      <c r="AM124" s="74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2" customHeight="1" x14ac:dyDescent="0.2">
      <c r="AF125" s="75"/>
      <c r="AG125" s="75"/>
      <c r="AH125" s="75"/>
      <c r="AI125" s="75"/>
      <c r="AJ125" s="72"/>
      <c r="AK125" s="5"/>
      <c r="AL125" s="5"/>
      <c r="AM125" s="72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 x14ac:dyDescent="0.2">
      <c r="AF126" s="73"/>
      <c r="AG126" s="73"/>
      <c r="AH126" s="73"/>
      <c r="AI126" s="73"/>
      <c r="AJ126" s="68"/>
      <c r="AK126" s="19"/>
      <c r="AL126" s="19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 x14ac:dyDescent="0.2">
      <c r="AJ127" s="68"/>
      <c r="AK127" s="19"/>
      <c r="AL127" s="19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 x14ac:dyDescent="0.2">
      <c r="AJ128" s="68"/>
      <c r="AK128" s="19"/>
      <c r="AL128" s="19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8" customHeight="1" x14ac:dyDescent="0.2">
      <c r="AJ129" s="68"/>
      <c r="AK129" s="19"/>
      <c r="AL129" s="19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 x14ac:dyDescent="0.2"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 x14ac:dyDescent="0.2"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 x14ac:dyDescent="0.2">
      <c r="AJ132" s="68"/>
      <c r="AK132" s="19"/>
      <c r="AL132" s="19"/>
      <c r="AM132" s="68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3"/>
      <c r="DI132" s="73"/>
      <c r="DJ132" s="73"/>
      <c r="DK132" s="73"/>
      <c r="DL132" s="73"/>
      <c r="DM132" s="73"/>
      <c r="DN132" s="73"/>
      <c r="DO132" s="73"/>
      <c r="DP132" s="73"/>
      <c r="DQ132" s="73"/>
      <c r="DR132" s="73"/>
      <c r="DS132" s="73"/>
      <c r="DT132" s="73"/>
      <c r="DU132" s="73"/>
      <c r="DV132" s="73"/>
      <c r="DW132" s="73"/>
      <c r="DX132" s="73"/>
      <c r="DY132" s="73"/>
      <c r="DZ132" s="73"/>
      <c r="EA132" s="73"/>
      <c r="EB132" s="73"/>
      <c r="EC132" s="73"/>
      <c r="ED132" s="73"/>
      <c r="EE132" s="73"/>
      <c r="EF132" s="73"/>
      <c r="EG132" s="73"/>
      <c r="EH132" s="73"/>
      <c r="EI132" s="73"/>
      <c r="EJ132" s="73"/>
      <c r="EK132" s="73"/>
      <c r="EL132" s="73"/>
      <c r="EM132" s="73"/>
      <c r="EN132" s="73"/>
      <c r="EO132" s="73"/>
      <c r="EP132" s="73"/>
      <c r="EQ132" s="73"/>
      <c r="ER132" s="73"/>
      <c r="ES132" s="73"/>
      <c r="ET132" s="73"/>
      <c r="EU132" s="73"/>
      <c r="EV132" s="73"/>
      <c r="EW132" s="73"/>
      <c r="EX132" s="73"/>
      <c r="EY132" s="73"/>
      <c r="EZ132" s="73"/>
      <c r="FA132" s="73"/>
      <c r="FB132" s="73"/>
      <c r="FC132" s="73"/>
      <c r="FD132" s="73"/>
      <c r="FE132" s="73"/>
      <c r="FF132" s="73"/>
      <c r="FG132" s="73"/>
      <c r="FH132" s="73"/>
      <c r="FI132" s="73"/>
      <c r="FJ132" s="73"/>
      <c r="FK132" s="73"/>
      <c r="FL132" s="73"/>
      <c r="FM132" s="73"/>
      <c r="FN132" s="73"/>
      <c r="FO132" s="73"/>
      <c r="FP132" s="73"/>
      <c r="FQ132" s="73"/>
      <c r="FR132" s="73"/>
      <c r="FS132" s="73"/>
      <c r="FT132" s="73"/>
      <c r="FU132" s="73"/>
      <c r="FV132" s="73"/>
      <c r="FW132" s="73"/>
      <c r="FX132" s="73"/>
      <c r="FY132" s="73"/>
      <c r="FZ132" s="73"/>
      <c r="GA132" s="73"/>
      <c r="GB132" s="73"/>
      <c r="GC132" s="73"/>
      <c r="GD132" s="73"/>
      <c r="GE132" s="73"/>
      <c r="GF132" s="73"/>
      <c r="GG132" s="73"/>
      <c r="GH132" s="73"/>
      <c r="GI132" s="73"/>
      <c r="GJ132" s="73"/>
      <c r="GK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</row>
    <row r="133" spans="1:217" ht="12.75" x14ac:dyDescent="0.2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8"/>
      <c r="AK133" s="19"/>
      <c r="AL133" s="19"/>
      <c r="AM133" s="68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3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63"/>
      <c r="EJ133" s="63"/>
      <c r="EK133" s="63"/>
      <c r="EL133" s="63"/>
      <c r="EM133" s="63"/>
      <c r="EN133" s="63"/>
      <c r="EO133" s="63"/>
      <c r="EP133" s="63"/>
      <c r="EQ133" s="63"/>
      <c r="ER133" s="63"/>
      <c r="ES133" s="63"/>
      <c r="ET133" s="63"/>
      <c r="EU133" s="63"/>
      <c r="EV133" s="63"/>
      <c r="EW133" s="63"/>
      <c r="EX133" s="63"/>
      <c r="EY133" s="63"/>
      <c r="EZ133" s="63"/>
      <c r="FA133" s="63"/>
      <c r="FB133" s="63"/>
      <c r="FC133" s="63"/>
      <c r="FD133" s="63"/>
      <c r="FE133" s="63"/>
      <c r="FF133" s="63"/>
      <c r="FG133" s="63"/>
      <c r="FH133" s="63"/>
      <c r="FI133" s="63"/>
      <c r="FJ133" s="63"/>
      <c r="FK133" s="63"/>
      <c r="FL133" s="63"/>
      <c r="FM133" s="63"/>
      <c r="FN133" s="63"/>
      <c r="FO133" s="63"/>
      <c r="FP133" s="63"/>
      <c r="FQ133" s="63"/>
      <c r="FR133" s="63"/>
      <c r="FS133" s="63"/>
      <c r="FT133" s="63"/>
      <c r="FU133" s="63"/>
      <c r="FV133" s="63"/>
      <c r="FW133" s="63"/>
      <c r="FX133" s="63"/>
      <c r="FY133" s="63"/>
      <c r="FZ133" s="63"/>
      <c r="GA133" s="63"/>
      <c r="GB133" s="63"/>
      <c r="GC133" s="63"/>
      <c r="GD133" s="63"/>
      <c r="GE133" s="63"/>
      <c r="GF133" s="63"/>
      <c r="GG133" s="63"/>
      <c r="GH133" s="63"/>
      <c r="GI133" s="63"/>
      <c r="GJ133" s="63"/>
      <c r="GK133" s="63"/>
      <c r="GL133" s="63"/>
      <c r="GM133" s="63"/>
      <c r="GN133" s="63"/>
      <c r="GO133" s="63"/>
      <c r="GP133" s="63"/>
      <c r="GQ133" s="63"/>
      <c r="GR133" s="63"/>
      <c r="GS133" s="63"/>
      <c r="GT133" s="63"/>
      <c r="GU133" s="63"/>
      <c r="GV133" s="63"/>
      <c r="GW133" s="63"/>
      <c r="GX133" s="63"/>
      <c r="GY133" s="63"/>
      <c r="GZ133" s="63"/>
      <c r="HA133" s="63"/>
      <c r="HB133" s="63"/>
      <c r="HC133" s="63"/>
      <c r="HD133" s="63"/>
      <c r="HE133" s="63"/>
      <c r="HF133" s="63"/>
      <c r="HG133" s="63"/>
      <c r="HH133" s="63"/>
      <c r="HI133" s="63"/>
    </row>
    <row r="134" spans="1:217" s="63" customFormat="1" ht="18" customHeight="1" x14ac:dyDescent="0.2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/>
      <c r="CE134" s="69"/>
      <c r="CF134" s="69"/>
      <c r="CG134" s="69"/>
      <c r="CH134" s="69"/>
      <c r="CI134" s="69"/>
      <c r="CJ134" s="69"/>
      <c r="CK134" s="69"/>
      <c r="CL134" s="69"/>
      <c r="CM134" s="69"/>
      <c r="CN134" s="69"/>
      <c r="CO134" s="69"/>
      <c r="CP134" s="69"/>
      <c r="CQ134" s="69"/>
      <c r="CR134" s="69"/>
      <c r="CS134" s="69"/>
      <c r="CT134" s="69"/>
      <c r="CU134" s="69"/>
      <c r="CV134" s="69"/>
      <c r="CW134" s="69"/>
      <c r="CX134" s="69"/>
      <c r="CY134" s="69"/>
      <c r="CZ134" s="69"/>
      <c r="DA134" s="69"/>
      <c r="DB134" s="69"/>
      <c r="DC134" s="69"/>
      <c r="DD134" s="69"/>
      <c r="DE134" s="69"/>
      <c r="DF134" s="69"/>
      <c r="DG134" s="69"/>
      <c r="DH134" s="69"/>
      <c r="DI134" s="69"/>
      <c r="DJ134" s="69"/>
      <c r="DK134" s="69"/>
      <c r="DL134" s="69"/>
      <c r="DM134" s="69"/>
      <c r="DN134" s="69"/>
      <c r="DO134" s="69"/>
      <c r="DP134" s="69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69"/>
      <c r="ET134" s="69"/>
      <c r="EU134" s="69"/>
      <c r="EV134" s="69"/>
      <c r="EW134" s="69"/>
      <c r="EX134" s="69"/>
      <c r="EY134" s="69"/>
      <c r="EZ134" s="69"/>
      <c r="FA134" s="69"/>
      <c r="FB134" s="69"/>
      <c r="FC134" s="69"/>
      <c r="FD134" s="69"/>
      <c r="FE134" s="69"/>
      <c r="FF134" s="69"/>
      <c r="FG134" s="69"/>
      <c r="FH134" s="69"/>
      <c r="FI134" s="69"/>
      <c r="FJ134" s="69"/>
      <c r="FK134" s="69"/>
      <c r="FL134" s="69"/>
      <c r="FM134" s="69"/>
      <c r="FN134" s="69"/>
      <c r="FO134" s="69"/>
      <c r="FP134" s="69"/>
      <c r="FQ134" s="69"/>
      <c r="FR134" s="69"/>
      <c r="FS134" s="69"/>
      <c r="FT134" s="69"/>
      <c r="FU134" s="69"/>
      <c r="FV134" s="69"/>
      <c r="FW134" s="69"/>
      <c r="FX134" s="69"/>
      <c r="FY134" s="69"/>
      <c r="FZ134" s="69"/>
      <c r="GA134" s="69"/>
      <c r="GB134" s="69"/>
      <c r="GC134" s="69"/>
      <c r="GD134" s="69"/>
      <c r="GE134" s="69"/>
      <c r="GF134" s="69"/>
      <c r="GG134" s="69"/>
      <c r="GH134" s="69"/>
      <c r="GI134" s="69"/>
      <c r="GJ134" s="69"/>
      <c r="GK134" s="69"/>
      <c r="GL134" s="69"/>
      <c r="GM134" s="69"/>
      <c r="GN134" s="69"/>
      <c r="GO134" s="69"/>
      <c r="GP134" s="69"/>
      <c r="GQ134" s="69"/>
      <c r="GR134" s="69"/>
      <c r="GS134" s="69"/>
      <c r="GT134" s="69"/>
      <c r="GU134" s="69"/>
      <c r="GV134" s="69"/>
      <c r="GW134" s="69"/>
      <c r="GX134" s="69"/>
      <c r="GY134" s="69"/>
      <c r="GZ134" s="69"/>
      <c r="HA134" s="69"/>
      <c r="HB134" s="69"/>
      <c r="HC134" s="69"/>
      <c r="HD134" s="69"/>
      <c r="HE134" s="69"/>
      <c r="HF134" s="69"/>
      <c r="HG134" s="69"/>
      <c r="HH134" s="69"/>
      <c r="HI134" s="69"/>
    </row>
    <row r="135" spans="1:217" s="69" customFormat="1" ht="3.95" customHeight="1" x14ac:dyDescent="0.2">
      <c r="AJ135" s="68"/>
      <c r="AK135" s="19"/>
      <c r="AL135" s="19"/>
      <c r="AM135" s="68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73"/>
      <c r="CG135" s="73"/>
      <c r="CH135" s="73"/>
      <c r="CI135" s="73"/>
      <c r="CJ135" s="73"/>
      <c r="CK135" s="73"/>
      <c r="CL135" s="73"/>
      <c r="CM135" s="73"/>
      <c r="CN135" s="73"/>
      <c r="CO135" s="73"/>
      <c r="CP135" s="73"/>
      <c r="CQ135" s="73"/>
      <c r="CR135" s="73"/>
      <c r="CS135" s="73"/>
      <c r="CT135" s="73"/>
      <c r="CU135" s="73"/>
      <c r="CV135" s="73"/>
      <c r="CW135" s="73"/>
      <c r="CX135" s="73"/>
      <c r="CY135" s="73"/>
      <c r="CZ135" s="73"/>
      <c r="DA135" s="73"/>
      <c r="DB135" s="73"/>
      <c r="DC135" s="73"/>
      <c r="DD135" s="73"/>
      <c r="DE135" s="73"/>
      <c r="DF135" s="73"/>
      <c r="DG135" s="73"/>
      <c r="DH135" s="73"/>
      <c r="DI135" s="73"/>
      <c r="DJ135" s="73"/>
      <c r="DK135" s="73"/>
      <c r="DL135" s="73"/>
      <c r="DM135" s="73"/>
      <c r="DN135" s="73"/>
      <c r="DO135" s="73"/>
      <c r="DP135" s="73"/>
      <c r="DQ135" s="73"/>
      <c r="DR135" s="73"/>
      <c r="DS135" s="73"/>
      <c r="DT135" s="73"/>
      <c r="DU135" s="73"/>
      <c r="DV135" s="73"/>
      <c r="DW135" s="73"/>
      <c r="DX135" s="73"/>
      <c r="DY135" s="73"/>
      <c r="DZ135" s="73"/>
      <c r="EA135" s="73"/>
      <c r="EB135" s="73"/>
      <c r="EC135" s="73"/>
      <c r="ED135" s="73"/>
      <c r="EE135" s="73"/>
      <c r="EF135" s="73"/>
      <c r="EG135" s="73"/>
      <c r="EH135" s="73"/>
      <c r="EI135" s="73"/>
      <c r="EJ135" s="73"/>
      <c r="EK135" s="73"/>
      <c r="EL135" s="73"/>
      <c r="EM135" s="73"/>
      <c r="EN135" s="73"/>
      <c r="EO135" s="73"/>
      <c r="EP135" s="73"/>
      <c r="EQ135" s="73"/>
      <c r="ER135" s="73"/>
      <c r="ES135" s="73"/>
      <c r="ET135" s="73"/>
      <c r="EU135" s="73"/>
      <c r="EV135" s="73"/>
      <c r="EW135" s="73"/>
      <c r="EX135" s="73"/>
      <c r="EY135" s="73"/>
      <c r="EZ135" s="73"/>
      <c r="FA135" s="73"/>
      <c r="FB135" s="73"/>
      <c r="FC135" s="73"/>
      <c r="FD135" s="73"/>
      <c r="FE135" s="73"/>
      <c r="FF135" s="73"/>
      <c r="FG135" s="73"/>
      <c r="FH135" s="73"/>
      <c r="FI135" s="73"/>
      <c r="FJ135" s="73"/>
      <c r="FK135" s="73"/>
      <c r="FL135" s="73"/>
      <c r="FM135" s="73"/>
      <c r="FN135" s="73"/>
      <c r="FO135" s="73"/>
      <c r="FP135" s="73"/>
      <c r="FQ135" s="73"/>
      <c r="FR135" s="73"/>
      <c r="FS135" s="73"/>
      <c r="FT135" s="73"/>
      <c r="FU135" s="73"/>
      <c r="FV135" s="73"/>
      <c r="FW135" s="73"/>
      <c r="FX135" s="73"/>
      <c r="FY135" s="73"/>
      <c r="FZ135" s="73"/>
      <c r="GA135" s="73"/>
      <c r="GB135" s="73"/>
      <c r="GC135" s="73"/>
      <c r="GD135" s="73"/>
      <c r="GE135" s="73"/>
      <c r="GF135" s="73"/>
      <c r="GG135" s="73"/>
      <c r="GH135" s="73"/>
      <c r="GI135" s="73"/>
      <c r="GJ135" s="73"/>
      <c r="GK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</row>
    <row r="136" spans="1:217" ht="14.25" customHeight="1" x14ac:dyDescent="0.2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8"/>
      <c r="AK136" s="19"/>
      <c r="AL136" s="19"/>
      <c r="AM136" s="68"/>
    </row>
    <row r="137" spans="1:217" ht="20.100000000000001" customHeight="1" x14ac:dyDescent="0.2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8"/>
      <c r="AK137" s="19"/>
      <c r="AL137" s="19"/>
      <c r="AM137" s="68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  <c r="DE137" s="75"/>
      <c r="DF137" s="75"/>
      <c r="DG137" s="75"/>
      <c r="DH137" s="75"/>
      <c r="DI137" s="75"/>
      <c r="DJ137" s="75"/>
      <c r="DK137" s="75"/>
      <c r="DL137" s="75"/>
      <c r="DM137" s="75"/>
      <c r="DN137" s="75"/>
      <c r="DO137" s="75"/>
      <c r="DP137" s="75"/>
      <c r="DQ137" s="75"/>
      <c r="DR137" s="75"/>
      <c r="DS137" s="75"/>
      <c r="DT137" s="75"/>
      <c r="DU137" s="75"/>
      <c r="DV137" s="75"/>
      <c r="DW137" s="75"/>
      <c r="DX137" s="75"/>
      <c r="DY137" s="75"/>
      <c r="DZ137" s="75"/>
      <c r="EA137" s="75"/>
      <c r="EB137" s="75"/>
      <c r="EC137" s="75"/>
      <c r="ED137" s="75"/>
      <c r="EE137" s="75"/>
      <c r="EF137" s="75"/>
      <c r="EG137" s="75"/>
      <c r="EH137" s="75"/>
      <c r="EI137" s="75"/>
      <c r="EJ137" s="75"/>
      <c r="EK137" s="75"/>
      <c r="EL137" s="75"/>
      <c r="EM137" s="75"/>
      <c r="EN137" s="75"/>
      <c r="EO137" s="75"/>
      <c r="EP137" s="75"/>
      <c r="EQ137" s="75"/>
      <c r="ER137" s="75"/>
      <c r="ES137" s="75"/>
      <c r="ET137" s="75"/>
      <c r="EU137" s="75"/>
      <c r="EV137" s="75"/>
      <c r="EW137" s="75"/>
      <c r="EX137" s="75"/>
      <c r="EY137" s="75"/>
      <c r="EZ137" s="75"/>
      <c r="FA137" s="75"/>
      <c r="FB137" s="75"/>
      <c r="FC137" s="75"/>
      <c r="FD137" s="75"/>
      <c r="FE137" s="75"/>
      <c r="FF137" s="75"/>
      <c r="FG137" s="75"/>
      <c r="FH137" s="75"/>
      <c r="FI137" s="75"/>
      <c r="FJ137" s="75"/>
      <c r="FK137" s="75"/>
      <c r="FL137" s="75"/>
      <c r="FM137" s="75"/>
      <c r="FN137" s="75"/>
      <c r="FO137" s="75"/>
      <c r="FP137" s="75"/>
      <c r="FQ137" s="75"/>
      <c r="FR137" s="75"/>
      <c r="FS137" s="75"/>
      <c r="FT137" s="75"/>
      <c r="FU137" s="75"/>
      <c r="FV137" s="75"/>
      <c r="FW137" s="75"/>
      <c r="FX137" s="75"/>
      <c r="FY137" s="75"/>
      <c r="FZ137" s="75"/>
      <c r="GA137" s="75"/>
      <c r="GB137" s="75"/>
      <c r="GC137" s="75"/>
      <c r="GD137" s="75"/>
      <c r="GE137" s="75"/>
      <c r="GF137" s="75"/>
      <c r="GG137" s="75"/>
      <c r="GH137" s="75"/>
      <c r="GI137" s="75"/>
      <c r="GJ137" s="75"/>
      <c r="GK137" s="75"/>
      <c r="GL137" s="75"/>
      <c r="GM137" s="75"/>
      <c r="GN137" s="75"/>
      <c r="GO137" s="75"/>
      <c r="GP137" s="75"/>
      <c r="GQ137" s="75"/>
      <c r="GR137" s="75"/>
      <c r="GS137" s="75"/>
      <c r="GT137" s="75"/>
      <c r="GU137" s="75"/>
      <c r="GV137" s="75"/>
      <c r="GW137" s="75"/>
      <c r="GX137" s="75"/>
      <c r="GY137" s="75"/>
      <c r="GZ137" s="75"/>
      <c r="HA137" s="75"/>
      <c r="HB137" s="75"/>
      <c r="HC137" s="75"/>
      <c r="HD137" s="75"/>
      <c r="HE137" s="75"/>
      <c r="HF137" s="75"/>
      <c r="HG137" s="75"/>
      <c r="HH137" s="75"/>
      <c r="HI137" s="75"/>
    </row>
    <row r="138" spans="1:217" s="75" customFormat="1" ht="18" customHeight="1" x14ac:dyDescent="0.2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8"/>
      <c r="AK138" s="19"/>
      <c r="AL138" s="19"/>
      <c r="AM138" s="68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73"/>
      <c r="BY138" s="73"/>
      <c r="BZ138" s="73"/>
      <c r="CA138" s="73"/>
      <c r="CB138" s="73"/>
      <c r="CC138" s="73"/>
      <c r="CD138" s="73"/>
      <c r="CE138" s="73"/>
      <c r="CF138" s="73"/>
      <c r="CG138" s="73"/>
      <c r="CH138" s="73"/>
      <c r="CI138" s="73"/>
      <c r="CJ138" s="73"/>
      <c r="CK138" s="73"/>
      <c r="CL138" s="73"/>
      <c r="CM138" s="73"/>
      <c r="CN138" s="73"/>
      <c r="CO138" s="73"/>
      <c r="CP138" s="73"/>
      <c r="CQ138" s="73"/>
      <c r="CR138" s="73"/>
      <c r="CS138" s="73"/>
      <c r="CT138" s="73"/>
      <c r="CU138" s="73"/>
      <c r="CV138" s="73"/>
      <c r="CW138" s="73"/>
      <c r="CX138" s="73"/>
      <c r="CY138" s="73"/>
      <c r="CZ138" s="73"/>
      <c r="DA138" s="73"/>
      <c r="DB138" s="73"/>
      <c r="DC138" s="73"/>
      <c r="DD138" s="73"/>
      <c r="DE138" s="73"/>
      <c r="DF138" s="73"/>
      <c r="DG138" s="73"/>
      <c r="DH138" s="73"/>
      <c r="DI138" s="73"/>
      <c r="DJ138" s="73"/>
      <c r="DK138" s="73"/>
      <c r="DL138" s="73"/>
      <c r="DM138" s="73"/>
      <c r="DN138" s="73"/>
      <c r="DO138" s="73"/>
      <c r="DP138" s="73"/>
      <c r="DQ138" s="73"/>
      <c r="DR138" s="73"/>
      <c r="DS138" s="73"/>
      <c r="DT138" s="73"/>
      <c r="DU138" s="73"/>
      <c r="DV138" s="73"/>
      <c r="DW138" s="73"/>
      <c r="DX138" s="73"/>
      <c r="DY138" s="73"/>
      <c r="DZ138" s="73"/>
      <c r="EA138" s="73"/>
      <c r="EB138" s="73"/>
      <c r="EC138" s="73"/>
      <c r="ED138" s="73"/>
      <c r="EE138" s="73"/>
      <c r="EF138" s="73"/>
      <c r="EG138" s="73"/>
      <c r="EH138" s="73"/>
      <c r="EI138" s="73"/>
      <c r="EJ138" s="73"/>
      <c r="EK138" s="73"/>
      <c r="EL138" s="73"/>
      <c r="EM138" s="73"/>
      <c r="EN138" s="73"/>
      <c r="EO138" s="73"/>
      <c r="EP138" s="73"/>
      <c r="EQ138" s="73"/>
      <c r="ER138" s="73"/>
      <c r="ES138" s="73"/>
      <c r="ET138" s="73"/>
      <c r="EU138" s="73"/>
      <c r="EV138" s="73"/>
      <c r="EW138" s="73"/>
      <c r="EX138" s="73"/>
      <c r="EY138" s="73"/>
      <c r="EZ138" s="73"/>
      <c r="FA138" s="73"/>
      <c r="FB138" s="73"/>
      <c r="FC138" s="73"/>
      <c r="FD138" s="73"/>
      <c r="FE138" s="73"/>
      <c r="FF138" s="73"/>
      <c r="FG138" s="73"/>
      <c r="FH138" s="73"/>
      <c r="FI138" s="73"/>
      <c r="FJ138" s="73"/>
      <c r="FK138" s="73"/>
      <c r="FL138" s="73"/>
      <c r="FM138" s="73"/>
      <c r="FN138" s="73"/>
      <c r="FO138" s="73"/>
      <c r="FP138" s="73"/>
      <c r="FQ138" s="73"/>
      <c r="FR138" s="73"/>
      <c r="FS138" s="73"/>
      <c r="FT138" s="73"/>
      <c r="FU138" s="73"/>
      <c r="FV138" s="73"/>
      <c r="FW138" s="73"/>
      <c r="FX138" s="73"/>
      <c r="FY138" s="73"/>
      <c r="FZ138" s="73"/>
      <c r="GA138" s="73"/>
      <c r="GB138" s="73"/>
      <c r="GC138" s="73"/>
      <c r="GD138" s="73"/>
      <c r="GE138" s="73"/>
      <c r="GF138" s="73"/>
      <c r="GG138" s="73"/>
      <c r="GH138" s="73"/>
      <c r="GI138" s="73"/>
      <c r="GJ138" s="73"/>
      <c r="GK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</row>
    <row r="139" spans="1:217" ht="18" customHeight="1" x14ac:dyDescent="0.2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8"/>
      <c r="AK139" s="19"/>
      <c r="AL139" s="19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  <c r="CO139" s="69"/>
      <c r="CP139" s="69"/>
      <c r="CQ139" s="69"/>
      <c r="CR139" s="69"/>
      <c r="CS139" s="69"/>
      <c r="CT139" s="69"/>
      <c r="CU139" s="69"/>
      <c r="CV139" s="69"/>
      <c r="CW139" s="69"/>
      <c r="CX139" s="69"/>
      <c r="CY139" s="69"/>
      <c r="CZ139" s="69"/>
      <c r="DA139" s="69"/>
      <c r="DB139" s="69"/>
      <c r="DC139" s="69"/>
      <c r="DD139" s="69"/>
      <c r="DE139" s="69"/>
      <c r="DF139" s="69"/>
      <c r="DG139" s="69"/>
      <c r="DH139" s="69"/>
      <c r="DI139" s="69"/>
      <c r="DJ139" s="69"/>
      <c r="DK139" s="69"/>
      <c r="DL139" s="69"/>
      <c r="DM139" s="69"/>
      <c r="DN139" s="69"/>
      <c r="DO139" s="69"/>
      <c r="DP139" s="69"/>
      <c r="DQ139" s="69"/>
      <c r="DR139" s="69"/>
      <c r="DS139" s="69"/>
      <c r="DT139" s="69"/>
      <c r="DU139" s="69"/>
      <c r="DV139" s="69"/>
      <c r="DW139" s="69"/>
      <c r="DX139" s="69"/>
      <c r="DY139" s="69"/>
      <c r="DZ139" s="69"/>
      <c r="EA139" s="69"/>
      <c r="EB139" s="69"/>
      <c r="EC139" s="69"/>
      <c r="ED139" s="69"/>
      <c r="EE139" s="69"/>
      <c r="EF139" s="69"/>
      <c r="EG139" s="69"/>
      <c r="EH139" s="69"/>
      <c r="EI139" s="69"/>
      <c r="EJ139" s="69"/>
      <c r="EK139" s="69"/>
      <c r="EL139" s="69"/>
      <c r="EM139" s="69"/>
      <c r="EN139" s="69"/>
      <c r="EO139" s="69"/>
      <c r="EP139" s="69"/>
      <c r="EQ139" s="69"/>
      <c r="ER139" s="69"/>
      <c r="ES139" s="69"/>
      <c r="ET139" s="69"/>
      <c r="EU139" s="69"/>
      <c r="EV139" s="69"/>
      <c r="EW139" s="69"/>
      <c r="EX139" s="69"/>
      <c r="EY139" s="69"/>
      <c r="EZ139" s="69"/>
      <c r="FA139" s="69"/>
      <c r="FB139" s="69"/>
      <c r="FC139" s="69"/>
      <c r="FD139" s="69"/>
      <c r="FE139" s="69"/>
      <c r="FF139" s="69"/>
      <c r="FG139" s="69"/>
      <c r="FH139" s="69"/>
      <c r="FI139" s="69"/>
      <c r="FJ139" s="69"/>
      <c r="FK139" s="69"/>
      <c r="FL139" s="69"/>
      <c r="FM139" s="69"/>
      <c r="FN139" s="69"/>
      <c r="FO139" s="69"/>
      <c r="FP139" s="69"/>
      <c r="FQ139" s="69"/>
      <c r="FR139" s="69"/>
      <c r="FS139" s="69"/>
      <c r="FT139" s="69"/>
      <c r="FU139" s="69"/>
      <c r="FV139" s="69"/>
      <c r="FW139" s="69"/>
      <c r="FX139" s="69"/>
      <c r="FY139" s="69"/>
      <c r="FZ139" s="69"/>
      <c r="GA139" s="69"/>
      <c r="GB139" s="69"/>
      <c r="GC139" s="69"/>
      <c r="GD139" s="69"/>
      <c r="GE139" s="69"/>
      <c r="GF139" s="69"/>
      <c r="GG139" s="69"/>
      <c r="GH139" s="69"/>
      <c r="GI139" s="69"/>
      <c r="GJ139" s="69"/>
      <c r="GK139" s="69"/>
      <c r="GL139" s="69"/>
      <c r="GM139" s="69"/>
      <c r="GN139" s="69"/>
      <c r="GO139" s="69"/>
      <c r="GP139" s="69"/>
      <c r="GQ139" s="69"/>
      <c r="GR139" s="69"/>
      <c r="GS139" s="69"/>
      <c r="GT139" s="69"/>
      <c r="GU139" s="69"/>
      <c r="GV139" s="69"/>
      <c r="GW139" s="69"/>
      <c r="GX139" s="69"/>
      <c r="GY139" s="69"/>
      <c r="GZ139" s="69"/>
      <c r="HA139" s="69"/>
      <c r="HB139" s="69"/>
      <c r="HC139" s="69"/>
      <c r="HD139" s="69"/>
      <c r="HE139" s="69"/>
      <c r="HF139" s="69"/>
      <c r="HG139" s="69"/>
      <c r="HH139" s="69"/>
      <c r="HI139" s="69"/>
    </row>
    <row r="140" spans="1:217" s="69" customFormat="1" ht="18" customHeight="1" x14ac:dyDescent="0.2">
      <c r="U140" s="73"/>
      <c r="V140" s="73"/>
      <c r="AJ140" s="68"/>
      <c r="AK140" s="19"/>
      <c r="AL140" s="19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</row>
    <row r="141" spans="1:217" s="69" customFormat="1" ht="18" customHeight="1" x14ac:dyDescent="0.2">
      <c r="U141" s="73"/>
      <c r="V141" s="73"/>
      <c r="AJ141" s="68"/>
      <c r="AK141" s="19"/>
      <c r="AL141" s="19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</row>
    <row r="142" spans="1:217" s="69" customFormat="1" ht="18" customHeight="1" x14ac:dyDescent="0.2">
      <c r="U142" s="73"/>
      <c r="V142" s="73"/>
      <c r="AJ142" s="68"/>
      <c r="AK142" s="19"/>
      <c r="AL142" s="19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</row>
    <row r="143" spans="1:217" s="69" customFormat="1" ht="18" customHeight="1" x14ac:dyDescent="0.2">
      <c r="U143" s="73"/>
      <c r="V143" s="73"/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</row>
    <row r="144" spans="1:217" s="69" customFormat="1" ht="18" customHeight="1" x14ac:dyDescent="0.2">
      <c r="U144" s="73"/>
      <c r="V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 x14ac:dyDescent="0.2">
      <c r="U145" s="73"/>
      <c r="V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2" customHeight="1" x14ac:dyDescent="0.2">
      <c r="U146" s="73"/>
      <c r="V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 x14ac:dyDescent="0.2">
      <c r="U147" s="73"/>
      <c r="V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 x14ac:dyDescent="0.2">
      <c r="U148" s="73"/>
      <c r="V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 x14ac:dyDescent="0.2">
      <c r="U149" s="73"/>
      <c r="V149" s="73"/>
      <c r="W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8" customHeight="1" x14ac:dyDescent="0.2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 x14ac:dyDescent="0.2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 x14ac:dyDescent="0.2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 x14ac:dyDescent="0.2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 x14ac:dyDescent="0.2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2" customHeight="1" x14ac:dyDescent="0.2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 x14ac:dyDescent="0.2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 x14ac:dyDescent="0.2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2"/>
      <c r="AK157" s="5"/>
      <c r="AL157" s="5"/>
      <c r="AM157" s="72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 x14ac:dyDescent="0.2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19"/>
      <c r="AK158" s="19"/>
      <c r="AL158" s="19"/>
      <c r="AM158" s="19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8" customHeight="1" x14ac:dyDescent="0.2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 x14ac:dyDescent="0.2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2"/>
      <c r="AK160" s="5"/>
      <c r="AL160" s="5"/>
      <c r="AM160" s="72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 x14ac:dyDescent="0.2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 x14ac:dyDescent="0.2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4"/>
      <c r="AK162" s="53"/>
      <c r="AL162" s="53"/>
      <c r="AM162" s="74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2" customHeight="1" x14ac:dyDescent="0.2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2"/>
      <c r="AK163" s="5"/>
      <c r="AL163" s="5"/>
      <c r="AM163" s="72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 x14ac:dyDescent="0.2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68"/>
      <c r="AK164" s="19"/>
      <c r="AL164" s="19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 x14ac:dyDescent="0.2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68"/>
      <c r="AK165" s="19"/>
      <c r="AL165" s="19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 x14ac:dyDescent="0.2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68"/>
      <c r="AK166" s="19"/>
      <c r="AL166" s="19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8" customHeight="1" x14ac:dyDescent="0.2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68"/>
      <c r="AK167" s="19"/>
      <c r="AL167" s="19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 x14ac:dyDescent="0.2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 x14ac:dyDescent="0.2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 x14ac:dyDescent="0.2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3"/>
      <c r="BG170" s="73"/>
      <c r="BH170" s="73"/>
      <c r="BI170" s="73"/>
      <c r="BJ170" s="73"/>
      <c r="BK170" s="73"/>
      <c r="BL170" s="73"/>
      <c r="BM170" s="73"/>
      <c r="BN170" s="73"/>
      <c r="BO170" s="73"/>
      <c r="BP170" s="73"/>
      <c r="BQ170" s="73"/>
      <c r="BR170" s="73"/>
      <c r="BS170" s="73"/>
      <c r="BT170" s="73"/>
      <c r="BU170" s="73"/>
      <c r="BV170" s="73"/>
      <c r="BW170" s="73"/>
      <c r="BX170" s="73"/>
      <c r="BY170" s="73"/>
      <c r="BZ170" s="73"/>
      <c r="CA170" s="73"/>
      <c r="CB170" s="73"/>
      <c r="CC170" s="73"/>
      <c r="CD170" s="73"/>
      <c r="CE170" s="73"/>
      <c r="CF170" s="73"/>
      <c r="CG170" s="73"/>
      <c r="CH170" s="73"/>
      <c r="CI170" s="73"/>
      <c r="CJ170" s="73"/>
      <c r="CK170" s="73"/>
      <c r="CL170" s="73"/>
      <c r="CM170" s="73"/>
      <c r="CN170" s="73"/>
      <c r="CO170" s="73"/>
      <c r="CP170" s="73"/>
      <c r="CQ170" s="73"/>
      <c r="CR170" s="73"/>
      <c r="CS170" s="73"/>
      <c r="CT170" s="73"/>
      <c r="CU170" s="73"/>
      <c r="CV170" s="73"/>
      <c r="CW170" s="73"/>
      <c r="CX170" s="73"/>
      <c r="CY170" s="73"/>
      <c r="CZ170" s="73"/>
      <c r="DA170" s="73"/>
      <c r="DB170" s="73"/>
      <c r="DC170" s="73"/>
      <c r="DD170" s="73"/>
      <c r="DE170" s="73"/>
      <c r="DF170" s="73"/>
      <c r="DG170" s="73"/>
      <c r="DH170" s="73"/>
      <c r="DI170" s="73"/>
      <c r="DJ170" s="73"/>
      <c r="DK170" s="73"/>
      <c r="DL170" s="73"/>
      <c r="DM170" s="73"/>
      <c r="DN170" s="73"/>
      <c r="DO170" s="73"/>
      <c r="DP170" s="73"/>
      <c r="DQ170" s="73"/>
      <c r="DR170" s="73"/>
      <c r="DS170" s="73"/>
      <c r="DT170" s="73"/>
      <c r="DU170" s="73"/>
      <c r="DV170" s="73"/>
      <c r="DW170" s="73"/>
      <c r="DX170" s="73"/>
      <c r="DY170" s="73"/>
      <c r="DZ170" s="73"/>
      <c r="EA170" s="73"/>
      <c r="EB170" s="73"/>
      <c r="EC170" s="73"/>
      <c r="ED170" s="73"/>
      <c r="EE170" s="73"/>
      <c r="EF170" s="73"/>
      <c r="EG170" s="73"/>
      <c r="EH170" s="73"/>
      <c r="EI170" s="73"/>
      <c r="EJ170" s="73"/>
      <c r="EK170" s="73"/>
      <c r="EL170" s="73"/>
      <c r="EM170" s="73"/>
      <c r="EN170" s="73"/>
      <c r="EO170" s="73"/>
      <c r="EP170" s="73"/>
      <c r="EQ170" s="73"/>
      <c r="ER170" s="73"/>
      <c r="ES170" s="73"/>
      <c r="ET170" s="73"/>
      <c r="EU170" s="73"/>
      <c r="EV170" s="73"/>
      <c r="EW170" s="73"/>
      <c r="EX170" s="73"/>
      <c r="EY170" s="73"/>
      <c r="EZ170" s="73"/>
      <c r="FA170" s="73"/>
      <c r="FB170" s="73"/>
      <c r="FC170" s="73"/>
      <c r="FD170" s="73"/>
      <c r="FE170" s="73"/>
      <c r="FF170" s="73"/>
      <c r="FG170" s="73"/>
      <c r="FH170" s="73"/>
      <c r="FI170" s="73"/>
      <c r="FJ170" s="73"/>
      <c r="FK170" s="73"/>
      <c r="FL170" s="73"/>
      <c r="FM170" s="73"/>
      <c r="FN170" s="73"/>
      <c r="FO170" s="73"/>
      <c r="FP170" s="73"/>
      <c r="FQ170" s="73"/>
      <c r="FR170" s="73"/>
      <c r="FS170" s="73"/>
      <c r="FT170" s="73"/>
      <c r="FU170" s="73"/>
      <c r="FV170" s="73"/>
      <c r="FW170" s="73"/>
      <c r="FX170" s="73"/>
      <c r="FY170" s="73"/>
      <c r="FZ170" s="73"/>
      <c r="GA170" s="73"/>
      <c r="GB170" s="73"/>
      <c r="GC170" s="73"/>
      <c r="GD170" s="73"/>
      <c r="GE170" s="73"/>
      <c r="GF170" s="73"/>
      <c r="GG170" s="73"/>
      <c r="GH170" s="73"/>
      <c r="GI170" s="73"/>
      <c r="GJ170" s="73"/>
      <c r="GK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</row>
    <row r="171" spans="1:217" ht="12.75" x14ac:dyDescent="0.2">
      <c r="AJ171" s="68"/>
      <c r="AK171" s="19"/>
      <c r="AL171" s="19"/>
      <c r="AM171" s="68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63"/>
      <c r="CB171" s="63"/>
      <c r="CC171" s="63"/>
      <c r="CD171" s="63"/>
      <c r="CE171" s="63"/>
      <c r="CF171" s="63"/>
      <c r="CG171" s="63"/>
      <c r="CH171" s="63"/>
      <c r="CI171" s="63"/>
      <c r="CJ171" s="63"/>
      <c r="CK171" s="63"/>
      <c r="CL171" s="63"/>
      <c r="CM171" s="63"/>
      <c r="CN171" s="63"/>
      <c r="CO171" s="63"/>
      <c r="CP171" s="63"/>
      <c r="CQ171" s="63"/>
      <c r="CR171" s="63"/>
      <c r="CS171" s="63"/>
      <c r="CT171" s="63"/>
      <c r="CU171" s="63"/>
      <c r="CV171" s="63"/>
      <c r="CW171" s="63"/>
      <c r="CX171" s="63"/>
      <c r="CY171" s="63"/>
      <c r="CZ171" s="63"/>
      <c r="DA171" s="63"/>
      <c r="DB171" s="63"/>
      <c r="DC171" s="63"/>
      <c r="DD171" s="63"/>
      <c r="DE171" s="63"/>
      <c r="DF171" s="63"/>
      <c r="DG171" s="63"/>
      <c r="DH171" s="63"/>
      <c r="DI171" s="63"/>
      <c r="DJ171" s="63"/>
      <c r="DK171" s="63"/>
      <c r="DL171" s="63"/>
      <c r="DM171" s="63"/>
      <c r="DN171" s="63"/>
      <c r="DO171" s="63"/>
      <c r="DP171" s="63"/>
      <c r="DQ171" s="63"/>
      <c r="DR171" s="63"/>
      <c r="DS171" s="63"/>
      <c r="DT171" s="63"/>
      <c r="DU171" s="63"/>
      <c r="DV171" s="63"/>
      <c r="DW171" s="63"/>
      <c r="DX171" s="63"/>
      <c r="DY171" s="63"/>
      <c r="DZ171" s="63"/>
      <c r="EA171" s="63"/>
      <c r="EB171" s="63"/>
      <c r="EC171" s="63"/>
      <c r="ED171" s="63"/>
      <c r="EE171" s="63"/>
      <c r="EF171" s="63"/>
      <c r="EG171" s="63"/>
      <c r="EH171" s="63"/>
      <c r="EI171" s="63"/>
      <c r="EJ171" s="63"/>
      <c r="EK171" s="63"/>
      <c r="EL171" s="63"/>
      <c r="EM171" s="63"/>
      <c r="EN171" s="63"/>
      <c r="EO171" s="63"/>
      <c r="EP171" s="63"/>
      <c r="EQ171" s="63"/>
      <c r="ER171" s="63"/>
      <c r="ES171" s="63"/>
      <c r="ET171" s="63"/>
      <c r="EU171" s="63"/>
      <c r="EV171" s="63"/>
      <c r="EW171" s="63"/>
      <c r="EX171" s="63"/>
      <c r="EY171" s="63"/>
      <c r="EZ171" s="63"/>
      <c r="FA171" s="63"/>
      <c r="FB171" s="63"/>
      <c r="FC171" s="63"/>
      <c r="FD171" s="63"/>
      <c r="FE171" s="63"/>
      <c r="FF171" s="63"/>
      <c r="FG171" s="63"/>
      <c r="FH171" s="63"/>
      <c r="FI171" s="63"/>
      <c r="FJ171" s="63"/>
      <c r="FK171" s="63"/>
      <c r="FL171" s="63"/>
      <c r="FM171" s="63"/>
      <c r="FN171" s="63"/>
      <c r="FO171" s="63"/>
      <c r="FP171" s="63"/>
      <c r="FQ171" s="63"/>
      <c r="FR171" s="63"/>
      <c r="FS171" s="63"/>
      <c r="FT171" s="63"/>
      <c r="FU171" s="63"/>
      <c r="FV171" s="63"/>
      <c r="FW171" s="63"/>
      <c r="FX171" s="63"/>
      <c r="FY171" s="63"/>
      <c r="FZ171" s="63"/>
      <c r="GA171" s="63"/>
      <c r="GB171" s="63"/>
      <c r="GC171" s="63"/>
      <c r="GD171" s="63"/>
      <c r="GE171" s="63"/>
      <c r="GF171" s="63"/>
      <c r="GG171" s="63"/>
      <c r="GH171" s="63"/>
      <c r="GI171" s="63"/>
      <c r="GJ171" s="63"/>
      <c r="GK171" s="63"/>
      <c r="GL171" s="63"/>
      <c r="GM171" s="63"/>
      <c r="GN171" s="63"/>
      <c r="GO171" s="63"/>
      <c r="GP171" s="63"/>
      <c r="GQ171" s="63"/>
      <c r="GR171" s="63"/>
      <c r="GS171" s="63"/>
      <c r="GT171" s="63"/>
      <c r="GU171" s="63"/>
      <c r="GV171" s="63"/>
      <c r="GW171" s="63"/>
      <c r="GX171" s="63"/>
      <c r="GY171" s="63"/>
      <c r="GZ171" s="63"/>
      <c r="HA171" s="63"/>
      <c r="HB171" s="63"/>
      <c r="HC171" s="63"/>
      <c r="HD171" s="63"/>
      <c r="HE171" s="63"/>
      <c r="HF171" s="63"/>
      <c r="HG171" s="63"/>
      <c r="HH171" s="63"/>
      <c r="HI171" s="63"/>
    </row>
    <row r="172" spans="1:217" s="63" customFormat="1" ht="18" customHeight="1" x14ac:dyDescent="0.2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  <c r="EP172" s="69"/>
      <c r="EQ172" s="69"/>
      <c r="ER172" s="69"/>
      <c r="ES172" s="69"/>
      <c r="ET172" s="69"/>
      <c r="EU172" s="69"/>
      <c r="EV172" s="69"/>
      <c r="EW172" s="69"/>
      <c r="EX172" s="69"/>
      <c r="EY172" s="69"/>
      <c r="EZ172" s="69"/>
      <c r="FA172" s="69"/>
      <c r="FB172" s="69"/>
      <c r="FC172" s="69"/>
      <c r="FD172" s="69"/>
      <c r="FE172" s="69"/>
      <c r="FF172" s="69"/>
      <c r="FG172" s="69"/>
      <c r="FH172" s="69"/>
      <c r="FI172" s="69"/>
      <c r="FJ172" s="69"/>
      <c r="FK172" s="69"/>
      <c r="FL172" s="69"/>
      <c r="FM172" s="69"/>
      <c r="FN172" s="69"/>
      <c r="FO172" s="69"/>
      <c r="FP172" s="69"/>
      <c r="FQ172" s="69"/>
      <c r="FR172" s="69"/>
      <c r="FS172" s="69"/>
      <c r="FT172" s="69"/>
      <c r="FU172" s="69"/>
      <c r="FV172" s="69"/>
      <c r="FW172" s="69"/>
      <c r="FX172" s="69"/>
      <c r="FY172" s="69"/>
      <c r="FZ172" s="69"/>
      <c r="GA172" s="69"/>
      <c r="GB172" s="69"/>
      <c r="GC172" s="69"/>
      <c r="GD172" s="69"/>
      <c r="GE172" s="69"/>
      <c r="GF172" s="69"/>
      <c r="GG172" s="69"/>
      <c r="GH172" s="69"/>
      <c r="GI172" s="69"/>
      <c r="GJ172" s="69"/>
      <c r="GK172" s="69"/>
      <c r="GL172" s="69"/>
      <c r="GM172" s="69"/>
      <c r="GN172" s="69"/>
      <c r="GO172" s="69"/>
      <c r="GP172" s="69"/>
      <c r="GQ172" s="69"/>
      <c r="GR172" s="69"/>
      <c r="GS172" s="69"/>
      <c r="GT172" s="69"/>
      <c r="GU172" s="69"/>
      <c r="GV172" s="69"/>
      <c r="GW172" s="69"/>
      <c r="GX172" s="69"/>
      <c r="GY172" s="69"/>
      <c r="GZ172" s="69"/>
      <c r="HA172" s="69"/>
      <c r="HB172" s="69"/>
      <c r="HC172" s="69"/>
      <c r="HD172" s="69"/>
      <c r="HE172" s="69"/>
      <c r="HF172" s="69"/>
      <c r="HG172" s="69"/>
      <c r="HH172" s="69"/>
      <c r="HI172" s="69"/>
    </row>
    <row r="173" spans="1:217" s="69" customFormat="1" ht="3.95" customHeight="1" x14ac:dyDescent="0.2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  <c r="BQ173" s="73"/>
      <c r="BR173" s="73"/>
      <c r="BS173" s="73"/>
      <c r="BT173" s="73"/>
      <c r="BU173" s="73"/>
      <c r="BV173" s="73"/>
      <c r="BW173" s="73"/>
      <c r="BX173" s="73"/>
      <c r="BY173" s="73"/>
      <c r="BZ173" s="73"/>
      <c r="CA173" s="73"/>
      <c r="CB173" s="73"/>
      <c r="CC173" s="73"/>
      <c r="CD173" s="73"/>
      <c r="CE173" s="73"/>
      <c r="CF173" s="73"/>
      <c r="CG173" s="73"/>
      <c r="CH173" s="73"/>
      <c r="CI173" s="73"/>
      <c r="CJ173" s="73"/>
      <c r="CK173" s="73"/>
      <c r="CL173" s="73"/>
      <c r="CM173" s="73"/>
      <c r="CN173" s="73"/>
      <c r="CO173" s="73"/>
      <c r="CP173" s="73"/>
      <c r="CQ173" s="73"/>
      <c r="CR173" s="73"/>
      <c r="CS173" s="73"/>
      <c r="CT173" s="73"/>
      <c r="CU173" s="73"/>
      <c r="CV173" s="73"/>
      <c r="CW173" s="73"/>
      <c r="CX173" s="73"/>
      <c r="CY173" s="73"/>
      <c r="CZ173" s="73"/>
      <c r="DA173" s="73"/>
      <c r="DB173" s="73"/>
      <c r="DC173" s="73"/>
      <c r="DD173" s="73"/>
      <c r="DE173" s="73"/>
      <c r="DF173" s="73"/>
      <c r="DG173" s="73"/>
      <c r="DH173" s="73"/>
      <c r="DI173" s="73"/>
      <c r="DJ173" s="73"/>
      <c r="DK173" s="73"/>
      <c r="DL173" s="73"/>
      <c r="DM173" s="73"/>
      <c r="DN173" s="73"/>
      <c r="DO173" s="73"/>
      <c r="DP173" s="73"/>
      <c r="DQ173" s="73"/>
      <c r="DR173" s="73"/>
      <c r="DS173" s="73"/>
      <c r="DT173" s="73"/>
      <c r="DU173" s="73"/>
      <c r="DV173" s="73"/>
      <c r="DW173" s="73"/>
      <c r="DX173" s="73"/>
      <c r="DY173" s="73"/>
      <c r="DZ173" s="73"/>
      <c r="EA173" s="73"/>
      <c r="EB173" s="73"/>
      <c r="EC173" s="73"/>
      <c r="ED173" s="73"/>
      <c r="EE173" s="73"/>
      <c r="EF173" s="73"/>
      <c r="EG173" s="73"/>
      <c r="EH173" s="73"/>
      <c r="EI173" s="73"/>
      <c r="EJ173" s="73"/>
      <c r="EK173" s="73"/>
      <c r="EL173" s="73"/>
      <c r="EM173" s="73"/>
      <c r="EN173" s="73"/>
      <c r="EO173" s="73"/>
      <c r="EP173" s="73"/>
      <c r="EQ173" s="73"/>
      <c r="ER173" s="73"/>
      <c r="ES173" s="73"/>
      <c r="ET173" s="73"/>
      <c r="EU173" s="73"/>
      <c r="EV173" s="73"/>
      <c r="EW173" s="73"/>
      <c r="EX173" s="73"/>
      <c r="EY173" s="73"/>
      <c r="EZ173" s="73"/>
      <c r="FA173" s="73"/>
      <c r="FB173" s="73"/>
      <c r="FC173" s="73"/>
      <c r="FD173" s="73"/>
      <c r="FE173" s="73"/>
      <c r="FF173" s="73"/>
      <c r="FG173" s="73"/>
      <c r="FH173" s="73"/>
      <c r="FI173" s="73"/>
      <c r="FJ173" s="73"/>
      <c r="FK173" s="73"/>
      <c r="FL173" s="73"/>
      <c r="FM173" s="73"/>
      <c r="FN173" s="73"/>
      <c r="FO173" s="73"/>
      <c r="FP173" s="73"/>
      <c r="FQ173" s="73"/>
      <c r="FR173" s="73"/>
      <c r="FS173" s="73"/>
      <c r="FT173" s="73"/>
      <c r="FU173" s="73"/>
      <c r="FV173" s="73"/>
      <c r="FW173" s="73"/>
      <c r="FX173" s="73"/>
      <c r="FY173" s="73"/>
      <c r="FZ173" s="73"/>
      <c r="GA173" s="73"/>
      <c r="GB173" s="73"/>
      <c r="GC173" s="73"/>
      <c r="GD173" s="73"/>
      <c r="GE173" s="73"/>
      <c r="GF173" s="73"/>
      <c r="GG173" s="73"/>
      <c r="GH173" s="73"/>
      <c r="GI173" s="73"/>
      <c r="GJ173" s="73"/>
      <c r="GK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</row>
    <row r="174" spans="1:217" ht="14.25" customHeight="1" x14ac:dyDescent="0.2">
      <c r="AJ174" s="68"/>
      <c r="AK174" s="19"/>
      <c r="AL174" s="19"/>
      <c r="AM174" s="68"/>
    </row>
    <row r="175" spans="1:217" ht="20.100000000000001" customHeight="1" x14ac:dyDescent="0.2">
      <c r="AJ175" s="68"/>
      <c r="AK175" s="19"/>
      <c r="AL175" s="19"/>
      <c r="AM175" s="68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  <c r="DE175" s="75"/>
      <c r="DF175" s="75"/>
      <c r="DG175" s="75"/>
      <c r="DH175" s="75"/>
      <c r="DI175" s="75"/>
      <c r="DJ175" s="75"/>
      <c r="DK175" s="75"/>
      <c r="DL175" s="75"/>
      <c r="DM175" s="75"/>
      <c r="DN175" s="75"/>
      <c r="DO175" s="75"/>
      <c r="DP175" s="75"/>
      <c r="DQ175" s="75"/>
      <c r="DR175" s="75"/>
      <c r="DS175" s="75"/>
      <c r="DT175" s="75"/>
      <c r="DU175" s="75"/>
      <c r="DV175" s="75"/>
      <c r="DW175" s="75"/>
      <c r="DX175" s="75"/>
      <c r="DY175" s="75"/>
      <c r="DZ175" s="75"/>
      <c r="EA175" s="75"/>
      <c r="EB175" s="75"/>
      <c r="EC175" s="75"/>
      <c r="ED175" s="75"/>
      <c r="EE175" s="75"/>
      <c r="EF175" s="75"/>
      <c r="EG175" s="75"/>
      <c r="EH175" s="75"/>
      <c r="EI175" s="75"/>
      <c r="EJ175" s="75"/>
      <c r="EK175" s="75"/>
      <c r="EL175" s="75"/>
      <c r="EM175" s="75"/>
      <c r="EN175" s="75"/>
      <c r="EO175" s="75"/>
      <c r="EP175" s="75"/>
      <c r="EQ175" s="75"/>
      <c r="ER175" s="75"/>
      <c r="ES175" s="75"/>
      <c r="ET175" s="75"/>
      <c r="EU175" s="75"/>
      <c r="EV175" s="75"/>
      <c r="EW175" s="75"/>
      <c r="EX175" s="75"/>
      <c r="EY175" s="75"/>
      <c r="EZ175" s="75"/>
      <c r="FA175" s="75"/>
      <c r="FB175" s="75"/>
      <c r="FC175" s="75"/>
      <c r="FD175" s="75"/>
      <c r="FE175" s="75"/>
      <c r="FF175" s="75"/>
      <c r="FG175" s="75"/>
      <c r="FH175" s="75"/>
      <c r="FI175" s="75"/>
      <c r="FJ175" s="75"/>
      <c r="FK175" s="75"/>
      <c r="FL175" s="75"/>
      <c r="FM175" s="75"/>
      <c r="FN175" s="75"/>
      <c r="FO175" s="75"/>
      <c r="FP175" s="75"/>
      <c r="FQ175" s="75"/>
      <c r="FR175" s="75"/>
      <c r="FS175" s="75"/>
      <c r="FT175" s="75"/>
      <c r="FU175" s="75"/>
      <c r="FV175" s="75"/>
      <c r="FW175" s="75"/>
      <c r="FX175" s="75"/>
      <c r="FY175" s="75"/>
      <c r="FZ175" s="75"/>
      <c r="GA175" s="75"/>
      <c r="GB175" s="75"/>
      <c r="GC175" s="75"/>
      <c r="GD175" s="75"/>
      <c r="GE175" s="75"/>
      <c r="GF175" s="75"/>
      <c r="GG175" s="75"/>
      <c r="GH175" s="75"/>
      <c r="GI175" s="75"/>
      <c r="GJ175" s="75"/>
      <c r="GK175" s="75"/>
      <c r="GL175" s="75"/>
      <c r="GM175" s="75"/>
      <c r="GN175" s="75"/>
      <c r="GO175" s="75"/>
      <c r="GP175" s="75"/>
      <c r="GQ175" s="75"/>
      <c r="GR175" s="75"/>
      <c r="GS175" s="75"/>
      <c r="GT175" s="75"/>
      <c r="GU175" s="75"/>
      <c r="GV175" s="75"/>
      <c r="GW175" s="75"/>
      <c r="GX175" s="75"/>
      <c r="GY175" s="75"/>
      <c r="GZ175" s="75"/>
      <c r="HA175" s="75"/>
      <c r="HB175" s="75"/>
      <c r="HC175" s="75"/>
      <c r="HD175" s="75"/>
      <c r="HE175" s="75"/>
      <c r="HF175" s="75"/>
      <c r="HG175" s="75"/>
      <c r="HH175" s="75"/>
      <c r="HI175" s="75"/>
    </row>
    <row r="176" spans="1:217" s="75" customFormat="1" ht="18" customHeight="1" x14ac:dyDescent="0.2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3"/>
      <c r="BG176" s="73"/>
      <c r="BH176" s="73"/>
      <c r="BI176" s="73"/>
      <c r="BJ176" s="73"/>
      <c r="BK176" s="73"/>
      <c r="BL176" s="73"/>
      <c r="BM176" s="73"/>
      <c r="BN176" s="73"/>
      <c r="BO176" s="73"/>
      <c r="BP176" s="73"/>
      <c r="BQ176" s="73"/>
      <c r="BR176" s="73"/>
      <c r="BS176" s="73"/>
      <c r="BT176" s="73"/>
      <c r="BU176" s="73"/>
      <c r="BV176" s="73"/>
      <c r="BW176" s="73"/>
      <c r="BX176" s="73"/>
      <c r="BY176" s="73"/>
      <c r="BZ176" s="73"/>
      <c r="CA176" s="73"/>
      <c r="CB176" s="73"/>
      <c r="CC176" s="73"/>
      <c r="CD176" s="73"/>
      <c r="CE176" s="73"/>
      <c r="CF176" s="73"/>
      <c r="CG176" s="73"/>
      <c r="CH176" s="73"/>
      <c r="CI176" s="73"/>
      <c r="CJ176" s="73"/>
      <c r="CK176" s="73"/>
      <c r="CL176" s="73"/>
      <c r="CM176" s="73"/>
      <c r="CN176" s="73"/>
      <c r="CO176" s="73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3"/>
      <c r="DE176" s="73"/>
      <c r="DF176" s="73"/>
      <c r="DG176" s="73"/>
      <c r="DH176" s="73"/>
      <c r="DI176" s="73"/>
      <c r="DJ176" s="73"/>
      <c r="DK176" s="73"/>
      <c r="DL176" s="73"/>
      <c r="DM176" s="73"/>
      <c r="DN176" s="73"/>
      <c r="DO176" s="73"/>
      <c r="DP176" s="73"/>
      <c r="DQ176" s="73"/>
      <c r="DR176" s="73"/>
      <c r="DS176" s="73"/>
      <c r="DT176" s="73"/>
      <c r="DU176" s="73"/>
      <c r="DV176" s="73"/>
      <c r="DW176" s="73"/>
      <c r="DX176" s="73"/>
      <c r="DY176" s="73"/>
      <c r="DZ176" s="73"/>
      <c r="EA176" s="73"/>
      <c r="EB176" s="73"/>
      <c r="EC176" s="73"/>
      <c r="ED176" s="73"/>
      <c r="EE176" s="73"/>
      <c r="EF176" s="73"/>
      <c r="EG176" s="73"/>
      <c r="EH176" s="73"/>
      <c r="EI176" s="73"/>
      <c r="EJ176" s="73"/>
      <c r="EK176" s="73"/>
      <c r="EL176" s="73"/>
      <c r="EM176" s="73"/>
      <c r="EN176" s="73"/>
      <c r="EO176" s="73"/>
      <c r="EP176" s="73"/>
      <c r="EQ176" s="73"/>
      <c r="ER176" s="73"/>
      <c r="ES176" s="73"/>
      <c r="ET176" s="73"/>
      <c r="EU176" s="73"/>
      <c r="EV176" s="73"/>
      <c r="EW176" s="73"/>
      <c r="EX176" s="73"/>
      <c r="EY176" s="73"/>
      <c r="EZ176" s="73"/>
      <c r="FA176" s="73"/>
      <c r="FB176" s="73"/>
      <c r="FC176" s="73"/>
      <c r="FD176" s="73"/>
      <c r="FE176" s="73"/>
      <c r="FF176" s="73"/>
      <c r="FG176" s="73"/>
      <c r="FH176" s="73"/>
      <c r="FI176" s="73"/>
      <c r="FJ176" s="73"/>
      <c r="FK176" s="73"/>
      <c r="FL176" s="73"/>
      <c r="FM176" s="73"/>
      <c r="FN176" s="73"/>
      <c r="FO176" s="73"/>
      <c r="FP176" s="73"/>
      <c r="FQ176" s="73"/>
      <c r="FR176" s="73"/>
      <c r="FS176" s="73"/>
      <c r="FT176" s="73"/>
      <c r="FU176" s="73"/>
      <c r="FV176" s="73"/>
      <c r="FW176" s="73"/>
      <c r="FX176" s="73"/>
      <c r="FY176" s="73"/>
      <c r="FZ176" s="73"/>
      <c r="GA176" s="73"/>
      <c r="GB176" s="73"/>
      <c r="GC176" s="73"/>
      <c r="GD176" s="73"/>
      <c r="GE176" s="73"/>
      <c r="GF176" s="73"/>
      <c r="GG176" s="73"/>
      <c r="GH176" s="73"/>
      <c r="GI176" s="73"/>
      <c r="GJ176" s="73"/>
      <c r="GK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</row>
    <row r="177" spans="1:217" ht="18" customHeight="1" x14ac:dyDescent="0.2">
      <c r="AJ177" s="68"/>
      <c r="AK177" s="19"/>
      <c r="AL177" s="19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  <c r="EP177" s="69"/>
      <c r="EQ177" s="69"/>
      <c r="ER177" s="69"/>
      <c r="ES177" s="69"/>
      <c r="ET177" s="69"/>
      <c r="EU177" s="69"/>
      <c r="EV177" s="69"/>
      <c r="EW177" s="69"/>
      <c r="EX177" s="69"/>
      <c r="EY177" s="69"/>
      <c r="EZ177" s="69"/>
      <c r="FA177" s="69"/>
      <c r="FB177" s="69"/>
      <c r="FC177" s="69"/>
      <c r="FD177" s="69"/>
      <c r="FE177" s="69"/>
      <c r="FF177" s="69"/>
      <c r="FG177" s="69"/>
      <c r="FH177" s="69"/>
      <c r="FI177" s="69"/>
      <c r="FJ177" s="69"/>
      <c r="FK177" s="69"/>
      <c r="FL177" s="69"/>
      <c r="FM177" s="69"/>
      <c r="FN177" s="69"/>
      <c r="FO177" s="69"/>
      <c r="FP177" s="69"/>
      <c r="FQ177" s="69"/>
      <c r="FR177" s="69"/>
      <c r="FS177" s="69"/>
      <c r="FT177" s="69"/>
      <c r="FU177" s="69"/>
      <c r="FV177" s="69"/>
      <c r="FW177" s="69"/>
      <c r="FX177" s="69"/>
      <c r="FY177" s="69"/>
      <c r="FZ177" s="69"/>
      <c r="GA177" s="69"/>
      <c r="GB177" s="69"/>
      <c r="GC177" s="69"/>
      <c r="GD177" s="69"/>
      <c r="GE177" s="69"/>
      <c r="GF177" s="69"/>
      <c r="GG177" s="69"/>
      <c r="GH177" s="69"/>
      <c r="GI177" s="69"/>
      <c r="GJ177" s="69"/>
      <c r="GK177" s="69"/>
      <c r="GL177" s="69"/>
      <c r="GM177" s="69"/>
      <c r="GN177" s="69"/>
      <c r="GO177" s="69"/>
      <c r="GP177" s="69"/>
      <c r="GQ177" s="69"/>
      <c r="GR177" s="69"/>
      <c r="GS177" s="69"/>
      <c r="GT177" s="69"/>
      <c r="GU177" s="69"/>
      <c r="GV177" s="69"/>
      <c r="GW177" s="69"/>
      <c r="GX177" s="69"/>
      <c r="GY177" s="69"/>
      <c r="GZ177" s="69"/>
      <c r="HA177" s="69"/>
      <c r="HB177" s="69"/>
      <c r="HC177" s="69"/>
      <c r="HD177" s="69"/>
      <c r="HE177" s="69"/>
      <c r="HF177" s="69"/>
      <c r="HG177" s="69"/>
      <c r="HH177" s="69"/>
      <c r="HI177" s="69"/>
    </row>
    <row r="178" spans="1:217" s="69" customFormat="1" ht="18" customHeight="1" x14ac:dyDescent="0.2">
      <c r="A178" s="95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68"/>
      <c r="AK178" s="19"/>
      <c r="AL178" s="19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</row>
    <row r="179" spans="1:217" s="69" customFormat="1" ht="18" customHeight="1" x14ac:dyDescent="0.2">
      <c r="A179" s="95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68"/>
      <c r="AK179" s="19"/>
      <c r="AL179" s="19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</row>
    <row r="180" spans="1:217" s="69" customFormat="1" ht="18" customHeight="1" x14ac:dyDescent="0.2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</row>
    <row r="181" spans="1:217" s="69" customFormat="1" ht="18" customHeight="1" x14ac:dyDescent="0.2">
      <c r="A181" s="95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</row>
    <row r="182" spans="1:217" s="69" customFormat="1" ht="18" customHeight="1" x14ac:dyDescent="0.2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 x14ac:dyDescent="0.2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2" customHeight="1" x14ac:dyDescent="0.2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 x14ac:dyDescent="0.2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 x14ac:dyDescent="0.2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 x14ac:dyDescent="0.2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8" customHeight="1" x14ac:dyDescent="0.2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 x14ac:dyDescent="0.2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 x14ac:dyDescent="0.2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 x14ac:dyDescent="0.2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 x14ac:dyDescent="0.2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217" s="69" customFormat="1" ht="12" customHeight="1" x14ac:dyDescent="0.2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217" s="69" customFormat="1" ht="18" customHeight="1" x14ac:dyDescent="0.2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217" s="69" customFormat="1" ht="18" customHeight="1" x14ac:dyDescent="0.2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2"/>
      <c r="AK195" s="5"/>
      <c r="AL195" s="5"/>
      <c r="AM195" s="72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217" s="69" customFormat="1" ht="18" customHeight="1" x14ac:dyDescent="0.2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19"/>
      <c r="AK196" s="19"/>
      <c r="AL196" s="19"/>
      <c r="AM196" s="19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217" s="69" customFormat="1" ht="18" customHeight="1" x14ac:dyDescent="0.2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217" s="69" customFormat="1" ht="18" customHeight="1" x14ac:dyDescent="0.2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2"/>
      <c r="AK198" s="5"/>
      <c r="AL198" s="5"/>
      <c r="AM198" s="72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217" s="69" customFormat="1" ht="18" customHeight="1" x14ac:dyDescent="0.2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217" s="69" customFormat="1" ht="18" customHeight="1" x14ac:dyDescent="0.2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74"/>
      <c r="AK200" s="53"/>
      <c r="AL200" s="53"/>
      <c r="AM200" s="74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217" s="69" customFormat="1" ht="12" customHeight="1" x14ac:dyDescent="0.2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2"/>
      <c r="AK201" s="5"/>
      <c r="AL201" s="5"/>
      <c r="AM201" s="72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217" s="69" customFormat="1" ht="18" customHeight="1" x14ac:dyDescent="0.2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68"/>
      <c r="AK202" s="19"/>
      <c r="AL202" s="19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217" s="69" customFormat="1" ht="18" customHeight="1" x14ac:dyDescent="0.2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68"/>
      <c r="AK203" s="19"/>
      <c r="AL203" s="19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217" s="69" customFormat="1" ht="18" customHeight="1" x14ac:dyDescent="0.2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68"/>
      <c r="AK204" s="19"/>
      <c r="AL204" s="19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217" s="69" customFormat="1" ht="18" customHeight="1" x14ac:dyDescent="0.2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68"/>
      <c r="AK205" s="19"/>
      <c r="AL205" s="19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217" s="69" customFormat="1" ht="18" customHeight="1" x14ac:dyDescent="0.2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217" s="69" customFormat="1" ht="18" customHeight="1" x14ac:dyDescent="0.2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217" s="69" customFormat="1" ht="18" customHeight="1" x14ac:dyDescent="0.2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3"/>
      <c r="BG208" s="73"/>
      <c r="BH208" s="73"/>
      <c r="BI208" s="73"/>
      <c r="BJ208" s="73"/>
      <c r="BK208" s="73"/>
      <c r="BL208" s="73"/>
      <c r="BM208" s="73"/>
      <c r="BN208" s="73"/>
      <c r="BO208" s="73"/>
      <c r="BP208" s="73"/>
      <c r="BQ208" s="73"/>
      <c r="BR208" s="73"/>
      <c r="BS208" s="73"/>
      <c r="BT208" s="73"/>
      <c r="BU208" s="73"/>
      <c r="BV208" s="73"/>
      <c r="BW208" s="73"/>
      <c r="BX208" s="73"/>
      <c r="BY208" s="73"/>
      <c r="BZ208" s="73"/>
      <c r="CA208" s="73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73"/>
      <c r="CM208" s="73"/>
      <c r="CN208" s="73"/>
      <c r="CO208" s="73"/>
      <c r="CP208" s="73"/>
      <c r="CQ208" s="73"/>
      <c r="CR208" s="73"/>
      <c r="CS208" s="73"/>
      <c r="CT208" s="73"/>
      <c r="CU208" s="73"/>
      <c r="CV208" s="73"/>
      <c r="CW208" s="73"/>
      <c r="CX208" s="73"/>
      <c r="CY208" s="73"/>
      <c r="CZ208" s="73"/>
      <c r="DA208" s="73"/>
      <c r="DB208" s="73"/>
      <c r="DC208" s="73"/>
      <c r="DD208" s="73"/>
      <c r="DE208" s="73"/>
      <c r="DF208" s="73"/>
      <c r="DG208" s="73"/>
      <c r="DH208" s="73"/>
      <c r="DI208" s="73"/>
      <c r="DJ208" s="73"/>
      <c r="DK208" s="73"/>
      <c r="DL208" s="73"/>
      <c r="DM208" s="73"/>
      <c r="DN208" s="73"/>
      <c r="DO208" s="73"/>
      <c r="DP208" s="73"/>
      <c r="DQ208" s="73"/>
      <c r="DR208" s="73"/>
      <c r="DS208" s="73"/>
      <c r="DT208" s="73"/>
      <c r="DU208" s="73"/>
      <c r="DV208" s="73"/>
      <c r="DW208" s="73"/>
      <c r="DX208" s="73"/>
      <c r="DY208" s="73"/>
      <c r="DZ208" s="73"/>
      <c r="EA208" s="73"/>
      <c r="EB208" s="73"/>
      <c r="EC208" s="73"/>
      <c r="ED208" s="73"/>
      <c r="EE208" s="73"/>
      <c r="EF208" s="73"/>
      <c r="EG208" s="73"/>
      <c r="EH208" s="73"/>
      <c r="EI208" s="73"/>
      <c r="EJ208" s="73"/>
      <c r="EK208" s="73"/>
      <c r="EL208" s="73"/>
      <c r="EM208" s="73"/>
      <c r="EN208" s="73"/>
      <c r="EO208" s="73"/>
      <c r="EP208" s="73"/>
      <c r="EQ208" s="73"/>
      <c r="ER208" s="73"/>
      <c r="ES208" s="73"/>
      <c r="ET208" s="73"/>
      <c r="EU208" s="73"/>
      <c r="EV208" s="73"/>
      <c r="EW208" s="73"/>
      <c r="EX208" s="73"/>
      <c r="EY208" s="73"/>
      <c r="EZ208" s="73"/>
      <c r="FA208" s="73"/>
      <c r="FB208" s="73"/>
      <c r="FC208" s="73"/>
      <c r="FD208" s="73"/>
      <c r="FE208" s="73"/>
      <c r="FF208" s="73"/>
      <c r="FG208" s="73"/>
      <c r="FH208" s="73"/>
      <c r="FI208" s="73"/>
      <c r="FJ208" s="73"/>
      <c r="FK208" s="73"/>
      <c r="FL208" s="73"/>
      <c r="FM208" s="73"/>
      <c r="FN208" s="73"/>
      <c r="FO208" s="73"/>
      <c r="FP208" s="73"/>
      <c r="FQ208" s="73"/>
      <c r="FR208" s="73"/>
      <c r="FS208" s="73"/>
      <c r="FT208" s="73"/>
      <c r="FU208" s="73"/>
      <c r="FV208" s="73"/>
      <c r="FW208" s="73"/>
      <c r="FX208" s="73"/>
      <c r="FY208" s="73"/>
      <c r="FZ208" s="73"/>
      <c r="GA208" s="73"/>
      <c r="GB208" s="73"/>
      <c r="GC208" s="73"/>
      <c r="GD208" s="73"/>
      <c r="GE208" s="73"/>
      <c r="GF208" s="73"/>
      <c r="GG208" s="73"/>
      <c r="GH208" s="73"/>
      <c r="GI208" s="73"/>
      <c r="GJ208" s="73"/>
      <c r="GK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</row>
    <row r="209" spans="1:217" ht="5.65" customHeight="1" x14ac:dyDescent="0.2">
      <c r="AJ209" s="68"/>
      <c r="AK209" s="19"/>
      <c r="AL209" s="19"/>
      <c r="AM209" s="68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  <c r="CC209" s="63"/>
      <c r="CD209" s="63"/>
      <c r="CE209" s="63"/>
      <c r="CF209" s="63"/>
      <c r="CG209" s="63"/>
      <c r="CH209" s="63"/>
      <c r="CI209" s="63"/>
      <c r="CJ209" s="63"/>
      <c r="CK209" s="63"/>
      <c r="CL209" s="63"/>
      <c r="CM209" s="63"/>
      <c r="CN209" s="63"/>
      <c r="CO209" s="63"/>
      <c r="CP209" s="63"/>
      <c r="CQ209" s="63"/>
      <c r="CR209" s="63"/>
      <c r="CS209" s="63"/>
      <c r="CT209" s="63"/>
      <c r="CU209" s="63"/>
      <c r="CV209" s="63"/>
      <c r="CW209" s="63"/>
      <c r="CX209" s="63"/>
      <c r="CY209" s="63"/>
      <c r="CZ209" s="63"/>
      <c r="DA209" s="63"/>
      <c r="DB209" s="63"/>
      <c r="DC209" s="63"/>
      <c r="DD209" s="63"/>
      <c r="DE209" s="63"/>
      <c r="DF209" s="63"/>
      <c r="DG209" s="63"/>
      <c r="DH209" s="63"/>
      <c r="DI209" s="63"/>
      <c r="DJ209" s="63"/>
      <c r="DK209" s="63"/>
      <c r="DL209" s="63"/>
      <c r="DM209" s="63"/>
      <c r="DN209" s="63"/>
      <c r="DO209" s="63"/>
      <c r="DP209" s="63"/>
      <c r="DQ209" s="63"/>
      <c r="DR209" s="63"/>
      <c r="DS209" s="63"/>
      <c r="DT209" s="63"/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63"/>
      <c r="EW209" s="63"/>
      <c r="EX209" s="63"/>
      <c r="EY209" s="63"/>
      <c r="EZ209" s="63"/>
      <c r="FA209" s="63"/>
      <c r="FB209" s="63"/>
      <c r="FC209" s="63"/>
      <c r="FD209" s="63"/>
      <c r="FE209" s="63"/>
      <c r="FF209" s="63"/>
      <c r="FG209" s="63"/>
      <c r="FH209" s="63"/>
      <c r="FI209" s="63"/>
      <c r="FJ209" s="63"/>
      <c r="FK209" s="63"/>
      <c r="FL209" s="63"/>
      <c r="FM209" s="63"/>
      <c r="FN209" s="63"/>
      <c r="FO209" s="63"/>
      <c r="FP209" s="63"/>
      <c r="FQ209" s="63"/>
      <c r="FR209" s="63"/>
      <c r="FS209" s="63"/>
      <c r="FT209" s="63"/>
      <c r="FU209" s="63"/>
      <c r="FV209" s="63"/>
      <c r="FW209" s="63"/>
      <c r="FX209" s="63"/>
      <c r="FY209" s="63"/>
      <c r="FZ209" s="63"/>
      <c r="GA209" s="63"/>
      <c r="GB209" s="63"/>
      <c r="GC209" s="63"/>
      <c r="GD209" s="63"/>
      <c r="GE209" s="63"/>
      <c r="GF209" s="63"/>
      <c r="GG209" s="63"/>
      <c r="GH209" s="63"/>
      <c r="GI209" s="63"/>
      <c r="GJ209" s="63"/>
      <c r="GK209" s="63"/>
      <c r="GL209" s="63"/>
      <c r="GM209" s="63"/>
      <c r="GN209" s="63"/>
      <c r="GO209" s="63"/>
      <c r="GP209" s="63"/>
      <c r="GQ209" s="63"/>
      <c r="GR209" s="63"/>
      <c r="GS209" s="63"/>
      <c r="GT209" s="63"/>
      <c r="GU209" s="63"/>
      <c r="GV209" s="63"/>
      <c r="GW209" s="63"/>
      <c r="GX209" s="63"/>
      <c r="GY209" s="63"/>
      <c r="GZ209" s="63"/>
      <c r="HA209" s="63"/>
      <c r="HB209" s="63"/>
      <c r="HC209" s="63"/>
      <c r="HD209" s="63"/>
      <c r="HE209" s="63"/>
      <c r="HF209" s="63"/>
      <c r="HG209" s="63"/>
      <c r="HH209" s="63"/>
      <c r="HI209" s="63"/>
    </row>
    <row r="210" spans="1:217" s="63" customFormat="1" ht="18" customHeight="1" x14ac:dyDescent="0.2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  <c r="CL210" s="69"/>
      <c r="CM210" s="69"/>
      <c r="CN210" s="69"/>
      <c r="CO210" s="69"/>
      <c r="CP210" s="69"/>
      <c r="CQ210" s="69"/>
      <c r="CR210" s="69"/>
      <c r="CS210" s="69"/>
      <c r="CT210" s="69"/>
      <c r="CU210" s="69"/>
      <c r="CV210" s="69"/>
      <c r="CW210" s="69"/>
      <c r="CX210" s="69"/>
      <c r="CY210" s="69"/>
      <c r="CZ210" s="69"/>
      <c r="DA210" s="69"/>
      <c r="DB210" s="69"/>
      <c r="DC210" s="69"/>
      <c r="DD210" s="69"/>
      <c r="DE210" s="69"/>
      <c r="DF210" s="69"/>
      <c r="DG210" s="69"/>
      <c r="DH210" s="69"/>
      <c r="DI210" s="69"/>
      <c r="DJ210" s="69"/>
      <c r="DK210" s="69"/>
      <c r="DL210" s="69"/>
      <c r="DM210" s="69"/>
      <c r="DN210" s="69"/>
      <c r="DO210" s="69"/>
      <c r="DP210" s="69"/>
      <c r="DQ210" s="69"/>
      <c r="DR210" s="69"/>
      <c r="DS210" s="69"/>
      <c r="DT210" s="69"/>
      <c r="DU210" s="69"/>
      <c r="DV210" s="69"/>
      <c r="DW210" s="69"/>
      <c r="DX210" s="69"/>
      <c r="DY210" s="69"/>
      <c r="DZ210" s="69"/>
      <c r="EA210" s="69"/>
      <c r="EB210" s="69"/>
      <c r="EC210" s="69"/>
      <c r="ED210" s="69"/>
      <c r="EE210" s="69"/>
      <c r="EF210" s="69"/>
      <c r="EG210" s="69"/>
      <c r="EH210" s="69"/>
      <c r="EI210" s="69"/>
      <c r="EJ210" s="69"/>
      <c r="EK210" s="69"/>
      <c r="EL210" s="69"/>
      <c r="EM210" s="69"/>
      <c r="EN210" s="69"/>
      <c r="EO210" s="69"/>
      <c r="EP210" s="69"/>
      <c r="EQ210" s="69"/>
      <c r="ER210" s="69"/>
      <c r="ES210" s="69"/>
      <c r="ET210" s="69"/>
      <c r="EU210" s="69"/>
      <c r="EV210" s="69"/>
      <c r="EW210" s="69"/>
      <c r="EX210" s="69"/>
      <c r="EY210" s="69"/>
      <c r="EZ210" s="69"/>
      <c r="FA210" s="69"/>
      <c r="FB210" s="69"/>
      <c r="FC210" s="69"/>
      <c r="FD210" s="69"/>
      <c r="FE210" s="69"/>
      <c r="FF210" s="69"/>
      <c r="FG210" s="69"/>
      <c r="FH210" s="69"/>
      <c r="FI210" s="69"/>
      <c r="FJ210" s="69"/>
      <c r="FK210" s="69"/>
      <c r="FL210" s="69"/>
      <c r="FM210" s="69"/>
      <c r="FN210" s="69"/>
      <c r="FO210" s="69"/>
      <c r="FP210" s="69"/>
      <c r="FQ210" s="69"/>
      <c r="FR210" s="69"/>
      <c r="FS210" s="69"/>
      <c r="FT210" s="69"/>
      <c r="FU210" s="69"/>
      <c r="FV210" s="69"/>
      <c r="FW210" s="69"/>
      <c r="FX210" s="69"/>
      <c r="FY210" s="69"/>
      <c r="FZ210" s="69"/>
      <c r="GA210" s="69"/>
      <c r="GB210" s="69"/>
      <c r="GC210" s="69"/>
      <c r="GD210" s="69"/>
      <c r="GE210" s="69"/>
      <c r="GF210" s="69"/>
      <c r="GG210" s="69"/>
      <c r="GH210" s="69"/>
      <c r="GI210" s="69"/>
      <c r="GJ210" s="69"/>
      <c r="GK210" s="69"/>
      <c r="GL210" s="69"/>
      <c r="GM210" s="69"/>
      <c r="GN210" s="69"/>
      <c r="GO210" s="69"/>
      <c r="GP210" s="69"/>
      <c r="GQ210" s="69"/>
      <c r="GR210" s="69"/>
      <c r="GS210" s="69"/>
      <c r="GT210" s="69"/>
      <c r="GU210" s="69"/>
      <c r="GV210" s="69"/>
      <c r="GW210" s="69"/>
      <c r="GX210" s="69"/>
      <c r="GY210" s="69"/>
      <c r="GZ210" s="69"/>
      <c r="HA210" s="69"/>
      <c r="HB210" s="69"/>
      <c r="HC210" s="69"/>
      <c r="HD210" s="69"/>
      <c r="HE210" s="69"/>
      <c r="HF210" s="69"/>
      <c r="HG210" s="69"/>
      <c r="HH210" s="69"/>
      <c r="HI210" s="69"/>
    </row>
    <row r="211" spans="1:217" s="69" customFormat="1" ht="3.95" customHeight="1" x14ac:dyDescent="0.2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3"/>
      <c r="BG211" s="73"/>
      <c r="BH211" s="73"/>
      <c r="BI211" s="73"/>
      <c r="BJ211" s="73"/>
      <c r="BK211" s="73"/>
      <c r="BL211" s="73"/>
      <c r="BM211" s="73"/>
      <c r="BN211" s="73"/>
      <c r="BO211" s="73"/>
      <c r="BP211" s="73"/>
      <c r="BQ211" s="73"/>
      <c r="BR211" s="73"/>
      <c r="BS211" s="73"/>
      <c r="BT211" s="73"/>
      <c r="BU211" s="73"/>
      <c r="BV211" s="73"/>
      <c r="BW211" s="73"/>
      <c r="BX211" s="73"/>
      <c r="BY211" s="73"/>
      <c r="BZ211" s="73"/>
      <c r="CA211" s="73"/>
      <c r="CB211" s="73"/>
      <c r="CC211" s="73"/>
      <c r="CD211" s="73"/>
      <c r="CE211" s="73"/>
      <c r="CF211" s="73"/>
      <c r="CG211" s="73"/>
      <c r="CH211" s="73"/>
      <c r="CI211" s="73"/>
      <c r="CJ211" s="73"/>
      <c r="CK211" s="73"/>
      <c r="CL211" s="73"/>
      <c r="CM211" s="73"/>
      <c r="CN211" s="73"/>
      <c r="CO211" s="73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3"/>
      <c r="DE211" s="73"/>
      <c r="DF211" s="73"/>
      <c r="DG211" s="73"/>
      <c r="DH211" s="73"/>
      <c r="DI211" s="73"/>
      <c r="DJ211" s="73"/>
      <c r="DK211" s="73"/>
      <c r="DL211" s="73"/>
      <c r="DM211" s="73"/>
      <c r="DN211" s="73"/>
      <c r="DO211" s="73"/>
      <c r="DP211" s="73"/>
      <c r="DQ211" s="73"/>
      <c r="DR211" s="73"/>
      <c r="DS211" s="73"/>
      <c r="DT211" s="73"/>
      <c r="DU211" s="73"/>
      <c r="DV211" s="73"/>
      <c r="DW211" s="73"/>
      <c r="DX211" s="73"/>
      <c r="DY211" s="73"/>
      <c r="DZ211" s="73"/>
      <c r="EA211" s="73"/>
      <c r="EB211" s="73"/>
      <c r="EC211" s="73"/>
      <c r="ED211" s="73"/>
      <c r="EE211" s="73"/>
      <c r="EF211" s="73"/>
      <c r="EG211" s="73"/>
      <c r="EH211" s="73"/>
      <c r="EI211" s="73"/>
      <c r="EJ211" s="73"/>
      <c r="EK211" s="73"/>
      <c r="EL211" s="73"/>
      <c r="EM211" s="73"/>
      <c r="EN211" s="73"/>
      <c r="EO211" s="73"/>
      <c r="EP211" s="73"/>
      <c r="EQ211" s="73"/>
      <c r="ER211" s="73"/>
      <c r="ES211" s="73"/>
      <c r="ET211" s="73"/>
      <c r="EU211" s="73"/>
      <c r="EV211" s="73"/>
      <c r="EW211" s="73"/>
      <c r="EX211" s="73"/>
      <c r="EY211" s="73"/>
      <c r="EZ211" s="73"/>
      <c r="FA211" s="73"/>
      <c r="FB211" s="73"/>
      <c r="FC211" s="73"/>
      <c r="FD211" s="73"/>
      <c r="FE211" s="73"/>
      <c r="FF211" s="73"/>
      <c r="FG211" s="73"/>
      <c r="FH211" s="73"/>
      <c r="FI211" s="73"/>
      <c r="FJ211" s="73"/>
      <c r="FK211" s="73"/>
      <c r="FL211" s="73"/>
      <c r="FM211" s="73"/>
      <c r="FN211" s="73"/>
      <c r="FO211" s="73"/>
      <c r="FP211" s="73"/>
      <c r="FQ211" s="73"/>
      <c r="FR211" s="73"/>
      <c r="FS211" s="73"/>
      <c r="FT211" s="73"/>
      <c r="FU211" s="73"/>
      <c r="FV211" s="73"/>
      <c r="FW211" s="73"/>
      <c r="FX211" s="73"/>
      <c r="FY211" s="73"/>
      <c r="FZ211" s="73"/>
      <c r="GA211" s="73"/>
      <c r="GB211" s="73"/>
      <c r="GC211" s="73"/>
      <c r="GD211" s="73"/>
      <c r="GE211" s="73"/>
      <c r="GF211" s="73"/>
      <c r="GG211" s="73"/>
      <c r="GH211" s="73"/>
      <c r="GI211" s="73"/>
      <c r="GJ211" s="73"/>
      <c r="GK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</row>
    <row r="212" spans="1:217" ht="14.25" customHeight="1" x14ac:dyDescent="0.2">
      <c r="AJ212" s="68"/>
      <c r="AK212" s="19"/>
      <c r="AL212" s="19"/>
      <c r="AM212" s="68"/>
    </row>
    <row r="213" spans="1:217" ht="20.100000000000001" customHeight="1" x14ac:dyDescent="0.2">
      <c r="AJ213" s="68"/>
      <c r="AK213" s="19"/>
      <c r="AL213" s="19"/>
      <c r="AM213" s="68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  <c r="DE213" s="75"/>
      <c r="DF213" s="75"/>
      <c r="DG213" s="75"/>
      <c r="DH213" s="75"/>
      <c r="DI213" s="75"/>
      <c r="DJ213" s="75"/>
      <c r="DK213" s="75"/>
      <c r="DL213" s="75"/>
      <c r="DM213" s="75"/>
      <c r="DN213" s="75"/>
      <c r="DO213" s="75"/>
      <c r="DP213" s="75"/>
      <c r="DQ213" s="75"/>
      <c r="DR213" s="75"/>
      <c r="DS213" s="75"/>
      <c r="DT213" s="75"/>
      <c r="DU213" s="75"/>
      <c r="DV213" s="75"/>
      <c r="DW213" s="75"/>
      <c r="DX213" s="75"/>
      <c r="DY213" s="75"/>
      <c r="DZ213" s="75"/>
      <c r="EA213" s="75"/>
      <c r="EB213" s="75"/>
      <c r="EC213" s="75"/>
      <c r="ED213" s="75"/>
      <c r="EE213" s="75"/>
      <c r="EF213" s="75"/>
      <c r="EG213" s="75"/>
      <c r="EH213" s="75"/>
      <c r="EI213" s="75"/>
      <c r="EJ213" s="75"/>
      <c r="EK213" s="75"/>
      <c r="EL213" s="75"/>
      <c r="EM213" s="75"/>
      <c r="EN213" s="75"/>
      <c r="EO213" s="75"/>
      <c r="EP213" s="75"/>
      <c r="EQ213" s="75"/>
      <c r="ER213" s="75"/>
      <c r="ES213" s="75"/>
      <c r="ET213" s="75"/>
      <c r="EU213" s="75"/>
      <c r="EV213" s="75"/>
      <c r="EW213" s="75"/>
      <c r="EX213" s="75"/>
      <c r="EY213" s="75"/>
      <c r="EZ213" s="75"/>
      <c r="FA213" s="75"/>
      <c r="FB213" s="75"/>
      <c r="FC213" s="75"/>
      <c r="FD213" s="75"/>
      <c r="FE213" s="75"/>
      <c r="FF213" s="75"/>
      <c r="FG213" s="75"/>
      <c r="FH213" s="75"/>
      <c r="FI213" s="75"/>
      <c r="FJ213" s="75"/>
      <c r="FK213" s="75"/>
      <c r="FL213" s="75"/>
      <c r="FM213" s="75"/>
      <c r="FN213" s="75"/>
      <c r="FO213" s="75"/>
      <c r="FP213" s="75"/>
      <c r="FQ213" s="75"/>
      <c r="FR213" s="75"/>
      <c r="FS213" s="75"/>
      <c r="FT213" s="75"/>
      <c r="FU213" s="75"/>
      <c r="FV213" s="75"/>
      <c r="FW213" s="75"/>
      <c r="FX213" s="75"/>
      <c r="FY213" s="75"/>
      <c r="FZ213" s="75"/>
      <c r="GA213" s="75"/>
      <c r="GB213" s="75"/>
      <c r="GC213" s="75"/>
      <c r="GD213" s="75"/>
      <c r="GE213" s="75"/>
      <c r="GF213" s="75"/>
      <c r="GG213" s="75"/>
      <c r="GH213" s="75"/>
      <c r="GI213" s="75"/>
      <c r="GJ213" s="75"/>
      <c r="GK213" s="75"/>
      <c r="GL213" s="75"/>
      <c r="GM213" s="75"/>
      <c r="GN213" s="75"/>
      <c r="GO213" s="75"/>
      <c r="GP213" s="75"/>
      <c r="GQ213" s="75"/>
      <c r="GR213" s="75"/>
      <c r="GS213" s="75"/>
      <c r="GT213" s="75"/>
      <c r="GU213" s="75"/>
      <c r="GV213" s="75"/>
      <c r="GW213" s="75"/>
      <c r="GX213" s="75"/>
      <c r="GY213" s="75"/>
      <c r="GZ213" s="75"/>
      <c r="HA213" s="75"/>
      <c r="HB213" s="75"/>
      <c r="HC213" s="75"/>
      <c r="HD213" s="75"/>
      <c r="HE213" s="75"/>
      <c r="HF213" s="75"/>
      <c r="HG213" s="75"/>
      <c r="HH213" s="75"/>
      <c r="HI213" s="75"/>
    </row>
    <row r="214" spans="1:217" s="75" customFormat="1" ht="18" customHeight="1" x14ac:dyDescent="0.2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3"/>
      <c r="BG214" s="73"/>
      <c r="BH214" s="73"/>
      <c r="BI214" s="73"/>
      <c r="BJ214" s="73"/>
      <c r="BK214" s="73"/>
      <c r="BL214" s="73"/>
      <c r="BM214" s="73"/>
      <c r="BN214" s="73"/>
      <c r="BO214" s="73"/>
      <c r="BP214" s="73"/>
      <c r="BQ214" s="73"/>
      <c r="BR214" s="73"/>
      <c r="BS214" s="73"/>
      <c r="BT214" s="73"/>
      <c r="BU214" s="73"/>
      <c r="BV214" s="73"/>
      <c r="BW214" s="73"/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3"/>
      <c r="CX214" s="73"/>
      <c r="CY214" s="73"/>
      <c r="CZ214" s="73"/>
      <c r="DA214" s="73"/>
      <c r="DB214" s="73"/>
      <c r="DC214" s="73"/>
      <c r="DD214" s="73"/>
      <c r="DE214" s="73"/>
      <c r="DF214" s="73"/>
      <c r="DG214" s="73"/>
      <c r="DH214" s="73"/>
      <c r="DI214" s="73"/>
      <c r="DJ214" s="73"/>
      <c r="DK214" s="73"/>
      <c r="DL214" s="73"/>
      <c r="DM214" s="73"/>
      <c r="DN214" s="73"/>
      <c r="DO214" s="73"/>
      <c r="DP214" s="73"/>
      <c r="DQ214" s="73"/>
      <c r="DR214" s="73"/>
      <c r="DS214" s="73"/>
      <c r="DT214" s="73"/>
      <c r="DU214" s="73"/>
      <c r="DV214" s="73"/>
      <c r="DW214" s="73"/>
      <c r="DX214" s="73"/>
      <c r="DY214" s="73"/>
      <c r="DZ214" s="73"/>
      <c r="EA214" s="73"/>
      <c r="EB214" s="73"/>
      <c r="EC214" s="73"/>
      <c r="ED214" s="73"/>
      <c r="EE214" s="73"/>
      <c r="EF214" s="73"/>
      <c r="EG214" s="73"/>
      <c r="EH214" s="73"/>
      <c r="EI214" s="73"/>
      <c r="EJ214" s="73"/>
      <c r="EK214" s="73"/>
      <c r="EL214" s="73"/>
      <c r="EM214" s="73"/>
      <c r="EN214" s="73"/>
      <c r="EO214" s="73"/>
      <c r="EP214" s="73"/>
      <c r="EQ214" s="73"/>
      <c r="ER214" s="73"/>
      <c r="ES214" s="73"/>
      <c r="ET214" s="73"/>
      <c r="EU214" s="73"/>
      <c r="EV214" s="73"/>
      <c r="EW214" s="73"/>
      <c r="EX214" s="73"/>
      <c r="EY214" s="73"/>
      <c r="EZ214" s="73"/>
      <c r="FA214" s="73"/>
      <c r="FB214" s="73"/>
      <c r="FC214" s="73"/>
      <c r="FD214" s="73"/>
      <c r="FE214" s="73"/>
      <c r="FF214" s="73"/>
      <c r="FG214" s="73"/>
      <c r="FH214" s="73"/>
      <c r="FI214" s="73"/>
      <c r="FJ214" s="73"/>
      <c r="FK214" s="73"/>
      <c r="FL214" s="73"/>
      <c r="FM214" s="73"/>
      <c r="FN214" s="73"/>
      <c r="FO214" s="73"/>
      <c r="FP214" s="73"/>
      <c r="FQ214" s="73"/>
      <c r="FR214" s="73"/>
      <c r="FS214" s="73"/>
      <c r="FT214" s="73"/>
      <c r="FU214" s="73"/>
      <c r="FV214" s="73"/>
      <c r="FW214" s="73"/>
      <c r="FX214" s="73"/>
      <c r="FY214" s="73"/>
      <c r="FZ214" s="73"/>
      <c r="GA214" s="73"/>
      <c r="GB214" s="73"/>
      <c r="GC214" s="73"/>
      <c r="GD214" s="73"/>
      <c r="GE214" s="73"/>
      <c r="GF214" s="73"/>
      <c r="GG214" s="73"/>
      <c r="GH214" s="73"/>
      <c r="GI214" s="73"/>
      <c r="GJ214" s="73"/>
      <c r="GK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</row>
    <row r="215" spans="1:217" ht="18" customHeight="1" x14ac:dyDescent="0.2">
      <c r="AJ215" s="68"/>
      <c r="AK215" s="19"/>
      <c r="AL215" s="19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9"/>
      <c r="BG215" s="69"/>
      <c r="BH215" s="69"/>
      <c r="BI215" s="69"/>
      <c r="BJ215" s="69"/>
      <c r="BK215" s="69"/>
      <c r="BL215" s="69"/>
      <c r="BM215" s="69"/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69"/>
      <c r="CH215" s="69"/>
      <c r="CI215" s="69"/>
      <c r="CJ215" s="69"/>
      <c r="CK215" s="69"/>
      <c r="CL215" s="69"/>
      <c r="CM215" s="69"/>
      <c r="CN215" s="69"/>
      <c r="CO215" s="69"/>
      <c r="CP215" s="69"/>
      <c r="CQ215" s="69"/>
      <c r="CR215" s="69"/>
      <c r="CS215" s="69"/>
      <c r="CT215" s="69"/>
      <c r="CU215" s="69"/>
      <c r="CV215" s="69"/>
      <c r="CW215" s="69"/>
      <c r="CX215" s="69"/>
      <c r="CY215" s="69"/>
      <c r="CZ215" s="69"/>
      <c r="DA215" s="69"/>
      <c r="DB215" s="69"/>
      <c r="DC215" s="69"/>
      <c r="DD215" s="69"/>
      <c r="DE215" s="69"/>
      <c r="DF215" s="69"/>
      <c r="DG215" s="69"/>
      <c r="DH215" s="69"/>
      <c r="DI215" s="69"/>
      <c r="DJ215" s="69"/>
      <c r="DK215" s="69"/>
      <c r="DL215" s="69"/>
      <c r="DM215" s="69"/>
      <c r="DN215" s="69"/>
      <c r="DO215" s="69"/>
      <c r="DP215" s="69"/>
      <c r="DQ215" s="69"/>
      <c r="DR215" s="69"/>
      <c r="DS215" s="69"/>
      <c r="DT215" s="69"/>
      <c r="DU215" s="69"/>
      <c r="DV215" s="69"/>
      <c r="DW215" s="69"/>
      <c r="DX215" s="69"/>
      <c r="DY215" s="69"/>
      <c r="DZ215" s="69"/>
      <c r="EA215" s="69"/>
      <c r="EB215" s="69"/>
      <c r="EC215" s="69"/>
      <c r="ED215" s="69"/>
      <c r="EE215" s="69"/>
      <c r="EF215" s="69"/>
      <c r="EG215" s="69"/>
      <c r="EH215" s="69"/>
      <c r="EI215" s="69"/>
      <c r="EJ215" s="69"/>
      <c r="EK215" s="69"/>
      <c r="EL215" s="69"/>
      <c r="EM215" s="69"/>
      <c r="EN215" s="69"/>
      <c r="EO215" s="69"/>
      <c r="EP215" s="69"/>
      <c r="EQ215" s="69"/>
      <c r="ER215" s="69"/>
      <c r="ES215" s="69"/>
      <c r="ET215" s="69"/>
      <c r="EU215" s="69"/>
      <c r="EV215" s="69"/>
      <c r="EW215" s="69"/>
      <c r="EX215" s="69"/>
      <c r="EY215" s="69"/>
      <c r="EZ215" s="69"/>
      <c r="FA215" s="69"/>
      <c r="FB215" s="69"/>
      <c r="FC215" s="69"/>
      <c r="FD215" s="69"/>
      <c r="FE215" s="69"/>
      <c r="FF215" s="69"/>
      <c r="FG215" s="69"/>
      <c r="FH215" s="69"/>
      <c r="FI215" s="69"/>
      <c r="FJ215" s="69"/>
      <c r="FK215" s="69"/>
      <c r="FL215" s="69"/>
      <c r="FM215" s="69"/>
      <c r="FN215" s="69"/>
      <c r="FO215" s="69"/>
      <c r="FP215" s="69"/>
      <c r="FQ215" s="69"/>
      <c r="FR215" s="69"/>
      <c r="FS215" s="69"/>
      <c r="FT215" s="69"/>
      <c r="FU215" s="69"/>
      <c r="FV215" s="69"/>
      <c r="FW215" s="69"/>
      <c r="FX215" s="69"/>
      <c r="FY215" s="69"/>
      <c r="FZ215" s="69"/>
      <c r="GA215" s="69"/>
      <c r="GB215" s="69"/>
      <c r="GC215" s="69"/>
      <c r="GD215" s="69"/>
      <c r="GE215" s="69"/>
      <c r="GF215" s="69"/>
      <c r="GG215" s="69"/>
      <c r="GH215" s="69"/>
      <c r="GI215" s="69"/>
      <c r="GJ215" s="69"/>
      <c r="GK215" s="69"/>
      <c r="GL215" s="69"/>
      <c r="GM215" s="69"/>
      <c r="GN215" s="69"/>
      <c r="GO215" s="69"/>
      <c r="GP215" s="69"/>
      <c r="GQ215" s="69"/>
      <c r="GR215" s="69"/>
      <c r="GS215" s="69"/>
      <c r="GT215" s="69"/>
      <c r="GU215" s="69"/>
      <c r="GV215" s="69"/>
      <c r="GW215" s="69"/>
      <c r="GX215" s="69"/>
      <c r="GY215" s="69"/>
      <c r="GZ215" s="69"/>
      <c r="HA215" s="69"/>
      <c r="HB215" s="69"/>
      <c r="HC215" s="69"/>
      <c r="HD215" s="69"/>
      <c r="HE215" s="69"/>
      <c r="HF215" s="69"/>
      <c r="HG215" s="69"/>
      <c r="HH215" s="69"/>
      <c r="HI215" s="69"/>
    </row>
    <row r="216" spans="1:217" s="69" customFormat="1" ht="18" customHeight="1" x14ac:dyDescent="0.2">
      <c r="A216" s="95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68"/>
      <c r="AK216" s="19"/>
      <c r="AL216" s="19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</row>
    <row r="217" spans="1:217" s="69" customFormat="1" ht="18" customHeight="1" x14ac:dyDescent="0.2">
      <c r="A217" s="95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68"/>
      <c r="AK217" s="19"/>
      <c r="AL217" s="19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</row>
    <row r="218" spans="1:217" s="69" customFormat="1" ht="18" customHeight="1" x14ac:dyDescent="0.2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</row>
    <row r="219" spans="1:217" s="69" customFormat="1" ht="18" customHeight="1" x14ac:dyDescent="0.2">
      <c r="A219" s="95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</row>
    <row r="220" spans="1:217" s="69" customFormat="1" ht="18" customHeight="1" x14ac:dyDescent="0.2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 x14ac:dyDescent="0.2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2" customHeight="1" x14ac:dyDescent="0.2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 x14ac:dyDescent="0.2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 x14ac:dyDescent="0.2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 x14ac:dyDescent="0.2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8" customHeight="1" x14ac:dyDescent="0.2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 x14ac:dyDescent="0.2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 x14ac:dyDescent="0.2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 x14ac:dyDescent="0.2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 x14ac:dyDescent="0.2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2" customHeight="1" x14ac:dyDescent="0.2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 x14ac:dyDescent="0.2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 x14ac:dyDescent="0.2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72"/>
      <c r="AK233" s="5"/>
      <c r="AL233" s="5"/>
      <c r="AM233" s="72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 x14ac:dyDescent="0.2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19"/>
      <c r="AK234" s="19"/>
      <c r="AL234" s="19"/>
      <c r="AM234" s="19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8" customHeight="1" x14ac:dyDescent="0.2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 x14ac:dyDescent="0.2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72"/>
      <c r="AK236" s="5"/>
      <c r="AL236" s="5"/>
      <c r="AM236" s="72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 x14ac:dyDescent="0.2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 x14ac:dyDescent="0.2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4"/>
      <c r="AK238" s="53"/>
      <c r="AL238" s="53"/>
      <c r="AM238" s="74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2" customHeight="1" x14ac:dyDescent="0.2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 x14ac:dyDescent="0.2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68"/>
      <c r="AK240" s="19"/>
      <c r="AL240" s="19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 x14ac:dyDescent="0.2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68"/>
      <c r="AK241" s="19"/>
      <c r="AL241" s="19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 x14ac:dyDescent="0.2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68"/>
      <c r="AK242" s="19"/>
      <c r="AL242" s="19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8" customHeight="1" x14ac:dyDescent="0.2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68"/>
      <c r="AK243" s="19"/>
      <c r="AL243" s="19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 x14ac:dyDescent="0.2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68"/>
      <c r="AK244" s="19"/>
      <c r="AL244" s="19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 x14ac:dyDescent="0.2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68"/>
      <c r="AK245" s="19"/>
      <c r="AL245" s="19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 x14ac:dyDescent="0.2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68"/>
      <c r="AK246" s="19"/>
      <c r="AL246" s="19"/>
      <c r="AM246" s="68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3"/>
      <c r="BG246" s="73"/>
      <c r="BH246" s="73"/>
      <c r="BI246" s="73"/>
      <c r="BJ246" s="73"/>
      <c r="BK246" s="73"/>
      <c r="BL246" s="73"/>
      <c r="BM246" s="73"/>
      <c r="BN246" s="73"/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  <c r="CI246" s="73"/>
      <c r="CJ246" s="73"/>
      <c r="CK246" s="73"/>
      <c r="CL246" s="73"/>
      <c r="CM246" s="73"/>
      <c r="CN246" s="73"/>
      <c r="CO246" s="73"/>
      <c r="CP246" s="73"/>
      <c r="CQ246" s="73"/>
      <c r="CR246" s="73"/>
      <c r="CS246" s="73"/>
      <c r="CT246" s="73"/>
      <c r="CU246" s="73"/>
      <c r="CV246" s="73"/>
      <c r="CW246" s="73"/>
      <c r="CX246" s="73"/>
      <c r="CY246" s="73"/>
      <c r="CZ246" s="73"/>
      <c r="DA246" s="73"/>
      <c r="DB246" s="73"/>
      <c r="DC246" s="73"/>
      <c r="DD246" s="73"/>
      <c r="DE246" s="73"/>
      <c r="DF246" s="73"/>
      <c r="DG246" s="73"/>
      <c r="DH246" s="73"/>
      <c r="DI246" s="73"/>
      <c r="DJ246" s="73"/>
      <c r="DK246" s="73"/>
      <c r="DL246" s="73"/>
      <c r="DM246" s="73"/>
      <c r="DN246" s="73"/>
      <c r="DO246" s="73"/>
      <c r="DP246" s="73"/>
      <c r="DQ246" s="73"/>
      <c r="DR246" s="73"/>
      <c r="DS246" s="73"/>
      <c r="DT246" s="73"/>
      <c r="DU246" s="73"/>
      <c r="DV246" s="73"/>
      <c r="DW246" s="73"/>
      <c r="DX246" s="73"/>
      <c r="DY246" s="73"/>
      <c r="DZ246" s="73"/>
      <c r="EA246" s="73"/>
      <c r="EB246" s="73"/>
      <c r="EC246" s="73"/>
      <c r="ED246" s="73"/>
      <c r="EE246" s="73"/>
      <c r="EF246" s="73"/>
      <c r="EG246" s="73"/>
      <c r="EH246" s="73"/>
      <c r="EI246" s="73"/>
      <c r="EJ246" s="73"/>
      <c r="EK246" s="73"/>
      <c r="EL246" s="73"/>
      <c r="EM246" s="73"/>
      <c r="EN246" s="73"/>
      <c r="EO246" s="73"/>
      <c r="EP246" s="73"/>
      <c r="EQ246" s="73"/>
      <c r="ER246" s="73"/>
      <c r="ES246" s="73"/>
      <c r="ET246" s="73"/>
      <c r="EU246" s="73"/>
      <c r="EV246" s="73"/>
      <c r="EW246" s="73"/>
      <c r="EX246" s="73"/>
      <c r="EY246" s="73"/>
      <c r="EZ246" s="73"/>
      <c r="FA246" s="73"/>
      <c r="FB246" s="73"/>
      <c r="FC246" s="73"/>
      <c r="FD246" s="73"/>
      <c r="FE246" s="73"/>
      <c r="FF246" s="73"/>
      <c r="FG246" s="73"/>
      <c r="FH246" s="73"/>
      <c r="FI246" s="73"/>
      <c r="FJ246" s="73"/>
      <c r="FK246" s="73"/>
      <c r="FL246" s="73"/>
      <c r="FM246" s="73"/>
      <c r="FN246" s="73"/>
      <c r="FO246" s="73"/>
      <c r="FP246" s="73"/>
      <c r="FQ246" s="73"/>
      <c r="FR246" s="73"/>
      <c r="FS246" s="73"/>
      <c r="FT246" s="73"/>
      <c r="FU246" s="73"/>
      <c r="FV246" s="73"/>
      <c r="FW246" s="73"/>
      <c r="FX246" s="73"/>
      <c r="FY246" s="73"/>
      <c r="FZ246" s="73"/>
      <c r="GA246" s="73"/>
      <c r="GB246" s="73"/>
      <c r="GC246" s="73"/>
      <c r="GD246" s="73"/>
      <c r="GE246" s="73"/>
      <c r="GF246" s="73"/>
      <c r="GG246" s="73"/>
      <c r="GH246" s="73"/>
      <c r="GI246" s="73"/>
      <c r="GJ246" s="73"/>
      <c r="GK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</row>
    <row r="247" spans="1:217" ht="5.65" customHeight="1" x14ac:dyDescent="0.2">
      <c r="AJ247" s="68"/>
      <c r="AK247" s="19"/>
      <c r="AL247" s="19"/>
      <c r="AM247" s="68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  <c r="CC247" s="63"/>
      <c r="CD247" s="63"/>
      <c r="CE247" s="63"/>
      <c r="CF247" s="63"/>
      <c r="CG247" s="63"/>
      <c r="CH247" s="63"/>
      <c r="CI247" s="63"/>
      <c r="CJ247" s="63"/>
      <c r="CK247" s="63"/>
      <c r="CL247" s="63"/>
      <c r="CM247" s="63"/>
      <c r="CN247" s="63"/>
      <c r="CO247" s="63"/>
      <c r="CP247" s="63"/>
      <c r="CQ247" s="63"/>
      <c r="CR247" s="63"/>
      <c r="CS247" s="63"/>
      <c r="CT247" s="63"/>
      <c r="CU247" s="63"/>
      <c r="CV247" s="63"/>
      <c r="CW247" s="63"/>
      <c r="CX247" s="63"/>
      <c r="CY247" s="63"/>
      <c r="CZ247" s="63"/>
      <c r="DA247" s="63"/>
      <c r="DB247" s="63"/>
      <c r="DC247" s="63"/>
      <c r="DD247" s="63"/>
      <c r="DE247" s="63"/>
      <c r="DF247" s="63"/>
      <c r="DG247" s="63"/>
      <c r="DH247" s="63"/>
      <c r="DI247" s="63"/>
      <c r="DJ247" s="63"/>
      <c r="DK247" s="63"/>
      <c r="DL247" s="63"/>
      <c r="DM247" s="63"/>
      <c r="DN247" s="63"/>
      <c r="DO247" s="63"/>
      <c r="DP247" s="63"/>
      <c r="DQ247" s="63"/>
      <c r="DR247" s="63"/>
      <c r="DS247" s="63"/>
      <c r="DT247" s="63"/>
      <c r="DU247" s="63"/>
      <c r="DV247" s="63"/>
      <c r="DW247" s="63"/>
      <c r="DX247" s="63"/>
      <c r="DY247" s="63"/>
      <c r="DZ247" s="63"/>
      <c r="EA247" s="63"/>
      <c r="EB247" s="63"/>
      <c r="EC247" s="63"/>
      <c r="ED247" s="63"/>
      <c r="EE247" s="63"/>
      <c r="EF247" s="63"/>
      <c r="EG247" s="63"/>
      <c r="EH247" s="63"/>
      <c r="EI247" s="63"/>
      <c r="EJ247" s="63"/>
      <c r="EK247" s="63"/>
      <c r="EL247" s="63"/>
      <c r="EM247" s="63"/>
      <c r="EN247" s="63"/>
      <c r="EO247" s="63"/>
      <c r="EP247" s="63"/>
      <c r="EQ247" s="63"/>
      <c r="ER247" s="63"/>
      <c r="ES247" s="63"/>
      <c r="ET247" s="63"/>
      <c r="EU247" s="63"/>
      <c r="EV247" s="63"/>
      <c r="EW247" s="63"/>
      <c r="EX247" s="63"/>
      <c r="EY247" s="63"/>
      <c r="EZ247" s="63"/>
      <c r="FA247" s="63"/>
      <c r="FB247" s="63"/>
      <c r="FC247" s="63"/>
      <c r="FD247" s="63"/>
      <c r="FE247" s="63"/>
      <c r="FF247" s="63"/>
      <c r="FG247" s="63"/>
      <c r="FH247" s="63"/>
      <c r="FI247" s="63"/>
      <c r="FJ247" s="63"/>
      <c r="FK247" s="63"/>
      <c r="FL247" s="63"/>
      <c r="FM247" s="63"/>
      <c r="FN247" s="63"/>
      <c r="FO247" s="63"/>
      <c r="FP247" s="63"/>
      <c r="FQ247" s="63"/>
      <c r="FR247" s="63"/>
      <c r="FS247" s="63"/>
      <c r="FT247" s="63"/>
      <c r="FU247" s="63"/>
      <c r="FV247" s="63"/>
      <c r="FW247" s="63"/>
      <c r="FX247" s="63"/>
      <c r="FY247" s="63"/>
      <c r="FZ247" s="63"/>
      <c r="GA247" s="63"/>
      <c r="GB247" s="63"/>
      <c r="GC247" s="63"/>
      <c r="GD247" s="63"/>
      <c r="GE247" s="63"/>
      <c r="GF247" s="63"/>
      <c r="GG247" s="63"/>
      <c r="GH247" s="63"/>
      <c r="GI247" s="63"/>
      <c r="GJ247" s="63"/>
      <c r="GK247" s="63"/>
      <c r="GL247" s="63"/>
      <c r="GM247" s="63"/>
      <c r="GN247" s="63"/>
      <c r="GO247" s="63"/>
      <c r="GP247" s="63"/>
      <c r="GQ247" s="63"/>
      <c r="GR247" s="63"/>
      <c r="GS247" s="63"/>
      <c r="GT247" s="63"/>
      <c r="GU247" s="63"/>
      <c r="GV247" s="63"/>
      <c r="GW247" s="63"/>
      <c r="GX247" s="63"/>
      <c r="GY247" s="63"/>
      <c r="GZ247" s="63"/>
      <c r="HA247" s="63"/>
      <c r="HB247" s="63"/>
      <c r="HC247" s="63"/>
      <c r="HD247" s="63"/>
      <c r="HE247" s="63"/>
      <c r="HF247" s="63"/>
      <c r="HG247" s="63"/>
      <c r="HH247" s="63"/>
      <c r="HI247" s="63"/>
    </row>
    <row r="248" spans="1:217" s="63" customFormat="1" ht="18" customHeight="1" x14ac:dyDescent="0.2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68"/>
      <c r="AK248" s="19"/>
      <c r="AL248" s="19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69"/>
      <c r="CB248" s="69"/>
      <c r="CC248" s="69"/>
      <c r="CD248" s="69"/>
      <c r="CE248" s="69"/>
      <c r="CF248" s="69"/>
      <c r="CG248" s="69"/>
      <c r="CH248" s="69"/>
      <c r="CI248" s="69"/>
      <c r="CJ248" s="69"/>
      <c r="CK248" s="69"/>
      <c r="CL248" s="69"/>
      <c r="CM248" s="69"/>
      <c r="CN248" s="69"/>
      <c r="CO248" s="69"/>
      <c r="CP248" s="69"/>
      <c r="CQ248" s="69"/>
      <c r="CR248" s="69"/>
      <c r="CS248" s="69"/>
      <c r="CT248" s="69"/>
      <c r="CU248" s="69"/>
      <c r="CV248" s="69"/>
      <c r="CW248" s="69"/>
      <c r="CX248" s="69"/>
      <c r="CY248" s="69"/>
      <c r="CZ248" s="69"/>
      <c r="DA248" s="69"/>
      <c r="DB248" s="69"/>
      <c r="DC248" s="69"/>
      <c r="DD248" s="69"/>
      <c r="DE248" s="69"/>
      <c r="DF248" s="69"/>
      <c r="DG248" s="69"/>
      <c r="DH248" s="69"/>
      <c r="DI248" s="69"/>
      <c r="DJ248" s="69"/>
      <c r="DK248" s="69"/>
      <c r="DL248" s="69"/>
      <c r="DM248" s="69"/>
      <c r="DN248" s="69"/>
      <c r="DO248" s="69"/>
      <c r="DP248" s="69"/>
      <c r="DQ248" s="69"/>
      <c r="DR248" s="69"/>
      <c r="DS248" s="69"/>
      <c r="DT248" s="69"/>
      <c r="DU248" s="69"/>
      <c r="DV248" s="69"/>
      <c r="DW248" s="69"/>
      <c r="DX248" s="69"/>
      <c r="DY248" s="69"/>
      <c r="DZ248" s="69"/>
      <c r="EA248" s="69"/>
      <c r="EB248" s="69"/>
      <c r="EC248" s="69"/>
      <c r="ED248" s="69"/>
      <c r="EE248" s="69"/>
      <c r="EF248" s="69"/>
      <c r="EG248" s="69"/>
      <c r="EH248" s="69"/>
      <c r="EI248" s="69"/>
      <c r="EJ248" s="69"/>
      <c r="EK248" s="69"/>
      <c r="EL248" s="69"/>
      <c r="EM248" s="69"/>
      <c r="EN248" s="69"/>
      <c r="EO248" s="69"/>
      <c r="EP248" s="69"/>
      <c r="EQ248" s="69"/>
      <c r="ER248" s="69"/>
      <c r="ES248" s="69"/>
      <c r="ET248" s="69"/>
      <c r="EU248" s="69"/>
      <c r="EV248" s="69"/>
      <c r="EW248" s="69"/>
      <c r="EX248" s="69"/>
      <c r="EY248" s="69"/>
      <c r="EZ248" s="69"/>
      <c r="FA248" s="69"/>
      <c r="FB248" s="69"/>
      <c r="FC248" s="69"/>
      <c r="FD248" s="69"/>
      <c r="FE248" s="69"/>
      <c r="FF248" s="69"/>
      <c r="FG248" s="69"/>
      <c r="FH248" s="69"/>
      <c r="FI248" s="69"/>
      <c r="FJ248" s="69"/>
      <c r="FK248" s="69"/>
      <c r="FL248" s="69"/>
      <c r="FM248" s="69"/>
      <c r="FN248" s="69"/>
      <c r="FO248" s="69"/>
      <c r="FP248" s="69"/>
      <c r="FQ248" s="69"/>
      <c r="FR248" s="69"/>
      <c r="FS248" s="69"/>
      <c r="FT248" s="69"/>
      <c r="FU248" s="69"/>
      <c r="FV248" s="69"/>
      <c r="FW248" s="69"/>
      <c r="FX248" s="69"/>
      <c r="FY248" s="69"/>
      <c r="FZ248" s="69"/>
      <c r="GA248" s="69"/>
      <c r="GB248" s="69"/>
      <c r="GC248" s="69"/>
      <c r="GD248" s="69"/>
      <c r="GE248" s="69"/>
      <c r="GF248" s="69"/>
      <c r="GG248" s="69"/>
      <c r="GH248" s="69"/>
      <c r="GI248" s="69"/>
      <c r="GJ248" s="69"/>
      <c r="GK248" s="69"/>
      <c r="GL248" s="69"/>
      <c r="GM248" s="69"/>
      <c r="GN248" s="69"/>
      <c r="GO248" s="69"/>
      <c r="GP248" s="69"/>
      <c r="GQ248" s="69"/>
      <c r="GR248" s="69"/>
      <c r="GS248" s="69"/>
      <c r="GT248" s="69"/>
      <c r="GU248" s="69"/>
      <c r="GV248" s="69"/>
      <c r="GW248" s="69"/>
      <c r="GX248" s="69"/>
      <c r="GY248" s="69"/>
      <c r="GZ248" s="69"/>
      <c r="HA248" s="69"/>
      <c r="HB248" s="69"/>
      <c r="HC248" s="69"/>
      <c r="HD248" s="69"/>
      <c r="HE248" s="69"/>
      <c r="HF248" s="69"/>
      <c r="HG248" s="69"/>
      <c r="HH248" s="69"/>
      <c r="HI248" s="69"/>
    </row>
    <row r="249" spans="1:217" s="69" customFormat="1" ht="3.95" customHeight="1" x14ac:dyDescent="0.2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68"/>
      <c r="AK249" s="19"/>
      <c r="AL249" s="19"/>
      <c r="AM249" s="68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73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73"/>
      <c r="DA249" s="73"/>
      <c r="DB249" s="73"/>
      <c r="DC249" s="73"/>
      <c r="DD249" s="73"/>
      <c r="DE249" s="73"/>
      <c r="DF249" s="73"/>
      <c r="DG249" s="73"/>
      <c r="DH249" s="73"/>
      <c r="DI249" s="73"/>
      <c r="DJ249" s="73"/>
      <c r="DK249" s="73"/>
      <c r="DL249" s="73"/>
      <c r="DM249" s="73"/>
      <c r="DN249" s="73"/>
      <c r="DO249" s="73"/>
      <c r="DP249" s="73"/>
      <c r="DQ249" s="73"/>
      <c r="DR249" s="73"/>
      <c r="DS249" s="73"/>
      <c r="DT249" s="73"/>
      <c r="DU249" s="73"/>
      <c r="DV249" s="73"/>
      <c r="DW249" s="73"/>
      <c r="DX249" s="73"/>
      <c r="DY249" s="73"/>
      <c r="DZ249" s="73"/>
      <c r="EA249" s="73"/>
      <c r="EB249" s="73"/>
      <c r="EC249" s="73"/>
      <c r="ED249" s="73"/>
      <c r="EE249" s="73"/>
      <c r="EF249" s="73"/>
      <c r="EG249" s="73"/>
      <c r="EH249" s="73"/>
      <c r="EI249" s="73"/>
      <c r="EJ249" s="73"/>
      <c r="EK249" s="73"/>
      <c r="EL249" s="73"/>
      <c r="EM249" s="73"/>
      <c r="EN249" s="73"/>
      <c r="EO249" s="73"/>
      <c r="EP249" s="73"/>
      <c r="EQ249" s="73"/>
      <c r="ER249" s="73"/>
      <c r="ES249" s="73"/>
      <c r="ET249" s="73"/>
      <c r="EU249" s="73"/>
      <c r="EV249" s="73"/>
      <c r="EW249" s="73"/>
      <c r="EX249" s="73"/>
      <c r="EY249" s="73"/>
      <c r="EZ249" s="73"/>
      <c r="FA249" s="73"/>
      <c r="FB249" s="73"/>
      <c r="FC249" s="73"/>
      <c r="FD249" s="73"/>
      <c r="FE249" s="73"/>
      <c r="FF249" s="73"/>
      <c r="FG249" s="73"/>
      <c r="FH249" s="73"/>
      <c r="FI249" s="73"/>
      <c r="FJ249" s="73"/>
      <c r="FK249" s="73"/>
      <c r="FL249" s="73"/>
      <c r="FM249" s="73"/>
      <c r="FN249" s="73"/>
      <c r="FO249" s="73"/>
      <c r="FP249" s="73"/>
      <c r="FQ249" s="73"/>
      <c r="FR249" s="73"/>
      <c r="FS249" s="73"/>
      <c r="FT249" s="73"/>
      <c r="FU249" s="73"/>
      <c r="FV249" s="73"/>
      <c r="FW249" s="73"/>
      <c r="FX249" s="73"/>
      <c r="FY249" s="73"/>
      <c r="FZ249" s="73"/>
      <c r="GA249" s="73"/>
      <c r="GB249" s="73"/>
      <c r="GC249" s="73"/>
      <c r="GD249" s="73"/>
      <c r="GE249" s="73"/>
      <c r="GF249" s="73"/>
      <c r="GG249" s="73"/>
      <c r="GH249" s="73"/>
      <c r="GI249" s="73"/>
      <c r="GJ249" s="73"/>
      <c r="GK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</row>
    <row r="250" spans="1:217" ht="14.25" customHeight="1" x14ac:dyDescent="0.2">
      <c r="AJ250" s="68"/>
      <c r="AK250" s="19"/>
      <c r="AL250" s="19"/>
      <c r="AM250" s="68"/>
    </row>
    <row r="251" spans="1:217" ht="20.100000000000001" customHeight="1" x14ac:dyDescent="0.2">
      <c r="AJ251" s="68"/>
      <c r="AK251" s="19"/>
      <c r="AL251" s="19"/>
      <c r="AM251" s="68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75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75"/>
      <c r="DB251" s="75"/>
      <c r="DC251" s="75"/>
      <c r="DD251" s="75"/>
      <c r="DE251" s="75"/>
      <c r="DF251" s="75"/>
      <c r="DG251" s="75"/>
      <c r="DH251" s="75"/>
      <c r="DI251" s="75"/>
      <c r="DJ251" s="75"/>
      <c r="DK251" s="75"/>
      <c r="DL251" s="75"/>
      <c r="DM251" s="75"/>
      <c r="DN251" s="75"/>
      <c r="DO251" s="75"/>
      <c r="DP251" s="75"/>
      <c r="DQ251" s="75"/>
      <c r="DR251" s="75"/>
      <c r="DS251" s="75"/>
      <c r="DT251" s="75"/>
      <c r="DU251" s="75"/>
      <c r="DV251" s="75"/>
      <c r="DW251" s="75"/>
      <c r="DX251" s="75"/>
      <c r="DY251" s="75"/>
      <c r="DZ251" s="75"/>
      <c r="EA251" s="75"/>
      <c r="EB251" s="75"/>
      <c r="EC251" s="75"/>
      <c r="ED251" s="75"/>
      <c r="EE251" s="75"/>
      <c r="EF251" s="75"/>
      <c r="EG251" s="75"/>
      <c r="EH251" s="75"/>
      <c r="EI251" s="75"/>
      <c r="EJ251" s="75"/>
      <c r="EK251" s="75"/>
      <c r="EL251" s="75"/>
      <c r="EM251" s="75"/>
      <c r="EN251" s="75"/>
      <c r="EO251" s="75"/>
      <c r="EP251" s="75"/>
      <c r="EQ251" s="75"/>
      <c r="ER251" s="75"/>
      <c r="ES251" s="75"/>
      <c r="ET251" s="75"/>
      <c r="EU251" s="75"/>
      <c r="EV251" s="75"/>
      <c r="EW251" s="75"/>
      <c r="EX251" s="75"/>
      <c r="EY251" s="75"/>
      <c r="EZ251" s="75"/>
      <c r="FA251" s="75"/>
      <c r="FB251" s="75"/>
      <c r="FC251" s="75"/>
      <c r="FD251" s="75"/>
      <c r="FE251" s="75"/>
      <c r="FF251" s="75"/>
      <c r="FG251" s="75"/>
      <c r="FH251" s="75"/>
      <c r="FI251" s="75"/>
      <c r="FJ251" s="75"/>
      <c r="FK251" s="75"/>
      <c r="FL251" s="75"/>
      <c r="FM251" s="75"/>
      <c r="FN251" s="75"/>
      <c r="FO251" s="75"/>
      <c r="FP251" s="75"/>
      <c r="FQ251" s="75"/>
      <c r="FR251" s="75"/>
      <c r="FS251" s="75"/>
      <c r="FT251" s="75"/>
      <c r="FU251" s="75"/>
      <c r="FV251" s="75"/>
      <c r="FW251" s="75"/>
      <c r="FX251" s="75"/>
      <c r="FY251" s="75"/>
      <c r="FZ251" s="75"/>
      <c r="GA251" s="75"/>
      <c r="GB251" s="75"/>
      <c r="GC251" s="75"/>
      <c r="GD251" s="75"/>
      <c r="GE251" s="75"/>
      <c r="GF251" s="75"/>
      <c r="GG251" s="75"/>
      <c r="GH251" s="75"/>
      <c r="GI251" s="75"/>
      <c r="GJ251" s="75"/>
      <c r="GK251" s="75"/>
      <c r="GL251" s="75"/>
      <c r="GM251" s="75"/>
      <c r="GN251" s="75"/>
      <c r="GO251" s="75"/>
      <c r="GP251" s="75"/>
      <c r="GQ251" s="75"/>
      <c r="GR251" s="75"/>
      <c r="GS251" s="75"/>
      <c r="GT251" s="75"/>
      <c r="GU251" s="75"/>
      <c r="GV251" s="75"/>
      <c r="GW251" s="75"/>
      <c r="GX251" s="75"/>
      <c r="GY251" s="75"/>
      <c r="GZ251" s="75"/>
      <c r="HA251" s="75"/>
      <c r="HB251" s="75"/>
      <c r="HC251" s="75"/>
      <c r="HD251" s="75"/>
      <c r="HE251" s="75"/>
      <c r="HF251" s="75"/>
      <c r="HG251" s="75"/>
      <c r="HH251" s="75"/>
      <c r="HI251" s="75"/>
    </row>
    <row r="252" spans="1:217" s="75" customFormat="1" ht="18" customHeight="1" x14ac:dyDescent="0.2">
      <c r="A252" s="95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68"/>
      <c r="AK252" s="19"/>
      <c r="AL252" s="19"/>
      <c r="AM252" s="68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  <c r="CI252" s="73"/>
      <c r="CJ252" s="73"/>
      <c r="CK252" s="73"/>
      <c r="CL252" s="73"/>
      <c r="CM252" s="73"/>
      <c r="CN252" s="73"/>
      <c r="CO252" s="73"/>
      <c r="CP252" s="73"/>
      <c r="CQ252" s="73"/>
      <c r="CR252" s="73"/>
      <c r="CS252" s="73"/>
      <c r="CT252" s="73"/>
      <c r="CU252" s="73"/>
      <c r="CV252" s="73"/>
      <c r="CW252" s="73"/>
      <c r="CX252" s="73"/>
      <c r="CY252" s="73"/>
      <c r="CZ252" s="73"/>
      <c r="DA252" s="73"/>
      <c r="DB252" s="73"/>
      <c r="DC252" s="73"/>
      <c r="DD252" s="73"/>
      <c r="DE252" s="73"/>
      <c r="DF252" s="73"/>
      <c r="DG252" s="73"/>
      <c r="DH252" s="73"/>
      <c r="DI252" s="73"/>
      <c r="DJ252" s="73"/>
      <c r="DK252" s="73"/>
      <c r="DL252" s="73"/>
      <c r="DM252" s="73"/>
      <c r="DN252" s="73"/>
      <c r="DO252" s="73"/>
      <c r="DP252" s="73"/>
      <c r="DQ252" s="73"/>
      <c r="DR252" s="73"/>
      <c r="DS252" s="73"/>
      <c r="DT252" s="73"/>
      <c r="DU252" s="73"/>
      <c r="DV252" s="73"/>
      <c r="DW252" s="73"/>
      <c r="DX252" s="73"/>
      <c r="DY252" s="73"/>
      <c r="DZ252" s="73"/>
      <c r="EA252" s="73"/>
      <c r="EB252" s="73"/>
      <c r="EC252" s="73"/>
      <c r="ED252" s="73"/>
      <c r="EE252" s="73"/>
      <c r="EF252" s="73"/>
      <c r="EG252" s="73"/>
      <c r="EH252" s="73"/>
      <c r="EI252" s="73"/>
      <c r="EJ252" s="73"/>
      <c r="EK252" s="73"/>
      <c r="EL252" s="73"/>
      <c r="EM252" s="73"/>
      <c r="EN252" s="73"/>
      <c r="EO252" s="73"/>
      <c r="EP252" s="73"/>
      <c r="EQ252" s="73"/>
      <c r="ER252" s="73"/>
      <c r="ES252" s="73"/>
      <c r="ET252" s="73"/>
      <c r="EU252" s="73"/>
      <c r="EV252" s="73"/>
      <c r="EW252" s="73"/>
      <c r="EX252" s="73"/>
      <c r="EY252" s="73"/>
      <c r="EZ252" s="73"/>
      <c r="FA252" s="73"/>
      <c r="FB252" s="73"/>
      <c r="FC252" s="73"/>
      <c r="FD252" s="73"/>
      <c r="FE252" s="73"/>
      <c r="FF252" s="73"/>
      <c r="FG252" s="73"/>
      <c r="FH252" s="73"/>
      <c r="FI252" s="73"/>
      <c r="FJ252" s="73"/>
      <c r="FK252" s="73"/>
      <c r="FL252" s="73"/>
      <c r="FM252" s="73"/>
      <c r="FN252" s="73"/>
      <c r="FO252" s="73"/>
      <c r="FP252" s="73"/>
      <c r="FQ252" s="73"/>
      <c r="FR252" s="73"/>
      <c r="FS252" s="73"/>
      <c r="FT252" s="73"/>
      <c r="FU252" s="73"/>
      <c r="FV252" s="73"/>
      <c r="FW252" s="73"/>
      <c r="FX252" s="73"/>
      <c r="FY252" s="73"/>
      <c r="FZ252" s="73"/>
      <c r="GA252" s="73"/>
      <c r="GB252" s="73"/>
      <c r="GC252" s="73"/>
      <c r="GD252" s="73"/>
      <c r="GE252" s="73"/>
      <c r="GF252" s="73"/>
      <c r="GG252" s="73"/>
      <c r="GH252" s="73"/>
      <c r="GI252" s="73"/>
      <c r="GJ252" s="73"/>
      <c r="GK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</row>
    <row r="253" spans="1:217" ht="18" customHeight="1" x14ac:dyDescent="0.2">
      <c r="AJ253" s="68"/>
      <c r="AK253" s="19"/>
      <c r="AL253" s="19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69"/>
      <c r="CH253" s="69"/>
      <c r="CI253" s="69"/>
      <c r="CJ253" s="69"/>
      <c r="CK253" s="69"/>
      <c r="CL253" s="69"/>
      <c r="CM253" s="69"/>
      <c r="CN253" s="69"/>
      <c r="CO253" s="69"/>
      <c r="CP253" s="69"/>
      <c r="CQ253" s="69"/>
      <c r="CR253" s="69"/>
      <c r="CS253" s="69"/>
      <c r="CT253" s="69"/>
      <c r="CU253" s="69"/>
      <c r="CV253" s="69"/>
      <c r="CW253" s="69"/>
      <c r="CX253" s="69"/>
      <c r="CY253" s="69"/>
      <c r="CZ253" s="69"/>
      <c r="DA253" s="69"/>
      <c r="DB253" s="69"/>
      <c r="DC253" s="69"/>
      <c r="DD253" s="69"/>
      <c r="DE253" s="69"/>
      <c r="DF253" s="69"/>
      <c r="DG253" s="69"/>
      <c r="DH253" s="69"/>
      <c r="DI253" s="69"/>
      <c r="DJ253" s="69"/>
      <c r="DK253" s="69"/>
      <c r="DL253" s="69"/>
      <c r="DM253" s="69"/>
      <c r="DN253" s="69"/>
      <c r="DO253" s="69"/>
      <c r="DP253" s="69"/>
      <c r="DQ253" s="69"/>
      <c r="DR253" s="69"/>
      <c r="DS253" s="69"/>
      <c r="DT253" s="69"/>
      <c r="DU253" s="69"/>
      <c r="DV253" s="69"/>
      <c r="DW253" s="69"/>
      <c r="DX253" s="69"/>
      <c r="DY253" s="69"/>
      <c r="DZ253" s="69"/>
      <c r="EA253" s="69"/>
      <c r="EB253" s="69"/>
      <c r="EC253" s="69"/>
      <c r="ED253" s="69"/>
      <c r="EE253" s="69"/>
      <c r="EF253" s="69"/>
      <c r="EG253" s="69"/>
      <c r="EH253" s="69"/>
      <c r="EI253" s="69"/>
      <c r="EJ253" s="69"/>
      <c r="EK253" s="69"/>
      <c r="EL253" s="69"/>
      <c r="EM253" s="69"/>
      <c r="EN253" s="69"/>
      <c r="EO253" s="69"/>
      <c r="EP253" s="69"/>
      <c r="EQ253" s="69"/>
      <c r="ER253" s="69"/>
      <c r="ES253" s="69"/>
      <c r="ET253" s="69"/>
      <c r="EU253" s="69"/>
      <c r="EV253" s="69"/>
      <c r="EW253" s="69"/>
      <c r="EX253" s="69"/>
      <c r="EY253" s="69"/>
      <c r="EZ253" s="69"/>
      <c r="FA253" s="69"/>
      <c r="FB253" s="69"/>
      <c r="FC253" s="69"/>
      <c r="FD253" s="69"/>
      <c r="FE253" s="69"/>
      <c r="FF253" s="69"/>
      <c r="FG253" s="69"/>
      <c r="FH253" s="69"/>
      <c r="FI253" s="69"/>
      <c r="FJ253" s="69"/>
      <c r="FK253" s="69"/>
      <c r="FL253" s="69"/>
      <c r="FM253" s="69"/>
      <c r="FN253" s="69"/>
      <c r="FO253" s="69"/>
      <c r="FP253" s="69"/>
      <c r="FQ253" s="69"/>
      <c r="FR253" s="69"/>
      <c r="FS253" s="69"/>
      <c r="FT253" s="69"/>
      <c r="FU253" s="69"/>
      <c r="FV253" s="69"/>
      <c r="FW253" s="69"/>
      <c r="FX253" s="69"/>
      <c r="FY253" s="69"/>
      <c r="FZ253" s="69"/>
      <c r="GA253" s="69"/>
      <c r="GB253" s="69"/>
      <c r="GC253" s="69"/>
      <c r="GD253" s="69"/>
      <c r="GE253" s="69"/>
      <c r="GF253" s="69"/>
      <c r="GG253" s="69"/>
      <c r="GH253" s="69"/>
      <c r="GI253" s="69"/>
      <c r="GJ253" s="69"/>
      <c r="GK253" s="69"/>
      <c r="GL253" s="69"/>
      <c r="GM253" s="69"/>
      <c r="GN253" s="69"/>
      <c r="GO253" s="69"/>
      <c r="GP253" s="69"/>
      <c r="GQ253" s="69"/>
      <c r="GR253" s="69"/>
      <c r="GS253" s="69"/>
      <c r="GT253" s="69"/>
      <c r="GU253" s="69"/>
      <c r="GV253" s="69"/>
      <c r="GW253" s="69"/>
      <c r="GX253" s="69"/>
      <c r="GY253" s="69"/>
      <c r="GZ253" s="69"/>
      <c r="HA253" s="69"/>
      <c r="HB253" s="69"/>
      <c r="HC253" s="69"/>
      <c r="HD253" s="69"/>
      <c r="HE253" s="69"/>
      <c r="HF253" s="69"/>
      <c r="HG253" s="69"/>
      <c r="HH253" s="69"/>
      <c r="HI253" s="69"/>
    </row>
    <row r="254" spans="1:217" s="69" customFormat="1" ht="18" customHeight="1" x14ac:dyDescent="0.2">
      <c r="A254" s="95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68"/>
      <c r="AK254" s="19"/>
      <c r="AL254" s="19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</row>
    <row r="255" spans="1:217" s="69" customFormat="1" ht="18" customHeight="1" x14ac:dyDescent="0.2">
      <c r="A255" s="95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68"/>
      <c r="AK255" s="19"/>
      <c r="AL255" s="19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</row>
    <row r="256" spans="1:217" s="69" customFormat="1" ht="18" customHeight="1" x14ac:dyDescent="0.2">
      <c r="A256" s="95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68"/>
      <c r="AK256" s="19"/>
      <c r="AL256" s="19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</row>
    <row r="257" spans="1:57" s="69" customFormat="1" ht="18" customHeight="1" x14ac:dyDescent="0.2">
      <c r="A257" s="95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68"/>
      <c r="AK257" s="19"/>
      <c r="AL257" s="19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</row>
    <row r="258" spans="1:57" s="69" customFormat="1" ht="18" customHeight="1" x14ac:dyDescent="0.2">
      <c r="A258" s="95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68"/>
      <c r="AK258" s="19"/>
      <c r="AL258" s="19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</row>
    <row r="259" spans="1:57" s="69" customFormat="1" ht="18" customHeight="1" x14ac:dyDescent="0.2">
      <c r="A259" s="95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68"/>
      <c r="AK259" s="19"/>
      <c r="AL259" s="19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</row>
    <row r="260" spans="1:57" s="69" customFormat="1" ht="12" customHeight="1" x14ac:dyDescent="0.2">
      <c r="A260" s="95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  <c r="AJ260" s="68"/>
      <c r="AK260" s="19"/>
      <c r="AL260" s="19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</row>
    <row r="261" spans="1:57" s="69" customFormat="1" ht="18" customHeight="1" x14ac:dyDescent="0.2">
      <c r="A261" s="95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  <c r="AJ261" s="68"/>
      <c r="AK261" s="19"/>
      <c r="AL261" s="19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</row>
    <row r="262" spans="1:57" s="69" customFormat="1" ht="18" customHeight="1" x14ac:dyDescent="0.2">
      <c r="A262" s="95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68"/>
      <c r="AK262" s="19"/>
      <c r="AL262" s="19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</row>
    <row r="263" spans="1:57" s="69" customFormat="1" ht="18" customHeight="1" x14ac:dyDescent="0.2">
      <c r="A263" s="95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  <c r="AJ263" s="68"/>
      <c r="AK263" s="19"/>
      <c r="AL263" s="19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</row>
    <row r="264" spans="1:57" s="69" customFormat="1" ht="18" customHeight="1" x14ac:dyDescent="0.2">
      <c r="A264" s="95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  <c r="AJ264" s="68"/>
      <c r="AK264" s="19"/>
      <c r="AL264" s="19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</row>
    <row r="265" spans="1:57" s="69" customFormat="1" ht="18" customHeight="1" x14ac:dyDescent="0.2">
      <c r="A265" s="95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68"/>
      <c r="AK265" s="19"/>
      <c r="AL265" s="19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</row>
    <row r="266" spans="1:57" s="69" customFormat="1" ht="18" customHeight="1" x14ac:dyDescent="0.2">
      <c r="A266" s="95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68"/>
      <c r="AK266" s="19"/>
      <c r="AL266" s="19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</row>
    <row r="267" spans="1:57" s="69" customFormat="1" ht="18" customHeight="1" x14ac:dyDescent="0.2">
      <c r="A267" s="95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68"/>
      <c r="AK267" s="19"/>
      <c r="AL267" s="19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</row>
    <row r="268" spans="1:57" s="69" customFormat="1" ht="18" customHeight="1" x14ac:dyDescent="0.2">
      <c r="A268" s="95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68"/>
      <c r="AK268" s="19"/>
      <c r="AL268" s="19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</row>
    <row r="269" spans="1:57" s="69" customFormat="1" ht="12" customHeight="1" x14ac:dyDescent="0.2">
      <c r="A269" s="95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68"/>
      <c r="AK269" s="19"/>
      <c r="AL269" s="19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</row>
    <row r="270" spans="1:57" s="69" customFormat="1" ht="18" customHeight="1" x14ac:dyDescent="0.2">
      <c r="A270" s="95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68"/>
      <c r="AK270" s="19"/>
      <c r="AL270" s="19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</row>
    <row r="271" spans="1:57" s="69" customFormat="1" ht="18" customHeight="1" x14ac:dyDescent="0.2">
      <c r="A271" s="95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2"/>
      <c r="AK271" s="5"/>
      <c r="AL271" s="5"/>
      <c r="AM271" s="72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</row>
    <row r="272" spans="1:57" s="69" customFormat="1" ht="18" customHeight="1" x14ac:dyDescent="0.2">
      <c r="A272" s="95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  <c r="AJ272" s="72"/>
      <c r="AK272" s="5"/>
      <c r="AL272" s="5"/>
      <c r="AM272" s="72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</row>
    <row r="273" spans="1:217" s="69" customFormat="1" ht="18" customHeight="1" x14ac:dyDescent="0.2">
      <c r="A273" s="95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  <c r="AJ273" s="72"/>
      <c r="AK273" s="5"/>
      <c r="AL273" s="5"/>
      <c r="AM273" s="72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</row>
    <row r="274" spans="1:217" s="69" customFormat="1" ht="18" customHeight="1" x14ac:dyDescent="0.2">
      <c r="A274" s="95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2"/>
      <c r="AK274" s="5"/>
      <c r="AL274" s="5"/>
      <c r="AM274" s="72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</row>
    <row r="275" spans="1:217" s="69" customFormat="1" ht="18" customHeight="1" x14ac:dyDescent="0.2">
      <c r="A275" s="95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2"/>
      <c r="AK275" s="5"/>
      <c r="AL275" s="5"/>
      <c r="AM275" s="72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</row>
    <row r="276" spans="1:217" s="69" customFormat="1" ht="18" customHeight="1" x14ac:dyDescent="0.2">
      <c r="A276" s="95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  <c r="AJ276" s="72"/>
      <c r="AK276" s="5"/>
      <c r="AL276" s="5"/>
      <c r="AM276" s="72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</row>
    <row r="277" spans="1:217" s="69" customFormat="1" ht="12" customHeight="1" x14ac:dyDescent="0.2">
      <c r="A277" s="95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  <c r="AJ277" s="72"/>
      <c r="AK277" s="5"/>
      <c r="AL277" s="5"/>
      <c r="AM277" s="72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</row>
    <row r="278" spans="1:217" s="69" customFormat="1" ht="18" customHeight="1" x14ac:dyDescent="0.2">
      <c r="A278" s="95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  <c r="AJ278" s="72"/>
      <c r="AK278" s="5"/>
      <c r="AL278" s="5"/>
      <c r="AM278" s="72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</row>
    <row r="279" spans="1:217" s="69" customFormat="1" ht="18" customHeight="1" x14ac:dyDescent="0.2">
      <c r="A279" s="95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2"/>
      <c r="AK279" s="5"/>
      <c r="AL279" s="5"/>
      <c r="AM279" s="72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</row>
    <row r="280" spans="1:217" s="69" customFormat="1" ht="18" customHeight="1" x14ac:dyDescent="0.2">
      <c r="A280" s="95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  <c r="AJ280" s="72"/>
      <c r="AK280" s="5"/>
      <c r="AL280" s="5"/>
      <c r="AM280" s="72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</row>
    <row r="281" spans="1:217" s="69" customFormat="1" ht="18" customHeight="1" x14ac:dyDescent="0.2">
      <c r="A281" s="95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  <c r="AJ281" s="72"/>
      <c r="AK281" s="5"/>
      <c r="AL281" s="5"/>
      <c r="AM281" s="72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</row>
    <row r="282" spans="1:217" s="69" customFormat="1" ht="18" customHeight="1" x14ac:dyDescent="0.2">
      <c r="A282" s="95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2"/>
      <c r="AK282" s="5"/>
      <c r="AL282" s="5"/>
      <c r="AM282" s="72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</row>
    <row r="283" spans="1:217" s="69" customFormat="1" ht="18" customHeight="1" x14ac:dyDescent="0.2">
      <c r="A283" s="95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2"/>
      <c r="AK283" s="5"/>
      <c r="AL283" s="5"/>
      <c r="AM283" s="72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</row>
    <row r="284" spans="1:217" s="69" customFormat="1" ht="18" customHeight="1" x14ac:dyDescent="0.2">
      <c r="A284" s="95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  <c r="AJ284" s="72"/>
      <c r="AK284" s="5"/>
      <c r="AL284" s="5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3"/>
      <c r="BG284" s="73"/>
      <c r="BH284" s="73"/>
      <c r="BI284" s="73"/>
      <c r="BJ284" s="73"/>
      <c r="BK284" s="73"/>
      <c r="BL284" s="73"/>
      <c r="BM284" s="73"/>
      <c r="BN284" s="73"/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  <c r="CI284" s="73"/>
      <c r="CJ284" s="73"/>
      <c r="CK284" s="73"/>
      <c r="CL284" s="73"/>
      <c r="CM284" s="73"/>
      <c r="CN284" s="73"/>
      <c r="CO284" s="73"/>
      <c r="CP284" s="73"/>
      <c r="CQ284" s="73"/>
      <c r="CR284" s="73"/>
      <c r="CS284" s="73"/>
      <c r="CT284" s="73"/>
      <c r="CU284" s="73"/>
      <c r="CV284" s="73"/>
      <c r="CW284" s="73"/>
      <c r="CX284" s="73"/>
      <c r="CY284" s="73"/>
      <c r="CZ284" s="73"/>
      <c r="DA284" s="73"/>
      <c r="DB284" s="73"/>
      <c r="DC284" s="73"/>
      <c r="DD284" s="73"/>
      <c r="DE284" s="73"/>
      <c r="DF284" s="73"/>
      <c r="DG284" s="73"/>
      <c r="DH284" s="73"/>
      <c r="DI284" s="73"/>
      <c r="DJ284" s="73"/>
      <c r="DK284" s="73"/>
      <c r="DL284" s="73"/>
      <c r="DM284" s="73"/>
      <c r="DN284" s="73"/>
      <c r="DO284" s="73"/>
      <c r="DP284" s="73"/>
      <c r="DQ284" s="73"/>
      <c r="DR284" s="73"/>
      <c r="DS284" s="73"/>
      <c r="DT284" s="73"/>
      <c r="DU284" s="73"/>
      <c r="DV284" s="73"/>
      <c r="DW284" s="73"/>
      <c r="DX284" s="73"/>
      <c r="DY284" s="73"/>
      <c r="DZ284" s="73"/>
      <c r="EA284" s="73"/>
      <c r="EB284" s="73"/>
      <c r="EC284" s="73"/>
      <c r="ED284" s="73"/>
      <c r="EE284" s="73"/>
      <c r="EF284" s="73"/>
      <c r="EG284" s="73"/>
      <c r="EH284" s="73"/>
      <c r="EI284" s="73"/>
      <c r="EJ284" s="73"/>
      <c r="EK284" s="73"/>
      <c r="EL284" s="73"/>
      <c r="EM284" s="73"/>
      <c r="EN284" s="73"/>
      <c r="EO284" s="73"/>
      <c r="EP284" s="73"/>
      <c r="EQ284" s="73"/>
      <c r="ER284" s="73"/>
      <c r="ES284" s="73"/>
      <c r="ET284" s="73"/>
      <c r="EU284" s="73"/>
      <c r="EV284" s="73"/>
      <c r="EW284" s="73"/>
      <c r="EX284" s="73"/>
      <c r="EY284" s="73"/>
      <c r="EZ284" s="73"/>
      <c r="FA284" s="73"/>
      <c r="FB284" s="73"/>
      <c r="FC284" s="73"/>
      <c r="FD284" s="73"/>
      <c r="FE284" s="73"/>
      <c r="FF284" s="73"/>
      <c r="FG284" s="73"/>
      <c r="FH284" s="73"/>
      <c r="FI284" s="73"/>
      <c r="FJ284" s="73"/>
      <c r="FK284" s="73"/>
      <c r="FL284" s="73"/>
      <c r="FM284" s="73"/>
      <c r="FN284" s="73"/>
      <c r="FO284" s="73"/>
      <c r="FP284" s="73"/>
      <c r="FQ284" s="73"/>
      <c r="FR284" s="73"/>
      <c r="FS284" s="73"/>
      <c r="FT284" s="73"/>
      <c r="FU284" s="73"/>
      <c r="FV284" s="73"/>
      <c r="FW284" s="73"/>
      <c r="FX284" s="73"/>
      <c r="FY284" s="73"/>
      <c r="FZ284" s="73"/>
      <c r="GA284" s="73"/>
      <c r="GB284" s="73"/>
      <c r="GC284" s="73"/>
      <c r="GD284" s="73"/>
      <c r="GE284" s="73"/>
      <c r="GF284" s="73"/>
      <c r="GG284" s="73"/>
      <c r="GH284" s="73"/>
      <c r="GI284" s="73"/>
      <c r="GJ284" s="73"/>
      <c r="GK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</row>
  </sheetData>
  <dataConsolidate/>
  <mergeCells count="547"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48:A49"/>
    <mergeCell ref="AH48:AH49"/>
    <mergeCell ref="AI48:AI49"/>
    <mergeCell ref="AJ48:AJ49"/>
    <mergeCell ref="AL48:AL49"/>
    <mergeCell ref="AM48:AM49"/>
    <mergeCell ref="AP46:AP47"/>
    <mergeCell ref="AQ46:AQ47"/>
    <mergeCell ref="AR46:AR47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
&amp;RRev. No.:  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0"/>
  </sheetPr>
  <dimension ref="A1:HI270"/>
  <sheetViews>
    <sheetView showGridLines="0" zoomScale="80" zoomScaleNormal="80" workbookViewId="0">
      <pane xSplit="1" ySplit="9" topLeftCell="B45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 x14ac:dyDescent="0.2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 x14ac:dyDescent="0.2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 x14ac:dyDescent="0.2">
      <c r="A2" s="1"/>
      <c r="B2" s="2"/>
      <c r="C2" s="3"/>
      <c r="D2" s="3"/>
      <c r="E2" s="4"/>
      <c r="F2" s="4"/>
      <c r="G2" s="6"/>
      <c r="H2" s="6"/>
      <c r="I2" s="6"/>
      <c r="J2" s="130" t="s">
        <v>0</v>
      </c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 x14ac:dyDescent="0.3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131" t="s">
        <v>1</v>
      </c>
      <c r="N3" s="131"/>
      <c r="O3" s="131"/>
      <c r="P3" s="131"/>
      <c r="Q3" s="131"/>
      <c r="R3" s="13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 x14ac:dyDescent="0.25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 x14ac:dyDescent="0.2">
      <c r="C5" s="132">
        <v>15</v>
      </c>
      <c r="D5" s="132"/>
      <c r="E5" s="133" t="s">
        <v>2</v>
      </c>
      <c r="F5" s="133"/>
      <c r="G5" s="133"/>
      <c r="H5" s="133"/>
      <c r="I5" s="6"/>
      <c r="K5" s="18"/>
      <c r="L5" s="18"/>
      <c r="M5" s="134">
        <v>11213</v>
      </c>
      <c r="N5" s="134"/>
      <c r="O5" s="134"/>
      <c r="P5" s="135" t="s">
        <v>3</v>
      </c>
      <c r="Q5" s="135"/>
      <c r="R5" s="135"/>
      <c r="S5" s="135"/>
      <c r="T5" s="19"/>
      <c r="V5" s="20"/>
      <c r="W5" s="136" t="s">
        <v>87</v>
      </c>
      <c r="X5" s="136"/>
      <c r="Y5" s="136"/>
      <c r="Z5" s="136"/>
      <c r="AA5" s="136"/>
      <c r="AB5" s="136"/>
      <c r="AC5" s="136"/>
      <c r="AD5" s="136"/>
      <c r="AE5" s="136"/>
      <c r="AF5" s="137" t="s">
        <v>5</v>
      </c>
      <c r="AG5" s="137"/>
      <c r="AH5" s="137"/>
      <c r="AI5" s="21"/>
      <c r="AJ5" s="22"/>
      <c r="AK5" s="22"/>
      <c r="AL5" s="138" t="s">
        <v>6</v>
      </c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40"/>
    </row>
    <row r="6" spans="1:74" s="5" customFormat="1" ht="12.75" customHeight="1" x14ac:dyDescent="0.2">
      <c r="A6" s="18"/>
      <c r="B6" s="23"/>
      <c r="C6" s="132"/>
      <c r="D6" s="132"/>
      <c r="E6" s="133"/>
      <c r="F6" s="133"/>
      <c r="G6" s="133"/>
      <c r="H6" s="133"/>
      <c r="I6" s="6"/>
      <c r="J6" s="18"/>
      <c r="K6" s="18"/>
      <c r="L6" s="18"/>
      <c r="M6" s="134"/>
      <c r="N6" s="134"/>
      <c r="O6" s="134"/>
      <c r="P6" s="135"/>
      <c r="Q6" s="135"/>
      <c r="R6" s="135"/>
      <c r="S6" s="135"/>
      <c r="T6" s="19"/>
      <c r="U6" s="20"/>
      <c r="V6" s="20"/>
      <c r="W6" s="136"/>
      <c r="X6" s="136"/>
      <c r="Y6" s="136"/>
      <c r="Z6" s="136"/>
      <c r="AA6" s="136"/>
      <c r="AB6" s="136"/>
      <c r="AC6" s="136"/>
      <c r="AD6" s="136"/>
      <c r="AE6" s="136"/>
      <c r="AF6" s="137"/>
      <c r="AG6" s="137"/>
      <c r="AH6" s="137"/>
      <c r="AI6" s="21"/>
      <c r="AJ6" s="22"/>
      <c r="AK6" s="22"/>
      <c r="AL6" s="141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3"/>
    </row>
    <row r="7" spans="1:74" s="29" customFormat="1" ht="15" customHeight="1" thickBot="1" x14ac:dyDescent="0.25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144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6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 x14ac:dyDescent="0.2">
      <c r="A8" s="126" t="s">
        <v>7</v>
      </c>
      <c r="B8" s="128">
        <v>1</v>
      </c>
      <c r="C8" s="128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8">
        <v>12</v>
      </c>
      <c r="N8" s="128">
        <v>13</v>
      </c>
      <c r="O8" s="128">
        <v>14</v>
      </c>
      <c r="P8" s="128">
        <v>15</v>
      </c>
      <c r="Q8" s="128">
        <v>16</v>
      </c>
      <c r="R8" s="128">
        <v>17</v>
      </c>
      <c r="S8" s="128">
        <v>18</v>
      </c>
      <c r="T8" s="128">
        <v>19</v>
      </c>
      <c r="U8" s="128">
        <v>20</v>
      </c>
      <c r="V8" s="128">
        <v>21</v>
      </c>
      <c r="W8" s="128">
        <v>22</v>
      </c>
      <c r="X8" s="128">
        <v>23</v>
      </c>
      <c r="Y8" s="128">
        <v>24</v>
      </c>
      <c r="Z8" s="128">
        <v>25</v>
      </c>
      <c r="AA8" s="128">
        <v>26</v>
      </c>
      <c r="AB8" s="128">
        <v>27</v>
      </c>
      <c r="AC8" s="128">
        <v>28</v>
      </c>
      <c r="AD8" s="128">
        <v>29</v>
      </c>
      <c r="AE8" s="128">
        <v>30</v>
      </c>
      <c r="AF8" s="128">
        <v>31</v>
      </c>
      <c r="AG8" s="33"/>
      <c r="AH8" s="164" t="s">
        <v>8</v>
      </c>
      <c r="AI8" s="166" t="s">
        <v>9</v>
      </c>
      <c r="AJ8" s="168" t="s">
        <v>10</v>
      </c>
      <c r="AK8" s="34"/>
      <c r="AL8" s="170" t="s">
        <v>11</v>
      </c>
      <c r="AM8" s="147" t="s">
        <v>12</v>
      </c>
      <c r="AN8" s="147" t="s">
        <v>13</v>
      </c>
      <c r="AO8" s="147" t="s">
        <v>14</v>
      </c>
      <c r="AP8" s="147" t="s">
        <v>15</v>
      </c>
      <c r="AQ8" s="147" t="s">
        <v>16</v>
      </c>
      <c r="AR8" s="147" t="s">
        <v>17</v>
      </c>
      <c r="AS8" s="147" t="s">
        <v>18</v>
      </c>
      <c r="AT8" s="147" t="s">
        <v>19</v>
      </c>
      <c r="AU8" s="147" t="s">
        <v>20</v>
      </c>
      <c r="AV8" s="147" t="s">
        <v>21</v>
      </c>
      <c r="AW8" s="147" t="s">
        <v>22</v>
      </c>
      <c r="AX8" s="147" t="s">
        <v>23</v>
      </c>
      <c r="AY8" s="149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 x14ac:dyDescent="0.25">
      <c r="A9" s="127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36"/>
      <c r="AH9" s="165"/>
      <c r="AI9" s="167"/>
      <c r="AJ9" s="169"/>
      <c r="AK9" s="34"/>
      <c r="AL9" s="171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50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 x14ac:dyDescent="0.2">
      <c r="A10" s="160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>
        <v>4</v>
      </c>
      <c r="N10" s="96"/>
      <c r="O10" s="96">
        <v>4</v>
      </c>
      <c r="P10" s="96">
        <v>4</v>
      </c>
      <c r="Q10" s="96">
        <v>4</v>
      </c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39"/>
      <c r="AH10" s="162">
        <f>SUM(COUNTIF(B11:AF11,"O"),COUNTIF(B11:AF11,"G"),COUNTIF(A11:AF11,"ـــــ"),COUNTIF(A11:AF11,"D"))</f>
        <v>7</v>
      </c>
      <c r="AI10" s="151">
        <f>SUM(COUNTIF(B11:AF11,"T"),COUNTIF(B11:AF11,"C"),COUNTIF(B11:AF11,"W"),COUNTIF(B11:AF11,"R"))</f>
        <v>24</v>
      </c>
      <c r="AJ10" s="153">
        <f>SUM(B10:AF10)</f>
        <v>16</v>
      </c>
      <c r="AK10" s="155">
        <v>2017</v>
      </c>
      <c r="AL10" s="158">
        <f>SUM(COUNTIF(B11:AF11,"F"))</f>
        <v>0</v>
      </c>
      <c r="AM10" s="178">
        <f>SUM(COUNTIF(B11:AG11,"V"),COUNTIF(B11:AG11,"M"))</f>
        <v>0</v>
      </c>
      <c r="AN10" s="178">
        <f>SUM(COUNTIF(B11:AG11,"E"))</f>
        <v>0</v>
      </c>
      <c r="AO10" s="178">
        <f>SUM(COUNTIF(B11:AG11,"B"))</f>
        <v>0</v>
      </c>
      <c r="AP10" s="178">
        <f>SUM(COUNTIF(B11:AG11,"A"))</f>
        <v>0</v>
      </c>
      <c r="AQ10" s="178">
        <f>SUM(COUNTIF(B11:AG11,"Q"))</f>
        <v>0</v>
      </c>
      <c r="AR10" s="178">
        <f>SUM(COUNTIF(B11:AG11,"S"))</f>
        <v>0</v>
      </c>
      <c r="AS10" s="178">
        <f>SUM(COUNTIF(B11:AG11,"K"))</f>
        <v>0</v>
      </c>
      <c r="AT10" s="178">
        <f>SUM(COUNTIF(B11:AG11,"L"))</f>
        <v>0</v>
      </c>
      <c r="AU10" s="178">
        <f>SUM(COUNTIF(B11:AG11,"P"))</f>
        <v>0</v>
      </c>
      <c r="AV10" s="178">
        <f>SUM(COUNTIF(B11:AG11,"J"))</f>
        <v>0</v>
      </c>
      <c r="AW10" s="178">
        <f>SUM(COUNTIF(B11:AG11,"I"))</f>
        <v>0</v>
      </c>
      <c r="AX10" s="178">
        <f>SUM(COUNTIF(B11:AG11,"Y"))</f>
        <v>0</v>
      </c>
      <c r="AY10" s="172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 x14ac:dyDescent="0.3">
      <c r="A11" s="161"/>
      <c r="B11" s="41" t="s">
        <v>28</v>
      </c>
      <c r="C11" s="41" t="s">
        <v>27</v>
      </c>
      <c r="D11" s="41" t="s">
        <v>27</v>
      </c>
      <c r="E11" s="41" t="s">
        <v>27</v>
      </c>
      <c r="F11" s="41" t="s">
        <v>27</v>
      </c>
      <c r="G11" s="41" t="s">
        <v>27</v>
      </c>
      <c r="H11" s="41" t="s">
        <v>27</v>
      </c>
      <c r="I11" s="41" t="s">
        <v>27</v>
      </c>
      <c r="J11" s="41" t="s">
        <v>27</v>
      </c>
      <c r="K11" s="41" t="s">
        <v>27</v>
      </c>
      <c r="L11" s="41" t="s">
        <v>28</v>
      </c>
      <c r="M11" s="41" t="s">
        <v>29</v>
      </c>
      <c r="N11" s="41" t="s">
        <v>29</v>
      </c>
      <c r="O11" s="41" t="s">
        <v>29</v>
      </c>
      <c r="P11" s="41" t="s">
        <v>29</v>
      </c>
      <c r="Q11" s="41" t="s">
        <v>29</v>
      </c>
      <c r="R11" s="41" t="s">
        <v>29</v>
      </c>
      <c r="S11" s="41" t="s">
        <v>81</v>
      </c>
      <c r="T11" s="41" t="s">
        <v>28</v>
      </c>
      <c r="U11" s="41" t="s">
        <v>27</v>
      </c>
      <c r="V11" s="41" t="s">
        <v>27</v>
      </c>
      <c r="W11" s="41" t="s">
        <v>27</v>
      </c>
      <c r="X11" s="41" t="s">
        <v>27</v>
      </c>
      <c r="Y11" s="41" t="s">
        <v>27</v>
      </c>
      <c r="Z11" s="41" t="s">
        <v>27</v>
      </c>
      <c r="AA11" s="41" t="s">
        <v>27</v>
      </c>
      <c r="AB11" s="41" t="s">
        <v>27</v>
      </c>
      <c r="AC11" s="41" t="s">
        <v>27</v>
      </c>
      <c r="AD11" s="41" t="s">
        <v>27</v>
      </c>
      <c r="AE11" s="41" t="s">
        <v>27</v>
      </c>
      <c r="AF11" s="41" t="s">
        <v>27</v>
      </c>
      <c r="AG11" s="42"/>
      <c r="AH11" s="163"/>
      <c r="AI11" s="152"/>
      <c r="AJ11" s="154"/>
      <c r="AK11" s="156"/>
      <c r="AL11" s="159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3"/>
    </row>
    <row r="12" spans="1:74" s="43" customFormat="1" ht="14.1" customHeight="1" x14ac:dyDescent="0.25">
      <c r="A12" s="160" t="s">
        <v>32</v>
      </c>
      <c r="B12" s="38"/>
      <c r="C12" s="38"/>
      <c r="D12" s="96"/>
      <c r="E12" s="96"/>
      <c r="F12" s="96"/>
      <c r="G12" s="105"/>
      <c r="H12" s="105"/>
      <c r="I12" s="105"/>
      <c r="J12" s="105"/>
      <c r="K12" s="105"/>
      <c r="L12" s="105"/>
      <c r="M12" s="96"/>
      <c r="N12" s="105"/>
      <c r="O12" s="38"/>
      <c r="P12" s="38"/>
      <c r="Q12" s="96"/>
      <c r="R12" s="38" t="s">
        <v>38</v>
      </c>
      <c r="S12" s="38"/>
      <c r="T12" s="38"/>
      <c r="U12" s="96">
        <v>4</v>
      </c>
      <c r="V12" s="96">
        <v>4</v>
      </c>
      <c r="W12" s="96">
        <v>4</v>
      </c>
      <c r="X12" s="96">
        <v>4</v>
      </c>
      <c r="Y12" s="96">
        <v>4</v>
      </c>
      <c r="Z12" s="96">
        <v>4</v>
      </c>
      <c r="AA12" s="96">
        <v>4</v>
      </c>
      <c r="AB12" s="96">
        <v>4</v>
      </c>
      <c r="AC12" s="96">
        <v>4</v>
      </c>
      <c r="AD12" s="174"/>
      <c r="AE12" s="175"/>
      <c r="AF12" s="176"/>
      <c r="AG12" s="45"/>
      <c r="AH12" s="162">
        <f>SUM(COUNTIF(B13:AF13,"O"),COUNTIF(B13:AF13,"G"),COUNTIF(A13:AF13,"ـــــ"),COUNTIF(A13:AF13,"D"))</f>
        <v>9</v>
      </c>
      <c r="AI12" s="151">
        <f>SUM(COUNTIF(B13:AF13,"T"),COUNTIF(B13:AF13,"C"),COUNTIF(B13:AF13,"W"),COUNTIF(B13:AF13,"R"))</f>
        <v>19</v>
      </c>
      <c r="AJ12" s="153">
        <f>SUM(B12:AF12)</f>
        <v>36</v>
      </c>
      <c r="AK12" s="156"/>
      <c r="AL12" s="159">
        <f>SUM(COUNTIF(B13:AF13,"F"))</f>
        <v>0</v>
      </c>
      <c r="AM12" s="177">
        <f>SUM(COUNTIF(B13:AG13,"V"),COUNTIF(B13:AG13,"M"))</f>
        <v>0</v>
      </c>
      <c r="AN12" s="177">
        <f>SUM(COUNTIF(B13:AG13,"E"))</f>
        <v>0</v>
      </c>
      <c r="AO12" s="177">
        <f>SUM(COUNTIF(B13:AG13,"B"))</f>
        <v>0</v>
      </c>
      <c r="AP12" s="177">
        <f>SUM(COUNTIF(B13:AG13,"A"))</f>
        <v>0</v>
      </c>
      <c r="AQ12" s="177">
        <f>SUM(COUNTIF(B13:AG13,"Q"))</f>
        <v>0</v>
      </c>
      <c r="AR12" s="177">
        <f>SUM(COUNTIF(B13:AG13,"S"))</f>
        <v>0</v>
      </c>
      <c r="AS12" s="177">
        <f>SUM(COUNTIF(B13:AG13,"K"))</f>
        <v>0</v>
      </c>
      <c r="AT12" s="177">
        <f>SUM(COUNTIF(B13:AG13,"L"))</f>
        <v>0</v>
      </c>
      <c r="AU12" s="177">
        <f>SUM(COUNTIF(B13:AG13,"P"))</f>
        <v>0</v>
      </c>
      <c r="AV12" s="177">
        <f>SUM(COUNTIF(B13:AG13,"J"))</f>
        <v>0</v>
      </c>
      <c r="AW12" s="177">
        <f>SUM(COUNTIF(B13:AG13,"I"))</f>
        <v>0</v>
      </c>
      <c r="AX12" s="177">
        <f>SUM(COUNTIF(B13:AG13,"Y"))</f>
        <v>0</v>
      </c>
      <c r="AY12" s="173">
        <f>SUM(COUNTIF(B13:AG13,"Z"))</f>
        <v>0</v>
      </c>
    </row>
    <row r="13" spans="1:74" s="43" customFormat="1" ht="14.1" customHeight="1" thickBot="1" x14ac:dyDescent="0.3">
      <c r="A13" s="161"/>
      <c r="B13" s="41" t="s">
        <v>27</v>
      </c>
      <c r="C13" s="41" t="s">
        <v>27</v>
      </c>
      <c r="D13" s="41" t="s">
        <v>27</v>
      </c>
      <c r="E13" s="41" t="s">
        <v>27</v>
      </c>
      <c r="F13" s="41" t="s">
        <v>27</v>
      </c>
      <c r="G13" s="41" t="s">
        <v>27</v>
      </c>
      <c r="H13" s="41" t="s">
        <v>27</v>
      </c>
      <c r="I13" s="41" t="s">
        <v>27</v>
      </c>
      <c r="J13" s="41" t="s">
        <v>27</v>
      </c>
      <c r="K13" s="41" t="s">
        <v>27</v>
      </c>
      <c r="L13" s="41" t="s">
        <v>27</v>
      </c>
      <c r="M13" s="41" t="s">
        <v>27</v>
      </c>
      <c r="N13" s="41" t="s">
        <v>27</v>
      </c>
      <c r="O13" s="41" t="s">
        <v>27</v>
      </c>
      <c r="P13" s="41" t="s">
        <v>27</v>
      </c>
      <c r="Q13" s="41" t="s">
        <v>27</v>
      </c>
      <c r="R13" s="41" t="s">
        <v>27</v>
      </c>
      <c r="S13" s="41" t="s">
        <v>27</v>
      </c>
      <c r="T13" s="41" t="s">
        <v>28</v>
      </c>
      <c r="U13" s="41" t="s">
        <v>81</v>
      </c>
      <c r="V13" s="41" t="s">
        <v>81</v>
      </c>
      <c r="W13" s="41" t="s">
        <v>81</v>
      </c>
      <c r="X13" s="41" t="s">
        <v>81</v>
      </c>
      <c r="Y13" s="41" t="s">
        <v>81</v>
      </c>
      <c r="Z13" s="41" t="s">
        <v>81</v>
      </c>
      <c r="AA13" s="41" t="s">
        <v>81</v>
      </c>
      <c r="AB13" s="41" t="s">
        <v>81</v>
      </c>
      <c r="AC13" s="41" t="s">
        <v>81</v>
      </c>
      <c r="AD13" s="174"/>
      <c r="AE13" s="175"/>
      <c r="AF13" s="176"/>
      <c r="AG13" s="47"/>
      <c r="AH13" s="163"/>
      <c r="AI13" s="152"/>
      <c r="AJ13" s="154"/>
      <c r="AK13" s="156"/>
      <c r="AL13" s="159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3"/>
    </row>
    <row r="14" spans="1:74" s="43" customFormat="1" ht="14.1" customHeight="1" x14ac:dyDescent="0.25">
      <c r="A14" s="160" t="s">
        <v>33</v>
      </c>
      <c r="B14" s="96"/>
      <c r="C14" s="38"/>
      <c r="D14" s="96"/>
      <c r="E14" s="96"/>
      <c r="F14" s="38"/>
      <c r="G14" s="96"/>
      <c r="H14" s="96">
        <v>4</v>
      </c>
      <c r="I14" s="96"/>
      <c r="J14" s="38"/>
      <c r="K14" s="105"/>
      <c r="L14" s="105"/>
      <c r="M14" s="96"/>
      <c r="N14" s="105"/>
      <c r="O14" s="38"/>
      <c r="P14" s="38"/>
      <c r="Q14" s="38"/>
      <c r="R14" s="38"/>
      <c r="S14" s="38"/>
      <c r="T14" s="38"/>
      <c r="U14" s="38"/>
      <c r="W14" s="38"/>
      <c r="X14" s="105"/>
      <c r="Y14" s="105"/>
      <c r="Z14" s="105"/>
      <c r="AA14" s="96">
        <v>4</v>
      </c>
      <c r="AB14" s="96">
        <v>4</v>
      </c>
      <c r="AC14" s="96">
        <v>4</v>
      </c>
      <c r="AD14" s="96">
        <v>4</v>
      </c>
      <c r="AE14" s="96">
        <v>4</v>
      </c>
      <c r="AF14" s="96">
        <v>4</v>
      </c>
      <c r="AG14" s="39"/>
      <c r="AH14" s="162">
        <f>SUM(COUNTIF(B15:AF15,"O"),COUNTIF(B15:AF15,"G"),COUNTIF(A15:AF15,"ـــــ"),COUNTIF(A15:AF15,"D"))</f>
        <v>24</v>
      </c>
      <c r="AI14" s="151">
        <f>SUM(COUNTIF(B15:AF15,"T"),COUNTIF(B15:AF15,"C"),COUNTIF(B15:AF15,"W"),COUNTIF(B15:AF15,"R"))</f>
        <v>7</v>
      </c>
      <c r="AJ14" s="153">
        <f>SUM(B14:AF14)</f>
        <v>28</v>
      </c>
      <c r="AK14" s="156"/>
      <c r="AL14" s="159">
        <f>SUM(COUNTIF(B15:AF15,"F"))</f>
        <v>0</v>
      </c>
      <c r="AM14" s="177">
        <f>SUM(COUNTIF(B15:AG15,"V"),COUNTIF(B15:AG15,"M"))</f>
        <v>0</v>
      </c>
      <c r="AN14" s="177">
        <f>SUM(COUNTIF(B15:AG15,"E"))</f>
        <v>0</v>
      </c>
      <c r="AO14" s="177">
        <f>SUM(COUNTIF(B15:AG15,"B"))</f>
        <v>0</v>
      </c>
      <c r="AP14" s="177">
        <f>SUM(COUNTIF(B15:AG15,"A"))</f>
        <v>0</v>
      </c>
      <c r="AQ14" s="177">
        <f>SUM(COUNTIF(B15:AG15,"Q"))</f>
        <v>0</v>
      </c>
      <c r="AR14" s="177">
        <f>SUM(COUNTIF(B15:AG15,"S"))</f>
        <v>0</v>
      </c>
      <c r="AS14" s="177">
        <f>SUM(COUNTIF(B15:AG15,"K"))</f>
        <v>0</v>
      </c>
      <c r="AT14" s="177">
        <f>SUM(COUNTIF(B15:AG15,"L"))</f>
        <v>0</v>
      </c>
      <c r="AU14" s="177">
        <f>SUM(COUNTIF(B15:AG15,"P"))</f>
        <v>0</v>
      </c>
      <c r="AV14" s="177">
        <f>SUM(COUNTIF(B15:AG15,"J"))</f>
        <v>0</v>
      </c>
      <c r="AW14" s="177">
        <f>SUM(COUNTIF(B15:AG15,"I"))</f>
        <v>0</v>
      </c>
      <c r="AX14" s="177">
        <f>SUM(COUNTIF(B15:AG15,"Y"))</f>
        <v>0</v>
      </c>
      <c r="AY14" s="173">
        <f>SUM(COUNTIF(B15:AG15,"Z"))</f>
        <v>0</v>
      </c>
    </row>
    <row r="15" spans="1:74" s="43" customFormat="1" ht="14.1" customHeight="1" thickBot="1" x14ac:dyDescent="0.3">
      <c r="A15" s="161"/>
      <c r="B15" s="41" t="s">
        <v>80</v>
      </c>
      <c r="C15" s="41" t="s">
        <v>80</v>
      </c>
      <c r="D15" s="41" t="s">
        <v>80</v>
      </c>
      <c r="E15" s="41" t="s">
        <v>80</v>
      </c>
      <c r="F15" s="41" t="s">
        <v>80</v>
      </c>
      <c r="G15" s="41" t="s">
        <v>80</v>
      </c>
      <c r="H15" s="41" t="s">
        <v>29</v>
      </c>
      <c r="I15" s="41" t="s">
        <v>29</v>
      </c>
      <c r="J15" s="41" t="s">
        <v>80</v>
      </c>
      <c r="K15" s="41" t="s">
        <v>80</v>
      </c>
      <c r="L15" s="41" t="s">
        <v>80</v>
      </c>
      <c r="M15" s="41" t="s">
        <v>80</v>
      </c>
      <c r="N15" s="41" t="s">
        <v>80</v>
      </c>
      <c r="O15" s="41" t="s">
        <v>80</v>
      </c>
      <c r="P15" s="41" t="s">
        <v>29</v>
      </c>
      <c r="Q15" s="41" t="s">
        <v>29</v>
      </c>
      <c r="R15" s="41" t="s">
        <v>29</v>
      </c>
      <c r="S15" s="41" t="s">
        <v>28</v>
      </c>
      <c r="T15" s="41" t="s">
        <v>27</v>
      </c>
      <c r="U15" s="41" t="s">
        <v>27</v>
      </c>
      <c r="V15" s="41" t="s">
        <v>27</v>
      </c>
      <c r="W15" s="41" t="s">
        <v>27</v>
      </c>
      <c r="X15" s="41" t="s">
        <v>27</v>
      </c>
      <c r="Y15" s="41" t="s">
        <v>28</v>
      </c>
      <c r="Z15" s="41" t="s">
        <v>29</v>
      </c>
      <c r="AA15" s="41" t="s">
        <v>29</v>
      </c>
      <c r="AB15" s="41" t="s">
        <v>29</v>
      </c>
      <c r="AC15" s="41" t="s">
        <v>29</v>
      </c>
      <c r="AD15" s="41" t="s">
        <v>29</v>
      </c>
      <c r="AE15" s="41" t="s">
        <v>29</v>
      </c>
      <c r="AF15" s="41" t="s">
        <v>29</v>
      </c>
      <c r="AG15" s="42"/>
      <c r="AH15" s="163"/>
      <c r="AI15" s="152"/>
      <c r="AJ15" s="154"/>
      <c r="AK15" s="156"/>
      <c r="AL15" s="159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3"/>
    </row>
    <row r="16" spans="1:74" s="43" customFormat="1" ht="14.1" customHeight="1" x14ac:dyDescent="0.25">
      <c r="A16" s="160" t="s">
        <v>34</v>
      </c>
      <c r="B16" s="38"/>
      <c r="C16" s="38"/>
      <c r="D16" s="96">
        <v>4</v>
      </c>
      <c r="E16" s="96">
        <v>4</v>
      </c>
      <c r="F16" s="96">
        <v>4</v>
      </c>
      <c r="G16" s="96">
        <v>4</v>
      </c>
      <c r="H16" s="96">
        <v>4</v>
      </c>
      <c r="I16" s="38"/>
      <c r="J16" s="38"/>
      <c r="K16" s="38"/>
      <c r="L16" s="38"/>
      <c r="M16" s="38"/>
      <c r="N16" s="38"/>
      <c r="O16" s="105"/>
      <c r="P16" s="38"/>
      <c r="Q16" s="38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 t="s">
        <v>83</v>
      </c>
      <c r="AF16" s="48"/>
      <c r="AG16" s="39"/>
      <c r="AH16" s="162">
        <f>SUM(COUNTIF(B17:AF17,"O"),COUNTIF(B17:AF17,"G"),COUNTIF(A17:AF17,"ـــــ"),COUNTIF(A17:AF17,"D"))</f>
        <v>16</v>
      </c>
      <c r="AI16" s="151">
        <f>SUM(COUNTIF(B17:AF17,"T"),COUNTIF(B17:AF17,"C"),COUNTIF(B17:AF17,"W"),COUNTIF(B17:AF17,"R"))</f>
        <v>14</v>
      </c>
      <c r="AJ16" s="153">
        <f>SUM(B16:AF16)</f>
        <v>20</v>
      </c>
      <c r="AK16" s="156"/>
      <c r="AL16" s="159">
        <f>SUM(COUNTIF(B17:AF17,"F"))</f>
        <v>0</v>
      </c>
      <c r="AM16" s="177">
        <f>SUM(COUNTIF(B17:AG17,"V"),COUNTIF(B17:AG17,"M"))</f>
        <v>0</v>
      </c>
      <c r="AN16" s="177">
        <f>SUM(COUNTIF(B17:AG17,"E"))</f>
        <v>0</v>
      </c>
      <c r="AO16" s="177">
        <f>SUM(COUNTIF(B17:AG17,"B"))</f>
        <v>0</v>
      </c>
      <c r="AP16" s="177">
        <f>SUM(COUNTIF(B17:AG17,"A"))</f>
        <v>0</v>
      </c>
      <c r="AQ16" s="177">
        <f>SUM(COUNTIF(B17:AG17,"Q"))</f>
        <v>0</v>
      </c>
      <c r="AR16" s="177">
        <f>SUM(COUNTIF(B17:AG17,"S"))</f>
        <v>0</v>
      </c>
      <c r="AS16" s="177">
        <f>SUM(COUNTIF(B17:AG17,"K"))</f>
        <v>0</v>
      </c>
      <c r="AT16" s="177">
        <f>SUM(COUNTIF(B17:AG17,"L"))</f>
        <v>0</v>
      </c>
      <c r="AU16" s="177">
        <f>SUM(COUNTIF(B17:AG17,"P"))</f>
        <v>0</v>
      </c>
      <c r="AV16" s="177">
        <f>SUM(COUNTIF(B17:AG17,"J"))</f>
        <v>0</v>
      </c>
      <c r="AW16" s="177">
        <f>SUM(COUNTIF(B17:AG17,"I"))</f>
        <v>0</v>
      </c>
      <c r="AX16" s="177">
        <f>SUM(COUNTIF(B17:AG17,"Y"))</f>
        <v>0</v>
      </c>
      <c r="AY16" s="173">
        <f>SUM(COUNTIF(B17:AG17,"Z"))</f>
        <v>0</v>
      </c>
    </row>
    <row r="17" spans="1:217" s="43" customFormat="1" ht="14.1" customHeight="1" thickBot="1" x14ac:dyDescent="0.3">
      <c r="A17" s="161"/>
      <c r="B17" s="41" t="s">
        <v>29</v>
      </c>
      <c r="C17" s="99" t="s">
        <v>81</v>
      </c>
      <c r="D17" s="41" t="s">
        <v>81</v>
      </c>
      <c r="E17" s="41" t="s">
        <v>81</v>
      </c>
      <c r="F17" s="41" t="s">
        <v>81</v>
      </c>
      <c r="G17" s="41" t="s">
        <v>81</v>
      </c>
      <c r="H17" s="41" t="s">
        <v>81</v>
      </c>
      <c r="I17" s="41" t="s">
        <v>28</v>
      </c>
      <c r="J17" s="99" t="s">
        <v>27</v>
      </c>
      <c r="K17" s="99" t="s">
        <v>27</v>
      </c>
      <c r="L17" s="99" t="s">
        <v>27</v>
      </c>
      <c r="M17" s="99" t="s">
        <v>27</v>
      </c>
      <c r="N17" s="99" t="s">
        <v>27</v>
      </c>
      <c r="O17" s="99" t="s">
        <v>27</v>
      </c>
      <c r="P17" s="99" t="s">
        <v>27</v>
      </c>
      <c r="Q17" s="99" t="s">
        <v>27</v>
      </c>
      <c r="R17" s="99" t="s">
        <v>27</v>
      </c>
      <c r="S17" s="99" t="s">
        <v>27</v>
      </c>
      <c r="T17" s="99" t="s">
        <v>27</v>
      </c>
      <c r="U17" s="99" t="s">
        <v>27</v>
      </c>
      <c r="V17" s="41" t="s">
        <v>28</v>
      </c>
      <c r="W17" s="99" t="s">
        <v>80</v>
      </c>
      <c r="X17" s="41" t="s">
        <v>80</v>
      </c>
      <c r="Y17" s="41" t="s">
        <v>80</v>
      </c>
      <c r="Z17" s="41" t="s">
        <v>80</v>
      </c>
      <c r="AA17" s="41" t="s">
        <v>80</v>
      </c>
      <c r="AB17" s="41" t="s">
        <v>80</v>
      </c>
      <c r="AC17" s="41" t="s">
        <v>80</v>
      </c>
      <c r="AD17" s="41" t="s">
        <v>80</v>
      </c>
      <c r="AE17" s="41" t="s">
        <v>35</v>
      </c>
      <c r="AF17" s="48"/>
      <c r="AG17" s="42"/>
      <c r="AH17" s="163"/>
      <c r="AI17" s="152"/>
      <c r="AJ17" s="154"/>
      <c r="AK17" s="156"/>
      <c r="AL17" s="159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3"/>
    </row>
    <row r="18" spans="1:217" s="43" customFormat="1" ht="14.1" customHeight="1" x14ac:dyDescent="0.25">
      <c r="A18" s="160" t="s">
        <v>36</v>
      </c>
      <c r="B18" s="96" t="s">
        <v>83</v>
      </c>
      <c r="C18" s="96"/>
      <c r="D18" s="96"/>
      <c r="E18" s="96">
        <v>4</v>
      </c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/>
      <c r="T18" s="96">
        <v>4</v>
      </c>
      <c r="U18" s="96"/>
      <c r="V18" s="38"/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62">
        <f>SUM(COUNTIF(B19:AF19,"O"),COUNTIF(B19:AF19,"G"),COUNTIF(A19:AF19,"ـــــ"),COUNTIF(A19:AF19,"D"))</f>
        <v>14</v>
      </c>
      <c r="AI18" s="151">
        <f>SUM(COUNTIF(B19:AF19,"T"),COUNTIF(B19:AF19,"C"),COUNTIF(B19:AF19,"W"),COUNTIF(B19:AF19,"R"))</f>
        <v>17</v>
      </c>
      <c r="AJ18" s="153">
        <f>SUM(B18:AF18)</f>
        <v>8</v>
      </c>
      <c r="AK18" s="156"/>
      <c r="AL18" s="159">
        <f>SUM(COUNTIF(B19:AF19,"F"))</f>
        <v>0</v>
      </c>
      <c r="AM18" s="177">
        <f>SUM(COUNTIF(B19:AG19,"V"),COUNTIF(B19:AG19,"M"))</f>
        <v>0</v>
      </c>
      <c r="AN18" s="177">
        <f>SUM(COUNTIF(B19:AG19,"E"))</f>
        <v>0</v>
      </c>
      <c r="AO18" s="177">
        <f>SUM(COUNTIF(B19:AG19,"B"))</f>
        <v>0</v>
      </c>
      <c r="AP18" s="177">
        <f>SUM(COUNTIF(B19:AG19,"A"))</f>
        <v>0</v>
      </c>
      <c r="AQ18" s="177">
        <f>SUM(COUNTIF(B19:AG19,"Q"))</f>
        <v>0</v>
      </c>
      <c r="AR18" s="177">
        <f>SUM(COUNTIF(B19:AG19,"S"))</f>
        <v>0</v>
      </c>
      <c r="AS18" s="177">
        <f>SUM(COUNTIF(B19:AG19,"K"))</f>
        <v>0</v>
      </c>
      <c r="AT18" s="177">
        <f>SUM(COUNTIF(B19:AG19,"L"))</f>
        <v>0</v>
      </c>
      <c r="AU18" s="177">
        <f>SUM(COUNTIF(B19:AG19,"P"))</f>
        <v>0</v>
      </c>
      <c r="AV18" s="177">
        <f>SUM(COUNTIF(B19:AG19,"J"))</f>
        <v>0</v>
      </c>
      <c r="AW18" s="177">
        <f>SUM(COUNTIF(B19:AG19,"I"))</f>
        <v>0</v>
      </c>
      <c r="AX18" s="177">
        <f>SUM(COUNTIF(B19:AG19,"Y"))</f>
        <v>0</v>
      </c>
      <c r="AY18" s="173">
        <f>SUM(COUNTIF(B19:AG19,"Z"))</f>
        <v>0</v>
      </c>
    </row>
    <row r="19" spans="1:217" s="43" customFormat="1" ht="14.1" customHeight="1" thickBot="1" x14ac:dyDescent="0.3">
      <c r="A19" s="161"/>
      <c r="B19" s="41" t="s">
        <v>35</v>
      </c>
      <c r="C19" s="41" t="s">
        <v>29</v>
      </c>
      <c r="D19" s="41" t="s">
        <v>81</v>
      </c>
      <c r="E19" s="99" t="s">
        <v>81</v>
      </c>
      <c r="F19" s="99" t="s">
        <v>81</v>
      </c>
      <c r="G19" s="99" t="s">
        <v>81</v>
      </c>
      <c r="H19" s="41" t="s">
        <v>81</v>
      </c>
      <c r="I19" s="41" t="s">
        <v>81</v>
      </c>
      <c r="J19" s="41" t="s">
        <v>81</v>
      </c>
      <c r="K19" s="41" t="s">
        <v>81</v>
      </c>
      <c r="L19" s="41" t="s">
        <v>81</v>
      </c>
      <c r="M19" s="41" t="s">
        <v>81</v>
      </c>
      <c r="N19" s="41" t="s">
        <v>81</v>
      </c>
      <c r="O19" s="41" t="s">
        <v>81</v>
      </c>
      <c r="P19" s="41" t="s">
        <v>28</v>
      </c>
      <c r="Q19" s="41" t="s">
        <v>27</v>
      </c>
      <c r="R19" s="41" t="s">
        <v>27</v>
      </c>
      <c r="S19" s="41" t="s">
        <v>27</v>
      </c>
      <c r="T19" s="41" t="s">
        <v>27</v>
      </c>
      <c r="U19" s="41" t="s">
        <v>27</v>
      </c>
      <c r="V19" s="41" t="s">
        <v>27</v>
      </c>
      <c r="W19" s="41" t="s">
        <v>27</v>
      </c>
      <c r="X19" s="41" t="s">
        <v>27</v>
      </c>
      <c r="Y19" s="41" t="s">
        <v>27</v>
      </c>
      <c r="Z19" s="41" t="s">
        <v>27</v>
      </c>
      <c r="AA19" s="41" t="s">
        <v>27</v>
      </c>
      <c r="AB19" s="41" t="s">
        <v>27</v>
      </c>
      <c r="AC19" s="41" t="s">
        <v>27</v>
      </c>
      <c r="AD19" s="41" t="s">
        <v>27</v>
      </c>
      <c r="AE19" s="41" t="s">
        <v>27</v>
      </c>
      <c r="AF19" s="41" t="s">
        <v>27</v>
      </c>
      <c r="AG19" s="42"/>
      <c r="AH19" s="163"/>
      <c r="AI19" s="152"/>
      <c r="AJ19" s="154"/>
      <c r="AK19" s="156"/>
      <c r="AL19" s="159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3"/>
    </row>
    <row r="20" spans="1:217" s="43" customFormat="1" ht="14.1" customHeight="1" x14ac:dyDescent="0.25">
      <c r="A20" s="160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105"/>
      <c r="AA20" s="105"/>
      <c r="AB20" s="105"/>
      <c r="AC20" s="38"/>
      <c r="AD20" s="38"/>
      <c r="AE20" s="38"/>
      <c r="AF20" s="48"/>
      <c r="AG20" s="39"/>
      <c r="AH20" s="162">
        <f>SUM(COUNTIF(B21:AF21,"O"),COUNTIF(B21:AF21,"G"),COUNTIF(A21:AF21,"ـــــ"),COUNTIF(A21:AF21,"D"))</f>
        <v>2</v>
      </c>
      <c r="AI20" s="151">
        <f>SUM(COUNTIF(B21:AF21,"T"),COUNTIF(B21:AF21,"C"),COUNTIF(B21:AF21,"W"),COUNTIF(B21:AF21,"R"))</f>
        <v>2</v>
      </c>
      <c r="AJ20" s="153">
        <f>SUM(B20:AF20)</f>
        <v>0</v>
      </c>
      <c r="AK20" s="156"/>
      <c r="AL20" s="159">
        <f>SUM(COUNTIF(B21:AF21,"F"))</f>
        <v>0</v>
      </c>
      <c r="AM20" s="177">
        <f>SUM(COUNTIF(B21:AG21,"V"),COUNTIF(B21:AG21,"M"))</f>
        <v>26</v>
      </c>
      <c r="AN20" s="177">
        <f>SUM(COUNTIF(B21:AG21,"E"))</f>
        <v>0</v>
      </c>
      <c r="AO20" s="177">
        <f>SUM(COUNTIF(B21:AG21,"B"))</f>
        <v>0</v>
      </c>
      <c r="AP20" s="177">
        <f>SUM(COUNTIF(B21:AG21,"A"))</f>
        <v>0</v>
      </c>
      <c r="AQ20" s="177">
        <f>SUM(COUNTIF(B21:AG21,"Q"))</f>
        <v>0</v>
      </c>
      <c r="AR20" s="177">
        <f>SUM(COUNTIF(B21:AG21,"S"))</f>
        <v>0</v>
      </c>
      <c r="AS20" s="177">
        <f>SUM(COUNTIF(B21:AG21,"K"))</f>
        <v>0</v>
      </c>
      <c r="AT20" s="177">
        <f>SUM(COUNTIF(B21:AG21,"L"))</f>
        <v>0</v>
      </c>
      <c r="AU20" s="177">
        <f>SUM(COUNTIF(B21:AG21,"P"))</f>
        <v>0</v>
      </c>
      <c r="AV20" s="177">
        <f>SUM(COUNTIF(B21:AG21,"J"))</f>
        <v>0</v>
      </c>
      <c r="AW20" s="177">
        <f>SUM(COUNTIF(B21:AG21,"I"))</f>
        <v>0</v>
      </c>
      <c r="AX20" s="177">
        <f>SUM(COUNTIF(B21:AG21,"Y"))</f>
        <v>0</v>
      </c>
      <c r="AY20" s="173">
        <f>SUM(COUNTIF(B21:AG21,"Z"))</f>
        <v>0</v>
      </c>
    </row>
    <row r="21" spans="1:217" s="43" customFormat="1" ht="14.1" customHeight="1" thickBot="1" x14ac:dyDescent="0.3">
      <c r="A21" s="161"/>
      <c r="B21" s="41" t="s">
        <v>27</v>
      </c>
      <c r="C21" s="41" t="s">
        <v>27</v>
      </c>
      <c r="D21" s="41" t="s">
        <v>12</v>
      </c>
      <c r="E21" s="41" t="s">
        <v>12</v>
      </c>
      <c r="F21" s="41" t="s">
        <v>12</v>
      </c>
      <c r="G21" s="41" t="s">
        <v>12</v>
      </c>
      <c r="H21" s="41" t="s">
        <v>12</v>
      </c>
      <c r="I21" s="41" t="s">
        <v>12</v>
      </c>
      <c r="J21" s="41" t="s">
        <v>38</v>
      </c>
      <c r="K21" s="41" t="s">
        <v>12</v>
      </c>
      <c r="L21" s="41" t="s">
        <v>12</v>
      </c>
      <c r="M21" s="41" t="s">
        <v>12</v>
      </c>
      <c r="N21" s="41" t="s">
        <v>12</v>
      </c>
      <c r="O21" s="41" t="s">
        <v>12</v>
      </c>
      <c r="P21" s="41" t="s">
        <v>12</v>
      </c>
      <c r="Q21" s="41" t="s">
        <v>38</v>
      </c>
      <c r="R21" s="41" t="s">
        <v>12</v>
      </c>
      <c r="S21" s="41" t="s">
        <v>12</v>
      </c>
      <c r="T21" s="41" t="s">
        <v>12</v>
      </c>
      <c r="U21" s="41" t="s">
        <v>12</v>
      </c>
      <c r="V21" s="41" t="s">
        <v>12</v>
      </c>
      <c r="W21" s="41" t="s">
        <v>12</v>
      </c>
      <c r="X21" s="41" t="s">
        <v>38</v>
      </c>
      <c r="Y21" s="41" t="s">
        <v>12</v>
      </c>
      <c r="Z21" s="46" t="s">
        <v>38</v>
      </c>
      <c r="AA21" s="46" t="s">
        <v>38</v>
      </c>
      <c r="AB21" s="46" t="s">
        <v>38</v>
      </c>
      <c r="AC21" s="41" t="s">
        <v>12</v>
      </c>
      <c r="AD21" s="41" t="s">
        <v>80</v>
      </c>
      <c r="AE21" s="41" t="s">
        <v>80</v>
      </c>
      <c r="AF21" s="48"/>
      <c r="AG21" s="42"/>
      <c r="AH21" s="163"/>
      <c r="AI21" s="152"/>
      <c r="AJ21" s="154"/>
      <c r="AK21" s="157"/>
      <c r="AL21" s="159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3"/>
    </row>
    <row r="22" spans="1:217" s="51" customFormat="1" ht="14.1" customHeight="1" x14ac:dyDescent="0.25">
      <c r="A22" s="160" t="s">
        <v>39</v>
      </c>
      <c r="B22" s="38"/>
      <c r="C22" s="38"/>
      <c r="D22" s="96">
        <v>4</v>
      </c>
      <c r="E22" s="96"/>
      <c r="F22" s="96"/>
      <c r="G22" s="38"/>
      <c r="H22" s="96"/>
      <c r="I22" s="9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>
        <v>4</v>
      </c>
      <c r="AA22" s="96">
        <v>4</v>
      </c>
      <c r="AB22" s="96">
        <v>4</v>
      </c>
      <c r="AC22" s="38"/>
      <c r="AD22" s="38"/>
      <c r="AE22" s="38"/>
      <c r="AF22" s="96">
        <v>4</v>
      </c>
      <c r="AG22" s="39"/>
      <c r="AH22" s="162">
        <f>SUM(COUNTIF(B23:AF23,"O"),COUNTIF(B23:AF23,"G"),COUNTIF(A23:AF23,"ـــــ"),COUNTIF(A23:AF23,"D"))</f>
        <v>19</v>
      </c>
      <c r="AI22" s="151">
        <f>SUM(COUNTIF(B23:AF23,"T"),COUNTIF(B23:AF23,"C"),COUNTIF(B23:AF23,"W"),COUNTIF(B23:AF23,"R"))</f>
        <v>12</v>
      </c>
      <c r="AJ22" s="153">
        <f>SUM(B22:AF22)</f>
        <v>20</v>
      </c>
      <c r="AK22" s="179">
        <v>2017</v>
      </c>
      <c r="AL22" s="159">
        <f>SUM(COUNTIF(B23:AF23,"F"))</f>
        <v>0</v>
      </c>
      <c r="AM22" s="177">
        <f>SUM(COUNTIF(B23:AG23,"V"),COUNTIF(B23:AG23,"M"))</f>
        <v>0</v>
      </c>
      <c r="AN22" s="177">
        <f>SUM(COUNTIF(B23:AG23,"E"))</f>
        <v>0</v>
      </c>
      <c r="AO22" s="177">
        <f>SUM(COUNTIF(B23:AG23,"B"))</f>
        <v>0</v>
      </c>
      <c r="AP22" s="177">
        <f>SUM(COUNTIF(B23:AG23,"A"))</f>
        <v>0</v>
      </c>
      <c r="AQ22" s="177">
        <f>SUM(COUNTIF(B23:AG23,"Q"))</f>
        <v>0</v>
      </c>
      <c r="AR22" s="177">
        <f>SUM(COUNTIF(B23:AG23,"S"))</f>
        <v>0</v>
      </c>
      <c r="AS22" s="177">
        <f>SUM(COUNTIF(B23:AG23,"K"))</f>
        <v>0</v>
      </c>
      <c r="AT22" s="177">
        <f>SUM(COUNTIF(B23:AG23,"L"))</f>
        <v>0</v>
      </c>
      <c r="AU22" s="177">
        <f>SUM(COUNTIF(B23:AG23,"P"))</f>
        <v>0</v>
      </c>
      <c r="AV22" s="177">
        <f>SUM(COUNTIF(B23:AG23,"J"))</f>
        <v>0</v>
      </c>
      <c r="AW22" s="177">
        <f>SUM(COUNTIF(B23:AG23,"I"))</f>
        <v>0</v>
      </c>
      <c r="AX22" s="177">
        <f>SUM(COUNTIF(B23:AG23,"Y"))</f>
        <v>0</v>
      </c>
      <c r="AY22" s="173">
        <f>SUM(COUNTIF(B23:AG23,"Z"))</f>
        <v>0</v>
      </c>
    </row>
    <row r="23" spans="1:217" s="51" customFormat="1" ht="14.1" customHeight="1" thickBot="1" x14ac:dyDescent="0.3">
      <c r="A23" s="161"/>
      <c r="B23" s="41" t="s">
        <v>80</v>
      </c>
      <c r="C23" s="41" t="s">
        <v>80</v>
      </c>
      <c r="D23" s="41" t="s">
        <v>29</v>
      </c>
      <c r="E23" s="41" t="s">
        <v>80</v>
      </c>
      <c r="F23" s="41" t="s">
        <v>80</v>
      </c>
      <c r="G23" s="41" t="s">
        <v>80</v>
      </c>
      <c r="H23" s="41" t="s">
        <v>80</v>
      </c>
      <c r="I23" s="99" t="s">
        <v>80</v>
      </c>
      <c r="J23" s="41" t="s">
        <v>80</v>
      </c>
      <c r="K23" s="41" t="s">
        <v>80</v>
      </c>
      <c r="L23" s="41" t="s">
        <v>80</v>
      </c>
      <c r="M23" s="41" t="s">
        <v>80</v>
      </c>
      <c r="N23" s="41" t="s">
        <v>28</v>
      </c>
      <c r="O23" s="41" t="s">
        <v>27</v>
      </c>
      <c r="P23" s="41" t="s">
        <v>27</v>
      </c>
      <c r="Q23" s="41" t="s">
        <v>27</v>
      </c>
      <c r="R23" s="41" t="s">
        <v>27</v>
      </c>
      <c r="S23" s="41" t="s">
        <v>27</v>
      </c>
      <c r="T23" s="41" t="s">
        <v>27</v>
      </c>
      <c r="U23" s="41" t="s">
        <v>27</v>
      </c>
      <c r="V23" s="41" t="s">
        <v>27</v>
      </c>
      <c r="W23" s="41" t="s">
        <v>27</v>
      </c>
      <c r="X23" s="41" t="s">
        <v>27</v>
      </c>
      <c r="Y23" s="41" t="s">
        <v>28</v>
      </c>
      <c r="Z23" s="41" t="s">
        <v>29</v>
      </c>
      <c r="AA23" s="41" t="s">
        <v>29</v>
      </c>
      <c r="AB23" s="41" t="s">
        <v>29</v>
      </c>
      <c r="AC23" s="41" t="s">
        <v>29</v>
      </c>
      <c r="AD23" s="41" t="s">
        <v>29</v>
      </c>
      <c r="AE23" s="41" t="s">
        <v>29</v>
      </c>
      <c r="AF23" s="41" t="s">
        <v>29</v>
      </c>
      <c r="AG23" s="42"/>
      <c r="AH23" s="163"/>
      <c r="AI23" s="152"/>
      <c r="AJ23" s="154"/>
      <c r="AK23" s="180"/>
      <c r="AL23" s="159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3"/>
    </row>
    <row r="24" spans="1:217" s="5" customFormat="1" ht="14.1" customHeight="1" x14ac:dyDescent="0.3">
      <c r="A24" s="160" t="s">
        <v>40</v>
      </c>
      <c r="B24" s="38"/>
      <c r="C24" s="96">
        <v>4</v>
      </c>
      <c r="D24" s="96">
        <v>4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96"/>
      <c r="AB24" s="96">
        <v>4</v>
      </c>
      <c r="AC24" s="96">
        <v>4</v>
      </c>
      <c r="AD24" s="96">
        <v>4</v>
      </c>
      <c r="AE24" s="96">
        <v>4</v>
      </c>
      <c r="AF24" s="38" t="s">
        <v>26</v>
      </c>
      <c r="AG24" s="39"/>
      <c r="AH24" s="162">
        <f>SUM(COUNTIF(B25:AF25,"O"),COUNTIF(B25:AF25,"G"),COUNTIF(A25:AF25,"ـــــ"),COUNTIF(A25:AF25,"D"))</f>
        <v>19</v>
      </c>
      <c r="AI24" s="151">
        <f>SUM(COUNTIF(B25:AF25,"T"),COUNTIF(B25:AF25,"C"),COUNTIF(B25:AF25,"W"),COUNTIF(B25:AF25,"R"))</f>
        <v>11</v>
      </c>
      <c r="AJ24" s="153">
        <f>SUM(B24:AF24)</f>
        <v>24</v>
      </c>
      <c r="AK24" s="180"/>
      <c r="AL24" s="159">
        <f>SUM(COUNTIF(B25:AF25,"F"))</f>
        <v>0</v>
      </c>
      <c r="AM24" s="177">
        <f>SUM(COUNTIF(B25:AG25,"V"),COUNTIF(B25:AG25,"M"))</f>
        <v>0</v>
      </c>
      <c r="AN24" s="177">
        <f>SUM(COUNTIF(B25:AG25,"E"))</f>
        <v>0</v>
      </c>
      <c r="AO24" s="177">
        <f>SUM(COUNTIF(B25:AG25,"B"))</f>
        <v>1</v>
      </c>
      <c r="AP24" s="177">
        <f>SUM(COUNTIF(B25:AG25,"A"))</f>
        <v>0</v>
      </c>
      <c r="AQ24" s="177">
        <f>SUM(COUNTIF(B25:AG25,"Q"))</f>
        <v>0</v>
      </c>
      <c r="AR24" s="177">
        <f>SUM(COUNTIF(B25:AG25,"S"))</f>
        <v>0</v>
      </c>
      <c r="AS24" s="177">
        <f>SUM(COUNTIF(B25:AG25,"K"))</f>
        <v>0</v>
      </c>
      <c r="AT24" s="177">
        <f>SUM(COUNTIF(B25:AG25,"L"))</f>
        <v>0</v>
      </c>
      <c r="AU24" s="177">
        <f>SUM(COUNTIF(B25:AG25,"P"))</f>
        <v>0</v>
      </c>
      <c r="AV24" s="177">
        <f>SUM(COUNTIF(B25:AG25,"J"))</f>
        <v>0</v>
      </c>
      <c r="AW24" s="177">
        <f>SUM(COUNTIF(B25:AG25,"I"))</f>
        <v>0</v>
      </c>
      <c r="AX24" s="177">
        <f>SUM(COUNTIF(B25:AG25,"Y"))</f>
        <v>0</v>
      </c>
      <c r="AY24" s="173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 x14ac:dyDescent="0.25">
      <c r="A25" s="161"/>
      <c r="B25" s="41" t="s">
        <v>29</v>
      </c>
      <c r="C25" s="41" t="s">
        <v>29</v>
      </c>
      <c r="D25" s="41" t="s">
        <v>29</v>
      </c>
      <c r="E25" s="41" t="s">
        <v>29</v>
      </c>
      <c r="F25" s="41" t="s">
        <v>29</v>
      </c>
      <c r="G25" s="41" t="s">
        <v>29</v>
      </c>
      <c r="H25" s="46" t="s">
        <v>81</v>
      </c>
      <c r="I25" s="46" t="s">
        <v>81</v>
      </c>
      <c r="J25" s="46" t="s">
        <v>81</v>
      </c>
      <c r="K25" s="46" t="s">
        <v>81</v>
      </c>
      <c r="L25" s="46" t="s">
        <v>28</v>
      </c>
      <c r="M25" s="46" t="s">
        <v>27</v>
      </c>
      <c r="N25" s="46" t="s">
        <v>27</v>
      </c>
      <c r="O25" s="46" t="s">
        <v>27</v>
      </c>
      <c r="P25" s="46" t="s">
        <v>27</v>
      </c>
      <c r="Q25" s="46" t="s">
        <v>27</v>
      </c>
      <c r="R25" s="46" t="s">
        <v>27</v>
      </c>
      <c r="S25" s="46" t="s">
        <v>27</v>
      </c>
      <c r="T25" s="46" t="s">
        <v>27</v>
      </c>
      <c r="U25" s="46" t="s">
        <v>27</v>
      </c>
      <c r="V25" s="46" t="s">
        <v>28</v>
      </c>
      <c r="W25" s="46" t="s">
        <v>80</v>
      </c>
      <c r="X25" s="46" t="s">
        <v>80</v>
      </c>
      <c r="Y25" s="41" t="s">
        <v>29</v>
      </c>
      <c r="Z25" s="46" t="s">
        <v>81</v>
      </c>
      <c r="AA25" s="41" t="s">
        <v>14</v>
      </c>
      <c r="AB25" s="41" t="s">
        <v>81</v>
      </c>
      <c r="AC25" s="41" t="s">
        <v>81</v>
      </c>
      <c r="AD25" s="41" t="s">
        <v>81</v>
      </c>
      <c r="AE25" s="41" t="s">
        <v>81</v>
      </c>
      <c r="AF25" s="46" t="s">
        <v>35</v>
      </c>
      <c r="AG25" s="42"/>
      <c r="AH25" s="163"/>
      <c r="AI25" s="152"/>
      <c r="AJ25" s="154"/>
      <c r="AK25" s="180"/>
      <c r="AL25" s="159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3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 x14ac:dyDescent="0.2">
      <c r="A26" s="160" t="s">
        <v>41</v>
      </c>
      <c r="B26" s="108" t="s">
        <v>26</v>
      </c>
      <c r="C26" s="108" t="s">
        <v>26</v>
      </c>
      <c r="D26" s="108" t="s">
        <v>26</v>
      </c>
      <c r="E26" s="108" t="s">
        <v>26</v>
      </c>
      <c r="F26" s="96">
        <v>4</v>
      </c>
      <c r="G26" s="96">
        <v>4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108" t="s">
        <v>26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62">
        <f>SUM(COUNTIF(B27:AF27,"O"),COUNTIF(B27:AF27,"G"),COUNTIF(A27:AF27,"ـــــ"),COUNTIF(A27:AF27,"D"))</f>
        <v>18</v>
      </c>
      <c r="AI26" s="151">
        <f>SUM(COUNTIF(B27:AF27,"T"),COUNTIF(B27:AF27,"C"),COUNTIF(B27:AF27,"W"),COUNTIF(B27:AF27,"R"))</f>
        <v>12</v>
      </c>
      <c r="AJ26" s="153">
        <f>SUM(B26:AF26)</f>
        <v>8</v>
      </c>
      <c r="AK26" s="180"/>
      <c r="AL26" s="159">
        <f>SUM(COUNTIF(B27:AF27,"F"))</f>
        <v>0</v>
      </c>
      <c r="AM26" s="177">
        <f>SUM(COUNTIF(B27:AG27,"V"),COUNTIF(B27:AG27,"M"))</f>
        <v>0</v>
      </c>
      <c r="AN26" s="177">
        <f>SUM(COUNTIF(B27:AG27,"E"))</f>
        <v>0</v>
      </c>
      <c r="AO26" s="177">
        <f>SUM(COUNTIF(B27:AG27,"B"))</f>
        <v>0</v>
      </c>
      <c r="AP26" s="177">
        <f>SUM(COUNTIF(B27:AG27,"A"))</f>
        <v>0</v>
      </c>
      <c r="AQ26" s="177">
        <f>SUM(COUNTIF(B27:AG27,"Q"))</f>
        <v>0</v>
      </c>
      <c r="AR26" s="177">
        <f>SUM(COUNTIF(B27:AG27,"S"))</f>
        <v>0</v>
      </c>
      <c r="AS26" s="177">
        <f>SUM(COUNTIF(B27:AG27,"K"))</f>
        <v>0</v>
      </c>
      <c r="AT26" s="177">
        <f>SUM(COUNTIF(B27:AG27,"L"))</f>
        <v>0</v>
      </c>
      <c r="AU26" s="177">
        <f>SUM(COUNTIF(B27:AG27,"P"))</f>
        <v>0</v>
      </c>
      <c r="AV26" s="177">
        <f>SUM(COUNTIF(B27:AG27,"J"))</f>
        <v>0</v>
      </c>
      <c r="AW26" s="177">
        <f>SUM(COUNTIF(B27:AG27,"I"))</f>
        <v>0</v>
      </c>
      <c r="AX26" s="177">
        <f>SUM(COUNTIF(B27:AG27,"Y"))</f>
        <v>0</v>
      </c>
      <c r="AY26" s="173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 x14ac:dyDescent="0.25">
      <c r="A27" s="161"/>
      <c r="B27" s="109" t="s">
        <v>35</v>
      </c>
      <c r="C27" s="109" t="s">
        <v>35</v>
      </c>
      <c r="D27" s="109" t="s">
        <v>35</v>
      </c>
      <c r="E27" s="109" t="s">
        <v>35</v>
      </c>
      <c r="F27" s="41" t="s">
        <v>81</v>
      </c>
      <c r="G27" s="41" t="s">
        <v>81</v>
      </c>
      <c r="H27" s="41" t="s">
        <v>28</v>
      </c>
      <c r="I27" s="41" t="s">
        <v>27</v>
      </c>
      <c r="J27" s="41" t="s">
        <v>27</v>
      </c>
      <c r="K27" s="41" t="s">
        <v>27</v>
      </c>
      <c r="L27" s="41" t="s">
        <v>27</v>
      </c>
      <c r="M27" s="41" t="s">
        <v>27</v>
      </c>
      <c r="N27" s="41" t="s">
        <v>27</v>
      </c>
      <c r="O27" s="41" t="s">
        <v>27</v>
      </c>
      <c r="P27" s="41" t="s">
        <v>27</v>
      </c>
      <c r="Q27" s="41" t="s">
        <v>27</v>
      </c>
      <c r="R27" s="41" t="s">
        <v>27</v>
      </c>
      <c r="S27" s="41" t="s">
        <v>28</v>
      </c>
      <c r="T27" s="41" t="s">
        <v>80</v>
      </c>
      <c r="U27" s="41" t="s">
        <v>80</v>
      </c>
      <c r="V27" s="109" t="s">
        <v>35</v>
      </c>
      <c r="W27" s="41" t="s">
        <v>80</v>
      </c>
      <c r="X27" s="41" t="s">
        <v>80</v>
      </c>
      <c r="Y27" s="41" t="s">
        <v>80</v>
      </c>
      <c r="Z27" s="41" t="s">
        <v>29</v>
      </c>
      <c r="AA27" s="41" t="s">
        <v>29</v>
      </c>
      <c r="AB27" s="41" t="s">
        <v>29</v>
      </c>
      <c r="AC27" s="41" t="s">
        <v>29</v>
      </c>
      <c r="AD27" s="41" t="s">
        <v>29</v>
      </c>
      <c r="AE27" s="41" t="s">
        <v>29</v>
      </c>
      <c r="AF27" s="102"/>
      <c r="AG27" s="42"/>
      <c r="AH27" s="163"/>
      <c r="AI27" s="152"/>
      <c r="AJ27" s="154"/>
      <c r="AK27" s="180"/>
      <c r="AL27" s="159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3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 x14ac:dyDescent="0.2">
      <c r="A28" s="160" t="s">
        <v>43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108" t="s">
        <v>26</v>
      </c>
      <c r="X28" s="108" t="s">
        <v>26</v>
      </c>
      <c r="Y28" s="108"/>
      <c r="Z28" s="44"/>
      <c r="AA28" s="96">
        <v>4</v>
      </c>
      <c r="AB28" s="96">
        <v>4</v>
      </c>
      <c r="AC28" s="44"/>
      <c r="AD28" s="44"/>
      <c r="AE28" s="44"/>
      <c r="AF28" s="44"/>
      <c r="AG28" s="39"/>
      <c r="AH28" s="162">
        <f>SUM(COUNTIF(B29:AF29,"O"),COUNTIF(B29:AF29,"G"),COUNTIF(A29:AF29,"ـــــ"),COUNTIF(A29:AF29,"D"))</f>
        <v>12</v>
      </c>
      <c r="AI28" s="151">
        <f>SUM(COUNTIF(B29:AF29,"T"),COUNTIF(B29:AF29,"C"),COUNTIF(B29:AF29,"W"),COUNTIF(B29:AF29,"R"))</f>
        <v>19</v>
      </c>
      <c r="AJ28" s="153">
        <f>SUM(B28:AF28)</f>
        <v>8</v>
      </c>
      <c r="AK28" s="180"/>
      <c r="AL28" s="159">
        <f>SUM(COUNTIF(B29:AF29,"F"))</f>
        <v>0</v>
      </c>
      <c r="AM28" s="177">
        <f>SUM(COUNTIF(B29:AG29,"V"),COUNTIF(B29:AG29,"M"))</f>
        <v>0</v>
      </c>
      <c r="AN28" s="177">
        <f>SUM(COUNTIF(B29:AG29,"E"))</f>
        <v>0</v>
      </c>
      <c r="AO28" s="177">
        <f>SUM(COUNTIF(B29:AG29,"B"))</f>
        <v>0</v>
      </c>
      <c r="AP28" s="177">
        <f>SUM(COUNTIF(B29:AG29,"A"))</f>
        <v>0</v>
      </c>
      <c r="AQ28" s="177">
        <f>SUM(COUNTIF(B29:AG29,"Q"))</f>
        <v>0</v>
      </c>
      <c r="AR28" s="177">
        <f>SUM(COUNTIF(B29:AG29,"S"))</f>
        <v>0</v>
      </c>
      <c r="AS28" s="177">
        <f>SUM(COUNTIF(B29:AG29,"K"))</f>
        <v>0</v>
      </c>
      <c r="AT28" s="177">
        <f>SUM(COUNTIF(B29:AG29,"L"))</f>
        <v>0</v>
      </c>
      <c r="AU28" s="177">
        <f>SUM(COUNTIF(B29:AG29,"P"))</f>
        <v>0</v>
      </c>
      <c r="AV28" s="177">
        <f>SUM(COUNTIF(B29:AG29,"J"))</f>
        <v>0</v>
      </c>
      <c r="AW28" s="177">
        <f>SUM(COUNTIF(B29:AG29,"I"))</f>
        <v>0</v>
      </c>
      <c r="AX28" s="177">
        <f>SUM(COUNTIF(B29:AG29,"Y"))</f>
        <v>0</v>
      </c>
      <c r="AY28" s="173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 x14ac:dyDescent="0.25">
      <c r="A29" s="161"/>
      <c r="B29" s="41" t="s">
        <v>29</v>
      </c>
      <c r="C29" s="41" t="s">
        <v>28</v>
      </c>
      <c r="D29" s="41" t="s">
        <v>27</v>
      </c>
      <c r="E29" s="41" t="s">
        <v>27</v>
      </c>
      <c r="F29" s="41" t="s">
        <v>27</v>
      </c>
      <c r="G29" s="41" t="s">
        <v>27</v>
      </c>
      <c r="H29" s="41" t="s">
        <v>27</v>
      </c>
      <c r="I29" s="41" t="s">
        <v>27</v>
      </c>
      <c r="J29" s="41" t="s">
        <v>27</v>
      </c>
      <c r="K29" s="41" t="s">
        <v>27</v>
      </c>
      <c r="L29" s="41" t="s">
        <v>27</v>
      </c>
      <c r="M29" s="41" t="s">
        <v>27</v>
      </c>
      <c r="N29" s="41" t="s">
        <v>27</v>
      </c>
      <c r="O29" s="41" t="s">
        <v>27</v>
      </c>
      <c r="P29" s="41" t="s">
        <v>27</v>
      </c>
      <c r="Q29" s="41" t="s">
        <v>27</v>
      </c>
      <c r="R29" s="41" t="s">
        <v>27</v>
      </c>
      <c r="S29" s="41" t="s">
        <v>27</v>
      </c>
      <c r="T29" s="41" t="s">
        <v>27</v>
      </c>
      <c r="U29" s="46" t="s">
        <v>28</v>
      </c>
      <c r="V29" s="41" t="s">
        <v>29</v>
      </c>
      <c r="W29" s="109" t="s">
        <v>35</v>
      </c>
      <c r="X29" s="109" t="s">
        <v>35</v>
      </c>
      <c r="Y29" s="41" t="s">
        <v>29</v>
      </c>
      <c r="Z29" s="41" t="s">
        <v>29</v>
      </c>
      <c r="AA29" s="41" t="s">
        <v>29</v>
      </c>
      <c r="AB29" s="41" t="s">
        <v>29</v>
      </c>
      <c r="AC29" s="41" t="s">
        <v>29</v>
      </c>
      <c r="AD29" s="41" t="s">
        <v>29</v>
      </c>
      <c r="AE29" s="41" t="s">
        <v>29</v>
      </c>
      <c r="AF29" s="46" t="s">
        <v>81</v>
      </c>
      <c r="AG29" s="42"/>
      <c r="AH29" s="163"/>
      <c r="AI29" s="152"/>
      <c r="AJ29" s="154"/>
      <c r="AK29" s="180"/>
      <c r="AL29" s="159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3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 x14ac:dyDescent="0.2">
      <c r="A30" s="160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96">
        <v>4</v>
      </c>
      <c r="AC30" s="38"/>
      <c r="AD30" s="38"/>
      <c r="AE30" s="108" t="s">
        <v>26</v>
      </c>
      <c r="AF30" s="100"/>
      <c r="AG30" s="39"/>
      <c r="AH30" s="162">
        <f>SUM(COUNTIF(B31:AF31,"O"),COUNTIF(B31:AF31,"G"),COUNTIF(A31:AF31,"ـــــ"),COUNTIF(A31:AF31,"D"))</f>
        <v>19</v>
      </c>
      <c r="AI30" s="151">
        <f>SUM(COUNTIF(B31:AF31,"T"),COUNTIF(B31:AF31,"C"),COUNTIF(B31:AF31,"W"),COUNTIF(B31:AF31,"R"))</f>
        <v>11</v>
      </c>
      <c r="AJ30" s="153">
        <f>SUM(B30:AF30)</f>
        <v>4</v>
      </c>
      <c r="AK30" s="180"/>
      <c r="AL30" s="159">
        <f>SUM(COUNTIF(B31:AF31,"F"))</f>
        <v>0</v>
      </c>
      <c r="AM30" s="177">
        <f>SUM(COUNTIF(B31:AG31,"V"),COUNTIF(B31:AG31,"M"))</f>
        <v>0</v>
      </c>
      <c r="AN30" s="177">
        <f>SUM(COUNTIF(B31:AG31,"E"))</f>
        <v>0</v>
      </c>
      <c r="AO30" s="177">
        <f>SUM(COUNTIF(B31:AG31,"B"))</f>
        <v>0</v>
      </c>
      <c r="AP30" s="177">
        <f>SUM(COUNTIF(B31:AG31,"A"))</f>
        <v>0</v>
      </c>
      <c r="AQ30" s="177">
        <f>SUM(COUNTIF(B31:AG31,"Q"))</f>
        <v>0</v>
      </c>
      <c r="AR30" s="177">
        <f>SUM(COUNTIF(B31:AG31,"S"))</f>
        <v>0</v>
      </c>
      <c r="AS30" s="177">
        <f>SUM(COUNTIF(B31:AG31,"K"))</f>
        <v>0</v>
      </c>
      <c r="AT30" s="177">
        <f>SUM(COUNTIF(B31:AG31,"L"))</f>
        <v>0</v>
      </c>
      <c r="AU30" s="177">
        <f>SUM(COUNTIF(B31:AG31,"P"))</f>
        <v>0</v>
      </c>
      <c r="AV30" s="177">
        <f>SUM(COUNTIF(B31:AG31,"J"))</f>
        <v>0</v>
      </c>
      <c r="AW30" s="177">
        <f>SUM(COUNTIF(B31:AG31,"I"))</f>
        <v>0</v>
      </c>
      <c r="AX30" s="177">
        <f>SUM(COUNTIF(B31:AG31,"Y"))</f>
        <v>0</v>
      </c>
      <c r="AY30" s="173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 x14ac:dyDescent="0.25">
      <c r="A31" s="161"/>
      <c r="B31" s="41" t="s">
        <v>81</v>
      </c>
      <c r="C31" s="41" t="s">
        <v>81</v>
      </c>
      <c r="D31" s="41" t="s">
        <v>81</v>
      </c>
      <c r="E31" s="41" t="s">
        <v>81</v>
      </c>
      <c r="F31" s="41" t="s">
        <v>81</v>
      </c>
      <c r="G31" s="41" t="s">
        <v>81</v>
      </c>
      <c r="H31" s="41" t="s">
        <v>28</v>
      </c>
      <c r="I31" s="41" t="s">
        <v>27</v>
      </c>
      <c r="J31" s="41" t="s">
        <v>27</v>
      </c>
      <c r="K31" s="41" t="s">
        <v>27</v>
      </c>
      <c r="L31" s="41" t="s">
        <v>27</v>
      </c>
      <c r="M31" s="41" t="s">
        <v>27</v>
      </c>
      <c r="N31" s="41" t="s">
        <v>27</v>
      </c>
      <c r="O31" s="41" t="s">
        <v>27</v>
      </c>
      <c r="P31" s="41" t="s">
        <v>27</v>
      </c>
      <c r="Q31" s="41" t="s">
        <v>27</v>
      </c>
      <c r="R31" s="41" t="s">
        <v>28</v>
      </c>
      <c r="S31" s="41" t="s">
        <v>29</v>
      </c>
      <c r="T31" s="41" t="s">
        <v>29</v>
      </c>
      <c r="U31" s="41" t="s">
        <v>29</v>
      </c>
      <c r="V31" s="41" t="s">
        <v>29</v>
      </c>
      <c r="W31" s="41" t="s">
        <v>29</v>
      </c>
      <c r="X31" s="41" t="s">
        <v>29</v>
      </c>
      <c r="Y31" s="41" t="s">
        <v>29</v>
      </c>
      <c r="Z31" s="41" t="s">
        <v>29</v>
      </c>
      <c r="AA31" s="41" t="s">
        <v>29</v>
      </c>
      <c r="AB31" s="41" t="s">
        <v>29</v>
      </c>
      <c r="AC31" s="41" t="s">
        <v>29</v>
      </c>
      <c r="AD31" s="41" t="s">
        <v>29</v>
      </c>
      <c r="AE31" s="109" t="s">
        <v>35</v>
      </c>
      <c r="AF31" s="102"/>
      <c r="AG31" s="42"/>
      <c r="AH31" s="163"/>
      <c r="AI31" s="152"/>
      <c r="AJ31" s="154"/>
      <c r="AK31" s="180"/>
      <c r="AL31" s="159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3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 x14ac:dyDescent="0.2">
      <c r="A32" s="160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>
        <v>4</v>
      </c>
      <c r="AC32" s="44"/>
      <c r="AD32" s="44"/>
      <c r="AE32" s="44">
        <v>4</v>
      </c>
      <c r="AF32" s="44"/>
      <c r="AG32" s="39"/>
      <c r="AH32" s="162">
        <f>SUM(COUNTIF(B33:AF33,"O"),COUNTIF(B33:AF33,"G"),COUNTIF(A33:AF33,"ـــــ"),COUNTIF(A33:AF33,"D"))</f>
        <v>8</v>
      </c>
      <c r="AI32" s="151">
        <f>SUM(COUNTIF(B33:AF33,"T"),COUNTIF(B33:AF33,"C"),COUNTIF(B33:AF33,"W"),COUNTIF(B33:AF33,"R"))</f>
        <v>23</v>
      </c>
      <c r="AJ32" s="153">
        <f>SUM(B32:AF32)</f>
        <v>8</v>
      </c>
      <c r="AK32" s="180"/>
      <c r="AL32" s="159">
        <f>SUM(COUNTIF(B33:AF33,"F"))</f>
        <v>0</v>
      </c>
      <c r="AM32" s="177">
        <f>SUM(COUNTIF(B33:AG33,"V"),COUNTIF(B33:AG33,"M"))</f>
        <v>0</v>
      </c>
      <c r="AN32" s="177">
        <f>SUM(COUNTIF(B33:AG33,"E"))</f>
        <v>0</v>
      </c>
      <c r="AO32" s="177">
        <f>SUM(COUNTIF(B33:AG33,"B"))</f>
        <v>0</v>
      </c>
      <c r="AP32" s="177">
        <f>SUM(COUNTIF(B33:AG33,"A"))</f>
        <v>0</v>
      </c>
      <c r="AQ32" s="177">
        <f>SUM(COUNTIF(B33:AG33,"Q"))</f>
        <v>0</v>
      </c>
      <c r="AR32" s="177">
        <f>SUM(COUNTIF(B33:AG33,"S"))</f>
        <v>0</v>
      </c>
      <c r="AS32" s="177">
        <f>SUM(COUNTIF(B33:AG33,"K"))</f>
        <v>0</v>
      </c>
      <c r="AT32" s="177">
        <f>SUM(COUNTIF(B33:AG33,"L"))</f>
        <v>0</v>
      </c>
      <c r="AU32" s="177">
        <f>SUM(COUNTIF(B33:AG33,"P"))</f>
        <v>0</v>
      </c>
      <c r="AV32" s="177">
        <f>SUM(COUNTIF(B33:AG33,"J"))</f>
        <v>0</v>
      </c>
      <c r="AW32" s="177">
        <f>SUM(COUNTIF(B33:AG33,"I"))</f>
        <v>0</v>
      </c>
      <c r="AX32" s="177">
        <f>SUM(COUNTIF(B33:AG33,"Y"))</f>
        <v>0</v>
      </c>
      <c r="AY32" s="173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 x14ac:dyDescent="0.25">
      <c r="A33" s="182"/>
      <c r="B33" s="41" t="s">
        <v>29</v>
      </c>
      <c r="C33" s="41" t="s">
        <v>28</v>
      </c>
      <c r="D33" s="41" t="s">
        <v>27</v>
      </c>
      <c r="E33" s="41" t="s">
        <v>27</v>
      </c>
      <c r="F33" s="41" t="s">
        <v>27</v>
      </c>
      <c r="G33" s="41" t="s">
        <v>27</v>
      </c>
      <c r="H33" s="41" t="s">
        <v>27</v>
      </c>
      <c r="I33" s="41" t="s">
        <v>27</v>
      </c>
      <c r="J33" s="41" t="s">
        <v>27</v>
      </c>
      <c r="K33" s="41" t="s">
        <v>27</v>
      </c>
      <c r="L33" s="41" t="s">
        <v>27</v>
      </c>
      <c r="M33" s="41" t="s">
        <v>27</v>
      </c>
      <c r="N33" s="41" t="s">
        <v>27</v>
      </c>
      <c r="O33" s="41" t="s">
        <v>27</v>
      </c>
      <c r="P33" s="41" t="s">
        <v>27</v>
      </c>
      <c r="Q33" s="41" t="s">
        <v>27</v>
      </c>
      <c r="R33" s="41" t="s">
        <v>27</v>
      </c>
      <c r="S33" s="41" t="s">
        <v>27</v>
      </c>
      <c r="T33" s="41" t="s">
        <v>27</v>
      </c>
      <c r="U33" s="41" t="s">
        <v>27</v>
      </c>
      <c r="V33" s="41" t="s">
        <v>27</v>
      </c>
      <c r="W33" s="41" t="s">
        <v>27</v>
      </c>
      <c r="X33" s="41" t="s">
        <v>27</v>
      </c>
      <c r="Y33" s="41" t="s">
        <v>28</v>
      </c>
      <c r="Z33" s="41" t="s">
        <v>29</v>
      </c>
      <c r="AA33" s="41" t="s">
        <v>29</v>
      </c>
      <c r="AB33" s="41" t="s">
        <v>29</v>
      </c>
      <c r="AC33" s="41" t="s">
        <v>29</v>
      </c>
      <c r="AD33" s="41" t="s">
        <v>29</v>
      </c>
      <c r="AE33" s="41" t="s">
        <v>29</v>
      </c>
      <c r="AF33" s="41" t="s">
        <v>29</v>
      </c>
      <c r="AG33" s="56"/>
      <c r="AH33" s="163"/>
      <c r="AI33" s="152"/>
      <c r="AJ33" s="183"/>
      <c r="AK33" s="181"/>
      <c r="AL33" s="184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6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 x14ac:dyDescent="0.2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87" t="str">
        <f>IF(AB39&lt;=-7,"انتبه  هذا الموظف قد تجاوز ايام الإجازة المطلوبة منه -7 ايام","")</f>
        <v/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B35" s="188">
        <f>AH35-AI35</f>
        <v>-4</v>
      </c>
      <c r="AC35" s="189"/>
      <c r="AD35" s="192" t="s">
        <v>46</v>
      </c>
      <c r="AE35" s="193"/>
      <c r="AF35" s="194"/>
      <c r="AG35" s="59"/>
      <c r="AH35" s="198">
        <f>SUM(AH10:AH33)</f>
        <v>167</v>
      </c>
      <c r="AI35" s="200">
        <f>SUM(AI10:AI33)</f>
        <v>171</v>
      </c>
      <c r="AJ35" s="226">
        <f>SUM(AJ10:AJ33)</f>
        <v>180</v>
      </c>
      <c r="AK35" s="60"/>
      <c r="AL35" s="264">
        <f>SUM(AL10:AL33)</f>
        <v>0</v>
      </c>
      <c r="AM35" s="256">
        <f t="shared" ref="AM35:AY35" si="0">SUM(AM10:AM33)</f>
        <v>26</v>
      </c>
      <c r="AN35" s="256">
        <f t="shared" si="0"/>
        <v>0</v>
      </c>
      <c r="AO35" s="256">
        <f t="shared" si="0"/>
        <v>1</v>
      </c>
      <c r="AP35" s="256">
        <f t="shared" si="0"/>
        <v>0</v>
      </c>
      <c r="AQ35" s="256">
        <f t="shared" si="0"/>
        <v>0</v>
      </c>
      <c r="AR35" s="256">
        <f t="shared" si="0"/>
        <v>0</v>
      </c>
      <c r="AS35" s="256">
        <f t="shared" si="0"/>
        <v>0</v>
      </c>
      <c r="AT35" s="256">
        <f t="shared" si="0"/>
        <v>0</v>
      </c>
      <c r="AU35" s="256">
        <f t="shared" si="0"/>
        <v>0</v>
      </c>
      <c r="AV35" s="256">
        <f t="shared" si="0"/>
        <v>0</v>
      </c>
      <c r="AW35" s="256">
        <f t="shared" si="0"/>
        <v>0</v>
      </c>
      <c r="AX35" s="256">
        <f t="shared" si="0"/>
        <v>0</v>
      </c>
      <c r="AY35" s="258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58"/>
      <c r="AB36" s="190"/>
      <c r="AC36" s="191"/>
      <c r="AD36" s="195"/>
      <c r="AE36" s="196"/>
      <c r="AF36" s="197"/>
      <c r="AG36" s="59"/>
      <c r="AH36" s="199"/>
      <c r="AI36" s="201"/>
      <c r="AJ36" s="227"/>
      <c r="AK36" s="60"/>
      <c r="AL36" s="265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87" t="str">
        <f>IF(AB39&gt;=21,"انتبه  هذا الموظف قد تجاوز رصيده الأيام المسموح بها 21 ايام","")</f>
        <v/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58"/>
      <c r="AB37" s="266">
        <f>'[1]2016'!AE9</f>
        <v>18</v>
      </c>
      <c r="AC37" s="217"/>
      <c r="AD37" s="220" t="s">
        <v>47</v>
      </c>
      <c r="AE37" s="221"/>
      <c r="AF37" s="222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63"/>
      <c r="AB38" s="218"/>
      <c r="AC38" s="219"/>
      <c r="AD38" s="223"/>
      <c r="AE38" s="224"/>
      <c r="AF38" s="225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202">
        <f>AB35+AB37</f>
        <v>14</v>
      </c>
      <c r="AC39" s="203"/>
      <c r="AD39" s="206" t="s">
        <v>48</v>
      </c>
      <c r="AE39" s="207"/>
      <c r="AF39" s="208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204"/>
      <c r="AC40" s="205"/>
      <c r="AD40" s="209"/>
      <c r="AE40" s="210"/>
      <c r="AF40" s="211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 x14ac:dyDescent="0.2">
      <c r="A42" s="160" t="s">
        <v>25</v>
      </c>
      <c r="B42" s="37">
        <v>4</v>
      </c>
      <c r="C42" s="37"/>
      <c r="D42" s="37"/>
      <c r="E42" s="37">
        <v>4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103">
        <v>4</v>
      </c>
      <c r="W42" s="103">
        <v>4</v>
      </c>
      <c r="X42" s="37"/>
      <c r="Y42" s="37"/>
      <c r="Z42" s="37"/>
      <c r="AA42" s="103">
        <v>4</v>
      </c>
      <c r="AB42" s="103"/>
      <c r="AC42" s="37"/>
      <c r="AD42" s="37"/>
      <c r="AE42" s="37"/>
      <c r="AF42" s="37"/>
      <c r="AG42" s="39"/>
      <c r="AH42" s="162">
        <f>SUM(COUNTIF(B43:AF43,"O"),COUNTIF(B43:AF43,"G"),COUNTIF(A43:AF43,"ـــــ"),COUNTIF(A43:AF43,"D"))</f>
        <v>12</v>
      </c>
      <c r="AI42" s="151">
        <f t="shared" ref="AI42:AI64" si="1">SUM(COUNTIF(B43:AF43,"T"),COUNTIF(B43:AF43,"C"),COUNTIF(B43:AF43,"R"))</f>
        <v>16</v>
      </c>
      <c r="AJ42" s="153">
        <f>SUM(B42:AF42)</f>
        <v>20</v>
      </c>
      <c r="AK42" s="155">
        <v>2018</v>
      </c>
      <c r="AL42" s="158">
        <f>SUM(COUNTIF(B43:AF43,"F"))</f>
        <v>0</v>
      </c>
      <c r="AM42" s="178">
        <f>SUM(COUNTIF(B43:AG43,"V"),COUNTIF(B43:AG43,"M"))</f>
        <v>0</v>
      </c>
      <c r="AN42" s="178">
        <f>SUM(COUNTIF(B43:AG43,"E"))</f>
        <v>3</v>
      </c>
      <c r="AO42" s="178">
        <f>SUM(COUNTIF(B43:AG43,"B"))</f>
        <v>0</v>
      </c>
      <c r="AP42" s="178">
        <f>SUM(COUNTIF(B43:AG43,"A"))</f>
        <v>0</v>
      </c>
      <c r="AQ42" s="178">
        <f>SUM(COUNTIF(B43:AG43,"Q"))</f>
        <v>0</v>
      </c>
      <c r="AR42" s="178">
        <f>SUM(COUNTIF(B43:AG43,"S"))</f>
        <v>0</v>
      </c>
      <c r="AS42" s="178">
        <f>SUM(COUNTIF(B43:AG43,"K"))</f>
        <v>0</v>
      </c>
      <c r="AT42" s="178">
        <f>SUM(COUNTIF(B43:AG43,"L"))</f>
        <v>0</v>
      </c>
      <c r="AU42" s="178">
        <f>SUM(COUNTIF(B43:AG43,"P"))</f>
        <v>0</v>
      </c>
      <c r="AV42" s="178">
        <f>SUM(COUNTIF(B43:AG43,"J"))</f>
        <v>0</v>
      </c>
      <c r="AW42" s="178">
        <f>SUM(COUNTIF(B43:AG43,"I"))</f>
        <v>0</v>
      </c>
      <c r="AX42" s="178">
        <f>SUM(COUNTIF(B43:AG43,"Y"))</f>
        <v>0</v>
      </c>
      <c r="AY42" s="172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 x14ac:dyDescent="0.25">
      <c r="A43" s="161"/>
      <c r="B43" s="41" t="s">
        <v>29</v>
      </c>
      <c r="C43" s="41" t="s">
        <v>29</v>
      </c>
      <c r="D43" s="41" t="s">
        <v>29</v>
      </c>
      <c r="E43" s="41" t="s">
        <v>29</v>
      </c>
      <c r="F43" s="41" t="s">
        <v>29</v>
      </c>
      <c r="G43" s="41" t="s">
        <v>28</v>
      </c>
      <c r="H43" s="41" t="s">
        <v>27</v>
      </c>
      <c r="I43" s="40" t="s">
        <v>27</v>
      </c>
      <c r="J43" s="40" t="s">
        <v>27</v>
      </c>
      <c r="K43" s="40" t="s">
        <v>27</v>
      </c>
      <c r="L43" s="40" t="s">
        <v>27</v>
      </c>
      <c r="M43" s="40" t="s">
        <v>27</v>
      </c>
      <c r="N43" s="40" t="s">
        <v>27</v>
      </c>
      <c r="O43" s="40" t="s">
        <v>27</v>
      </c>
      <c r="P43" s="40" t="s">
        <v>27</v>
      </c>
      <c r="Q43" s="40" t="s">
        <v>27</v>
      </c>
      <c r="R43" s="40" t="s">
        <v>27</v>
      </c>
      <c r="S43" s="40" t="s">
        <v>27</v>
      </c>
      <c r="T43" s="40" t="s">
        <v>28</v>
      </c>
      <c r="U43" s="40" t="s">
        <v>81</v>
      </c>
      <c r="V43" s="40" t="s">
        <v>81</v>
      </c>
      <c r="W43" s="40" t="s">
        <v>81</v>
      </c>
      <c r="X43" s="40" t="s">
        <v>81</v>
      </c>
      <c r="Y43" s="40" t="s">
        <v>81</v>
      </c>
      <c r="Z43" s="40" t="s">
        <v>81</v>
      </c>
      <c r="AA43" s="40" t="s">
        <v>81</v>
      </c>
      <c r="AB43" s="40" t="s">
        <v>13</v>
      </c>
      <c r="AC43" s="40" t="s">
        <v>13</v>
      </c>
      <c r="AD43" s="40" t="s">
        <v>13</v>
      </c>
      <c r="AE43" s="40" t="s">
        <v>27</v>
      </c>
      <c r="AF43" s="40" t="s">
        <v>27</v>
      </c>
      <c r="AG43" s="42"/>
      <c r="AH43" s="163"/>
      <c r="AI43" s="152"/>
      <c r="AJ43" s="154"/>
      <c r="AK43" s="156"/>
      <c r="AL43" s="159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3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 x14ac:dyDescent="0.2">
      <c r="A44" s="160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108"/>
      <c r="S44" s="108" t="s">
        <v>26</v>
      </c>
      <c r="T44" s="44"/>
      <c r="U44" s="44"/>
      <c r="V44" s="44">
        <v>4</v>
      </c>
      <c r="W44" s="44"/>
      <c r="X44" s="44"/>
      <c r="Y44" s="44"/>
      <c r="Z44" s="44"/>
      <c r="AA44" s="44"/>
      <c r="AB44" s="44"/>
      <c r="AC44" s="44"/>
      <c r="AD44" s="230"/>
      <c r="AE44" s="231"/>
      <c r="AF44" s="232"/>
      <c r="AG44" s="45"/>
      <c r="AH44" s="162">
        <f>SUM(COUNTIF(B45:AF45,"O"),COUNTIF(B45:AF45,"G"),COUNTIF(A45:AF45,"ـــــ"),COUNTIF(A45:AF45,"D"))</f>
        <v>12</v>
      </c>
      <c r="AI44" s="151">
        <f t="shared" si="1"/>
        <v>8</v>
      </c>
      <c r="AJ44" s="153">
        <f>SUM(B44:AF44)</f>
        <v>4</v>
      </c>
      <c r="AK44" s="156"/>
      <c r="AL44" s="236">
        <f>SUM(COUNTIF(B45:AF45,"F"))</f>
        <v>0</v>
      </c>
      <c r="AM44" s="238">
        <f>SUM(COUNTIF(B45:AG45,"V"),COUNTIF(B45:AG45,"M"))</f>
        <v>0</v>
      </c>
      <c r="AN44" s="238">
        <f>SUM(COUNTIF(B45:AG45,"E"))</f>
        <v>0</v>
      </c>
      <c r="AO44" s="238">
        <f>SUM(COUNTIF(B45:AG45,"B"))</f>
        <v>0</v>
      </c>
      <c r="AP44" s="238">
        <f>SUM(COUNTIF(B45:AG45,"A"))</f>
        <v>0</v>
      </c>
      <c r="AQ44" s="238">
        <f>SUM(COUNTIF(B45:AG45,"Q"))</f>
        <v>0</v>
      </c>
      <c r="AR44" s="238">
        <f>SUM(COUNTIF(B45:AG45,"S"))</f>
        <v>0</v>
      </c>
      <c r="AS44" s="238">
        <f>SUM(COUNTIF(B45:AG45,"K"))</f>
        <v>0</v>
      </c>
      <c r="AT44" s="238">
        <f>SUM(COUNTIF(B45:AG45,"L"))</f>
        <v>0</v>
      </c>
      <c r="AU44" s="238">
        <f>SUM(COUNTIF(B45:AG45,"P"))</f>
        <v>0</v>
      </c>
      <c r="AV44" s="238">
        <f>SUM(COUNTIF(B45:AG45,"J"))</f>
        <v>0</v>
      </c>
      <c r="AW44" s="238">
        <f>SUM(COUNTIF(B45:AG45,"I"))</f>
        <v>0</v>
      </c>
      <c r="AX44" s="238">
        <f>SUM(COUNTIF(B45:AG45,"Y"))</f>
        <v>0</v>
      </c>
      <c r="AY44" s="240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 x14ac:dyDescent="0.25">
      <c r="A45" s="161"/>
      <c r="B45" s="46" t="s">
        <v>27</v>
      </c>
      <c r="C45" s="46" t="s">
        <v>27</v>
      </c>
      <c r="D45" s="46" t="s">
        <v>27</v>
      </c>
      <c r="E45" s="46" t="s">
        <v>27</v>
      </c>
      <c r="F45" s="46" t="s">
        <v>27</v>
      </c>
      <c r="G45" s="46" t="s">
        <v>27</v>
      </c>
      <c r="H45" s="46" t="s">
        <v>27</v>
      </c>
      <c r="I45" s="41" t="s">
        <v>82</v>
      </c>
      <c r="J45" s="41" t="s">
        <v>82</v>
      </c>
      <c r="K45" s="41" t="s">
        <v>82</v>
      </c>
      <c r="L45" s="41" t="s">
        <v>82</v>
      </c>
      <c r="M45" s="41" t="s">
        <v>82</v>
      </c>
      <c r="N45" s="41" t="s">
        <v>82</v>
      </c>
      <c r="O45" s="41" t="s">
        <v>82</v>
      </c>
      <c r="P45" s="41" t="s">
        <v>82</v>
      </c>
      <c r="Q45" s="40" t="s">
        <v>28</v>
      </c>
      <c r="R45" s="109" t="s">
        <v>80</v>
      </c>
      <c r="S45" s="109" t="s">
        <v>35</v>
      </c>
      <c r="T45" s="41" t="s">
        <v>29</v>
      </c>
      <c r="U45" s="41" t="s">
        <v>29</v>
      </c>
      <c r="V45" s="41" t="s">
        <v>29</v>
      </c>
      <c r="W45" s="41" t="s">
        <v>29</v>
      </c>
      <c r="X45" s="41" t="s">
        <v>29</v>
      </c>
      <c r="Y45" s="41" t="s">
        <v>29</v>
      </c>
      <c r="Z45" s="41" t="s">
        <v>29</v>
      </c>
      <c r="AA45" s="41" t="s">
        <v>29</v>
      </c>
      <c r="AB45" s="41" t="s">
        <v>29</v>
      </c>
      <c r="AC45" s="41" t="s">
        <v>29</v>
      </c>
      <c r="AD45" s="233"/>
      <c r="AE45" s="234"/>
      <c r="AF45" s="235"/>
      <c r="AG45" s="47"/>
      <c r="AH45" s="163"/>
      <c r="AI45" s="152"/>
      <c r="AJ45" s="154"/>
      <c r="AK45" s="156"/>
      <c r="AL45" s="237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41"/>
      <c r="AZ45" s="68"/>
      <c r="BA45" s="68"/>
      <c r="BB45" s="68"/>
      <c r="BC45" s="68"/>
      <c r="BD45" s="68"/>
      <c r="BE45" s="68"/>
    </row>
    <row r="46" spans="1:217" s="69" customFormat="1" ht="14.1" customHeight="1" thickTop="1" x14ac:dyDescent="0.2">
      <c r="A46" s="160" t="s">
        <v>33</v>
      </c>
      <c r="B46" s="37"/>
      <c r="C46" s="37"/>
      <c r="D46" s="103">
        <v>4</v>
      </c>
      <c r="E46" s="37"/>
      <c r="F46" s="37"/>
      <c r="G46" s="37"/>
      <c r="H46" s="103">
        <v>4</v>
      </c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62">
        <f>SUM(COUNTIF(B47:AF47,"O"),COUNTIF(B47:AF47,"G"),COUNTIF(A47:AF47,"ـــــ"),COUNTIF(A47:AF47,"D"))</f>
        <v>7</v>
      </c>
      <c r="AI46" s="151">
        <f t="shared" si="1"/>
        <v>24</v>
      </c>
      <c r="AJ46" s="153">
        <f>SUM(B46:AF46)</f>
        <v>8</v>
      </c>
      <c r="AK46" s="156"/>
      <c r="AL46" s="236">
        <f>SUM(COUNTIF(B47:AF47,"F"))</f>
        <v>0</v>
      </c>
      <c r="AM46" s="238">
        <f>SUM(COUNTIF(B47:AG47,"V"),COUNTIF(B47:AG47,"M"))</f>
        <v>0</v>
      </c>
      <c r="AN46" s="238">
        <f>SUM(COUNTIF(B47:AG47,"E"))</f>
        <v>0</v>
      </c>
      <c r="AO46" s="238">
        <f>SUM(COUNTIF(B47:AG47,"B"))</f>
        <v>0</v>
      </c>
      <c r="AP46" s="238">
        <f>SUM(COUNTIF(B47:AG47,"A"))</f>
        <v>0</v>
      </c>
      <c r="AQ46" s="238">
        <f>SUM(COUNTIF(B47:AG47,"Q"))</f>
        <v>0</v>
      </c>
      <c r="AR46" s="238">
        <f>SUM(COUNTIF(B47:AG47,"S"))</f>
        <v>0</v>
      </c>
      <c r="AS46" s="238">
        <f>SUM(COUNTIF(B47:AG47,"K"))</f>
        <v>0</v>
      </c>
      <c r="AT46" s="238">
        <f>SUM(COUNTIF(B47:AG47,"L"))</f>
        <v>0</v>
      </c>
      <c r="AU46" s="238">
        <f>SUM(COUNTIF(B47:AG47,"P"))</f>
        <v>0</v>
      </c>
      <c r="AV46" s="238">
        <f>SUM(COUNTIF(B47:AG47,"J"))</f>
        <v>0</v>
      </c>
      <c r="AW46" s="238">
        <f>SUM(COUNTIF(B47:AG47,"I"))</f>
        <v>0</v>
      </c>
      <c r="AX46" s="238">
        <f>SUM(COUNTIF(B47:AG47,"Y"))</f>
        <v>0</v>
      </c>
      <c r="AY46" s="240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 x14ac:dyDescent="0.25">
      <c r="A47" s="161"/>
      <c r="B47" s="40" t="s">
        <v>81</v>
      </c>
      <c r="C47" s="40" t="s">
        <v>81</v>
      </c>
      <c r="D47" s="40" t="s">
        <v>81</v>
      </c>
      <c r="E47" s="40" t="s">
        <v>81</v>
      </c>
      <c r="F47" s="40" t="s">
        <v>81</v>
      </c>
      <c r="G47" s="40" t="s">
        <v>81</v>
      </c>
      <c r="H47" s="40" t="s">
        <v>81</v>
      </c>
      <c r="I47" s="40" t="s">
        <v>28</v>
      </c>
      <c r="J47" s="40" t="s">
        <v>27</v>
      </c>
      <c r="K47" s="40" t="s">
        <v>27</v>
      </c>
      <c r="L47" s="40" t="s">
        <v>27</v>
      </c>
      <c r="M47" s="40" t="s">
        <v>27</v>
      </c>
      <c r="N47" s="40" t="s">
        <v>27</v>
      </c>
      <c r="O47" s="40" t="s">
        <v>27</v>
      </c>
      <c r="P47" s="40" t="s">
        <v>27</v>
      </c>
      <c r="Q47" s="40" t="s">
        <v>27</v>
      </c>
      <c r="R47" s="40" t="s">
        <v>27</v>
      </c>
      <c r="S47" s="40" t="s">
        <v>27</v>
      </c>
      <c r="T47" s="40" t="s">
        <v>27</v>
      </c>
      <c r="U47" s="40" t="s">
        <v>27</v>
      </c>
      <c r="V47" s="40" t="s">
        <v>27</v>
      </c>
      <c r="W47" s="40" t="s">
        <v>27</v>
      </c>
      <c r="X47" s="40" t="s">
        <v>27</v>
      </c>
      <c r="Y47" s="40" t="s">
        <v>27</v>
      </c>
      <c r="Z47" s="40" t="s">
        <v>27</v>
      </c>
      <c r="AA47" s="40" t="s">
        <v>27</v>
      </c>
      <c r="AB47" s="40" t="s">
        <v>27</v>
      </c>
      <c r="AC47" s="40" t="s">
        <v>27</v>
      </c>
      <c r="AD47" s="40" t="s">
        <v>27</v>
      </c>
      <c r="AE47" s="40" t="s">
        <v>27</v>
      </c>
      <c r="AF47" s="40" t="s">
        <v>28</v>
      </c>
      <c r="AG47" s="42"/>
      <c r="AH47" s="163"/>
      <c r="AI47" s="152"/>
      <c r="AJ47" s="154"/>
      <c r="AK47" s="156"/>
      <c r="AL47" s="237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41"/>
      <c r="AZ47" s="68"/>
      <c r="BA47" s="68"/>
      <c r="BB47" s="68"/>
      <c r="BC47" s="68"/>
      <c r="BD47" s="68"/>
      <c r="BE47" s="68"/>
    </row>
    <row r="48" spans="1:217" s="69" customFormat="1" ht="14.1" customHeight="1" thickTop="1" x14ac:dyDescent="0.2">
      <c r="A48" s="160" t="s">
        <v>34</v>
      </c>
      <c r="B48" s="44">
        <v>4</v>
      </c>
      <c r="C48" s="44"/>
      <c r="D48" s="44"/>
      <c r="E48" s="44"/>
      <c r="F48" s="44"/>
      <c r="G48" s="44"/>
      <c r="H48" s="44"/>
      <c r="I48" s="44">
        <v>4</v>
      </c>
      <c r="J48" s="44"/>
      <c r="K48" s="44"/>
      <c r="L48" s="44"/>
      <c r="M48" s="44"/>
      <c r="N48" s="44"/>
      <c r="O48" s="44"/>
      <c r="P48" s="44"/>
      <c r="Q48" s="44">
        <v>4</v>
      </c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38"/>
      <c r="AD48" s="38"/>
      <c r="AE48" s="38"/>
      <c r="AF48" s="48"/>
      <c r="AG48" s="39"/>
      <c r="AH48" s="162">
        <f>SUM(COUNTIF(B49:AF49,"O"),COUNTIF(B49:AF49,"G"),COUNTIF(A49:AF49,"ـــــ"),COUNTIF(A49:AF49,"D"))</f>
        <v>22</v>
      </c>
      <c r="AI48" s="151">
        <f t="shared" si="1"/>
        <v>8</v>
      </c>
      <c r="AJ48" s="153">
        <f>SUM(B48:AF48)</f>
        <v>12</v>
      </c>
      <c r="AK48" s="156"/>
      <c r="AL48" s="236">
        <f>SUM(COUNTIF(B49:AF49,"F"))</f>
        <v>0</v>
      </c>
      <c r="AM48" s="238">
        <f>SUM(COUNTIF(B49:AG49,"V"),COUNTIF(B49:AG49,"M"))</f>
        <v>0</v>
      </c>
      <c r="AN48" s="238">
        <f>SUM(COUNTIF(B49:AG49,"E"))</f>
        <v>0</v>
      </c>
      <c r="AO48" s="238">
        <f>SUM(COUNTIF(B49:AG49,"B"))</f>
        <v>0</v>
      </c>
      <c r="AP48" s="238">
        <f>SUM(COUNTIF(B49:AG49,"A"))</f>
        <v>0</v>
      </c>
      <c r="AQ48" s="238">
        <f>SUM(COUNTIF(B49:AG49,"Q"))</f>
        <v>0</v>
      </c>
      <c r="AR48" s="238">
        <f>SUM(COUNTIF(B49:AG49,"S"))</f>
        <v>0</v>
      </c>
      <c r="AS48" s="238">
        <f>SUM(COUNTIF(B49:AG49,"K"))</f>
        <v>0</v>
      </c>
      <c r="AT48" s="238">
        <f>SUM(COUNTIF(B49:AG49,"L"))</f>
        <v>0</v>
      </c>
      <c r="AU48" s="238">
        <f>SUM(COUNTIF(B49:AG49,"P"))</f>
        <v>0</v>
      </c>
      <c r="AV48" s="238">
        <f>SUM(COUNTIF(B49:AG49,"J"))</f>
        <v>0</v>
      </c>
      <c r="AW48" s="238">
        <f>SUM(COUNTIF(B49:AG49,"I"))</f>
        <v>0</v>
      </c>
      <c r="AX48" s="238">
        <f>SUM(COUNTIF(B49:AG49,"Y"))</f>
        <v>0</v>
      </c>
      <c r="AY48" s="240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 x14ac:dyDescent="0.25">
      <c r="A49" s="161"/>
      <c r="B49" s="41" t="s">
        <v>29</v>
      </c>
      <c r="C49" s="41" t="s">
        <v>29</v>
      </c>
      <c r="D49" s="41" t="s">
        <v>29</v>
      </c>
      <c r="E49" s="41" t="s">
        <v>29</v>
      </c>
      <c r="F49" s="41" t="s">
        <v>29</v>
      </c>
      <c r="G49" s="41" t="s">
        <v>29</v>
      </c>
      <c r="H49" s="41" t="s">
        <v>29</v>
      </c>
      <c r="I49" s="41" t="s">
        <v>29</v>
      </c>
      <c r="J49" s="41" t="s">
        <v>29</v>
      </c>
      <c r="K49" s="41" t="s">
        <v>29</v>
      </c>
      <c r="L49" s="41" t="s">
        <v>29</v>
      </c>
      <c r="M49" s="41" t="s">
        <v>29</v>
      </c>
      <c r="N49" s="41" t="s">
        <v>29</v>
      </c>
      <c r="O49" s="41" t="s">
        <v>29</v>
      </c>
      <c r="P49" s="41" t="s">
        <v>29</v>
      </c>
      <c r="Q49" s="41" t="s">
        <v>29</v>
      </c>
      <c r="R49" s="41" t="s">
        <v>29</v>
      </c>
      <c r="S49" s="41" t="s">
        <v>29</v>
      </c>
      <c r="T49" s="41" t="s">
        <v>29</v>
      </c>
      <c r="U49" s="41" t="s">
        <v>29</v>
      </c>
      <c r="V49" s="41" t="s">
        <v>29</v>
      </c>
      <c r="W49" s="41" t="s">
        <v>29</v>
      </c>
      <c r="X49" s="46" t="s">
        <v>28</v>
      </c>
      <c r="Y49" s="46" t="s">
        <v>27</v>
      </c>
      <c r="Z49" s="46" t="s">
        <v>27</v>
      </c>
      <c r="AA49" s="46" t="s">
        <v>27</v>
      </c>
      <c r="AB49" s="46" t="s">
        <v>27</v>
      </c>
      <c r="AC49" s="41" t="s">
        <v>27</v>
      </c>
      <c r="AD49" s="41" t="s">
        <v>27</v>
      </c>
      <c r="AE49" s="46" t="s">
        <v>27</v>
      </c>
      <c r="AF49" s="48"/>
      <c r="AG49" s="42"/>
      <c r="AH49" s="163"/>
      <c r="AI49" s="152"/>
      <c r="AJ49" s="154"/>
      <c r="AK49" s="156"/>
      <c r="AL49" s="237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41"/>
      <c r="AZ49" s="68"/>
      <c r="BA49" s="68"/>
      <c r="BB49" s="68"/>
      <c r="BC49" s="68"/>
      <c r="BD49" s="68"/>
      <c r="BE49" s="68"/>
    </row>
    <row r="50" spans="1:217" s="69" customFormat="1" ht="14.1" customHeight="1" thickTop="1" x14ac:dyDescent="0.2">
      <c r="A50" s="160" t="s">
        <v>36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62">
        <f>SUM(COUNTIF(B51:AF51,"O"),COUNTIF(B51:AF51,"G"),COUNTIF(A51:AF51,"ـــــ"),COUNTIF(A51:AF51,"D"))</f>
        <v>11</v>
      </c>
      <c r="AI50" s="151">
        <f t="shared" si="1"/>
        <v>19</v>
      </c>
      <c r="AJ50" s="153">
        <f>SUM(B50:AF50)</f>
        <v>0</v>
      </c>
      <c r="AK50" s="156"/>
      <c r="AL50" s="236">
        <f>SUM(COUNTIF(B51:AF51,"F"))</f>
        <v>0</v>
      </c>
      <c r="AM50" s="238">
        <f>SUM(COUNTIF(B51:AG51,"V"),COUNTIF(B51:AG51,"M"))</f>
        <v>1</v>
      </c>
      <c r="AN50" s="238">
        <f>SUM(COUNTIF(B51:AG51,"E"))</f>
        <v>0</v>
      </c>
      <c r="AO50" s="238">
        <f>SUM(COUNTIF(B51:AG51,"B"))</f>
        <v>0</v>
      </c>
      <c r="AP50" s="238">
        <f>SUM(COUNTIF(B51:AG51,"A"))</f>
        <v>0</v>
      </c>
      <c r="AQ50" s="238">
        <f>SUM(COUNTIF(B51:AG51,"Q"))</f>
        <v>0</v>
      </c>
      <c r="AR50" s="238">
        <f>SUM(COUNTIF(B51:AG51,"S"))</f>
        <v>0</v>
      </c>
      <c r="AS50" s="238">
        <f>SUM(COUNTIF(B51:AG51,"K"))</f>
        <v>0</v>
      </c>
      <c r="AT50" s="238">
        <f>SUM(COUNTIF(B51:AG51,"L"))</f>
        <v>0</v>
      </c>
      <c r="AU50" s="238">
        <f>SUM(COUNTIF(B51:AG51,"P"))</f>
        <v>0</v>
      </c>
      <c r="AV50" s="238">
        <f>SUM(COUNTIF(B51:AG51,"J"))</f>
        <v>0</v>
      </c>
      <c r="AW50" s="238">
        <f>SUM(COUNTIF(B51:AG51,"I"))</f>
        <v>0</v>
      </c>
      <c r="AX50" s="238">
        <f>SUM(COUNTIF(B51:AG51,"Y"))</f>
        <v>0</v>
      </c>
      <c r="AY50" s="240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 x14ac:dyDescent="0.25">
      <c r="A51" s="161"/>
      <c r="B51" s="40" t="s">
        <v>27</v>
      </c>
      <c r="C51" s="40" t="s">
        <v>27</v>
      </c>
      <c r="D51" s="40" t="s">
        <v>27</v>
      </c>
      <c r="E51" s="40" t="s">
        <v>27</v>
      </c>
      <c r="F51" s="40" t="s">
        <v>27</v>
      </c>
      <c r="G51" s="40" t="s">
        <v>27</v>
      </c>
      <c r="H51" s="40" t="s">
        <v>28</v>
      </c>
      <c r="I51" s="41" t="s">
        <v>29</v>
      </c>
      <c r="J51" s="41" t="s">
        <v>29</v>
      </c>
      <c r="K51" s="41" t="s">
        <v>29</v>
      </c>
      <c r="L51" s="41" t="s">
        <v>29</v>
      </c>
      <c r="M51" s="41" t="s">
        <v>29</v>
      </c>
      <c r="N51" s="41" t="s">
        <v>29</v>
      </c>
      <c r="O51" s="41" t="s">
        <v>29</v>
      </c>
      <c r="P51" s="41" t="s">
        <v>29</v>
      </c>
      <c r="Q51" s="41" t="s">
        <v>81</v>
      </c>
      <c r="R51" s="41" t="s">
        <v>81</v>
      </c>
      <c r="S51" s="41" t="s">
        <v>81</v>
      </c>
      <c r="T51" s="41" t="s">
        <v>28</v>
      </c>
      <c r="U51" s="41" t="s">
        <v>27</v>
      </c>
      <c r="V51" s="41" t="s">
        <v>27</v>
      </c>
      <c r="W51" s="41" t="s">
        <v>27</v>
      </c>
      <c r="X51" s="41" t="s">
        <v>27</v>
      </c>
      <c r="Y51" s="41" t="s">
        <v>27</v>
      </c>
      <c r="Z51" s="41" t="s">
        <v>27</v>
      </c>
      <c r="AA51" s="41" t="s">
        <v>27</v>
      </c>
      <c r="AB51" s="41" t="s">
        <v>27</v>
      </c>
      <c r="AC51" s="41" t="s">
        <v>27</v>
      </c>
      <c r="AD51" s="41" t="s">
        <v>27</v>
      </c>
      <c r="AE51" s="41" t="s">
        <v>27</v>
      </c>
      <c r="AF51" s="41" t="s">
        <v>12</v>
      </c>
      <c r="AG51" s="42"/>
      <c r="AH51" s="163"/>
      <c r="AI51" s="152"/>
      <c r="AJ51" s="154"/>
      <c r="AK51" s="156"/>
      <c r="AL51" s="237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41"/>
      <c r="AZ51" s="68"/>
      <c r="BA51" s="68"/>
      <c r="BB51" s="68"/>
      <c r="BC51" s="68"/>
      <c r="BD51" s="68"/>
      <c r="BE51" s="68"/>
    </row>
    <row r="52" spans="1:217" s="69" customFormat="1" ht="14.1" customHeight="1" thickTop="1" x14ac:dyDescent="0.2">
      <c r="A52" s="160" t="s">
        <v>37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62">
        <f>SUM(COUNTIF(B53:AF53,"O"),COUNTIF(B53:AF53,"G"),COUNTIF(A53:AF53,"ـــــ"),COUNTIF(A53:AF53,"D"))</f>
        <v>3</v>
      </c>
      <c r="AI52" s="151">
        <f t="shared" si="1"/>
        <v>0</v>
      </c>
      <c r="AJ52" s="153">
        <f>SUM(B52:AF52)</f>
        <v>0</v>
      </c>
      <c r="AK52" s="156"/>
      <c r="AL52" s="236">
        <f>SUM(COUNTIF(B53:AF53,"F"))</f>
        <v>0</v>
      </c>
      <c r="AM52" s="238">
        <f>SUM(COUNTIF(B53:AG53,"V"),COUNTIF(B53:AG53,"M"))</f>
        <v>23</v>
      </c>
      <c r="AN52" s="238">
        <f>SUM(COUNTIF(B53:AG53,"E"))</f>
        <v>0</v>
      </c>
      <c r="AO52" s="238">
        <f>SUM(COUNTIF(B53:AG53,"B"))</f>
        <v>0</v>
      </c>
      <c r="AP52" s="238">
        <f>SUM(COUNTIF(B53:AG53,"A"))</f>
        <v>0</v>
      </c>
      <c r="AQ52" s="238">
        <f>SUM(COUNTIF(B53:AG53,"Q"))</f>
        <v>0</v>
      </c>
      <c r="AR52" s="238">
        <f>SUM(COUNTIF(B53:AG53,"S"))</f>
        <v>0</v>
      </c>
      <c r="AS52" s="238">
        <f>SUM(COUNTIF(B53:AG53,"K"))</f>
        <v>0</v>
      </c>
      <c r="AT52" s="238">
        <f>SUM(COUNTIF(B53:AG53,"L"))</f>
        <v>0</v>
      </c>
      <c r="AU52" s="238">
        <f>SUM(COUNTIF(B53:AG53,"P"))</f>
        <v>0</v>
      </c>
      <c r="AV52" s="238">
        <f>SUM(COUNTIF(B53:AG53,"J"))</f>
        <v>0</v>
      </c>
      <c r="AW52" s="238">
        <f>SUM(COUNTIF(B53:AG53,"I"))</f>
        <v>0</v>
      </c>
      <c r="AX52" s="238">
        <f>SUM(COUNTIF(B53:AG53,"Y"))</f>
        <v>0</v>
      </c>
      <c r="AY52" s="240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 x14ac:dyDescent="0.25">
      <c r="A53" s="161"/>
      <c r="B53" s="40" t="s">
        <v>38</v>
      </c>
      <c r="C53" s="40" t="s">
        <v>12</v>
      </c>
      <c r="D53" s="40" t="s">
        <v>12</v>
      </c>
      <c r="E53" s="40" t="s">
        <v>12</v>
      </c>
      <c r="F53" s="40" t="s">
        <v>12</v>
      </c>
      <c r="G53" s="40" t="s">
        <v>12</v>
      </c>
      <c r="H53" s="40" t="s">
        <v>12</v>
      </c>
      <c r="I53" s="40" t="s">
        <v>38</v>
      </c>
      <c r="J53" s="40" t="s">
        <v>12</v>
      </c>
      <c r="K53" s="40" t="s">
        <v>12</v>
      </c>
      <c r="L53" s="40" t="s">
        <v>12</v>
      </c>
      <c r="M53" s="40" t="s">
        <v>12</v>
      </c>
      <c r="N53" s="46" t="s">
        <v>12</v>
      </c>
      <c r="O53" s="46" t="s">
        <v>12</v>
      </c>
      <c r="P53" s="46" t="s">
        <v>38</v>
      </c>
      <c r="Q53" s="46" t="s">
        <v>12</v>
      </c>
      <c r="R53" s="46" t="s">
        <v>12</v>
      </c>
      <c r="S53" s="46" t="s">
        <v>12</v>
      </c>
      <c r="T53" s="46" t="s">
        <v>12</v>
      </c>
      <c r="U53" s="40" t="s">
        <v>12</v>
      </c>
      <c r="V53" s="40" t="s">
        <v>12</v>
      </c>
      <c r="W53" s="40" t="s">
        <v>38</v>
      </c>
      <c r="X53" s="40" t="s">
        <v>12</v>
      </c>
      <c r="Y53" s="40" t="s">
        <v>80</v>
      </c>
      <c r="Z53" s="40" t="s">
        <v>80</v>
      </c>
      <c r="AA53" s="41" t="s">
        <v>29</v>
      </c>
      <c r="AB53" s="40"/>
      <c r="AC53" s="40"/>
      <c r="AD53" s="40"/>
      <c r="AE53" s="40"/>
      <c r="AF53" s="48"/>
      <c r="AG53" s="42"/>
      <c r="AH53" s="163"/>
      <c r="AI53" s="152"/>
      <c r="AJ53" s="154"/>
      <c r="AK53" s="157"/>
      <c r="AL53" s="237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41"/>
      <c r="AZ53" s="68"/>
      <c r="BA53" s="68"/>
      <c r="BB53" s="68"/>
      <c r="BC53" s="68"/>
      <c r="BD53" s="68"/>
      <c r="BE53" s="68"/>
    </row>
    <row r="54" spans="1:217" s="69" customFormat="1" ht="14.1" customHeight="1" thickTop="1" x14ac:dyDescent="0.2">
      <c r="A54" s="160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62">
        <f>SUM(COUNTIF(B55:AF55,"O"),COUNTIF(B55:AF55,"G"),COUNTIF(A55:AF55,"ـــــ"),COUNTIF(A55:AF55,"D"))</f>
        <v>0</v>
      </c>
      <c r="AI54" s="151">
        <f t="shared" si="1"/>
        <v>0</v>
      </c>
      <c r="AJ54" s="153">
        <f>SUM(B54:AF54)</f>
        <v>0</v>
      </c>
      <c r="AK54" s="179">
        <v>2018</v>
      </c>
      <c r="AL54" s="236">
        <f>SUM(COUNTIF(B55:AF55,"F"))</f>
        <v>0</v>
      </c>
      <c r="AM54" s="238">
        <f>SUM(COUNTIF(B55:AG55,"V"),COUNTIF(B55:AG55,"M"))</f>
        <v>0</v>
      </c>
      <c r="AN54" s="238">
        <f>SUM(COUNTIF(B55:AG55,"E"))</f>
        <v>0</v>
      </c>
      <c r="AO54" s="238">
        <f>SUM(COUNTIF(B55:AG55,"B"))</f>
        <v>0</v>
      </c>
      <c r="AP54" s="238">
        <f>SUM(COUNTIF(B55:AG55,"A"))</f>
        <v>0</v>
      </c>
      <c r="AQ54" s="238">
        <f>SUM(COUNTIF(B55:AG55,"Q"))</f>
        <v>0</v>
      </c>
      <c r="AR54" s="238">
        <f>SUM(COUNTIF(B55:AG55,"S"))</f>
        <v>0</v>
      </c>
      <c r="AS54" s="238">
        <f>SUM(COUNTIF(B55:AG55,"K"))</f>
        <v>0</v>
      </c>
      <c r="AT54" s="238">
        <f>SUM(COUNTIF(B55:AG55,"L"))</f>
        <v>0</v>
      </c>
      <c r="AU54" s="238">
        <f>SUM(COUNTIF(B55:AG55,"P"))</f>
        <v>0</v>
      </c>
      <c r="AV54" s="238">
        <f>SUM(COUNTIF(B55:AG55,"J"))</f>
        <v>0</v>
      </c>
      <c r="AW54" s="238">
        <f>SUM(COUNTIF(B55:AG55,"I"))</f>
        <v>0</v>
      </c>
      <c r="AX54" s="238">
        <f>SUM(COUNTIF(B55:AG55,"Y"))</f>
        <v>0</v>
      </c>
      <c r="AY54" s="240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 x14ac:dyDescent="0.25">
      <c r="A55" s="161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63"/>
      <c r="AI55" s="152"/>
      <c r="AJ55" s="154"/>
      <c r="AK55" s="180"/>
      <c r="AL55" s="237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41"/>
      <c r="AZ55" s="68"/>
      <c r="BA55" s="68"/>
      <c r="BB55" s="68"/>
      <c r="BC55" s="68"/>
      <c r="BD55" s="68"/>
      <c r="BE55" s="68"/>
    </row>
    <row r="56" spans="1:217" s="69" customFormat="1" ht="14.1" customHeight="1" thickTop="1" x14ac:dyDescent="0.2">
      <c r="A56" s="160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62">
        <f>SUM(COUNTIF(B57:AF57,"O"),COUNTIF(B57:AF57,"G"),COUNTIF(A57:AF57,"ـــــ"),COUNTIF(A57:AF57,"D"))</f>
        <v>0</v>
      </c>
      <c r="AI56" s="151">
        <f t="shared" si="1"/>
        <v>0</v>
      </c>
      <c r="AJ56" s="153">
        <f>SUM(B56:AF56)</f>
        <v>0</v>
      </c>
      <c r="AK56" s="180"/>
      <c r="AL56" s="236">
        <f>SUM(COUNTIF(B57:AF57,"F"))</f>
        <v>0</v>
      </c>
      <c r="AM56" s="238">
        <f>SUM(COUNTIF(B57:AG57,"V"),COUNTIF(B57:AG57,"M"))</f>
        <v>0</v>
      </c>
      <c r="AN56" s="238">
        <f>SUM(COUNTIF(B57:AG57,"E"))</f>
        <v>0</v>
      </c>
      <c r="AO56" s="238">
        <f>SUM(COUNTIF(B57:AG57,"B"))</f>
        <v>0</v>
      </c>
      <c r="AP56" s="238">
        <f>SUM(COUNTIF(B57:AG57,"A"))</f>
        <v>0</v>
      </c>
      <c r="AQ56" s="238">
        <f>SUM(COUNTIF(B57:AG57,"Q"))</f>
        <v>0</v>
      </c>
      <c r="AR56" s="238">
        <f>SUM(COUNTIF(B57:AG57,"S"))</f>
        <v>0</v>
      </c>
      <c r="AS56" s="238">
        <f>SUM(COUNTIF(B57:AG57,"K"))</f>
        <v>0</v>
      </c>
      <c r="AT56" s="238">
        <f>SUM(COUNTIF(B57:AG57,"L"))</f>
        <v>0</v>
      </c>
      <c r="AU56" s="238">
        <f>SUM(COUNTIF(B57:AG57,"P"))</f>
        <v>0</v>
      </c>
      <c r="AV56" s="238">
        <f>SUM(COUNTIF(B57:AG57,"J"))</f>
        <v>0</v>
      </c>
      <c r="AW56" s="238">
        <f>SUM(COUNTIF(B57:AG57,"I"))</f>
        <v>0</v>
      </c>
      <c r="AX56" s="238">
        <f>SUM(COUNTIF(B57:AG57,"Y"))</f>
        <v>0</v>
      </c>
      <c r="AY56" s="240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 x14ac:dyDescent="0.25">
      <c r="A57" s="161"/>
      <c r="B57" s="40"/>
      <c r="C57" s="40"/>
      <c r="D57" s="40"/>
      <c r="E57" s="40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2"/>
      <c r="AH57" s="163"/>
      <c r="AI57" s="152"/>
      <c r="AJ57" s="154"/>
      <c r="AK57" s="180"/>
      <c r="AL57" s="237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41"/>
      <c r="AZ57" s="68"/>
      <c r="BA57" s="68"/>
      <c r="BB57" s="68"/>
      <c r="BC57" s="68"/>
      <c r="BD57" s="68"/>
      <c r="BE57" s="68"/>
    </row>
    <row r="58" spans="1:217" s="69" customFormat="1" ht="14.1" customHeight="1" thickTop="1" x14ac:dyDescent="0.2">
      <c r="A58" s="160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62">
        <f>SUM(COUNTIF(B59:AF59,"O"),COUNTIF(B59:AF59,"G"),COUNTIF(A59:AF59,"ـــــ"),COUNTIF(A59:AF59,"D"))</f>
        <v>0</v>
      </c>
      <c r="AI58" s="151">
        <f t="shared" si="1"/>
        <v>0</v>
      </c>
      <c r="AJ58" s="153">
        <f>SUM(B58:AF58)</f>
        <v>0</v>
      </c>
      <c r="AK58" s="180"/>
      <c r="AL58" s="236">
        <f>SUM(COUNTIF(B59:AF59,"F"))</f>
        <v>0</v>
      </c>
      <c r="AM58" s="238">
        <f>SUM(COUNTIF(B59:AG59,"V"),COUNTIF(B59:AG59,"M"))</f>
        <v>0</v>
      </c>
      <c r="AN58" s="238">
        <f>SUM(COUNTIF(B59:AG59,"E"))</f>
        <v>0</v>
      </c>
      <c r="AO58" s="238">
        <f>SUM(COUNTIF(B59:AG59,"B"))</f>
        <v>0</v>
      </c>
      <c r="AP58" s="238">
        <f>SUM(COUNTIF(B59:AG59,"A"))</f>
        <v>0</v>
      </c>
      <c r="AQ58" s="238">
        <f>SUM(COUNTIF(B59:AG59,"Q"))</f>
        <v>0</v>
      </c>
      <c r="AR58" s="238">
        <f>SUM(COUNTIF(B59:AG59,"S"))</f>
        <v>0</v>
      </c>
      <c r="AS58" s="238">
        <f>SUM(COUNTIF(B59:AG59,"K"))</f>
        <v>0</v>
      </c>
      <c r="AT58" s="238">
        <f>SUM(COUNTIF(B59:AG59,"L"))</f>
        <v>0</v>
      </c>
      <c r="AU58" s="238">
        <f>SUM(COUNTIF(B59:AG59,"P"))</f>
        <v>0</v>
      </c>
      <c r="AV58" s="238">
        <f>SUM(COUNTIF(B59:AG59,"J"))</f>
        <v>0</v>
      </c>
      <c r="AW58" s="238">
        <f>SUM(COUNTIF(B59:AG59,"I"))</f>
        <v>0</v>
      </c>
      <c r="AX58" s="238">
        <f>SUM(COUNTIF(B59:AG59,"Y"))</f>
        <v>0</v>
      </c>
      <c r="AY58" s="240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 x14ac:dyDescent="0.25">
      <c r="A59" s="161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63"/>
      <c r="AI59" s="152"/>
      <c r="AJ59" s="154"/>
      <c r="AK59" s="180"/>
      <c r="AL59" s="237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41"/>
      <c r="AZ59" s="68"/>
      <c r="BA59" s="68"/>
      <c r="BB59" s="68"/>
      <c r="BC59" s="68"/>
      <c r="BD59" s="68"/>
      <c r="BE59" s="68"/>
    </row>
    <row r="60" spans="1:217" s="69" customFormat="1" ht="14.1" customHeight="1" thickTop="1" x14ac:dyDescent="0.2">
      <c r="A60" s="160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62">
        <f>SUM(COUNTIF(B61:AF61,"O"),COUNTIF(B61:AF61,"G"),COUNTIF(A61:AF61,"ـــــ"),COUNTIF(A61:AF61,"D"))</f>
        <v>0</v>
      </c>
      <c r="AI60" s="151">
        <f t="shared" si="1"/>
        <v>0</v>
      </c>
      <c r="AJ60" s="153">
        <f>SUM(B60:AF60)</f>
        <v>0</v>
      </c>
      <c r="AK60" s="180"/>
      <c r="AL60" s="236">
        <f>SUM(COUNTIF(B61:AF61,"F"))</f>
        <v>0</v>
      </c>
      <c r="AM60" s="238">
        <f>SUM(COUNTIF(B61:AG61,"V"),COUNTIF(B61:AG61,"M"))</f>
        <v>0</v>
      </c>
      <c r="AN60" s="238">
        <f>SUM(COUNTIF(B61:AG61,"E"))</f>
        <v>0</v>
      </c>
      <c r="AO60" s="238">
        <f>SUM(COUNTIF(B61:AG61,"B"))</f>
        <v>0</v>
      </c>
      <c r="AP60" s="238">
        <f>SUM(COUNTIF(B61:AG61,"A"))</f>
        <v>0</v>
      </c>
      <c r="AQ60" s="238">
        <f>SUM(COUNTIF(B61:AG61,"Q"))</f>
        <v>0</v>
      </c>
      <c r="AR60" s="238">
        <f>SUM(COUNTIF(B61:AG61,"S"))</f>
        <v>0</v>
      </c>
      <c r="AS60" s="238">
        <f>SUM(COUNTIF(B61:AG61,"K"))</f>
        <v>0</v>
      </c>
      <c r="AT60" s="238">
        <f>SUM(COUNTIF(B61:AG61,"L"))</f>
        <v>0</v>
      </c>
      <c r="AU60" s="238">
        <f>SUM(COUNTIF(B61:AG61,"P"))</f>
        <v>0</v>
      </c>
      <c r="AV60" s="238">
        <f>SUM(COUNTIF(B61:AG61,"J"))</f>
        <v>0</v>
      </c>
      <c r="AW60" s="238">
        <f>SUM(COUNTIF(B61:AG61,"I"))</f>
        <v>0</v>
      </c>
      <c r="AX60" s="238">
        <f>SUM(COUNTIF(B61:AG61,"Y"))</f>
        <v>0</v>
      </c>
      <c r="AY60" s="240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 x14ac:dyDescent="0.25">
      <c r="A61" s="161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63"/>
      <c r="AI61" s="152"/>
      <c r="AJ61" s="154"/>
      <c r="AK61" s="180"/>
      <c r="AL61" s="237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41"/>
      <c r="AZ61" s="68"/>
      <c r="BA61" s="68"/>
      <c r="BB61" s="68"/>
      <c r="BC61" s="68"/>
      <c r="BD61" s="68"/>
      <c r="BE61" s="68"/>
    </row>
    <row r="62" spans="1:217" s="69" customFormat="1" ht="14.1" customHeight="1" thickTop="1" x14ac:dyDescent="0.2">
      <c r="A62" s="160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62">
        <f>SUM(COUNTIF(B63:AF63,"O"),COUNTIF(B63:AF63,"G"),COUNTIF(A63:AF63,"ـــــ"),COUNTIF(A63:AF63,"D"))</f>
        <v>0</v>
      </c>
      <c r="AI62" s="151">
        <f t="shared" si="1"/>
        <v>0</v>
      </c>
      <c r="AJ62" s="153">
        <f>SUM(B62:AF62)</f>
        <v>0</v>
      </c>
      <c r="AK62" s="180"/>
      <c r="AL62" s="236">
        <f>SUM(COUNTIF(B63:AF63,"F"))</f>
        <v>0</v>
      </c>
      <c r="AM62" s="238">
        <f>SUM(COUNTIF(B63:AG63,"V"),COUNTIF(B63:AG63,"M"))</f>
        <v>0</v>
      </c>
      <c r="AN62" s="238">
        <f>SUM(COUNTIF(B63:AG63,"E"))</f>
        <v>0</v>
      </c>
      <c r="AO62" s="238">
        <f>SUM(COUNTIF(B63:AG63,"B"))</f>
        <v>0</v>
      </c>
      <c r="AP62" s="238">
        <f>SUM(COUNTIF(B63:AG63,"A"))</f>
        <v>0</v>
      </c>
      <c r="AQ62" s="238">
        <f>SUM(COUNTIF(B63:AG63,"Q"))</f>
        <v>0</v>
      </c>
      <c r="AR62" s="238">
        <f>SUM(COUNTIF(B63:AG63,"S"))</f>
        <v>0</v>
      </c>
      <c r="AS62" s="238">
        <f>SUM(COUNTIF(B63:AG63,"K"))</f>
        <v>0</v>
      </c>
      <c r="AT62" s="238">
        <f>SUM(COUNTIF(B63:AG63,"L"))</f>
        <v>0</v>
      </c>
      <c r="AU62" s="238">
        <f>SUM(COUNTIF(B63:AG63,"P"))</f>
        <v>0</v>
      </c>
      <c r="AV62" s="238">
        <f>SUM(COUNTIF(B63:AG63,"J"))</f>
        <v>0</v>
      </c>
      <c r="AW62" s="238">
        <f>SUM(COUNTIF(B63:AG63,"I"))</f>
        <v>0</v>
      </c>
      <c r="AX62" s="238">
        <f>SUM(COUNTIF(B63:AG63,"Y"))</f>
        <v>0</v>
      </c>
      <c r="AY62" s="240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 x14ac:dyDescent="0.25">
      <c r="A63" s="161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63"/>
      <c r="AI63" s="152"/>
      <c r="AJ63" s="154"/>
      <c r="AK63" s="180"/>
      <c r="AL63" s="237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41"/>
      <c r="AZ63" s="68"/>
      <c r="BA63" s="68"/>
      <c r="BB63" s="68"/>
      <c r="BC63" s="68"/>
      <c r="BD63" s="68"/>
      <c r="BE63" s="68"/>
    </row>
    <row r="64" spans="1:217" s="69" customFormat="1" ht="14.1" customHeight="1" thickTop="1" x14ac:dyDescent="0.2">
      <c r="A64" s="160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62">
        <f>SUM(COUNTIF(B65:AF65,"O"),COUNTIF(B65:AF65,"G"),COUNTIF(A65:AF65,"ـــــ"),COUNTIF(A65:AF65,"D"))</f>
        <v>0</v>
      </c>
      <c r="AI64" s="151">
        <f t="shared" si="1"/>
        <v>0</v>
      </c>
      <c r="AJ64" s="153">
        <f>SUM(B64:AF64)</f>
        <v>0</v>
      </c>
      <c r="AK64" s="180"/>
      <c r="AL64" s="236">
        <f>SUM(COUNTIF(B65:AF65,"F"))</f>
        <v>0</v>
      </c>
      <c r="AM64" s="238">
        <f>SUM(COUNTIF(B65:AG65,"V"),COUNTIF(B65:AG65,"M"))</f>
        <v>0</v>
      </c>
      <c r="AN64" s="238">
        <f>SUM(COUNTIF(B65:AG65,"E"))</f>
        <v>0</v>
      </c>
      <c r="AO64" s="238">
        <f>SUM(COUNTIF(B65:AG65,"B"))</f>
        <v>0</v>
      </c>
      <c r="AP64" s="238">
        <f>SUM(COUNTIF(B65:AG65,"A"))</f>
        <v>0</v>
      </c>
      <c r="AQ64" s="238">
        <f>SUM(COUNTIF(B65:AG65,"Q"))</f>
        <v>0</v>
      </c>
      <c r="AR64" s="238">
        <f>SUM(COUNTIF(B65:AG65,"S"))</f>
        <v>0</v>
      </c>
      <c r="AS64" s="238">
        <f>SUM(COUNTIF(B65:AG65,"K"))</f>
        <v>0</v>
      </c>
      <c r="AT64" s="238">
        <f>SUM(COUNTIF(B65:AG65,"L"))</f>
        <v>0</v>
      </c>
      <c r="AU64" s="238">
        <f>SUM(COUNTIF(B65:AG65,"P"))</f>
        <v>0</v>
      </c>
      <c r="AV64" s="238">
        <f>SUM(COUNTIF(B65:AG65,"J"))</f>
        <v>0</v>
      </c>
      <c r="AW64" s="238">
        <f>SUM(COUNTIF(B65:AG65,"I"))</f>
        <v>0</v>
      </c>
      <c r="AX64" s="238">
        <f>SUM(COUNTIF(B65:AG65,"Y"))</f>
        <v>0</v>
      </c>
      <c r="AY64" s="240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 x14ac:dyDescent="0.25">
      <c r="A65" s="182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63"/>
      <c r="AI65" s="152"/>
      <c r="AJ65" s="183"/>
      <c r="AK65" s="181"/>
      <c r="AL65" s="242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4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87" t="str">
        <f>IF(AB71&lt;=-7,"انتبه  هذا الموظف قد تجاوز ايام الإجازة المطلوبة منه -7 ايام","")</f>
        <v/>
      </c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5"/>
      <c r="AB67" s="188">
        <f>AH67-AI67</f>
        <v>-8</v>
      </c>
      <c r="AC67" s="189"/>
      <c r="AD67" s="192" t="s">
        <v>46</v>
      </c>
      <c r="AE67" s="193"/>
      <c r="AF67" s="194"/>
      <c r="AG67" s="59"/>
      <c r="AH67" s="198">
        <f>SUM(AH42:AH65)</f>
        <v>67</v>
      </c>
      <c r="AI67" s="200">
        <f>SUM(AI42:AI65)</f>
        <v>75</v>
      </c>
      <c r="AJ67" s="226">
        <f>SUM(AJ42:AJ65)</f>
        <v>44</v>
      </c>
      <c r="AK67" s="60"/>
      <c r="AL67" s="228">
        <f>SUM(AL42:AL65)</f>
        <v>0</v>
      </c>
      <c r="AM67" s="212">
        <f t="shared" ref="AM67:AW67" si="2">SUM(AM42:AM65)</f>
        <v>24</v>
      </c>
      <c r="AN67" s="212">
        <f t="shared" si="2"/>
        <v>3</v>
      </c>
      <c r="AO67" s="212">
        <f t="shared" si="2"/>
        <v>0</v>
      </c>
      <c r="AP67" s="212">
        <f t="shared" si="2"/>
        <v>0</v>
      </c>
      <c r="AQ67" s="212">
        <f t="shared" si="2"/>
        <v>0</v>
      </c>
      <c r="AR67" s="212">
        <f t="shared" si="2"/>
        <v>0</v>
      </c>
      <c r="AS67" s="212">
        <f t="shared" si="2"/>
        <v>0</v>
      </c>
      <c r="AT67" s="212">
        <f t="shared" si="2"/>
        <v>0</v>
      </c>
      <c r="AU67" s="212">
        <f t="shared" si="2"/>
        <v>0</v>
      </c>
      <c r="AV67" s="212">
        <f t="shared" si="2"/>
        <v>0</v>
      </c>
      <c r="AW67" s="212">
        <f t="shared" si="2"/>
        <v>0</v>
      </c>
      <c r="AX67" s="214">
        <f>SUM(AX42:AX65)</f>
        <v>0</v>
      </c>
      <c r="AY67" s="214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58"/>
      <c r="AB68" s="190"/>
      <c r="AC68" s="191"/>
      <c r="AD68" s="195"/>
      <c r="AE68" s="196"/>
      <c r="AF68" s="197"/>
      <c r="AG68" s="59"/>
      <c r="AH68" s="199"/>
      <c r="AI68" s="201"/>
      <c r="AJ68" s="227"/>
      <c r="AK68" s="60"/>
      <c r="AL68" s="229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5"/>
      <c r="AY68" s="215"/>
    </row>
    <row r="69" spans="1:217" ht="20.100000000000001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87" t="str">
        <f>IF(AB71&gt;=14,"انتبه  هذا الموظف قد تجاوز رصيده الأيام المسموح بها 14 ايام","")</f>
        <v/>
      </c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58"/>
      <c r="AB69" s="266">
        <f>AB39</f>
        <v>14</v>
      </c>
      <c r="AC69" s="217"/>
      <c r="AD69" s="220" t="s">
        <v>47</v>
      </c>
      <c r="AE69" s="221"/>
      <c r="AF69" s="222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 x14ac:dyDescent="0.3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63"/>
      <c r="AB70" s="218"/>
      <c r="AC70" s="219"/>
      <c r="AD70" s="223"/>
      <c r="AE70" s="224"/>
      <c r="AF70" s="225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 x14ac:dyDescent="0.2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202">
        <f>AB67+AB69</f>
        <v>6</v>
      </c>
      <c r="AC71" s="203"/>
      <c r="AD71" s="206" t="s">
        <v>48</v>
      </c>
      <c r="AE71" s="207"/>
      <c r="AF71" s="208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 x14ac:dyDescent="0.3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204"/>
      <c r="AC72" s="205"/>
      <c r="AD72" s="209"/>
      <c r="AE72" s="210"/>
      <c r="AF72" s="211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 x14ac:dyDescent="0.2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245" t="s">
        <v>50</v>
      </c>
      <c r="O74" s="245"/>
      <c r="P74" s="245"/>
      <c r="Q74" s="245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 x14ac:dyDescent="0.2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 x14ac:dyDescent="0.2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 x14ac:dyDescent="0.2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 x14ac:dyDescent="0.2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 x14ac:dyDescent="0.2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 x14ac:dyDescent="0.2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 x14ac:dyDescent="0.2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 x14ac:dyDescent="0.2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 x14ac:dyDescent="0.2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 x14ac:dyDescent="0.2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 x14ac:dyDescent="0.2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 x14ac:dyDescent="0.2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 x14ac:dyDescent="0.2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 x14ac:dyDescent="0.2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 x14ac:dyDescent="0.2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 x14ac:dyDescent="0.2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 x14ac:dyDescent="0.2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 x14ac:dyDescent="0.2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 x14ac:dyDescent="0.2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 x14ac:dyDescent="0.2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 x14ac:dyDescent="0.2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 x14ac:dyDescent="0.2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 x14ac:dyDescent="0.2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 x14ac:dyDescent="0.2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 x14ac:dyDescent="0.2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 x14ac:dyDescent="0.2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 x14ac:dyDescent="0.2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 x14ac:dyDescent="0.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 x14ac:dyDescent="0.2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 x14ac:dyDescent="0.2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 x14ac:dyDescent="0.2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 x14ac:dyDescent="0.2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 x14ac:dyDescent="0.2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 x14ac:dyDescent="0.2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 x14ac:dyDescent="0.2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 x14ac:dyDescent="0.2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 x14ac:dyDescent="0.2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 x14ac:dyDescent="0.2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 x14ac:dyDescent="0.2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 x14ac:dyDescent="0.2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 x14ac:dyDescent="0.2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 x14ac:dyDescent="0.2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 x14ac:dyDescent="0.2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 x14ac:dyDescent="0.2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 x14ac:dyDescent="0.2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 x14ac:dyDescent="0.2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 x14ac:dyDescent="0.2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 x14ac:dyDescent="0.2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 x14ac:dyDescent="0.2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 x14ac:dyDescent="0.2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 x14ac:dyDescent="0.2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 x14ac:dyDescent="0.2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 x14ac:dyDescent="0.2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 x14ac:dyDescent="0.2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 x14ac:dyDescent="0.2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 x14ac:dyDescent="0.2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 x14ac:dyDescent="0.2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 x14ac:dyDescent="0.2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 x14ac:dyDescent="0.2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 x14ac:dyDescent="0.2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 x14ac:dyDescent="0.2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 x14ac:dyDescent="0.2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 x14ac:dyDescent="0.2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 x14ac:dyDescent="0.2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 x14ac:dyDescent="0.2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 x14ac:dyDescent="0.2">
      <c r="AJ140" s="68"/>
      <c r="AK140" s="19"/>
      <c r="AL140" s="19"/>
      <c r="AM140" s="68"/>
    </row>
    <row r="141" spans="1:217" ht="20.100000000000001" customHeight="1" x14ac:dyDescent="0.2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 x14ac:dyDescent="0.2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 x14ac:dyDescent="0.2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 x14ac:dyDescent="0.2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 x14ac:dyDescent="0.2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 x14ac:dyDescent="0.2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 x14ac:dyDescent="0.2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 x14ac:dyDescent="0.2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 x14ac:dyDescent="0.2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 x14ac:dyDescent="0.2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 x14ac:dyDescent="0.2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 x14ac:dyDescent="0.2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 x14ac:dyDescent="0.2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 x14ac:dyDescent="0.2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 x14ac:dyDescent="0.2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 x14ac:dyDescent="0.2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 x14ac:dyDescent="0.2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 x14ac:dyDescent="0.2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 x14ac:dyDescent="0.2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 x14ac:dyDescent="0.2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 x14ac:dyDescent="0.2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 x14ac:dyDescent="0.2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 x14ac:dyDescent="0.2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 x14ac:dyDescent="0.2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 x14ac:dyDescent="0.2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 x14ac:dyDescent="0.2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 x14ac:dyDescent="0.2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 x14ac:dyDescent="0.2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 x14ac:dyDescent="0.2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 x14ac:dyDescent="0.2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 x14ac:dyDescent="0.2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 x14ac:dyDescent="0.2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 x14ac:dyDescent="0.2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 x14ac:dyDescent="0.2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 x14ac:dyDescent="0.2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 x14ac:dyDescent="0.2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 x14ac:dyDescent="0.2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 x14ac:dyDescent="0.2">
      <c r="AJ178" s="68"/>
      <c r="AK178" s="19"/>
      <c r="AL178" s="19"/>
      <c r="AM178" s="68"/>
    </row>
    <row r="179" spans="1:217" ht="20.100000000000001" customHeight="1" x14ac:dyDescent="0.2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 x14ac:dyDescent="0.2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 x14ac:dyDescent="0.2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 x14ac:dyDescent="0.2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 x14ac:dyDescent="0.2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 x14ac:dyDescent="0.2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 x14ac:dyDescent="0.2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 x14ac:dyDescent="0.2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 x14ac:dyDescent="0.2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 x14ac:dyDescent="0.2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 x14ac:dyDescent="0.2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 x14ac:dyDescent="0.2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 x14ac:dyDescent="0.2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 x14ac:dyDescent="0.2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 x14ac:dyDescent="0.2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 x14ac:dyDescent="0.2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 x14ac:dyDescent="0.2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 x14ac:dyDescent="0.2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 x14ac:dyDescent="0.2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 x14ac:dyDescent="0.2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 x14ac:dyDescent="0.2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 x14ac:dyDescent="0.2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 x14ac:dyDescent="0.2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 x14ac:dyDescent="0.2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 x14ac:dyDescent="0.2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 x14ac:dyDescent="0.2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 x14ac:dyDescent="0.2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 x14ac:dyDescent="0.2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 x14ac:dyDescent="0.2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 x14ac:dyDescent="0.2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 x14ac:dyDescent="0.2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 x14ac:dyDescent="0.2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 x14ac:dyDescent="0.2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 x14ac:dyDescent="0.2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 x14ac:dyDescent="0.2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 x14ac:dyDescent="0.2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 x14ac:dyDescent="0.2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 x14ac:dyDescent="0.2">
      <c r="AJ216" s="68"/>
      <c r="AK216" s="19"/>
      <c r="AL216" s="19"/>
      <c r="AM216" s="68"/>
    </row>
    <row r="217" spans="1:217" ht="20.100000000000001" customHeight="1" x14ac:dyDescent="0.2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 x14ac:dyDescent="0.2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 x14ac:dyDescent="0.2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 x14ac:dyDescent="0.2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 x14ac:dyDescent="0.2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 x14ac:dyDescent="0.2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 x14ac:dyDescent="0.2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 x14ac:dyDescent="0.2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 x14ac:dyDescent="0.2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 x14ac:dyDescent="0.2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 x14ac:dyDescent="0.2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 x14ac:dyDescent="0.2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 x14ac:dyDescent="0.2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 x14ac:dyDescent="0.2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 x14ac:dyDescent="0.2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 x14ac:dyDescent="0.2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 x14ac:dyDescent="0.2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 x14ac:dyDescent="0.2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 x14ac:dyDescent="0.2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 x14ac:dyDescent="0.2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 x14ac:dyDescent="0.2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 x14ac:dyDescent="0.2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 x14ac:dyDescent="0.2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 x14ac:dyDescent="0.2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 x14ac:dyDescent="0.2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 x14ac:dyDescent="0.2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 x14ac:dyDescent="0.2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 x14ac:dyDescent="0.2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 x14ac:dyDescent="0.2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 x14ac:dyDescent="0.2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 x14ac:dyDescent="0.2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 x14ac:dyDescent="0.2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 x14ac:dyDescent="0.2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 x14ac:dyDescent="0.2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 x14ac:dyDescent="0.2">
      <c r="AK251" s="19"/>
    </row>
    <row r="252" spans="1:217" ht="5.65" customHeight="1" x14ac:dyDescent="0.2">
      <c r="AK252" s="19"/>
    </row>
    <row r="253" spans="1:217" ht="5.65" customHeight="1" x14ac:dyDescent="0.2">
      <c r="AK253" s="19"/>
    </row>
    <row r="254" spans="1:217" ht="5.65" customHeight="1" x14ac:dyDescent="0.2">
      <c r="AK254" s="19"/>
    </row>
    <row r="255" spans="1:217" ht="5.65" customHeight="1" x14ac:dyDescent="0.2">
      <c r="AK255" s="19"/>
    </row>
    <row r="256" spans="1:217" ht="5.65" customHeight="1" x14ac:dyDescent="0.2">
      <c r="AK256" s="19"/>
    </row>
    <row r="257" spans="37:37" ht="5.65" customHeight="1" x14ac:dyDescent="0.2">
      <c r="AK257" s="19"/>
    </row>
    <row r="258" spans="37:37" ht="5.65" customHeight="1" x14ac:dyDescent="0.2">
      <c r="AK258" s="19"/>
    </row>
    <row r="259" spans="37:37" ht="5.65" customHeight="1" x14ac:dyDescent="0.2">
      <c r="AK259" s="19"/>
    </row>
    <row r="260" spans="37:37" ht="5.65" customHeight="1" x14ac:dyDescent="0.2">
      <c r="AK260" s="19"/>
    </row>
    <row r="261" spans="37:37" ht="5.65" customHeight="1" x14ac:dyDescent="0.2">
      <c r="AK261" s="19"/>
    </row>
    <row r="262" spans="37:37" ht="5.65" customHeight="1" x14ac:dyDescent="0.2">
      <c r="AK262" s="19"/>
    </row>
    <row r="263" spans="37:37" ht="5.65" customHeight="1" x14ac:dyDescent="0.2">
      <c r="AK263" s="19"/>
    </row>
    <row r="264" spans="37:37" ht="5.65" customHeight="1" x14ac:dyDescent="0.2">
      <c r="AK264" s="19"/>
    </row>
    <row r="265" spans="37:37" ht="5.65" customHeight="1" x14ac:dyDescent="0.2">
      <c r="AK265" s="19"/>
    </row>
    <row r="266" spans="37:37" ht="5.65" customHeight="1" x14ac:dyDescent="0.2">
      <c r="AK266" s="19"/>
    </row>
    <row r="267" spans="37:37" ht="5.65" customHeight="1" x14ac:dyDescent="0.2">
      <c r="AK267" s="19"/>
    </row>
    <row r="268" spans="37:37" ht="5.65" customHeight="1" x14ac:dyDescent="0.2">
      <c r="AK268" s="19"/>
    </row>
    <row r="269" spans="37:37" ht="5.65" customHeight="1" x14ac:dyDescent="0.2">
      <c r="AK269" s="19"/>
    </row>
    <row r="270" spans="37:37" ht="5.65" customHeight="1" x14ac:dyDescent="0.2">
      <c r="AK270" s="19"/>
    </row>
  </sheetData>
  <dataConsolidate/>
  <mergeCells count="547"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48:A49"/>
    <mergeCell ref="AH48:AH49"/>
    <mergeCell ref="AI48:AI49"/>
    <mergeCell ref="AJ48:AJ49"/>
    <mergeCell ref="AL48:AL49"/>
    <mergeCell ref="AM48:AM49"/>
    <mergeCell ref="AP46:AP47"/>
    <mergeCell ref="AQ46:AQ47"/>
    <mergeCell ref="AR46:AR47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
&amp;RRev. No.:  0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HI270"/>
  <sheetViews>
    <sheetView showGridLines="0" zoomScale="80" zoomScaleNormal="80" workbookViewId="0">
      <pane xSplit="1" ySplit="9" topLeftCell="B48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 x14ac:dyDescent="0.2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 x14ac:dyDescent="0.2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 x14ac:dyDescent="0.2">
      <c r="A2" s="1"/>
      <c r="B2" s="2"/>
      <c r="C2" s="3"/>
      <c r="D2" s="3"/>
      <c r="E2" s="4"/>
      <c r="F2" s="4"/>
      <c r="G2" s="6"/>
      <c r="H2" s="6"/>
      <c r="I2" s="6"/>
      <c r="J2" s="130" t="s">
        <v>0</v>
      </c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 x14ac:dyDescent="0.3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131" t="s">
        <v>1</v>
      </c>
      <c r="N3" s="131"/>
      <c r="O3" s="131"/>
      <c r="P3" s="131"/>
      <c r="Q3" s="131"/>
      <c r="R3" s="13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 x14ac:dyDescent="0.25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 x14ac:dyDescent="0.2">
      <c r="C5" s="132">
        <v>16</v>
      </c>
      <c r="D5" s="132"/>
      <c r="E5" s="133" t="s">
        <v>2</v>
      </c>
      <c r="F5" s="133"/>
      <c r="G5" s="133"/>
      <c r="H5" s="133"/>
      <c r="I5" s="6"/>
      <c r="K5" s="18"/>
      <c r="L5" s="18"/>
      <c r="M5" s="134">
        <v>11214</v>
      </c>
      <c r="N5" s="134"/>
      <c r="O5" s="134"/>
      <c r="P5" s="135" t="s">
        <v>3</v>
      </c>
      <c r="Q5" s="135"/>
      <c r="R5" s="135"/>
      <c r="S5" s="135"/>
      <c r="T5" s="19"/>
      <c r="V5" s="20"/>
      <c r="W5" s="136" t="s">
        <v>88</v>
      </c>
      <c r="X5" s="136"/>
      <c r="Y5" s="136"/>
      <c r="Z5" s="136"/>
      <c r="AA5" s="136"/>
      <c r="AB5" s="136"/>
      <c r="AC5" s="136"/>
      <c r="AD5" s="136"/>
      <c r="AE5" s="136"/>
      <c r="AF5" s="137" t="s">
        <v>5</v>
      </c>
      <c r="AG5" s="137"/>
      <c r="AH5" s="137"/>
      <c r="AI5" s="21"/>
      <c r="AJ5" s="22"/>
      <c r="AK5" s="22"/>
      <c r="AL5" s="138" t="s">
        <v>6</v>
      </c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40"/>
    </row>
    <row r="6" spans="1:74" s="5" customFormat="1" ht="12.75" customHeight="1" x14ac:dyDescent="0.2">
      <c r="A6" s="18"/>
      <c r="B6" s="23"/>
      <c r="C6" s="132"/>
      <c r="D6" s="132"/>
      <c r="E6" s="133"/>
      <c r="F6" s="133"/>
      <c r="G6" s="133"/>
      <c r="H6" s="133"/>
      <c r="I6" s="6"/>
      <c r="J6" s="18"/>
      <c r="K6" s="18"/>
      <c r="L6" s="18"/>
      <c r="M6" s="134"/>
      <c r="N6" s="134"/>
      <c r="O6" s="134"/>
      <c r="P6" s="135"/>
      <c r="Q6" s="135"/>
      <c r="R6" s="135"/>
      <c r="S6" s="135"/>
      <c r="T6" s="19"/>
      <c r="U6" s="20"/>
      <c r="V6" s="20"/>
      <c r="W6" s="136"/>
      <c r="X6" s="136"/>
      <c r="Y6" s="136"/>
      <c r="Z6" s="136"/>
      <c r="AA6" s="136"/>
      <c r="AB6" s="136"/>
      <c r="AC6" s="136"/>
      <c r="AD6" s="136"/>
      <c r="AE6" s="136"/>
      <c r="AF6" s="137"/>
      <c r="AG6" s="137"/>
      <c r="AH6" s="137"/>
      <c r="AI6" s="21"/>
      <c r="AJ6" s="22"/>
      <c r="AK6" s="22"/>
      <c r="AL6" s="141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3"/>
    </row>
    <row r="7" spans="1:74" s="29" customFormat="1" ht="15" customHeight="1" thickBot="1" x14ac:dyDescent="0.25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144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6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 x14ac:dyDescent="0.2">
      <c r="A8" s="126" t="s">
        <v>7</v>
      </c>
      <c r="B8" s="128">
        <v>1</v>
      </c>
      <c r="C8" s="128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8">
        <v>12</v>
      </c>
      <c r="N8" s="128">
        <v>13</v>
      </c>
      <c r="O8" s="128">
        <v>14</v>
      </c>
      <c r="P8" s="128">
        <v>15</v>
      </c>
      <c r="Q8" s="128">
        <v>16</v>
      </c>
      <c r="R8" s="128">
        <v>17</v>
      </c>
      <c r="S8" s="128">
        <v>18</v>
      </c>
      <c r="T8" s="128">
        <v>19</v>
      </c>
      <c r="U8" s="128">
        <v>20</v>
      </c>
      <c r="V8" s="128">
        <v>21</v>
      </c>
      <c r="W8" s="128">
        <v>22</v>
      </c>
      <c r="X8" s="128">
        <v>23</v>
      </c>
      <c r="Y8" s="128">
        <v>24</v>
      </c>
      <c r="Z8" s="128">
        <v>25</v>
      </c>
      <c r="AA8" s="128">
        <v>26</v>
      </c>
      <c r="AB8" s="128">
        <v>27</v>
      </c>
      <c r="AC8" s="128">
        <v>28</v>
      </c>
      <c r="AD8" s="128">
        <v>29</v>
      </c>
      <c r="AE8" s="128">
        <v>30</v>
      </c>
      <c r="AF8" s="128">
        <v>31</v>
      </c>
      <c r="AG8" s="33"/>
      <c r="AH8" s="164" t="s">
        <v>8</v>
      </c>
      <c r="AI8" s="166" t="s">
        <v>9</v>
      </c>
      <c r="AJ8" s="168" t="s">
        <v>10</v>
      </c>
      <c r="AK8" s="34"/>
      <c r="AL8" s="170" t="s">
        <v>11</v>
      </c>
      <c r="AM8" s="147" t="s">
        <v>12</v>
      </c>
      <c r="AN8" s="147" t="s">
        <v>13</v>
      </c>
      <c r="AO8" s="147" t="s">
        <v>14</v>
      </c>
      <c r="AP8" s="147" t="s">
        <v>15</v>
      </c>
      <c r="AQ8" s="147" t="s">
        <v>16</v>
      </c>
      <c r="AR8" s="147" t="s">
        <v>17</v>
      </c>
      <c r="AS8" s="147" t="s">
        <v>18</v>
      </c>
      <c r="AT8" s="147" t="s">
        <v>19</v>
      </c>
      <c r="AU8" s="147" t="s">
        <v>20</v>
      </c>
      <c r="AV8" s="147" t="s">
        <v>21</v>
      </c>
      <c r="AW8" s="147" t="s">
        <v>22</v>
      </c>
      <c r="AX8" s="147" t="s">
        <v>23</v>
      </c>
      <c r="AY8" s="149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 x14ac:dyDescent="0.25">
      <c r="A9" s="127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36"/>
      <c r="AH9" s="165"/>
      <c r="AI9" s="167"/>
      <c r="AJ9" s="169"/>
      <c r="AK9" s="34"/>
      <c r="AL9" s="171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50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 x14ac:dyDescent="0.2">
      <c r="A10" s="160" t="s">
        <v>25</v>
      </c>
      <c r="B10" s="96">
        <v>4</v>
      </c>
      <c r="C10" s="96"/>
      <c r="D10" s="96">
        <v>4</v>
      </c>
      <c r="E10" s="96">
        <v>4</v>
      </c>
      <c r="F10" s="96">
        <v>4</v>
      </c>
      <c r="G10" s="96"/>
      <c r="H10" s="96"/>
      <c r="I10" s="96">
        <v>4</v>
      </c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>
        <v>4</v>
      </c>
      <c r="AA10" s="96">
        <v>4</v>
      </c>
      <c r="AB10" s="96">
        <v>4</v>
      </c>
      <c r="AC10" s="96">
        <v>4</v>
      </c>
      <c r="AD10" s="96">
        <v>4</v>
      </c>
      <c r="AE10" s="96">
        <v>4</v>
      </c>
      <c r="AF10" s="96">
        <v>4</v>
      </c>
      <c r="AG10" s="39"/>
      <c r="AH10" s="162">
        <f t="shared" ref="AH10:AH32" si="0">SUM(COUNTIF(B11:AF11,"O"),COUNTIF(B11:AF11,"G"),COUNTIF(A11:AF11,"ـــــ"),COUNTIF(A11:AF11,"D"))</f>
        <v>16</v>
      </c>
      <c r="AI10" s="151">
        <f>SUM(COUNTIF(B11:AF11,"T"),COUNTIF(B11:AF11,"C"),COUNTIF(B11:AF11,"W"),COUNTIF(B11:AF11,"R"))</f>
        <v>15</v>
      </c>
      <c r="AJ10" s="153">
        <f>SUM(B10:AF10)</f>
        <v>48</v>
      </c>
      <c r="AK10" s="155">
        <v>2017</v>
      </c>
      <c r="AL10" s="158">
        <f>SUM(COUNTIF(B11:AF11,"F"))</f>
        <v>0</v>
      </c>
      <c r="AM10" s="177">
        <f>SUM(COUNTIF(B11:AG11,"V"),COUNTIF(B11:AG11,"M"))</f>
        <v>0</v>
      </c>
      <c r="AN10" s="178">
        <f>SUM(COUNTIF(B11:AG11,"E"))</f>
        <v>0</v>
      </c>
      <c r="AO10" s="178">
        <f>SUM(COUNTIF(B11:AG11,"B"))</f>
        <v>0</v>
      </c>
      <c r="AP10" s="178">
        <f>SUM(COUNTIF(B11:AG11,"A"))</f>
        <v>0</v>
      </c>
      <c r="AQ10" s="178">
        <f>SUM(COUNTIF(B11:AG11,"Q"))</f>
        <v>0</v>
      </c>
      <c r="AR10" s="178">
        <f>SUM(COUNTIF(B11:AG11,"S"))</f>
        <v>0</v>
      </c>
      <c r="AS10" s="178">
        <f>SUM(COUNTIF(B11:AG11,"K"))</f>
        <v>0</v>
      </c>
      <c r="AT10" s="178">
        <f>SUM(COUNTIF(B11:AG11,"L"))</f>
        <v>0</v>
      </c>
      <c r="AU10" s="178">
        <f>SUM(COUNTIF(B11:AG11,"P"))</f>
        <v>0</v>
      </c>
      <c r="AV10" s="178">
        <f>SUM(COUNTIF(B11:AG11,"J"))</f>
        <v>0</v>
      </c>
      <c r="AW10" s="178">
        <f>SUM(COUNTIF(B11:AG11,"I"))</f>
        <v>0</v>
      </c>
      <c r="AX10" s="178">
        <f>SUM(COUNTIF(B11:AG11,"Y"))</f>
        <v>0</v>
      </c>
      <c r="AY10" s="172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 x14ac:dyDescent="0.3">
      <c r="A11" s="161"/>
      <c r="B11" s="41" t="s">
        <v>29</v>
      </c>
      <c r="C11" s="41" t="s">
        <v>29</v>
      </c>
      <c r="D11" s="41" t="s">
        <v>29</v>
      </c>
      <c r="E11" s="41" t="s">
        <v>29</v>
      </c>
      <c r="F11" s="41" t="s">
        <v>29</v>
      </c>
      <c r="G11" s="41" t="s">
        <v>29</v>
      </c>
      <c r="H11" s="41" t="s">
        <v>29</v>
      </c>
      <c r="I11" s="41" t="s">
        <v>29</v>
      </c>
      <c r="J11" s="41" t="s">
        <v>28</v>
      </c>
      <c r="K11" s="41" t="s">
        <v>27</v>
      </c>
      <c r="L11" s="41" t="s">
        <v>27</v>
      </c>
      <c r="M11" s="41" t="s">
        <v>27</v>
      </c>
      <c r="N11" s="41" t="s">
        <v>27</v>
      </c>
      <c r="O11" s="41" t="s">
        <v>27</v>
      </c>
      <c r="P11" s="41" t="s">
        <v>27</v>
      </c>
      <c r="Q11" s="41" t="s">
        <v>27</v>
      </c>
      <c r="R11" s="41" t="s">
        <v>27</v>
      </c>
      <c r="S11" s="41" t="s">
        <v>27</v>
      </c>
      <c r="T11" s="41" t="s">
        <v>27</v>
      </c>
      <c r="U11" s="41" t="s">
        <v>27</v>
      </c>
      <c r="V11" s="41" t="s">
        <v>27</v>
      </c>
      <c r="W11" s="41" t="s">
        <v>27</v>
      </c>
      <c r="X11" s="41" t="s">
        <v>28</v>
      </c>
      <c r="Y11" s="41" t="s">
        <v>29</v>
      </c>
      <c r="Z11" s="41" t="s">
        <v>29</v>
      </c>
      <c r="AA11" s="41" t="s">
        <v>29</v>
      </c>
      <c r="AB11" s="41" t="s">
        <v>29</v>
      </c>
      <c r="AC11" s="41" t="s">
        <v>29</v>
      </c>
      <c r="AD11" s="41" t="s">
        <v>29</v>
      </c>
      <c r="AE11" s="41" t="s">
        <v>29</v>
      </c>
      <c r="AF11" s="41" t="s">
        <v>29</v>
      </c>
      <c r="AG11" s="42"/>
      <c r="AH11" s="163"/>
      <c r="AI11" s="152"/>
      <c r="AJ11" s="154"/>
      <c r="AK11" s="156"/>
      <c r="AL11" s="159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3"/>
    </row>
    <row r="12" spans="1:74" s="43" customFormat="1" ht="14.1" customHeight="1" x14ac:dyDescent="0.25">
      <c r="A12" s="160" t="s">
        <v>32</v>
      </c>
      <c r="B12" s="96"/>
      <c r="C12" s="96">
        <v>4</v>
      </c>
      <c r="D12" s="96">
        <v>4</v>
      </c>
      <c r="E12" s="96">
        <v>4</v>
      </c>
      <c r="F12" s="105">
        <v>2</v>
      </c>
      <c r="G12" s="105">
        <v>2</v>
      </c>
      <c r="H12" s="105"/>
      <c r="I12" s="105"/>
      <c r="J12" s="105"/>
      <c r="K12" s="105"/>
      <c r="L12" s="105"/>
      <c r="M12" s="96"/>
      <c r="N12" s="105"/>
      <c r="O12" s="38"/>
      <c r="P12" s="38"/>
      <c r="Q12" s="96"/>
      <c r="R12" s="44" t="s">
        <v>38</v>
      </c>
      <c r="S12" s="38"/>
      <c r="T12" s="38"/>
      <c r="U12" s="96"/>
      <c r="V12" s="96">
        <v>4</v>
      </c>
      <c r="W12" s="96"/>
      <c r="X12" s="96">
        <v>4</v>
      </c>
      <c r="Y12" s="96">
        <v>4</v>
      </c>
      <c r="Z12" s="96"/>
      <c r="AA12" s="96"/>
      <c r="AB12" s="96"/>
      <c r="AC12" s="96"/>
      <c r="AD12" s="174"/>
      <c r="AE12" s="175"/>
      <c r="AF12" s="176"/>
      <c r="AG12" s="45"/>
      <c r="AH12" s="162">
        <f t="shared" si="0"/>
        <v>14</v>
      </c>
      <c r="AI12" s="151">
        <f>SUM(COUNTIF(B13:AF13,"T"),COUNTIF(B13:AF13,"C"),COUNTIF(B13:AF13,"W"),COUNTIF(B13:AF13,"R"))</f>
        <v>14</v>
      </c>
      <c r="AJ12" s="153">
        <f>SUM(B12:AF12)</f>
        <v>28</v>
      </c>
      <c r="AK12" s="156"/>
      <c r="AL12" s="159">
        <f>SUM(COUNTIF(B13:AF13,"F"))</f>
        <v>0</v>
      </c>
      <c r="AM12" s="177">
        <f>SUM(COUNTIF(B13:AG13,"V"),COUNTIF(B13:AG13,"M"))</f>
        <v>0</v>
      </c>
      <c r="AN12" s="177">
        <f>SUM(COUNTIF(B13:AG13,"E"))</f>
        <v>0</v>
      </c>
      <c r="AO12" s="177">
        <f>SUM(COUNTIF(B13:AG13,"B"))</f>
        <v>0</v>
      </c>
      <c r="AP12" s="177">
        <f>SUM(COUNTIF(B13:AG13,"A"))</f>
        <v>0</v>
      </c>
      <c r="AQ12" s="177">
        <f>SUM(COUNTIF(B13:AG13,"Q"))</f>
        <v>0</v>
      </c>
      <c r="AR12" s="177">
        <f>SUM(COUNTIF(B13:AG13,"S"))</f>
        <v>0</v>
      </c>
      <c r="AS12" s="177">
        <f>SUM(COUNTIF(B13:AG13,"K"))</f>
        <v>0</v>
      </c>
      <c r="AT12" s="177">
        <f>SUM(COUNTIF(B13:AG13,"L"))</f>
        <v>0</v>
      </c>
      <c r="AU12" s="177">
        <f>SUM(COUNTIF(B13:AG13,"P"))</f>
        <v>0</v>
      </c>
      <c r="AV12" s="177">
        <f>SUM(COUNTIF(B13:AG13,"J"))</f>
        <v>0</v>
      </c>
      <c r="AW12" s="177">
        <f>SUM(COUNTIF(B13:AG13,"I"))</f>
        <v>0</v>
      </c>
      <c r="AX12" s="177">
        <f>SUM(COUNTIF(B13:AG13,"Y"))</f>
        <v>0</v>
      </c>
      <c r="AY12" s="173">
        <f>SUM(COUNTIF(B13:AG13,"Z"))</f>
        <v>0</v>
      </c>
    </row>
    <row r="13" spans="1:74" s="43" customFormat="1" ht="14.1" customHeight="1" thickBot="1" x14ac:dyDescent="0.3">
      <c r="A13" s="161"/>
      <c r="B13" s="41" t="s">
        <v>29</v>
      </c>
      <c r="C13" s="41" t="s">
        <v>29</v>
      </c>
      <c r="D13" s="41" t="s">
        <v>29</v>
      </c>
      <c r="E13" s="41" t="s">
        <v>29</v>
      </c>
      <c r="F13" s="41" t="s">
        <v>29</v>
      </c>
      <c r="G13" s="41" t="s">
        <v>29</v>
      </c>
      <c r="H13" s="41" t="s">
        <v>28</v>
      </c>
      <c r="I13" s="41" t="s">
        <v>27</v>
      </c>
      <c r="J13" s="41" t="s">
        <v>27</v>
      </c>
      <c r="K13" s="41" t="s">
        <v>27</v>
      </c>
      <c r="L13" s="41" t="s">
        <v>27</v>
      </c>
      <c r="M13" s="41" t="s">
        <v>27</v>
      </c>
      <c r="N13" s="41" t="s">
        <v>27</v>
      </c>
      <c r="O13" s="41" t="s">
        <v>27</v>
      </c>
      <c r="P13" s="41" t="s">
        <v>27</v>
      </c>
      <c r="Q13" s="41" t="s">
        <v>27</v>
      </c>
      <c r="R13" s="46" t="s">
        <v>27</v>
      </c>
      <c r="S13" s="41" t="s">
        <v>27</v>
      </c>
      <c r="T13" s="41" t="s">
        <v>27</v>
      </c>
      <c r="U13" s="41" t="s">
        <v>28</v>
      </c>
      <c r="V13" s="41" t="s">
        <v>29</v>
      </c>
      <c r="W13" s="41" t="s">
        <v>29</v>
      </c>
      <c r="X13" s="41" t="s">
        <v>29</v>
      </c>
      <c r="Y13" s="41" t="s">
        <v>29</v>
      </c>
      <c r="Z13" s="41" t="s">
        <v>29</v>
      </c>
      <c r="AA13" s="41" t="s">
        <v>29</v>
      </c>
      <c r="AB13" s="41" t="s">
        <v>29</v>
      </c>
      <c r="AC13" s="41" t="s">
        <v>29</v>
      </c>
      <c r="AD13" s="174"/>
      <c r="AE13" s="175"/>
      <c r="AF13" s="176"/>
      <c r="AG13" s="47"/>
      <c r="AH13" s="163"/>
      <c r="AI13" s="152"/>
      <c r="AJ13" s="154"/>
      <c r="AK13" s="156"/>
      <c r="AL13" s="159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3"/>
    </row>
    <row r="14" spans="1:74" s="43" customFormat="1" ht="14.1" customHeight="1" x14ac:dyDescent="0.25">
      <c r="A14" s="160" t="s">
        <v>33</v>
      </c>
      <c r="B14" s="96"/>
      <c r="C14" s="96">
        <v>4</v>
      </c>
      <c r="D14" s="96"/>
      <c r="E14" s="96"/>
      <c r="F14" s="38"/>
      <c r="G14" s="96">
        <v>4</v>
      </c>
      <c r="H14" s="96"/>
      <c r="I14" s="96"/>
      <c r="J14" s="38"/>
      <c r="K14" s="105"/>
      <c r="L14" s="105"/>
      <c r="M14" s="96"/>
      <c r="N14" s="105"/>
      <c r="O14" s="38"/>
      <c r="P14" s="38"/>
      <c r="Q14" s="38"/>
      <c r="R14" s="38"/>
      <c r="S14" s="38"/>
      <c r="T14" s="38"/>
      <c r="U14" s="38"/>
      <c r="W14" s="38"/>
      <c r="X14" s="105"/>
      <c r="Y14" s="105"/>
      <c r="Z14" s="105"/>
      <c r="AA14" s="96"/>
      <c r="AB14" s="96"/>
      <c r="AC14" s="96"/>
      <c r="AD14" s="96"/>
      <c r="AE14" s="96"/>
      <c r="AF14" s="96"/>
      <c r="AG14" s="39"/>
      <c r="AH14" s="162">
        <f t="shared" si="0"/>
        <v>5</v>
      </c>
      <c r="AI14" s="151">
        <f>SUM(COUNTIF(B15:AF15,"T"),COUNTIF(B15:AF15,"C"),COUNTIF(B15:AF15,"W"),COUNTIF(B15:AF15,"R"))</f>
        <v>13</v>
      </c>
      <c r="AJ14" s="153">
        <f>SUM(B14:AF14)</f>
        <v>8</v>
      </c>
      <c r="AK14" s="156"/>
      <c r="AL14" s="159">
        <f>SUM(COUNTIF(B15:AF15,"F"))</f>
        <v>0</v>
      </c>
      <c r="AM14" s="177">
        <f>SUM(COUNTIF(B15:AG15,"V"),COUNTIF(B15:AG15,"M"))</f>
        <v>12</v>
      </c>
      <c r="AN14" s="177">
        <f>SUM(COUNTIF(B15:AG15,"E"))</f>
        <v>0</v>
      </c>
      <c r="AO14" s="177">
        <f>SUM(COUNTIF(B15:AG15,"B"))</f>
        <v>0</v>
      </c>
      <c r="AP14" s="177">
        <f>SUM(COUNTIF(B15:AG15,"A"))</f>
        <v>0</v>
      </c>
      <c r="AQ14" s="177">
        <f>SUM(COUNTIF(B15:AG15,"Q"))</f>
        <v>0</v>
      </c>
      <c r="AR14" s="177">
        <f>SUM(COUNTIF(B15:AG15,"S"))</f>
        <v>0</v>
      </c>
      <c r="AS14" s="177">
        <f>SUM(COUNTIF(B15:AG15,"K"))</f>
        <v>0</v>
      </c>
      <c r="AT14" s="177">
        <f>SUM(COUNTIF(B15:AG15,"L"))</f>
        <v>0</v>
      </c>
      <c r="AU14" s="177">
        <f>SUM(COUNTIF(B15:AG15,"P"))</f>
        <v>1</v>
      </c>
      <c r="AV14" s="177">
        <f>SUM(COUNTIF(B15:AG15,"J"))</f>
        <v>0</v>
      </c>
      <c r="AW14" s="177">
        <f>SUM(COUNTIF(B15:AG15,"I"))</f>
        <v>0</v>
      </c>
      <c r="AX14" s="177">
        <f>SUM(COUNTIF(B15:AG15,"Y"))</f>
        <v>0</v>
      </c>
      <c r="AY14" s="173">
        <f>SUM(COUNTIF(B15:AG15,"Z"))</f>
        <v>0</v>
      </c>
    </row>
    <row r="15" spans="1:74" s="43" customFormat="1" ht="14.1" customHeight="1" thickBot="1" x14ac:dyDescent="0.3">
      <c r="A15" s="161"/>
      <c r="B15" s="41" t="s">
        <v>29</v>
      </c>
      <c r="C15" s="41" t="s">
        <v>29</v>
      </c>
      <c r="D15" s="41" t="s">
        <v>29</v>
      </c>
      <c r="E15" s="41" t="s">
        <v>20</v>
      </c>
      <c r="F15" s="41" t="s">
        <v>29</v>
      </c>
      <c r="G15" s="41" t="s">
        <v>29</v>
      </c>
      <c r="H15" s="41" t="s">
        <v>28</v>
      </c>
      <c r="I15" s="41" t="s">
        <v>27</v>
      </c>
      <c r="J15" s="41" t="s">
        <v>27</v>
      </c>
      <c r="K15" s="41" t="s">
        <v>27</v>
      </c>
      <c r="L15" s="41" t="s">
        <v>27</v>
      </c>
      <c r="M15" s="41" t="s">
        <v>27</v>
      </c>
      <c r="N15" s="41" t="s">
        <v>27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27</v>
      </c>
      <c r="T15" s="41" t="s">
        <v>27</v>
      </c>
      <c r="U15" s="41" t="s">
        <v>12</v>
      </c>
      <c r="V15" s="41" t="s">
        <v>12</v>
      </c>
      <c r="W15" s="41" t="s">
        <v>12</v>
      </c>
      <c r="X15" s="41" t="s">
        <v>12</v>
      </c>
      <c r="Y15" s="41" t="s">
        <v>38</v>
      </c>
      <c r="Z15" s="41" t="s">
        <v>12</v>
      </c>
      <c r="AA15" s="41" t="s">
        <v>12</v>
      </c>
      <c r="AB15" s="41" t="s">
        <v>12</v>
      </c>
      <c r="AC15" s="41" t="s">
        <v>12</v>
      </c>
      <c r="AD15" s="41" t="s">
        <v>12</v>
      </c>
      <c r="AE15" s="41" t="s">
        <v>12</v>
      </c>
      <c r="AF15" s="41" t="s">
        <v>38</v>
      </c>
      <c r="AG15" s="42"/>
      <c r="AH15" s="163"/>
      <c r="AI15" s="152"/>
      <c r="AJ15" s="154"/>
      <c r="AK15" s="156"/>
      <c r="AL15" s="159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3"/>
    </row>
    <row r="16" spans="1:74" s="43" customFormat="1" ht="14.1" customHeight="1" x14ac:dyDescent="0.25">
      <c r="A16" s="160" t="s">
        <v>34</v>
      </c>
      <c r="B16" s="38"/>
      <c r="C16" s="38"/>
      <c r="D16" s="96"/>
      <c r="E16" s="96"/>
      <c r="F16" s="96"/>
      <c r="G16" s="96"/>
      <c r="H16" s="96"/>
      <c r="I16" s="38"/>
      <c r="J16" s="38"/>
      <c r="K16" s="38"/>
      <c r="L16" s="38"/>
      <c r="M16" s="38"/>
      <c r="N16" s="38"/>
      <c r="O16" s="105"/>
      <c r="P16" s="38"/>
      <c r="Q16" s="38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48"/>
      <c r="AG16" s="39"/>
      <c r="AH16" s="162">
        <f t="shared" si="0"/>
        <v>0</v>
      </c>
      <c r="AI16" s="151">
        <f>SUM(COUNTIF(B17:AF17,"T"),COUNTIF(B17:AF17,"C"),COUNTIF(B17:AF17,"W"),COUNTIF(B17:AF17,"R"))</f>
        <v>0</v>
      </c>
      <c r="AJ16" s="153">
        <f>SUM(B16:AF16)</f>
        <v>0</v>
      </c>
      <c r="AK16" s="156"/>
      <c r="AL16" s="159">
        <f>SUM(COUNTIF(B17:AF17,"F"))</f>
        <v>0</v>
      </c>
      <c r="AM16" s="177">
        <f>SUM(COUNTIF(B17:AG17,"V"),COUNTIF(B17:AG17,"M"))</f>
        <v>30</v>
      </c>
      <c r="AN16" s="177">
        <f>SUM(COUNTIF(B17:AG17,"E"))</f>
        <v>0</v>
      </c>
      <c r="AO16" s="177">
        <f>SUM(COUNTIF(B17:AG17,"B"))</f>
        <v>0</v>
      </c>
      <c r="AP16" s="177">
        <f>SUM(COUNTIF(B17:AG17,"A"))</f>
        <v>0</v>
      </c>
      <c r="AQ16" s="177">
        <f>SUM(COUNTIF(B17:AG17,"Q"))</f>
        <v>0</v>
      </c>
      <c r="AR16" s="177">
        <f>SUM(COUNTIF(B17:AG17,"S"))</f>
        <v>0</v>
      </c>
      <c r="AS16" s="177">
        <f>SUM(COUNTIF(B17:AG17,"K"))</f>
        <v>0</v>
      </c>
      <c r="AT16" s="177">
        <f>SUM(COUNTIF(B17:AG17,"L"))</f>
        <v>0</v>
      </c>
      <c r="AU16" s="177">
        <f>SUM(COUNTIF(B17:AG17,"P"))</f>
        <v>0</v>
      </c>
      <c r="AV16" s="177">
        <f>SUM(COUNTIF(B17:AG17,"J"))</f>
        <v>0</v>
      </c>
      <c r="AW16" s="177">
        <f>SUM(COUNTIF(B17:AG17,"I"))</f>
        <v>0</v>
      </c>
      <c r="AX16" s="177">
        <f>SUM(COUNTIF(B17:AG17,"Y"))</f>
        <v>0</v>
      </c>
      <c r="AY16" s="173">
        <f>SUM(COUNTIF(B17:AG17,"Z"))</f>
        <v>0</v>
      </c>
    </row>
    <row r="17" spans="1:217" s="43" customFormat="1" ht="14.1" customHeight="1" thickBot="1" x14ac:dyDescent="0.3">
      <c r="A17" s="161"/>
      <c r="B17" s="41" t="s">
        <v>12</v>
      </c>
      <c r="C17" s="99" t="s">
        <v>12</v>
      </c>
      <c r="D17" s="41" t="s">
        <v>12</v>
      </c>
      <c r="E17" s="41" t="s">
        <v>12</v>
      </c>
      <c r="F17" s="41" t="s">
        <v>12</v>
      </c>
      <c r="G17" s="41" t="s">
        <v>12</v>
      </c>
      <c r="H17" s="41" t="s">
        <v>38</v>
      </c>
      <c r="I17" s="41" t="s">
        <v>12</v>
      </c>
      <c r="J17" s="99" t="s">
        <v>12</v>
      </c>
      <c r="K17" s="99" t="s">
        <v>12</v>
      </c>
      <c r="L17" s="99" t="s">
        <v>12</v>
      </c>
      <c r="M17" s="99" t="s">
        <v>12</v>
      </c>
      <c r="N17" s="99" t="s">
        <v>12</v>
      </c>
      <c r="O17" s="99" t="s">
        <v>38</v>
      </c>
      <c r="P17" s="99" t="s">
        <v>12</v>
      </c>
      <c r="Q17" s="99" t="s">
        <v>12</v>
      </c>
      <c r="R17" s="99" t="s">
        <v>12</v>
      </c>
      <c r="S17" s="99" t="s">
        <v>12</v>
      </c>
      <c r="T17" s="99" t="s">
        <v>12</v>
      </c>
      <c r="U17" s="99" t="s">
        <v>12</v>
      </c>
      <c r="V17" s="41" t="s">
        <v>38</v>
      </c>
      <c r="W17" s="99" t="s">
        <v>12</v>
      </c>
      <c r="X17" s="41" t="s">
        <v>12</v>
      </c>
      <c r="Y17" s="41" t="s">
        <v>12</v>
      </c>
      <c r="Z17" s="41" t="s">
        <v>12</v>
      </c>
      <c r="AA17" s="41" t="s">
        <v>12</v>
      </c>
      <c r="AB17" s="41" t="s">
        <v>12</v>
      </c>
      <c r="AC17" s="41" t="s">
        <v>38</v>
      </c>
      <c r="AD17" s="41" t="s">
        <v>12</v>
      </c>
      <c r="AE17" s="41" t="s">
        <v>38</v>
      </c>
      <c r="AF17" s="48"/>
      <c r="AG17" s="42"/>
      <c r="AH17" s="163"/>
      <c r="AI17" s="152"/>
      <c r="AJ17" s="154"/>
      <c r="AK17" s="156"/>
      <c r="AL17" s="159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3"/>
    </row>
    <row r="18" spans="1:217" s="43" customFormat="1" ht="14.1" customHeight="1" x14ac:dyDescent="0.25">
      <c r="A18" s="160" t="s">
        <v>36</v>
      </c>
      <c r="B18" s="96"/>
      <c r="C18" s="96"/>
      <c r="D18" s="96"/>
      <c r="E18" s="96"/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/>
      <c r="T18" s="96"/>
      <c r="U18" s="96"/>
      <c r="V18" s="38"/>
      <c r="W18" s="96"/>
      <c r="X18" s="96"/>
      <c r="Y18" s="38"/>
      <c r="Z18" s="96"/>
      <c r="AA18" s="38"/>
      <c r="AB18" s="98">
        <v>2</v>
      </c>
      <c r="AC18" s="98">
        <v>2</v>
      </c>
      <c r="AD18" s="98">
        <v>2</v>
      </c>
      <c r="AE18" s="98">
        <v>2</v>
      </c>
      <c r="AF18" s="98">
        <v>6</v>
      </c>
      <c r="AG18" s="39"/>
      <c r="AH18" s="162">
        <f t="shared" si="0"/>
        <v>29</v>
      </c>
      <c r="AI18" s="151">
        <f>SUM(COUNTIF(B19:AF19,"T"),COUNTIF(B19:AF19,"C"),COUNTIF(B19:AF19,"W"),COUNTIF(B19:AF19,"R"))</f>
        <v>0</v>
      </c>
      <c r="AJ18" s="153">
        <f>SUM(B18:AF18)</f>
        <v>14</v>
      </c>
      <c r="AK18" s="156"/>
      <c r="AL18" s="159">
        <f>SUM(COUNTIF(B19:AF19,"F"))</f>
        <v>0</v>
      </c>
      <c r="AM18" s="177">
        <f>SUM(COUNTIF(B19:AG19,"V"),COUNTIF(B19:AG19,"M"))</f>
        <v>2</v>
      </c>
      <c r="AN18" s="177">
        <f>SUM(COUNTIF(B19:AG19,"E"))</f>
        <v>0</v>
      </c>
      <c r="AO18" s="177">
        <f>SUM(COUNTIF(B19:AG19,"B"))</f>
        <v>0</v>
      </c>
      <c r="AP18" s="177">
        <f>SUM(COUNTIF(B19:AG19,"A"))</f>
        <v>0</v>
      </c>
      <c r="AQ18" s="177">
        <f>SUM(COUNTIF(B19:AG19,"Q"))</f>
        <v>0</v>
      </c>
      <c r="AR18" s="177">
        <f>SUM(COUNTIF(B19:AG19,"S"))</f>
        <v>0</v>
      </c>
      <c r="AS18" s="177">
        <f>SUM(COUNTIF(B19:AG19,"K"))</f>
        <v>0</v>
      </c>
      <c r="AT18" s="177">
        <f>SUM(COUNTIF(B19:AG19,"L"))</f>
        <v>0</v>
      </c>
      <c r="AU18" s="177">
        <f>SUM(COUNTIF(B19:AG19,"P"))</f>
        <v>0</v>
      </c>
      <c r="AV18" s="177">
        <f>SUM(COUNTIF(B19:AG19,"J"))</f>
        <v>0</v>
      </c>
      <c r="AW18" s="177">
        <f>SUM(COUNTIF(B19:AG19,"I"))</f>
        <v>0</v>
      </c>
      <c r="AX18" s="177">
        <f>SUM(COUNTIF(B19:AG19,"Y"))</f>
        <v>0</v>
      </c>
      <c r="AY18" s="173">
        <f>SUM(COUNTIF(B19:AG19,"Z"))</f>
        <v>0</v>
      </c>
    </row>
    <row r="19" spans="1:217" s="43" customFormat="1" ht="14.1" customHeight="1" thickBot="1" x14ac:dyDescent="0.3">
      <c r="A19" s="161"/>
      <c r="B19" s="41" t="s">
        <v>38</v>
      </c>
      <c r="C19" s="41" t="s">
        <v>12</v>
      </c>
      <c r="D19" s="41" t="s">
        <v>80</v>
      </c>
      <c r="E19" s="41" t="s">
        <v>29</v>
      </c>
      <c r="F19" s="41" t="s">
        <v>29</v>
      </c>
      <c r="G19" s="41" t="s">
        <v>29</v>
      </c>
      <c r="H19" s="41" t="s">
        <v>29</v>
      </c>
      <c r="I19" s="41" t="s">
        <v>29</v>
      </c>
      <c r="J19" s="41" t="s">
        <v>29</v>
      </c>
      <c r="K19" s="41" t="s">
        <v>29</v>
      </c>
      <c r="L19" s="41" t="s">
        <v>29</v>
      </c>
      <c r="M19" s="41" t="s">
        <v>29</v>
      </c>
      <c r="N19" s="41" t="s">
        <v>29</v>
      </c>
      <c r="O19" s="41" t="s">
        <v>29</v>
      </c>
      <c r="P19" s="41" t="s">
        <v>29</v>
      </c>
      <c r="Q19" s="41" t="s">
        <v>29</v>
      </c>
      <c r="R19" s="41" t="s">
        <v>29</v>
      </c>
      <c r="S19" s="41" t="s">
        <v>29</v>
      </c>
      <c r="T19" s="41" t="s">
        <v>29</v>
      </c>
      <c r="U19" s="41" t="s">
        <v>29</v>
      </c>
      <c r="V19" s="41" t="s">
        <v>29</v>
      </c>
      <c r="W19" s="41" t="s">
        <v>29</v>
      </c>
      <c r="X19" s="41" t="s">
        <v>29</v>
      </c>
      <c r="Y19" s="41" t="s">
        <v>29</v>
      </c>
      <c r="Z19" s="41" t="s">
        <v>29</v>
      </c>
      <c r="AA19" s="41" t="s">
        <v>29</v>
      </c>
      <c r="AB19" s="41" t="s">
        <v>29</v>
      </c>
      <c r="AC19" s="41" t="s">
        <v>29</v>
      </c>
      <c r="AD19" s="41" t="s">
        <v>29</v>
      </c>
      <c r="AE19" s="41" t="s">
        <v>29</v>
      </c>
      <c r="AF19" s="41" t="s">
        <v>29</v>
      </c>
      <c r="AG19" s="42"/>
      <c r="AH19" s="163"/>
      <c r="AI19" s="152"/>
      <c r="AJ19" s="154"/>
      <c r="AK19" s="156"/>
      <c r="AL19" s="159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3"/>
    </row>
    <row r="20" spans="1:217" s="43" customFormat="1" ht="14.1" customHeight="1" x14ac:dyDescent="0.25">
      <c r="A20" s="160" t="s">
        <v>37</v>
      </c>
      <c r="B20" s="98">
        <v>6</v>
      </c>
      <c r="C20" s="98">
        <v>2</v>
      </c>
      <c r="D20" s="98">
        <v>6</v>
      </c>
      <c r="E20" s="98">
        <v>6</v>
      </c>
      <c r="F20" s="98">
        <v>6</v>
      </c>
      <c r="G20" s="98">
        <v>6</v>
      </c>
      <c r="H20" s="98">
        <v>6</v>
      </c>
      <c r="I20" s="98">
        <v>6</v>
      </c>
      <c r="J20" s="98">
        <v>6</v>
      </c>
      <c r="K20" s="98">
        <v>6</v>
      </c>
      <c r="L20" s="98">
        <v>6</v>
      </c>
      <c r="M20" s="98">
        <v>2</v>
      </c>
      <c r="N20" s="98">
        <v>2</v>
      </c>
      <c r="O20" s="98">
        <v>2</v>
      </c>
      <c r="P20" s="98">
        <v>2</v>
      </c>
      <c r="Q20" s="98">
        <v>2</v>
      </c>
      <c r="R20" s="98">
        <v>2</v>
      </c>
      <c r="S20" s="98">
        <v>2</v>
      </c>
      <c r="T20" s="98">
        <v>2</v>
      </c>
      <c r="U20" s="98">
        <v>2</v>
      </c>
      <c r="V20" s="98">
        <v>2</v>
      </c>
      <c r="W20" s="98"/>
      <c r="X20" s="98"/>
      <c r="Y20" s="98"/>
      <c r="Z20" s="38" t="s">
        <v>38</v>
      </c>
      <c r="AA20" s="38" t="s">
        <v>38</v>
      </c>
      <c r="AB20" s="38" t="s">
        <v>38</v>
      </c>
      <c r="AC20" s="38"/>
      <c r="AD20" s="38"/>
      <c r="AE20" s="38"/>
      <c r="AF20" s="48"/>
      <c r="AG20" s="39"/>
      <c r="AH20" s="162">
        <f t="shared" si="0"/>
        <v>21</v>
      </c>
      <c r="AI20" s="151">
        <f>SUM(COUNTIF(B21:AF21,"T"),COUNTIF(B21:AF21,"C"),COUNTIF(B21:AF21,"W"),COUNTIF(B21:AF21,"R"))</f>
        <v>9</v>
      </c>
      <c r="AJ20" s="153">
        <f>SUM(B20:AF20)</f>
        <v>82</v>
      </c>
      <c r="AK20" s="156"/>
      <c r="AL20" s="159">
        <f>SUM(COUNTIF(B21:AF21,"F"))</f>
        <v>0</v>
      </c>
      <c r="AM20" s="177">
        <f>SUM(COUNTIF(B21:AG21,"V"),COUNTIF(B21:AG21,"M"))</f>
        <v>0</v>
      </c>
      <c r="AN20" s="177">
        <f>SUM(COUNTIF(B21:AG21,"E"))</f>
        <v>0</v>
      </c>
      <c r="AO20" s="177">
        <f>SUM(COUNTIF(B21:AG21,"B"))</f>
        <v>0</v>
      </c>
      <c r="AP20" s="177">
        <f>SUM(COUNTIF(B21:AG21,"A"))</f>
        <v>0</v>
      </c>
      <c r="AQ20" s="177">
        <f>SUM(COUNTIF(B21:AG21,"Q"))</f>
        <v>0</v>
      </c>
      <c r="AR20" s="177">
        <f>SUM(COUNTIF(B21:AG21,"S"))</f>
        <v>0</v>
      </c>
      <c r="AS20" s="177">
        <f>SUM(COUNTIF(B21:AG21,"K"))</f>
        <v>0</v>
      </c>
      <c r="AT20" s="177">
        <f>SUM(COUNTIF(B21:AG21,"L"))</f>
        <v>0</v>
      </c>
      <c r="AU20" s="177">
        <f>SUM(COUNTIF(B21:AG21,"P"))</f>
        <v>0</v>
      </c>
      <c r="AV20" s="177">
        <f>SUM(COUNTIF(B21:AG21,"J"))</f>
        <v>0</v>
      </c>
      <c r="AW20" s="177">
        <f>SUM(COUNTIF(B21:AG21,"I"))</f>
        <v>0</v>
      </c>
      <c r="AX20" s="177">
        <f>SUM(COUNTIF(B21:AG21,"Y"))</f>
        <v>0</v>
      </c>
      <c r="AY20" s="173">
        <f>SUM(COUNTIF(B21:AG21,"Z"))</f>
        <v>0</v>
      </c>
    </row>
    <row r="21" spans="1:217" s="43" customFormat="1" ht="14.1" customHeight="1" thickBot="1" x14ac:dyDescent="0.3">
      <c r="A21" s="161"/>
      <c r="B21" s="41" t="s">
        <v>29</v>
      </c>
      <c r="C21" s="41" t="s">
        <v>29</v>
      </c>
      <c r="D21" s="41" t="s">
        <v>29</v>
      </c>
      <c r="E21" s="41" t="s">
        <v>29</v>
      </c>
      <c r="F21" s="41" t="s">
        <v>29</v>
      </c>
      <c r="G21" s="41" t="s">
        <v>29</v>
      </c>
      <c r="H21" s="41" t="s">
        <v>29</v>
      </c>
      <c r="I21" s="41" t="s">
        <v>29</v>
      </c>
      <c r="J21" s="41" t="s">
        <v>29</v>
      </c>
      <c r="K21" s="41" t="s">
        <v>29</v>
      </c>
      <c r="L21" s="41" t="s">
        <v>29</v>
      </c>
      <c r="M21" s="41" t="s">
        <v>29</v>
      </c>
      <c r="N21" s="41" t="s">
        <v>29</v>
      </c>
      <c r="O21" s="41" t="s">
        <v>29</v>
      </c>
      <c r="P21" s="41" t="s">
        <v>29</v>
      </c>
      <c r="Q21" s="41" t="s">
        <v>29</v>
      </c>
      <c r="R21" s="41" t="s">
        <v>29</v>
      </c>
      <c r="S21" s="41" t="s">
        <v>29</v>
      </c>
      <c r="T21" s="41" t="s">
        <v>29</v>
      </c>
      <c r="U21" s="41" t="s">
        <v>29</v>
      </c>
      <c r="V21" s="41" t="s">
        <v>29</v>
      </c>
      <c r="W21" s="41" t="s">
        <v>28</v>
      </c>
      <c r="X21" s="41" t="s">
        <v>27</v>
      </c>
      <c r="Y21" s="41" t="s">
        <v>27</v>
      </c>
      <c r="Z21" s="41" t="s">
        <v>27</v>
      </c>
      <c r="AA21" s="41" t="s">
        <v>27</v>
      </c>
      <c r="AB21" s="41" t="s">
        <v>27</v>
      </c>
      <c r="AC21" s="41" t="s">
        <v>27</v>
      </c>
      <c r="AD21" s="41" t="s">
        <v>27</v>
      </c>
      <c r="AE21" s="41" t="s">
        <v>27</v>
      </c>
      <c r="AF21" s="48"/>
      <c r="AG21" s="42"/>
      <c r="AH21" s="163"/>
      <c r="AI21" s="152"/>
      <c r="AJ21" s="154"/>
      <c r="AK21" s="157"/>
      <c r="AL21" s="159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3"/>
    </row>
    <row r="22" spans="1:217" s="51" customFormat="1" ht="14.1" customHeight="1" x14ac:dyDescent="0.25">
      <c r="A22" s="160" t="s">
        <v>39</v>
      </c>
      <c r="B22" s="38"/>
      <c r="C22" s="38"/>
      <c r="D22" s="96"/>
      <c r="E22" s="96"/>
      <c r="F22" s="96"/>
      <c r="G22" s="38"/>
      <c r="H22" s="96"/>
      <c r="I22" s="9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/>
      <c r="AA22" s="96"/>
      <c r="AB22" s="96"/>
      <c r="AC22" s="38"/>
      <c r="AD22" s="38"/>
      <c r="AE22" s="38"/>
      <c r="AF22" s="96"/>
      <c r="AG22" s="39"/>
      <c r="AH22" s="162">
        <f t="shared" si="0"/>
        <v>10</v>
      </c>
      <c r="AI22" s="151">
        <f>SUM(COUNTIF(B23:AF23,"T"),COUNTIF(B23:AF23,"C"),COUNTIF(B23:AF23,"W"),COUNTIF(B23:AF23,"R"))</f>
        <v>21</v>
      </c>
      <c r="AJ22" s="153">
        <f>SUM(B22:AF22)</f>
        <v>0</v>
      </c>
      <c r="AK22" s="179">
        <v>2017</v>
      </c>
      <c r="AL22" s="159">
        <f>SUM(COUNTIF(B23:AF23,"F"))</f>
        <v>0</v>
      </c>
      <c r="AM22" s="177">
        <f>SUM(COUNTIF(B23:AG23,"V"),COUNTIF(B23:AG23,"M"))</f>
        <v>0</v>
      </c>
      <c r="AN22" s="177">
        <f>SUM(COUNTIF(B23:AG23,"E"))</f>
        <v>0</v>
      </c>
      <c r="AO22" s="177">
        <f>SUM(COUNTIF(B23:AG23,"B"))</f>
        <v>0</v>
      </c>
      <c r="AP22" s="177">
        <f>SUM(COUNTIF(B23:AG23,"A"))</f>
        <v>0</v>
      </c>
      <c r="AQ22" s="177">
        <f>SUM(COUNTIF(B23:AG23,"Q"))</f>
        <v>0</v>
      </c>
      <c r="AR22" s="177">
        <f>SUM(COUNTIF(B23:AG23,"S"))</f>
        <v>0</v>
      </c>
      <c r="AS22" s="177">
        <f>SUM(COUNTIF(B23:AG23,"K"))</f>
        <v>0</v>
      </c>
      <c r="AT22" s="177">
        <f>SUM(COUNTIF(B23:AG23,"L"))</f>
        <v>0</v>
      </c>
      <c r="AU22" s="177">
        <f>SUM(COUNTIF(B23:AG23,"P"))</f>
        <v>0</v>
      </c>
      <c r="AV22" s="177">
        <f>SUM(COUNTIF(B23:AG23,"J"))</f>
        <v>0</v>
      </c>
      <c r="AW22" s="177">
        <f>SUM(COUNTIF(B23:AG23,"I"))</f>
        <v>0</v>
      </c>
      <c r="AX22" s="177">
        <f>SUM(COUNTIF(B23:AG23,"Y"))</f>
        <v>0</v>
      </c>
      <c r="AY22" s="173">
        <f>SUM(COUNTIF(B23:AG23,"Z"))</f>
        <v>0</v>
      </c>
    </row>
    <row r="23" spans="1:217" s="51" customFormat="1" ht="14.1" customHeight="1" thickBot="1" x14ac:dyDescent="0.3">
      <c r="A23" s="161"/>
      <c r="B23" s="41" t="s">
        <v>27</v>
      </c>
      <c r="C23" s="41" t="s">
        <v>27</v>
      </c>
      <c r="D23" s="41" t="s">
        <v>27</v>
      </c>
      <c r="E23" s="41" t="s">
        <v>27</v>
      </c>
      <c r="F23" s="41" t="s">
        <v>27</v>
      </c>
      <c r="G23" s="41" t="s">
        <v>27</v>
      </c>
      <c r="H23" s="41" t="s">
        <v>27</v>
      </c>
      <c r="I23" s="41" t="s">
        <v>27</v>
      </c>
      <c r="J23" s="41" t="s">
        <v>27</v>
      </c>
      <c r="K23" s="41" t="s">
        <v>27</v>
      </c>
      <c r="L23" s="41" t="s">
        <v>27</v>
      </c>
      <c r="M23" s="41" t="s">
        <v>27</v>
      </c>
      <c r="N23" s="41" t="s">
        <v>27</v>
      </c>
      <c r="O23" s="41" t="s">
        <v>27</v>
      </c>
      <c r="P23" s="41" t="s">
        <v>27</v>
      </c>
      <c r="Q23" s="41" t="s">
        <v>27</v>
      </c>
      <c r="R23" s="41" t="s">
        <v>27</v>
      </c>
      <c r="S23" s="41" t="s">
        <v>27</v>
      </c>
      <c r="T23" s="41" t="s">
        <v>27</v>
      </c>
      <c r="U23" s="41" t="s">
        <v>27</v>
      </c>
      <c r="V23" s="41" t="s">
        <v>28</v>
      </c>
      <c r="W23" s="41" t="s">
        <v>29</v>
      </c>
      <c r="X23" s="41" t="s">
        <v>29</v>
      </c>
      <c r="Y23" s="41" t="s">
        <v>29</v>
      </c>
      <c r="Z23" s="41" t="s">
        <v>29</v>
      </c>
      <c r="AA23" s="41" t="s">
        <v>29</v>
      </c>
      <c r="AB23" s="41" t="s">
        <v>29</v>
      </c>
      <c r="AC23" s="41" t="s">
        <v>80</v>
      </c>
      <c r="AD23" s="41" t="s">
        <v>80</v>
      </c>
      <c r="AE23" s="41" t="s">
        <v>80</v>
      </c>
      <c r="AF23" s="41" t="s">
        <v>80</v>
      </c>
      <c r="AG23" s="42"/>
      <c r="AH23" s="163"/>
      <c r="AI23" s="152"/>
      <c r="AJ23" s="154"/>
      <c r="AK23" s="180"/>
      <c r="AL23" s="159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3"/>
    </row>
    <row r="24" spans="1:217" s="5" customFormat="1" ht="14.1" customHeight="1" x14ac:dyDescent="0.3">
      <c r="A24" s="160" t="s">
        <v>40</v>
      </c>
      <c r="B24" s="96">
        <v>4</v>
      </c>
      <c r="C24" s="96">
        <v>4</v>
      </c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96">
        <v>4</v>
      </c>
      <c r="O24" s="96">
        <v>4</v>
      </c>
      <c r="P24" s="96">
        <v>4</v>
      </c>
      <c r="Q24" s="96">
        <v>4</v>
      </c>
      <c r="R24" s="96">
        <v>4</v>
      </c>
      <c r="S24" s="96">
        <v>4</v>
      </c>
      <c r="T24" s="96">
        <v>4</v>
      </c>
      <c r="U24" s="96">
        <v>4</v>
      </c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 t="s">
        <v>38</v>
      </c>
      <c r="AG24" s="39"/>
      <c r="AH24" s="162">
        <f t="shared" si="0"/>
        <v>20</v>
      </c>
      <c r="AI24" s="151">
        <f>SUM(COUNTIF(B25:AF25,"T"),COUNTIF(B25:AF25,"C"),COUNTIF(B25:AF25,"W"),COUNTIF(B25:AF25,"R"))</f>
        <v>11</v>
      </c>
      <c r="AJ24" s="153">
        <f>SUM(B24:AF24)</f>
        <v>40</v>
      </c>
      <c r="AK24" s="180"/>
      <c r="AL24" s="159">
        <f>SUM(COUNTIF(B25:AF25,"F"))</f>
        <v>0</v>
      </c>
      <c r="AM24" s="177">
        <f>SUM(COUNTIF(B25:AG25,"V"),COUNTIF(B25:AG25,"M"))</f>
        <v>0</v>
      </c>
      <c r="AN24" s="177">
        <f>SUM(COUNTIF(B25:AG25,"E"))</f>
        <v>0</v>
      </c>
      <c r="AO24" s="177">
        <f>SUM(COUNTIF(B25:AG25,"B"))</f>
        <v>0</v>
      </c>
      <c r="AP24" s="177">
        <f>SUM(COUNTIF(B25:AG25,"A"))</f>
        <v>0</v>
      </c>
      <c r="AQ24" s="177">
        <f>SUM(COUNTIF(B25:AG25,"Q"))</f>
        <v>0</v>
      </c>
      <c r="AR24" s="177">
        <f>SUM(COUNTIF(B25:AG25,"S"))</f>
        <v>0</v>
      </c>
      <c r="AS24" s="177">
        <f>SUM(COUNTIF(B25:AG25,"K"))</f>
        <v>0</v>
      </c>
      <c r="AT24" s="177">
        <f>SUM(COUNTIF(B25:AG25,"L"))</f>
        <v>0</v>
      </c>
      <c r="AU24" s="177">
        <f>SUM(COUNTIF(B25:AG25,"P"))</f>
        <v>0</v>
      </c>
      <c r="AV24" s="177">
        <f>SUM(COUNTIF(B25:AG25,"J"))</f>
        <v>0</v>
      </c>
      <c r="AW24" s="177">
        <f>SUM(COUNTIF(B25:AG25,"I"))</f>
        <v>0</v>
      </c>
      <c r="AX24" s="177">
        <f>SUM(COUNTIF(B25:AG25,"Y"))</f>
        <v>0</v>
      </c>
      <c r="AY24" s="173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 x14ac:dyDescent="0.25">
      <c r="A25" s="161"/>
      <c r="B25" s="41" t="s">
        <v>29</v>
      </c>
      <c r="C25" s="41" t="s">
        <v>29</v>
      </c>
      <c r="D25" s="41" t="s">
        <v>29</v>
      </c>
      <c r="E25" s="41" t="s">
        <v>29</v>
      </c>
      <c r="F25" s="41" t="s">
        <v>29</v>
      </c>
      <c r="G25" s="41" t="s">
        <v>29</v>
      </c>
      <c r="H25" s="41" t="s">
        <v>29</v>
      </c>
      <c r="I25" s="41" t="s">
        <v>29</v>
      </c>
      <c r="J25" s="41" t="s">
        <v>29</v>
      </c>
      <c r="K25" s="41" t="s">
        <v>29</v>
      </c>
      <c r="L25" s="41" t="s">
        <v>29</v>
      </c>
      <c r="M25" s="41" t="s">
        <v>29</v>
      </c>
      <c r="N25" s="41" t="s">
        <v>29</v>
      </c>
      <c r="O25" s="41" t="s">
        <v>29</v>
      </c>
      <c r="P25" s="41" t="s">
        <v>29</v>
      </c>
      <c r="Q25" s="41" t="s">
        <v>29</v>
      </c>
      <c r="R25" s="41" t="s">
        <v>29</v>
      </c>
      <c r="S25" s="41" t="s">
        <v>29</v>
      </c>
      <c r="T25" s="41" t="s">
        <v>29</v>
      </c>
      <c r="U25" s="41" t="s">
        <v>29</v>
      </c>
      <c r="V25" s="46" t="s">
        <v>28</v>
      </c>
      <c r="W25" s="46" t="s">
        <v>27</v>
      </c>
      <c r="X25" s="46" t="s">
        <v>27</v>
      </c>
      <c r="Y25" s="46" t="s">
        <v>27</v>
      </c>
      <c r="Z25" s="46" t="s">
        <v>27</v>
      </c>
      <c r="AA25" s="46" t="s">
        <v>27</v>
      </c>
      <c r="AB25" s="46" t="s">
        <v>27</v>
      </c>
      <c r="AC25" s="46" t="s">
        <v>27</v>
      </c>
      <c r="AD25" s="46" t="s">
        <v>27</v>
      </c>
      <c r="AE25" s="46" t="s">
        <v>27</v>
      </c>
      <c r="AF25" s="46" t="s">
        <v>27</v>
      </c>
      <c r="AG25" s="42"/>
      <c r="AH25" s="163"/>
      <c r="AI25" s="152"/>
      <c r="AJ25" s="154"/>
      <c r="AK25" s="180"/>
      <c r="AL25" s="159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3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 x14ac:dyDescent="0.2">
      <c r="A26" s="160" t="s">
        <v>41</v>
      </c>
      <c r="B26" s="38" t="s">
        <v>38</v>
      </c>
      <c r="C26" s="38" t="s">
        <v>38</v>
      </c>
      <c r="D26" s="38" t="s">
        <v>38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 t="s">
        <v>38</v>
      </c>
      <c r="R26" s="38"/>
      <c r="S26" s="38"/>
      <c r="T26" s="38"/>
      <c r="U26" s="38"/>
      <c r="V26" s="38" t="s">
        <v>38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62">
        <f t="shared" si="0"/>
        <v>0</v>
      </c>
      <c r="AI26" s="151">
        <f>SUM(COUNTIF(B27:AF27,"T"),COUNTIF(B27:AF27,"C"),COUNTIF(B27:AF27,"W"),COUNTIF(B27:AF27,"R"))</f>
        <v>30</v>
      </c>
      <c r="AJ26" s="153">
        <f>SUM(B26:AF26)</f>
        <v>0</v>
      </c>
      <c r="AK26" s="180"/>
      <c r="AL26" s="159">
        <f>SUM(COUNTIF(B27:AF27,"F"))</f>
        <v>0</v>
      </c>
      <c r="AM26" s="177">
        <f>SUM(COUNTIF(B27:AG27,"V"),COUNTIF(B27:AG27,"M"))</f>
        <v>0</v>
      </c>
      <c r="AN26" s="177">
        <f>SUM(COUNTIF(B27:AG27,"E"))</f>
        <v>0</v>
      </c>
      <c r="AO26" s="177">
        <f>SUM(COUNTIF(B27:AG27,"B"))</f>
        <v>0</v>
      </c>
      <c r="AP26" s="177">
        <f>SUM(COUNTIF(B27:AG27,"A"))</f>
        <v>0</v>
      </c>
      <c r="AQ26" s="177">
        <f>SUM(COUNTIF(B27:AG27,"Q"))</f>
        <v>0</v>
      </c>
      <c r="AR26" s="177">
        <f>SUM(COUNTIF(B27:AG27,"S"))</f>
        <v>0</v>
      </c>
      <c r="AS26" s="177">
        <f>SUM(COUNTIF(B27:AG27,"K"))</f>
        <v>0</v>
      </c>
      <c r="AT26" s="177">
        <f>SUM(COUNTIF(B27:AG27,"L"))</f>
        <v>0</v>
      </c>
      <c r="AU26" s="177">
        <f>SUM(COUNTIF(B27:AG27,"P"))</f>
        <v>0</v>
      </c>
      <c r="AV26" s="177">
        <f>SUM(COUNTIF(B27:AG27,"J"))</f>
        <v>0</v>
      </c>
      <c r="AW26" s="177">
        <f>SUM(COUNTIF(B27:AG27,"I"))</f>
        <v>0</v>
      </c>
      <c r="AX26" s="177">
        <f>SUM(COUNTIF(B27:AG27,"Y"))</f>
        <v>0</v>
      </c>
      <c r="AY26" s="173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 x14ac:dyDescent="0.25">
      <c r="A27" s="161"/>
      <c r="B27" s="41" t="s">
        <v>27</v>
      </c>
      <c r="C27" s="41" t="s">
        <v>27</v>
      </c>
      <c r="D27" s="41" t="s">
        <v>27</v>
      </c>
      <c r="E27" s="41" t="s">
        <v>27</v>
      </c>
      <c r="F27" s="41" t="s">
        <v>27</v>
      </c>
      <c r="G27" s="41" t="s">
        <v>27</v>
      </c>
      <c r="H27" s="41" t="s">
        <v>27</v>
      </c>
      <c r="I27" s="41" t="s">
        <v>27</v>
      </c>
      <c r="J27" s="41" t="s">
        <v>27</v>
      </c>
      <c r="K27" s="41" t="s">
        <v>27</v>
      </c>
      <c r="L27" s="41" t="s">
        <v>27</v>
      </c>
      <c r="M27" s="41" t="s">
        <v>27</v>
      </c>
      <c r="N27" s="41" t="s">
        <v>27</v>
      </c>
      <c r="O27" s="41" t="s">
        <v>27</v>
      </c>
      <c r="P27" s="41" t="s">
        <v>27</v>
      </c>
      <c r="Q27" s="41" t="s">
        <v>27</v>
      </c>
      <c r="R27" s="41" t="s">
        <v>27</v>
      </c>
      <c r="S27" s="41" t="s">
        <v>27</v>
      </c>
      <c r="T27" s="41" t="s">
        <v>27</v>
      </c>
      <c r="U27" s="41" t="s">
        <v>27</v>
      </c>
      <c r="V27" s="41" t="s">
        <v>27</v>
      </c>
      <c r="W27" s="41" t="s">
        <v>27</v>
      </c>
      <c r="X27" s="41" t="s">
        <v>27</v>
      </c>
      <c r="Y27" s="41" t="s">
        <v>27</v>
      </c>
      <c r="Z27" s="41" t="s">
        <v>27</v>
      </c>
      <c r="AA27" s="41" t="s">
        <v>27</v>
      </c>
      <c r="AB27" s="41" t="s">
        <v>27</v>
      </c>
      <c r="AC27" s="41" t="s">
        <v>27</v>
      </c>
      <c r="AD27" s="41" t="s">
        <v>27</v>
      </c>
      <c r="AE27" s="41" t="s">
        <v>27</v>
      </c>
      <c r="AF27" s="102"/>
      <c r="AG27" s="42"/>
      <c r="AH27" s="163"/>
      <c r="AI27" s="152"/>
      <c r="AJ27" s="154"/>
      <c r="AK27" s="180"/>
      <c r="AL27" s="159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3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 x14ac:dyDescent="0.2">
      <c r="A28" s="160" t="s">
        <v>43</v>
      </c>
      <c r="B28" s="44"/>
      <c r="C28" s="96">
        <v>4</v>
      </c>
      <c r="E28" s="44"/>
      <c r="F28" s="44"/>
      <c r="G28" s="96">
        <v>4</v>
      </c>
      <c r="H28" s="44"/>
      <c r="I28" s="96">
        <v>4</v>
      </c>
      <c r="J28" s="96">
        <v>4</v>
      </c>
      <c r="K28" s="44"/>
      <c r="L28" s="44"/>
      <c r="M28" s="96">
        <v>4</v>
      </c>
      <c r="N28" s="44"/>
      <c r="O28" s="44"/>
      <c r="P28" s="44"/>
      <c r="Q28" s="44"/>
      <c r="R28" s="44"/>
      <c r="S28" s="44"/>
      <c r="T28" s="44"/>
      <c r="U28" s="44"/>
      <c r="V28" s="44"/>
      <c r="W28" s="44" t="s">
        <v>38</v>
      </c>
      <c r="X28" s="44" t="s">
        <v>38</v>
      </c>
      <c r="Y28" s="44"/>
      <c r="Z28" s="44"/>
      <c r="AA28" s="44"/>
      <c r="AB28" s="44"/>
      <c r="AC28" s="44"/>
      <c r="AD28" s="44"/>
      <c r="AE28" s="107">
        <v>4</v>
      </c>
      <c r="AF28" s="44"/>
      <c r="AG28" s="39"/>
      <c r="AH28" s="162">
        <f t="shared" si="0"/>
        <v>16</v>
      </c>
      <c r="AI28" s="151">
        <f>SUM(COUNTIF(B29:AF29,"T"),COUNTIF(B29:AF29,"C"),COUNTIF(B29:AF29,"W"),COUNTIF(B29:AF29,"R"))</f>
        <v>15</v>
      </c>
      <c r="AJ28" s="153">
        <f>SUM(B28:AF28)</f>
        <v>24</v>
      </c>
      <c r="AK28" s="180"/>
      <c r="AL28" s="159">
        <f>SUM(COUNTIF(B29:AF29,"F"))</f>
        <v>0</v>
      </c>
      <c r="AM28" s="177">
        <f>SUM(COUNTIF(B29:AG29,"V"),COUNTIF(B29:AG29,"M"))</f>
        <v>0</v>
      </c>
      <c r="AN28" s="177">
        <f>SUM(COUNTIF(B29:AG29,"E"))</f>
        <v>0</v>
      </c>
      <c r="AO28" s="177">
        <f>SUM(COUNTIF(B29:AG29,"B"))</f>
        <v>0</v>
      </c>
      <c r="AP28" s="177">
        <f>SUM(COUNTIF(B29:AG29,"A"))</f>
        <v>0</v>
      </c>
      <c r="AQ28" s="177">
        <f>SUM(COUNTIF(B29:AG29,"Q"))</f>
        <v>0</v>
      </c>
      <c r="AR28" s="177">
        <f>SUM(COUNTIF(B29:AG29,"S"))</f>
        <v>0</v>
      </c>
      <c r="AS28" s="177">
        <f>SUM(COUNTIF(B29:AG29,"K"))</f>
        <v>0</v>
      </c>
      <c r="AT28" s="177">
        <f>SUM(COUNTIF(B29:AG29,"L"))</f>
        <v>0</v>
      </c>
      <c r="AU28" s="177">
        <f>SUM(COUNTIF(B29:AG29,"P"))</f>
        <v>0</v>
      </c>
      <c r="AV28" s="177">
        <f>SUM(COUNTIF(B29:AG29,"J"))</f>
        <v>0</v>
      </c>
      <c r="AW28" s="177">
        <f>SUM(COUNTIF(B29:AG29,"I"))</f>
        <v>0</v>
      </c>
      <c r="AX28" s="177">
        <f>SUM(COUNTIF(B29:AG29,"Y"))</f>
        <v>0</v>
      </c>
      <c r="AY28" s="173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 x14ac:dyDescent="0.25">
      <c r="A29" s="161"/>
      <c r="B29" s="46" t="s">
        <v>28</v>
      </c>
      <c r="C29" s="41" t="s">
        <v>29</v>
      </c>
      <c r="D29" s="41" t="s">
        <v>29</v>
      </c>
      <c r="E29" s="41" t="s">
        <v>29</v>
      </c>
      <c r="F29" s="41" t="s">
        <v>29</v>
      </c>
      <c r="G29" s="41" t="s">
        <v>29</v>
      </c>
      <c r="H29" s="41" t="s">
        <v>29</v>
      </c>
      <c r="I29" s="41" t="s">
        <v>29</v>
      </c>
      <c r="J29" s="41" t="s">
        <v>29</v>
      </c>
      <c r="K29" s="41" t="s">
        <v>29</v>
      </c>
      <c r="L29" s="41" t="s">
        <v>29</v>
      </c>
      <c r="M29" s="41" t="s">
        <v>29</v>
      </c>
      <c r="N29" s="41" t="s">
        <v>29</v>
      </c>
      <c r="O29" s="41" t="s">
        <v>29</v>
      </c>
      <c r="P29" s="41" t="s">
        <v>29</v>
      </c>
      <c r="Q29" s="46" t="s">
        <v>28</v>
      </c>
      <c r="R29" s="46" t="s">
        <v>27</v>
      </c>
      <c r="S29" s="46" t="s">
        <v>27</v>
      </c>
      <c r="T29" s="46" t="s">
        <v>27</v>
      </c>
      <c r="U29" s="46" t="s">
        <v>27</v>
      </c>
      <c r="V29" s="46" t="s">
        <v>27</v>
      </c>
      <c r="W29" s="46" t="s">
        <v>27</v>
      </c>
      <c r="X29" s="46" t="s">
        <v>27</v>
      </c>
      <c r="Y29" s="46" t="s">
        <v>27</v>
      </c>
      <c r="Z29" s="46" t="s">
        <v>27</v>
      </c>
      <c r="AA29" s="46" t="s">
        <v>27</v>
      </c>
      <c r="AB29" s="46" t="s">
        <v>27</v>
      </c>
      <c r="AC29" s="46" t="s">
        <v>27</v>
      </c>
      <c r="AD29" s="46" t="s">
        <v>28</v>
      </c>
      <c r="AE29" s="41" t="s">
        <v>29</v>
      </c>
      <c r="AF29" s="41" t="s">
        <v>29</v>
      </c>
      <c r="AG29" s="42"/>
      <c r="AH29" s="163"/>
      <c r="AI29" s="152"/>
      <c r="AJ29" s="154"/>
      <c r="AK29" s="180"/>
      <c r="AL29" s="159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3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 x14ac:dyDescent="0.2">
      <c r="A30" s="160" t="s">
        <v>44</v>
      </c>
      <c r="B30" s="110">
        <v>4</v>
      </c>
      <c r="C30" s="110">
        <v>4</v>
      </c>
      <c r="D30" s="38"/>
      <c r="E30" s="110">
        <v>4</v>
      </c>
      <c r="F30" s="110">
        <v>4</v>
      </c>
      <c r="G30" s="110">
        <v>4</v>
      </c>
      <c r="H30" s="110">
        <v>4</v>
      </c>
      <c r="I30" s="110">
        <v>4</v>
      </c>
      <c r="J30" s="110">
        <v>4</v>
      </c>
      <c r="K30" s="110">
        <v>4</v>
      </c>
      <c r="L30" s="110">
        <v>4</v>
      </c>
      <c r="M30" s="110">
        <v>4</v>
      </c>
      <c r="N30" s="110">
        <v>4</v>
      </c>
      <c r="O30" s="110">
        <v>4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100"/>
      <c r="AG30" s="39"/>
      <c r="AH30" s="162">
        <f t="shared" si="0"/>
        <v>17</v>
      </c>
      <c r="AI30" s="151">
        <f>SUM(COUNTIF(B31:AF31,"T"),COUNTIF(B31:AF31,"C"),COUNTIF(B31:AF31,"W"),COUNTIF(B31:AF31,"R"))</f>
        <v>13</v>
      </c>
      <c r="AJ30" s="153">
        <f>SUM(B30:AF30)</f>
        <v>52</v>
      </c>
      <c r="AK30" s="180"/>
      <c r="AL30" s="159">
        <f>SUM(COUNTIF(B31:AF31,"F"))</f>
        <v>0</v>
      </c>
      <c r="AM30" s="177">
        <f>SUM(COUNTIF(B31:AG31,"V"),COUNTIF(B31:AG31,"M"))</f>
        <v>0</v>
      </c>
      <c r="AN30" s="177">
        <f>SUM(COUNTIF(B31:AG31,"E"))</f>
        <v>0</v>
      </c>
      <c r="AO30" s="177">
        <f>SUM(COUNTIF(B31:AG31,"B"))</f>
        <v>0</v>
      </c>
      <c r="AP30" s="177">
        <f>SUM(COUNTIF(B31:AG31,"A"))</f>
        <v>0</v>
      </c>
      <c r="AQ30" s="177">
        <f>SUM(COUNTIF(B31:AG31,"Q"))</f>
        <v>0</v>
      </c>
      <c r="AR30" s="177">
        <f>SUM(COUNTIF(B31:AG31,"S"))</f>
        <v>0</v>
      </c>
      <c r="AS30" s="177">
        <f>SUM(COUNTIF(B31:AG31,"K"))</f>
        <v>0</v>
      </c>
      <c r="AT30" s="177">
        <f>SUM(COUNTIF(B31:AG31,"L"))</f>
        <v>0</v>
      </c>
      <c r="AU30" s="177">
        <f>SUM(COUNTIF(B31:AG31,"P"))</f>
        <v>0</v>
      </c>
      <c r="AV30" s="177">
        <f>SUM(COUNTIF(B31:AG31,"J"))</f>
        <v>0</v>
      </c>
      <c r="AW30" s="177">
        <f>SUM(COUNTIF(B31:AG31,"I"))</f>
        <v>0</v>
      </c>
      <c r="AX30" s="177">
        <f>SUM(COUNTIF(B31:AG31,"Y"))</f>
        <v>0</v>
      </c>
      <c r="AY30" s="173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 x14ac:dyDescent="0.25">
      <c r="A31" s="161"/>
      <c r="B31" s="41" t="s">
        <v>29</v>
      </c>
      <c r="C31" s="41" t="s">
        <v>29</v>
      </c>
      <c r="D31" s="41" t="s">
        <v>29</v>
      </c>
      <c r="E31" s="41" t="s">
        <v>29</v>
      </c>
      <c r="F31" s="41" t="s">
        <v>29</v>
      </c>
      <c r="G31" s="41" t="s">
        <v>29</v>
      </c>
      <c r="H31" s="41" t="s">
        <v>29</v>
      </c>
      <c r="I31" s="41" t="s">
        <v>29</v>
      </c>
      <c r="J31" s="41" t="s">
        <v>29</v>
      </c>
      <c r="K31" s="41" t="s">
        <v>29</v>
      </c>
      <c r="L31" s="41" t="s">
        <v>29</v>
      </c>
      <c r="M31" s="41" t="s">
        <v>29</v>
      </c>
      <c r="N31" s="41" t="s">
        <v>29</v>
      </c>
      <c r="O31" s="41" t="s">
        <v>29</v>
      </c>
      <c r="P31" s="41" t="s">
        <v>29</v>
      </c>
      <c r="Q31" s="41" t="s">
        <v>29</v>
      </c>
      <c r="R31" s="41" t="s">
        <v>29</v>
      </c>
      <c r="S31" s="41" t="s">
        <v>28</v>
      </c>
      <c r="T31" s="41" t="s">
        <v>27</v>
      </c>
      <c r="U31" s="41" t="s">
        <v>27</v>
      </c>
      <c r="V31" s="41" t="s">
        <v>27</v>
      </c>
      <c r="W31" s="41" t="s">
        <v>27</v>
      </c>
      <c r="X31" s="41" t="s">
        <v>27</v>
      </c>
      <c r="Y31" s="41" t="s">
        <v>27</v>
      </c>
      <c r="Z31" s="41" t="s">
        <v>27</v>
      </c>
      <c r="AA31" s="41" t="s">
        <v>27</v>
      </c>
      <c r="AB31" s="41" t="s">
        <v>27</v>
      </c>
      <c r="AC31" s="41" t="s">
        <v>27</v>
      </c>
      <c r="AD31" s="41" t="s">
        <v>27</v>
      </c>
      <c r="AE31" s="41" t="s">
        <v>27</v>
      </c>
      <c r="AF31" s="102"/>
      <c r="AG31" s="42"/>
      <c r="AH31" s="163"/>
      <c r="AI31" s="152"/>
      <c r="AJ31" s="154"/>
      <c r="AK31" s="180"/>
      <c r="AL31" s="159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3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 x14ac:dyDescent="0.2">
      <c r="A32" s="160" t="s">
        <v>45</v>
      </c>
      <c r="B32" s="44"/>
      <c r="C32" s="44"/>
      <c r="D32" s="44"/>
      <c r="E32" s="44"/>
      <c r="F32" s="44"/>
      <c r="G32" s="44"/>
      <c r="H32" s="110">
        <v>4</v>
      </c>
      <c r="I32" s="110">
        <v>4</v>
      </c>
      <c r="J32" s="44"/>
      <c r="K32" s="44"/>
      <c r="L32" s="44"/>
      <c r="M32" s="44"/>
      <c r="N32" s="44"/>
      <c r="O32" s="44"/>
      <c r="P32" s="44"/>
      <c r="Q32" s="110">
        <v>4</v>
      </c>
      <c r="R32" s="110">
        <v>4</v>
      </c>
      <c r="S32" s="44"/>
      <c r="T32" s="44"/>
      <c r="U32" s="44"/>
      <c r="V32" s="44"/>
      <c r="W32" s="44"/>
      <c r="X32" s="44"/>
      <c r="Y32" s="44" t="s">
        <v>38</v>
      </c>
      <c r="Z32" s="44"/>
      <c r="AA32" s="44"/>
      <c r="AB32" s="44"/>
      <c r="AC32" s="44"/>
      <c r="AD32" s="44"/>
      <c r="AE32" s="44"/>
      <c r="AF32" s="44"/>
      <c r="AG32" s="39"/>
      <c r="AH32" s="162">
        <f t="shared" si="0"/>
        <v>16</v>
      </c>
      <c r="AI32" s="151">
        <f>SUM(COUNTIF(B33:AF33,"T"),COUNTIF(B33:AF33,"C"),COUNTIF(B33:AF33,"W"),COUNTIF(B33:AF33,"R"))</f>
        <v>15</v>
      </c>
      <c r="AJ32" s="153">
        <f>SUM(B32:AF32)</f>
        <v>16</v>
      </c>
      <c r="AK32" s="180"/>
      <c r="AL32" s="159">
        <f>SUM(COUNTIF(B33:AF33,"F"))</f>
        <v>0</v>
      </c>
      <c r="AM32" s="177">
        <f>SUM(COUNTIF(B33:AG33,"V"),COUNTIF(B33:AG33,"M"))</f>
        <v>0</v>
      </c>
      <c r="AN32" s="177">
        <f>SUM(COUNTIF(B33:AG33,"E"))</f>
        <v>0</v>
      </c>
      <c r="AO32" s="177">
        <f>SUM(COUNTIF(B33:AG33,"B"))</f>
        <v>0</v>
      </c>
      <c r="AP32" s="177">
        <f>SUM(COUNTIF(B33:AG33,"A"))</f>
        <v>0</v>
      </c>
      <c r="AQ32" s="177">
        <f>SUM(COUNTIF(B33:AG33,"Q"))</f>
        <v>0</v>
      </c>
      <c r="AR32" s="177">
        <f>SUM(COUNTIF(B33:AG33,"S"))</f>
        <v>0</v>
      </c>
      <c r="AS32" s="177">
        <f>SUM(COUNTIF(B33:AG33,"K"))</f>
        <v>0</v>
      </c>
      <c r="AT32" s="177">
        <f>SUM(COUNTIF(B33:AG33,"L"))</f>
        <v>0</v>
      </c>
      <c r="AU32" s="177">
        <f>SUM(COUNTIF(B33:AG33,"P"))</f>
        <v>0</v>
      </c>
      <c r="AV32" s="177">
        <f>SUM(COUNTIF(B33:AG33,"J"))</f>
        <v>0</v>
      </c>
      <c r="AW32" s="177">
        <f>SUM(COUNTIF(B33:AG33,"I"))</f>
        <v>0</v>
      </c>
      <c r="AX32" s="177">
        <f>SUM(COUNTIF(B33:AG33,"Y"))</f>
        <v>0</v>
      </c>
      <c r="AY32" s="173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 x14ac:dyDescent="0.25">
      <c r="A33" s="182"/>
      <c r="B33" s="41" t="s">
        <v>27</v>
      </c>
      <c r="C33" s="41" t="s">
        <v>27</v>
      </c>
      <c r="D33" s="41" t="s">
        <v>27</v>
      </c>
      <c r="E33" s="41" t="s">
        <v>27</v>
      </c>
      <c r="F33" s="41" t="s">
        <v>27</v>
      </c>
      <c r="G33" s="41" t="s">
        <v>28</v>
      </c>
      <c r="H33" s="41" t="s">
        <v>29</v>
      </c>
      <c r="I33" s="41" t="s">
        <v>29</v>
      </c>
      <c r="J33" s="41" t="s">
        <v>29</v>
      </c>
      <c r="K33" s="41" t="s">
        <v>29</v>
      </c>
      <c r="L33" s="41" t="s">
        <v>29</v>
      </c>
      <c r="M33" s="41" t="s">
        <v>29</v>
      </c>
      <c r="N33" s="41" t="s">
        <v>29</v>
      </c>
      <c r="O33" s="41" t="s">
        <v>29</v>
      </c>
      <c r="P33" s="41" t="s">
        <v>29</v>
      </c>
      <c r="Q33" s="41" t="s">
        <v>29</v>
      </c>
      <c r="R33" s="41" t="s">
        <v>29</v>
      </c>
      <c r="S33" s="41" t="s">
        <v>29</v>
      </c>
      <c r="T33" s="41" t="s">
        <v>29</v>
      </c>
      <c r="U33" s="41" t="s">
        <v>29</v>
      </c>
      <c r="V33" s="41" t="s">
        <v>29</v>
      </c>
      <c r="W33" s="41" t="s">
        <v>29</v>
      </c>
      <c r="X33" s="41" t="s">
        <v>28</v>
      </c>
      <c r="Y33" s="41" t="s">
        <v>27</v>
      </c>
      <c r="Z33" s="41" t="s">
        <v>27</v>
      </c>
      <c r="AA33" s="41" t="s">
        <v>27</v>
      </c>
      <c r="AB33" s="41" t="s">
        <v>27</v>
      </c>
      <c r="AC33" s="41" t="s">
        <v>27</v>
      </c>
      <c r="AD33" s="41" t="s">
        <v>27</v>
      </c>
      <c r="AE33" s="41" t="s">
        <v>27</v>
      </c>
      <c r="AF33" s="41" t="s">
        <v>27</v>
      </c>
      <c r="AG33" s="56"/>
      <c r="AH33" s="163"/>
      <c r="AI33" s="152"/>
      <c r="AJ33" s="183"/>
      <c r="AK33" s="181"/>
      <c r="AL33" s="184"/>
      <c r="AM33" s="177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6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 x14ac:dyDescent="0.2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87" t="str">
        <f>IF(AB39&lt;=-7,"انتبه  هذا الموظف قد تجاوز ايام الإجازة المطلوبة منه -7 ايام","")</f>
        <v/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B35" s="188">
        <f>AH35-AI35</f>
        <v>8</v>
      </c>
      <c r="AC35" s="189"/>
      <c r="AD35" s="192" t="s">
        <v>46</v>
      </c>
      <c r="AE35" s="193"/>
      <c r="AF35" s="194"/>
      <c r="AG35" s="59"/>
      <c r="AH35" s="198">
        <f>SUM(AH10:AH33)</f>
        <v>164</v>
      </c>
      <c r="AI35" s="200">
        <f>SUM(AI10:AI33)</f>
        <v>156</v>
      </c>
      <c r="AJ35" s="226">
        <f>SUM(AJ10:AJ33)</f>
        <v>312</v>
      </c>
      <c r="AK35" s="60"/>
      <c r="AL35" s="264">
        <f>SUM(AL10:AL33)</f>
        <v>0</v>
      </c>
      <c r="AM35" s="256">
        <f t="shared" ref="AM35:AY35" si="1">SUM(AM10:AM33)</f>
        <v>44</v>
      </c>
      <c r="AN35" s="256">
        <f t="shared" si="1"/>
        <v>0</v>
      </c>
      <c r="AO35" s="256">
        <f t="shared" si="1"/>
        <v>0</v>
      </c>
      <c r="AP35" s="256">
        <f t="shared" si="1"/>
        <v>0</v>
      </c>
      <c r="AQ35" s="256">
        <f t="shared" si="1"/>
        <v>0</v>
      </c>
      <c r="AR35" s="256">
        <f t="shared" si="1"/>
        <v>0</v>
      </c>
      <c r="AS35" s="256">
        <f t="shared" si="1"/>
        <v>0</v>
      </c>
      <c r="AT35" s="256">
        <f t="shared" si="1"/>
        <v>0</v>
      </c>
      <c r="AU35" s="256">
        <f t="shared" si="1"/>
        <v>1</v>
      </c>
      <c r="AV35" s="256">
        <f t="shared" si="1"/>
        <v>0</v>
      </c>
      <c r="AW35" s="256">
        <f t="shared" si="1"/>
        <v>0</v>
      </c>
      <c r="AX35" s="256">
        <f t="shared" si="1"/>
        <v>0</v>
      </c>
      <c r="AY35" s="258">
        <f t="shared" si="1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58"/>
      <c r="AB36" s="190"/>
      <c r="AC36" s="191"/>
      <c r="AD36" s="195"/>
      <c r="AE36" s="196"/>
      <c r="AF36" s="197"/>
      <c r="AG36" s="59"/>
      <c r="AH36" s="199"/>
      <c r="AI36" s="201"/>
      <c r="AJ36" s="227"/>
      <c r="AK36" s="60"/>
      <c r="AL36" s="265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87" t="str">
        <f>IF(AB39&gt;=21,"انتبه  هذا الموظف قد تجاوز رصيده الأيام المسموح بها 21 ايام","")</f>
        <v/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58"/>
      <c r="AB37" s="266">
        <f>'[1]2016'!AE10</f>
        <v>-3</v>
      </c>
      <c r="AC37" s="217"/>
      <c r="AD37" s="220" t="s">
        <v>47</v>
      </c>
      <c r="AE37" s="221"/>
      <c r="AF37" s="222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63"/>
      <c r="AB38" s="218"/>
      <c r="AC38" s="219"/>
      <c r="AD38" s="223"/>
      <c r="AE38" s="224"/>
      <c r="AF38" s="225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202">
        <f>AB35+AB37</f>
        <v>5</v>
      </c>
      <c r="AC39" s="203"/>
      <c r="AD39" s="206" t="s">
        <v>48</v>
      </c>
      <c r="AE39" s="207"/>
      <c r="AF39" s="208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204"/>
      <c r="AC40" s="205"/>
      <c r="AD40" s="209"/>
      <c r="AE40" s="210"/>
      <c r="AF40" s="211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 x14ac:dyDescent="0.2">
      <c r="A42" s="160" t="s">
        <v>25</v>
      </c>
      <c r="B42" s="37"/>
      <c r="C42" s="37"/>
      <c r="D42" s="37"/>
      <c r="E42" s="37"/>
      <c r="F42" s="37"/>
      <c r="G42" s="103">
        <v>4</v>
      </c>
      <c r="H42" s="103">
        <v>4</v>
      </c>
      <c r="I42" s="103">
        <v>4</v>
      </c>
      <c r="J42" s="103">
        <v>4</v>
      </c>
      <c r="K42" s="103">
        <v>4</v>
      </c>
      <c r="L42" s="37"/>
      <c r="M42" s="37"/>
      <c r="N42" s="37"/>
      <c r="O42" s="103">
        <v>4</v>
      </c>
      <c r="P42" s="37"/>
      <c r="Q42" s="103">
        <v>4</v>
      </c>
      <c r="R42" s="103">
        <v>4</v>
      </c>
      <c r="S42" s="103">
        <v>4</v>
      </c>
      <c r="T42" s="37"/>
      <c r="U42" s="37"/>
      <c r="V42" s="37"/>
      <c r="W42" s="37"/>
      <c r="X42" s="103">
        <v>4</v>
      </c>
      <c r="Y42" s="103">
        <v>4</v>
      </c>
      <c r="Z42" s="37"/>
      <c r="AA42" s="103">
        <v>4</v>
      </c>
      <c r="AB42" s="103">
        <v>4</v>
      </c>
      <c r="AC42" s="37"/>
      <c r="AD42" s="37"/>
      <c r="AE42" s="37"/>
      <c r="AF42" s="37"/>
      <c r="AG42" s="39"/>
      <c r="AH42" s="162">
        <f t="shared" ref="AH42:AH64" si="2">SUM(COUNTIF(B43:AF43,"O"),COUNTIF(B43:AF43,"G"),COUNTIF(A43:AF43,"ـــــ"),COUNTIF(A43:AF43,"D"))</f>
        <v>22</v>
      </c>
      <c r="AI42" s="151">
        <f t="shared" ref="AI42:AI64" si="3">SUM(COUNTIF(B43:AF43,"T"),COUNTIF(B43:AF43,"C"),COUNTIF(B43:AF43,"R"))</f>
        <v>9</v>
      </c>
      <c r="AJ42" s="153">
        <f>SUM(B42:AF42)</f>
        <v>52</v>
      </c>
      <c r="AK42" s="155">
        <v>2018</v>
      </c>
      <c r="AL42" s="158">
        <f>SUM(COUNTIF(B43:AF43,"F"))</f>
        <v>0</v>
      </c>
      <c r="AM42" s="178">
        <f>SUM(COUNTIF(B43:AG43,"V"),COUNTIF(B43:AG43,"M"))</f>
        <v>0</v>
      </c>
      <c r="AN42" s="178">
        <f>SUM(COUNTIF(B43:AG43,"E"))</f>
        <v>0</v>
      </c>
      <c r="AO42" s="178">
        <f>SUM(COUNTIF(B43:AG43,"B"))</f>
        <v>0</v>
      </c>
      <c r="AP42" s="178">
        <f>SUM(COUNTIF(B43:AG43,"A"))</f>
        <v>0</v>
      </c>
      <c r="AQ42" s="178">
        <f>SUM(COUNTIF(B43:AG43,"Q"))</f>
        <v>0</v>
      </c>
      <c r="AR42" s="178">
        <f>SUM(COUNTIF(B43:AG43,"S"))</f>
        <v>0</v>
      </c>
      <c r="AS42" s="178">
        <f>SUM(COUNTIF(B43:AG43,"K"))</f>
        <v>0</v>
      </c>
      <c r="AT42" s="178">
        <f>SUM(COUNTIF(B43:AG43,"L"))</f>
        <v>0</v>
      </c>
      <c r="AU42" s="178">
        <f>SUM(COUNTIF(B43:AG43,"P"))</f>
        <v>0</v>
      </c>
      <c r="AV42" s="178">
        <f>SUM(COUNTIF(B43:AG43,"J"))</f>
        <v>0</v>
      </c>
      <c r="AW42" s="178">
        <f>SUM(COUNTIF(B43:AG43,"I"))</f>
        <v>0</v>
      </c>
      <c r="AX42" s="178">
        <f>SUM(COUNTIF(B43:AG43,"Y"))</f>
        <v>0</v>
      </c>
      <c r="AY42" s="172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 x14ac:dyDescent="0.25">
      <c r="A43" s="161"/>
      <c r="B43" s="40" t="s">
        <v>27</v>
      </c>
      <c r="C43" s="40" t="s">
        <v>27</v>
      </c>
      <c r="D43" s="40" t="s">
        <v>27</v>
      </c>
      <c r="E43" s="40" t="s">
        <v>27</v>
      </c>
      <c r="F43" s="40" t="s">
        <v>28</v>
      </c>
      <c r="G43" s="40" t="s">
        <v>89</v>
      </c>
      <c r="H43" s="40" t="s">
        <v>89</v>
      </c>
      <c r="I43" s="40" t="s">
        <v>89</v>
      </c>
      <c r="J43" s="40" t="s">
        <v>89</v>
      </c>
      <c r="K43" s="40" t="s">
        <v>89</v>
      </c>
      <c r="L43" s="40" t="s">
        <v>89</v>
      </c>
      <c r="M43" s="40" t="s">
        <v>89</v>
      </c>
      <c r="N43" s="40" t="s">
        <v>89</v>
      </c>
      <c r="O43" s="40" t="s">
        <v>89</v>
      </c>
      <c r="P43" s="40" t="s">
        <v>89</v>
      </c>
      <c r="Q43" s="40" t="s">
        <v>89</v>
      </c>
      <c r="R43" s="40" t="s">
        <v>89</v>
      </c>
      <c r="S43" s="40" t="s">
        <v>89</v>
      </c>
      <c r="T43" s="40" t="s">
        <v>89</v>
      </c>
      <c r="U43" s="40" t="s">
        <v>89</v>
      </c>
      <c r="V43" s="40" t="s">
        <v>89</v>
      </c>
      <c r="W43" s="40" t="s">
        <v>89</v>
      </c>
      <c r="X43" s="40" t="s">
        <v>89</v>
      </c>
      <c r="Y43" s="40" t="s">
        <v>89</v>
      </c>
      <c r="Z43" s="40" t="s">
        <v>89</v>
      </c>
      <c r="AA43" s="40" t="s">
        <v>89</v>
      </c>
      <c r="AB43" s="40" t="s">
        <v>89</v>
      </c>
      <c r="AC43" s="40" t="s">
        <v>28</v>
      </c>
      <c r="AD43" s="40" t="s">
        <v>27</v>
      </c>
      <c r="AE43" s="40" t="s">
        <v>27</v>
      </c>
      <c r="AF43" s="40" t="s">
        <v>27</v>
      </c>
      <c r="AG43" s="42"/>
      <c r="AH43" s="163"/>
      <c r="AI43" s="152"/>
      <c r="AJ43" s="154"/>
      <c r="AK43" s="156"/>
      <c r="AL43" s="159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3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 x14ac:dyDescent="0.2">
      <c r="A44" s="160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38" t="s">
        <v>26</v>
      </c>
      <c r="S44" s="38" t="s">
        <v>26</v>
      </c>
      <c r="T44" s="44"/>
      <c r="U44" s="44"/>
      <c r="V44" s="44"/>
      <c r="W44" s="44"/>
      <c r="X44" s="44"/>
      <c r="Y44" s="103">
        <v>4</v>
      </c>
      <c r="Z44" s="103">
        <v>4</v>
      </c>
      <c r="AA44" s="44"/>
      <c r="AB44" s="44"/>
      <c r="AC44" s="44"/>
      <c r="AD44" s="230"/>
      <c r="AE44" s="231"/>
      <c r="AF44" s="232"/>
      <c r="AG44" s="45"/>
      <c r="AH44" s="162">
        <f t="shared" si="2"/>
        <v>16</v>
      </c>
      <c r="AI44" s="151">
        <f t="shared" si="3"/>
        <v>12</v>
      </c>
      <c r="AJ44" s="153">
        <f>SUM(B44:AF44)</f>
        <v>8</v>
      </c>
      <c r="AK44" s="156"/>
      <c r="AL44" s="236">
        <f>SUM(COUNTIF(B45:AF45,"F"))</f>
        <v>0</v>
      </c>
      <c r="AM44" s="238">
        <f>SUM(COUNTIF(B45:AG45,"V"),COUNTIF(B45:AG45,"M"))</f>
        <v>0</v>
      </c>
      <c r="AN44" s="238">
        <f>SUM(COUNTIF(B45:AG45,"E"))</f>
        <v>0</v>
      </c>
      <c r="AO44" s="238">
        <f>SUM(COUNTIF(B45:AG45,"B"))</f>
        <v>0</v>
      </c>
      <c r="AP44" s="238">
        <f>SUM(COUNTIF(B45:AG45,"A"))</f>
        <v>0</v>
      </c>
      <c r="AQ44" s="238">
        <f>SUM(COUNTIF(B45:AG45,"Q"))</f>
        <v>0</v>
      </c>
      <c r="AR44" s="238">
        <f>SUM(COUNTIF(B45:AG45,"S"))</f>
        <v>0</v>
      </c>
      <c r="AS44" s="238">
        <f>SUM(COUNTIF(B45:AG45,"K"))</f>
        <v>0</v>
      </c>
      <c r="AT44" s="238">
        <f>SUM(COUNTIF(B45:AG45,"L"))</f>
        <v>0</v>
      </c>
      <c r="AU44" s="238">
        <f>SUM(COUNTIF(B45:AG45,"P"))</f>
        <v>0</v>
      </c>
      <c r="AV44" s="238">
        <f>SUM(COUNTIF(B45:AG45,"J"))</f>
        <v>0</v>
      </c>
      <c r="AW44" s="238">
        <f>SUM(COUNTIF(B45:AG45,"I"))</f>
        <v>0</v>
      </c>
      <c r="AX44" s="238">
        <f>SUM(COUNTIF(B45:AG45,"Y"))</f>
        <v>0</v>
      </c>
      <c r="AY44" s="240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 x14ac:dyDescent="0.25">
      <c r="A45" s="161"/>
      <c r="B45" s="46" t="s">
        <v>27</v>
      </c>
      <c r="C45" s="46" t="s">
        <v>27</v>
      </c>
      <c r="D45" s="46" t="s">
        <v>27</v>
      </c>
      <c r="E45" s="46" t="s">
        <v>27</v>
      </c>
      <c r="F45" s="46" t="s">
        <v>27</v>
      </c>
      <c r="G45" s="46" t="s">
        <v>27</v>
      </c>
      <c r="H45" s="46" t="s">
        <v>27</v>
      </c>
      <c r="I45" s="46" t="s">
        <v>27</v>
      </c>
      <c r="J45" s="46" t="s">
        <v>27</v>
      </c>
      <c r="K45" s="40" t="s">
        <v>28</v>
      </c>
      <c r="L45" s="40" t="s">
        <v>89</v>
      </c>
      <c r="M45" s="40" t="s">
        <v>89</v>
      </c>
      <c r="N45" s="40" t="s">
        <v>89</v>
      </c>
      <c r="O45" s="40" t="s">
        <v>89</v>
      </c>
      <c r="P45" s="40" t="s">
        <v>89</v>
      </c>
      <c r="Q45" s="40" t="s">
        <v>89</v>
      </c>
      <c r="R45" s="46" t="s">
        <v>35</v>
      </c>
      <c r="S45" s="46" t="s">
        <v>35</v>
      </c>
      <c r="T45" s="40" t="s">
        <v>89</v>
      </c>
      <c r="U45" s="40" t="s">
        <v>89</v>
      </c>
      <c r="V45" s="40" t="s">
        <v>89</v>
      </c>
      <c r="W45" s="40" t="s">
        <v>89</v>
      </c>
      <c r="X45" s="40" t="s">
        <v>89</v>
      </c>
      <c r="Y45" s="40" t="s">
        <v>89</v>
      </c>
      <c r="Z45" s="40" t="s">
        <v>89</v>
      </c>
      <c r="AA45" s="40" t="s">
        <v>89</v>
      </c>
      <c r="AB45" s="46" t="s">
        <v>28</v>
      </c>
      <c r="AC45" s="46" t="s">
        <v>27</v>
      </c>
      <c r="AD45" s="233"/>
      <c r="AE45" s="234"/>
      <c r="AF45" s="235"/>
      <c r="AG45" s="47"/>
      <c r="AH45" s="163"/>
      <c r="AI45" s="152"/>
      <c r="AJ45" s="154"/>
      <c r="AK45" s="156"/>
      <c r="AL45" s="237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41"/>
      <c r="AZ45" s="68"/>
      <c r="BA45" s="68"/>
      <c r="BB45" s="68"/>
      <c r="BC45" s="68"/>
      <c r="BD45" s="68"/>
      <c r="BE45" s="68"/>
    </row>
    <row r="46" spans="1:217" s="69" customFormat="1" ht="14.1" customHeight="1" thickTop="1" x14ac:dyDescent="0.2">
      <c r="A46" s="160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103">
        <v>4</v>
      </c>
      <c r="AF46" s="37"/>
      <c r="AG46" s="39"/>
      <c r="AH46" s="162">
        <f t="shared" si="2"/>
        <v>8</v>
      </c>
      <c r="AI46" s="151">
        <f t="shared" si="3"/>
        <v>23</v>
      </c>
      <c r="AJ46" s="153">
        <f>SUM(B46:AF46)</f>
        <v>4</v>
      </c>
      <c r="AK46" s="156"/>
      <c r="AL46" s="236">
        <f>SUM(COUNTIF(B47:AF47,"F"))</f>
        <v>0</v>
      </c>
      <c r="AM46" s="238">
        <f>SUM(COUNTIF(B47:AG47,"V"),COUNTIF(B47:AG47,"M"))</f>
        <v>0</v>
      </c>
      <c r="AN46" s="238">
        <f>SUM(COUNTIF(B47:AG47,"E"))</f>
        <v>0</v>
      </c>
      <c r="AO46" s="238">
        <f>SUM(COUNTIF(B47:AG47,"B"))</f>
        <v>0</v>
      </c>
      <c r="AP46" s="238">
        <f>SUM(COUNTIF(B47:AG47,"A"))</f>
        <v>0</v>
      </c>
      <c r="AQ46" s="238">
        <f>SUM(COUNTIF(B47:AG47,"Q"))</f>
        <v>0</v>
      </c>
      <c r="AR46" s="238">
        <f>SUM(COUNTIF(B47:AG47,"S"))</f>
        <v>0</v>
      </c>
      <c r="AS46" s="238">
        <f>SUM(COUNTIF(B47:AG47,"K"))</f>
        <v>0</v>
      </c>
      <c r="AT46" s="238">
        <f>SUM(COUNTIF(B47:AG47,"L"))</f>
        <v>0</v>
      </c>
      <c r="AU46" s="238">
        <f>SUM(COUNTIF(B47:AG47,"P"))</f>
        <v>0</v>
      </c>
      <c r="AV46" s="238">
        <f>SUM(COUNTIF(B47:AG47,"J"))</f>
        <v>0</v>
      </c>
      <c r="AW46" s="238">
        <f>SUM(COUNTIF(B47:AG47,"I"))</f>
        <v>0</v>
      </c>
      <c r="AX46" s="238">
        <f>SUM(COUNTIF(B47:AG47,"Y"))</f>
        <v>0</v>
      </c>
      <c r="AY46" s="240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 x14ac:dyDescent="0.25">
      <c r="A47" s="161"/>
      <c r="B47" s="40" t="s">
        <v>27</v>
      </c>
      <c r="C47" s="40" t="s">
        <v>27</v>
      </c>
      <c r="D47" s="40" t="s">
        <v>27</v>
      </c>
      <c r="E47" s="40" t="s">
        <v>27</v>
      </c>
      <c r="F47" s="40" t="s">
        <v>27</v>
      </c>
      <c r="G47" s="40" t="s">
        <v>27</v>
      </c>
      <c r="H47" s="40" t="s">
        <v>27</v>
      </c>
      <c r="I47" s="40" t="s">
        <v>27</v>
      </c>
      <c r="J47" s="40" t="s">
        <v>27</v>
      </c>
      <c r="K47" s="40" t="s">
        <v>27</v>
      </c>
      <c r="L47" s="40" t="s">
        <v>27</v>
      </c>
      <c r="M47" s="40" t="s">
        <v>27</v>
      </c>
      <c r="N47" s="40" t="s">
        <v>27</v>
      </c>
      <c r="O47" s="40" t="s">
        <v>27</v>
      </c>
      <c r="P47" s="40" t="s">
        <v>27</v>
      </c>
      <c r="Q47" s="40" t="s">
        <v>27</v>
      </c>
      <c r="R47" s="40" t="s">
        <v>27</v>
      </c>
      <c r="S47" s="40" t="s">
        <v>27</v>
      </c>
      <c r="T47" s="40" t="s">
        <v>27</v>
      </c>
      <c r="U47" s="40" t="s">
        <v>27</v>
      </c>
      <c r="V47" s="40" t="s">
        <v>27</v>
      </c>
      <c r="W47" s="40" t="s">
        <v>27</v>
      </c>
      <c r="X47" s="40" t="s">
        <v>28</v>
      </c>
      <c r="Y47" s="40" t="s">
        <v>89</v>
      </c>
      <c r="Z47" s="40" t="s">
        <v>89</v>
      </c>
      <c r="AA47" s="40" t="s">
        <v>89</v>
      </c>
      <c r="AB47" s="40" t="s">
        <v>89</v>
      </c>
      <c r="AC47" s="40" t="s">
        <v>89</v>
      </c>
      <c r="AD47" s="40" t="s">
        <v>89</v>
      </c>
      <c r="AE47" s="40" t="s">
        <v>89</v>
      </c>
      <c r="AF47" s="40" t="s">
        <v>89</v>
      </c>
      <c r="AG47" s="42"/>
      <c r="AH47" s="163"/>
      <c r="AI47" s="152"/>
      <c r="AJ47" s="154"/>
      <c r="AK47" s="156"/>
      <c r="AL47" s="237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41"/>
      <c r="AZ47" s="68"/>
      <c r="BA47" s="68"/>
      <c r="BB47" s="68"/>
      <c r="BC47" s="68"/>
      <c r="BD47" s="68"/>
      <c r="BE47" s="68"/>
    </row>
    <row r="48" spans="1:217" s="69" customFormat="1" ht="14.1" customHeight="1" thickTop="1" x14ac:dyDescent="0.2">
      <c r="A48" s="160" t="s">
        <v>34</v>
      </c>
      <c r="B48" s="44"/>
      <c r="C48" s="44">
        <v>4</v>
      </c>
      <c r="D48" s="44"/>
      <c r="E48" s="44"/>
      <c r="F48" s="44">
        <v>4</v>
      </c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103">
        <v>4</v>
      </c>
      <c r="X48" s="103"/>
      <c r="Y48" s="44"/>
      <c r="Z48" s="103">
        <v>4</v>
      </c>
      <c r="AA48" s="44"/>
      <c r="AB48" s="44"/>
      <c r="AC48" s="38"/>
      <c r="AD48" s="96">
        <v>4</v>
      </c>
      <c r="AE48" s="38"/>
      <c r="AF48" s="48"/>
      <c r="AG48" s="39"/>
      <c r="AH48" s="162">
        <f t="shared" si="2"/>
        <v>16</v>
      </c>
      <c r="AI48" s="151">
        <f t="shared" si="3"/>
        <v>14</v>
      </c>
      <c r="AJ48" s="153">
        <f>SUM(B48:AF48)</f>
        <v>20</v>
      </c>
      <c r="AK48" s="156"/>
      <c r="AL48" s="236">
        <f>SUM(COUNTIF(B49:AF49,"F"))</f>
        <v>0</v>
      </c>
      <c r="AM48" s="238">
        <f>SUM(COUNTIF(B49:AG49,"V"),COUNTIF(B49:AG49,"M"))</f>
        <v>0</v>
      </c>
      <c r="AN48" s="238">
        <f>SUM(COUNTIF(B49:AG49,"E"))</f>
        <v>0</v>
      </c>
      <c r="AO48" s="238">
        <f>SUM(COUNTIF(B49:AG49,"B"))</f>
        <v>0</v>
      </c>
      <c r="AP48" s="238">
        <f>SUM(COUNTIF(B49:AG49,"A"))</f>
        <v>0</v>
      </c>
      <c r="AQ48" s="238">
        <f>SUM(COUNTIF(B49:AG49,"Q"))</f>
        <v>0</v>
      </c>
      <c r="AR48" s="238">
        <f>SUM(COUNTIF(B49:AG49,"S"))</f>
        <v>0</v>
      </c>
      <c r="AS48" s="238">
        <f>SUM(COUNTIF(B49:AG49,"K"))</f>
        <v>0</v>
      </c>
      <c r="AT48" s="238">
        <f>SUM(COUNTIF(B49:AG49,"L"))</f>
        <v>0</v>
      </c>
      <c r="AU48" s="238">
        <f>SUM(COUNTIF(B49:AG49,"P"))</f>
        <v>0</v>
      </c>
      <c r="AV48" s="238">
        <f>SUM(COUNTIF(B49:AG49,"J"))</f>
        <v>0</v>
      </c>
      <c r="AW48" s="238">
        <f>SUM(COUNTIF(B49:AG49,"I"))</f>
        <v>0</v>
      </c>
      <c r="AX48" s="238">
        <f>SUM(COUNTIF(B49:AG49,"Y"))</f>
        <v>0</v>
      </c>
      <c r="AY48" s="240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 x14ac:dyDescent="0.25">
      <c r="A49" s="161"/>
      <c r="B49" s="40" t="s">
        <v>89</v>
      </c>
      <c r="C49" s="40" t="s">
        <v>89</v>
      </c>
      <c r="D49" s="40" t="s">
        <v>89</v>
      </c>
      <c r="E49" s="40" t="s">
        <v>89</v>
      </c>
      <c r="F49" s="40" t="s">
        <v>89</v>
      </c>
      <c r="G49" s="40" t="s">
        <v>89</v>
      </c>
      <c r="H49" s="46" t="s">
        <v>28</v>
      </c>
      <c r="I49" s="46" t="s">
        <v>27</v>
      </c>
      <c r="J49" s="46" t="s">
        <v>27</v>
      </c>
      <c r="K49" s="46" t="s">
        <v>27</v>
      </c>
      <c r="L49" s="46" t="s">
        <v>27</v>
      </c>
      <c r="M49" s="46" t="s">
        <v>27</v>
      </c>
      <c r="N49" s="46" t="s">
        <v>27</v>
      </c>
      <c r="O49" s="46" t="s">
        <v>27</v>
      </c>
      <c r="P49" s="46" t="s">
        <v>27</v>
      </c>
      <c r="Q49" s="46" t="s">
        <v>27</v>
      </c>
      <c r="R49" s="46" t="s">
        <v>27</v>
      </c>
      <c r="S49" s="46" t="s">
        <v>27</v>
      </c>
      <c r="T49" s="46" t="s">
        <v>27</v>
      </c>
      <c r="U49" s="46" t="s">
        <v>28</v>
      </c>
      <c r="V49" s="40" t="s">
        <v>89</v>
      </c>
      <c r="W49" s="40" t="s">
        <v>89</v>
      </c>
      <c r="X49" s="40" t="s">
        <v>89</v>
      </c>
      <c r="Y49" s="40" t="s">
        <v>89</v>
      </c>
      <c r="Z49" s="40" t="s">
        <v>89</v>
      </c>
      <c r="AA49" s="40" t="s">
        <v>89</v>
      </c>
      <c r="AB49" s="40" t="s">
        <v>89</v>
      </c>
      <c r="AC49" s="40" t="s">
        <v>89</v>
      </c>
      <c r="AD49" s="40" t="s">
        <v>89</v>
      </c>
      <c r="AE49" s="40" t="s">
        <v>89</v>
      </c>
      <c r="AF49" s="48"/>
      <c r="AG49" s="42"/>
      <c r="AH49" s="163"/>
      <c r="AI49" s="152"/>
      <c r="AJ49" s="154"/>
      <c r="AK49" s="156"/>
      <c r="AL49" s="237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41"/>
      <c r="AZ49" s="68"/>
      <c r="BA49" s="68"/>
      <c r="BB49" s="68"/>
      <c r="BC49" s="68"/>
      <c r="BD49" s="68"/>
      <c r="BE49" s="68"/>
    </row>
    <row r="50" spans="1:217" s="69" customFormat="1" ht="14.1" customHeight="1" thickTop="1" x14ac:dyDescent="0.2">
      <c r="A50" s="160" t="s">
        <v>36</v>
      </c>
      <c r="B50" s="38"/>
      <c r="C50" s="37"/>
      <c r="D50" s="103">
        <v>4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62">
        <f t="shared" si="2"/>
        <v>17</v>
      </c>
      <c r="AI50" s="151">
        <f t="shared" si="3"/>
        <v>14</v>
      </c>
      <c r="AJ50" s="153">
        <f>SUM(B50:AF50)</f>
        <v>4</v>
      </c>
      <c r="AK50" s="156"/>
      <c r="AL50" s="236">
        <f>SUM(COUNTIF(B51:AF51,"F"))</f>
        <v>0</v>
      </c>
      <c r="AM50" s="238">
        <f>SUM(COUNTIF(B51:AG51,"V"),COUNTIF(B51:AG51,"M"))</f>
        <v>0</v>
      </c>
      <c r="AN50" s="238">
        <f>SUM(COUNTIF(B51:AG51,"E"))</f>
        <v>0</v>
      </c>
      <c r="AO50" s="238">
        <f>SUM(COUNTIF(B51:AG51,"B"))</f>
        <v>0</v>
      </c>
      <c r="AP50" s="238">
        <f>SUM(COUNTIF(B51:AG51,"A"))</f>
        <v>0</v>
      </c>
      <c r="AQ50" s="238">
        <f>SUM(COUNTIF(B51:AG51,"Q"))</f>
        <v>0</v>
      </c>
      <c r="AR50" s="238">
        <f>SUM(COUNTIF(B51:AG51,"S"))</f>
        <v>0</v>
      </c>
      <c r="AS50" s="238">
        <f>SUM(COUNTIF(B51:AG51,"K"))</f>
        <v>0</v>
      </c>
      <c r="AT50" s="238">
        <f>SUM(COUNTIF(B51:AG51,"L"))</f>
        <v>0</v>
      </c>
      <c r="AU50" s="238">
        <f>SUM(COUNTIF(B51:AG51,"P"))</f>
        <v>0</v>
      </c>
      <c r="AV50" s="238">
        <f>SUM(COUNTIF(B51:AG51,"J"))</f>
        <v>0</v>
      </c>
      <c r="AW50" s="238">
        <f>SUM(COUNTIF(B51:AG51,"I"))</f>
        <v>0</v>
      </c>
      <c r="AX50" s="238">
        <f>SUM(COUNTIF(B51:AG51,"Y"))</f>
        <v>0</v>
      </c>
      <c r="AY50" s="240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 x14ac:dyDescent="0.25">
      <c r="A51" s="161"/>
      <c r="B51" s="40" t="s">
        <v>89</v>
      </c>
      <c r="C51" s="40" t="s">
        <v>89</v>
      </c>
      <c r="D51" s="40" t="s">
        <v>89</v>
      </c>
      <c r="E51" s="40" t="s">
        <v>89</v>
      </c>
      <c r="F51" s="40" t="s">
        <v>28</v>
      </c>
      <c r="G51" s="40" t="s">
        <v>27</v>
      </c>
      <c r="H51" s="40" t="s">
        <v>27</v>
      </c>
      <c r="I51" s="40" t="s">
        <v>27</v>
      </c>
      <c r="J51" s="40" t="s">
        <v>27</v>
      </c>
      <c r="K51" s="40" t="s">
        <v>27</v>
      </c>
      <c r="L51" s="40" t="s">
        <v>27</v>
      </c>
      <c r="M51" s="40" t="s">
        <v>27</v>
      </c>
      <c r="N51" s="40" t="s">
        <v>27</v>
      </c>
      <c r="O51" s="40" t="s">
        <v>27</v>
      </c>
      <c r="P51" s="40" t="s">
        <v>27</v>
      </c>
      <c r="Q51" s="41" t="s">
        <v>27</v>
      </c>
      <c r="R51" s="41" t="s">
        <v>27</v>
      </c>
      <c r="S51" s="41" t="s">
        <v>28</v>
      </c>
      <c r="T51" s="40" t="s">
        <v>90</v>
      </c>
      <c r="U51" s="40" t="s">
        <v>90</v>
      </c>
      <c r="V51" s="40" t="s">
        <v>90</v>
      </c>
      <c r="W51" s="40" t="s">
        <v>90</v>
      </c>
      <c r="X51" s="40" t="s">
        <v>90</v>
      </c>
      <c r="Y51" s="40" t="s">
        <v>90</v>
      </c>
      <c r="Z51" s="40" t="s">
        <v>90</v>
      </c>
      <c r="AA51" s="40" t="s">
        <v>90</v>
      </c>
      <c r="AB51" s="40" t="s">
        <v>90</v>
      </c>
      <c r="AC51" s="40" t="s">
        <v>90</v>
      </c>
      <c r="AD51" s="40" t="s">
        <v>90</v>
      </c>
      <c r="AE51" s="40" t="s">
        <v>90</v>
      </c>
      <c r="AF51" s="40" t="s">
        <v>90</v>
      </c>
      <c r="AG51" s="42"/>
      <c r="AH51" s="163"/>
      <c r="AI51" s="152"/>
      <c r="AJ51" s="154"/>
      <c r="AK51" s="156"/>
      <c r="AL51" s="237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41"/>
      <c r="AZ51" s="68"/>
      <c r="BA51" s="68"/>
      <c r="BB51" s="68"/>
      <c r="BC51" s="68"/>
      <c r="BD51" s="68"/>
      <c r="BE51" s="68"/>
    </row>
    <row r="52" spans="1:217" s="69" customFormat="1" ht="14.1" customHeight="1" thickTop="1" x14ac:dyDescent="0.2">
      <c r="A52" s="160" t="s">
        <v>37</v>
      </c>
      <c r="B52" s="44"/>
      <c r="C52" s="44"/>
      <c r="D52" s="107">
        <v>4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62">
        <f t="shared" si="2"/>
        <v>4</v>
      </c>
      <c r="AI52" s="151">
        <f t="shared" si="3"/>
        <v>14</v>
      </c>
      <c r="AJ52" s="153">
        <f>SUM(B52:AF52)</f>
        <v>4</v>
      </c>
      <c r="AK52" s="156"/>
      <c r="AL52" s="236">
        <f>SUM(COUNTIF(B53:AF53,"F"))</f>
        <v>0</v>
      </c>
      <c r="AM52" s="238">
        <f>SUM(COUNTIF(B53:AG53,"V"),COUNTIF(B53:AG53,"M"))</f>
        <v>9</v>
      </c>
      <c r="AN52" s="238">
        <f>SUM(COUNTIF(B53:AG53,"E"))</f>
        <v>0</v>
      </c>
      <c r="AO52" s="238">
        <f>SUM(COUNTIF(B53:AG53,"B"))</f>
        <v>0</v>
      </c>
      <c r="AP52" s="238">
        <f>SUM(COUNTIF(B53:AG53,"A"))</f>
        <v>0</v>
      </c>
      <c r="AQ52" s="238">
        <f>SUM(COUNTIF(B53:AG53,"Q"))</f>
        <v>0</v>
      </c>
      <c r="AR52" s="238">
        <f>SUM(COUNTIF(B53:AG53,"S"))</f>
        <v>0</v>
      </c>
      <c r="AS52" s="238">
        <f>SUM(COUNTIF(B53:AG53,"K"))</f>
        <v>0</v>
      </c>
      <c r="AT52" s="238">
        <f>SUM(COUNTIF(B53:AG53,"L"))</f>
        <v>0</v>
      </c>
      <c r="AU52" s="238">
        <f>SUM(COUNTIF(B53:AG53,"P"))</f>
        <v>0</v>
      </c>
      <c r="AV52" s="238">
        <f>SUM(COUNTIF(B53:AG53,"J"))</f>
        <v>0</v>
      </c>
      <c r="AW52" s="238">
        <f>SUM(COUNTIF(B53:AG53,"I"))</f>
        <v>0</v>
      </c>
      <c r="AX52" s="238">
        <f>SUM(COUNTIF(B53:AG53,"Y"))</f>
        <v>0</v>
      </c>
      <c r="AY52" s="240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 x14ac:dyDescent="0.25">
      <c r="A53" s="161"/>
      <c r="B53" s="40" t="s">
        <v>90</v>
      </c>
      <c r="C53" s="40" t="s">
        <v>90</v>
      </c>
      <c r="D53" s="40" t="s">
        <v>90</v>
      </c>
      <c r="E53" s="40" t="s">
        <v>90</v>
      </c>
      <c r="F53" s="40" t="s">
        <v>28</v>
      </c>
      <c r="G53" s="40" t="s">
        <v>27</v>
      </c>
      <c r="H53" s="40" t="s">
        <v>27</v>
      </c>
      <c r="I53" s="40" t="s">
        <v>27</v>
      </c>
      <c r="J53" s="40" t="s">
        <v>27</v>
      </c>
      <c r="K53" s="40" t="s">
        <v>27</v>
      </c>
      <c r="L53" s="40" t="s">
        <v>27</v>
      </c>
      <c r="M53" s="40" t="s">
        <v>27</v>
      </c>
      <c r="N53" s="40" t="s">
        <v>27</v>
      </c>
      <c r="O53" s="40" t="s">
        <v>27</v>
      </c>
      <c r="P53" s="40" t="s">
        <v>27</v>
      </c>
      <c r="Q53" s="40" t="s">
        <v>27</v>
      </c>
      <c r="R53" s="40" t="s">
        <v>27</v>
      </c>
      <c r="S53" s="40" t="s">
        <v>27</v>
      </c>
      <c r="T53" s="40" t="s">
        <v>12</v>
      </c>
      <c r="U53" s="40" t="s">
        <v>12</v>
      </c>
      <c r="V53" s="40" t="s">
        <v>12</v>
      </c>
      <c r="W53" s="40" t="s">
        <v>38</v>
      </c>
      <c r="X53" s="40" t="s">
        <v>12</v>
      </c>
      <c r="Y53" s="40" t="s">
        <v>12</v>
      </c>
      <c r="Z53" s="40" t="s">
        <v>12</v>
      </c>
      <c r="AA53" s="40" t="s">
        <v>12</v>
      </c>
      <c r="AB53" s="40" t="s">
        <v>12</v>
      </c>
      <c r="AC53" s="40"/>
      <c r="AD53" s="40"/>
      <c r="AE53" s="40"/>
      <c r="AF53" s="48"/>
      <c r="AG53" s="42"/>
      <c r="AH53" s="163"/>
      <c r="AI53" s="152"/>
      <c r="AJ53" s="154"/>
      <c r="AK53" s="157"/>
      <c r="AL53" s="237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41"/>
      <c r="AZ53" s="68"/>
      <c r="BA53" s="68"/>
      <c r="BB53" s="68"/>
      <c r="BC53" s="68"/>
      <c r="BD53" s="68"/>
      <c r="BE53" s="68"/>
    </row>
    <row r="54" spans="1:217" s="69" customFormat="1" ht="14.1" customHeight="1" thickTop="1" x14ac:dyDescent="0.2">
      <c r="A54" s="160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62">
        <f t="shared" si="2"/>
        <v>0</v>
      </c>
      <c r="AI54" s="151">
        <f t="shared" si="3"/>
        <v>0</v>
      </c>
      <c r="AJ54" s="153">
        <f>SUM(B54:AF54)</f>
        <v>0</v>
      </c>
      <c r="AK54" s="179">
        <v>2018</v>
      </c>
      <c r="AL54" s="236">
        <f>SUM(COUNTIF(B55:AF55,"F"))</f>
        <v>0</v>
      </c>
      <c r="AM54" s="238">
        <f>SUM(COUNTIF(B55:AG55,"V"),COUNTIF(B55:AG55,"M"))</f>
        <v>0</v>
      </c>
      <c r="AN54" s="238">
        <f>SUM(COUNTIF(B55:AG55,"E"))</f>
        <v>0</v>
      </c>
      <c r="AO54" s="238">
        <f>SUM(COUNTIF(B55:AG55,"B"))</f>
        <v>0</v>
      </c>
      <c r="AP54" s="238">
        <f>SUM(COUNTIF(B55:AG55,"A"))</f>
        <v>0</v>
      </c>
      <c r="AQ54" s="238">
        <f>SUM(COUNTIF(B55:AG55,"Q"))</f>
        <v>0</v>
      </c>
      <c r="AR54" s="238">
        <f>SUM(COUNTIF(B55:AG55,"S"))</f>
        <v>0</v>
      </c>
      <c r="AS54" s="238">
        <f>SUM(COUNTIF(B55:AG55,"K"))</f>
        <v>0</v>
      </c>
      <c r="AT54" s="238">
        <f>SUM(COUNTIF(B55:AG55,"L"))</f>
        <v>0</v>
      </c>
      <c r="AU54" s="238">
        <f>SUM(COUNTIF(B55:AG55,"P"))</f>
        <v>0</v>
      </c>
      <c r="AV54" s="238">
        <f>SUM(COUNTIF(B55:AG55,"J"))</f>
        <v>0</v>
      </c>
      <c r="AW54" s="238">
        <f>SUM(COUNTIF(B55:AG55,"I"))</f>
        <v>0</v>
      </c>
      <c r="AX54" s="238">
        <f>SUM(COUNTIF(B55:AG55,"Y"))</f>
        <v>0</v>
      </c>
      <c r="AY54" s="240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 x14ac:dyDescent="0.25">
      <c r="A55" s="161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63"/>
      <c r="AI55" s="152"/>
      <c r="AJ55" s="154"/>
      <c r="AK55" s="180"/>
      <c r="AL55" s="237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41"/>
      <c r="AZ55" s="68"/>
      <c r="BA55" s="68"/>
      <c r="BB55" s="68"/>
      <c r="BC55" s="68"/>
      <c r="BD55" s="68"/>
      <c r="BE55" s="68"/>
    </row>
    <row r="56" spans="1:217" s="69" customFormat="1" ht="14.1" customHeight="1" thickTop="1" x14ac:dyDescent="0.2">
      <c r="A56" s="160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62">
        <f t="shared" si="2"/>
        <v>0</v>
      </c>
      <c r="AI56" s="151">
        <f t="shared" si="3"/>
        <v>0</v>
      </c>
      <c r="AJ56" s="153">
        <f>SUM(B56:AF56)</f>
        <v>0</v>
      </c>
      <c r="AK56" s="180"/>
      <c r="AL56" s="236">
        <f>SUM(COUNTIF(B57:AF57,"F"))</f>
        <v>0</v>
      </c>
      <c r="AM56" s="238">
        <f>SUM(COUNTIF(B57:AG57,"V"),COUNTIF(B57:AG57,"M"))</f>
        <v>0</v>
      </c>
      <c r="AN56" s="238">
        <f>SUM(COUNTIF(B57:AG57,"E"))</f>
        <v>0</v>
      </c>
      <c r="AO56" s="238">
        <f>SUM(COUNTIF(B57:AG57,"B"))</f>
        <v>0</v>
      </c>
      <c r="AP56" s="238">
        <f>SUM(COUNTIF(B57:AG57,"A"))</f>
        <v>0</v>
      </c>
      <c r="AQ56" s="238">
        <f>SUM(COUNTIF(B57:AG57,"Q"))</f>
        <v>0</v>
      </c>
      <c r="AR56" s="238">
        <f>SUM(COUNTIF(B57:AG57,"S"))</f>
        <v>0</v>
      </c>
      <c r="AS56" s="238">
        <f>SUM(COUNTIF(B57:AG57,"K"))</f>
        <v>0</v>
      </c>
      <c r="AT56" s="238">
        <f>SUM(COUNTIF(B57:AG57,"L"))</f>
        <v>0</v>
      </c>
      <c r="AU56" s="238">
        <f>SUM(COUNTIF(B57:AG57,"P"))</f>
        <v>0</v>
      </c>
      <c r="AV56" s="238">
        <f>SUM(COUNTIF(B57:AG57,"J"))</f>
        <v>0</v>
      </c>
      <c r="AW56" s="238">
        <f>SUM(COUNTIF(B57:AG57,"I"))</f>
        <v>0</v>
      </c>
      <c r="AX56" s="238">
        <f>SUM(COUNTIF(B57:AG57,"Y"))</f>
        <v>0</v>
      </c>
      <c r="AY56" s="240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 x14ac:dyDescent="0.25">
      <c r="A57" s="161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2"/>
      <c r="AH57" s="163"/>
      <c r="AI57" s="152"/>
      <c r="AJ57" s="154"/>
      <c r="AK57" s="180"/>
      <c r="AL57" s="237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41"/>
      <c r="AZ57" s="68"/>
      <c r="BA57" s="68"/>
      <c r="BB57" s="68"/>
      <c r="BC57" s="68"/>
      <c r="BD57" s="68"/>
      <c r="BE57" s="68"/>
    </row>
    <row r="58" spans="1:217" s="69" customFormat="1" ht="14.1" customHeight="1" thickTop="1" x14ac:dyDescent="0.2">
      <c r="A58" s="160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62">
        <f t="shared" si="2"/>
        <v>0</v>
      </c>
      <c r="AI58" s="151">
        <f t="shared" si="3"/>
        <v>0</v>
      </c>
      <c r="AJ58" s="153">
        <f>SUM(B58:AF58)</f>
        <v>0</v>
      </c>
      <c r="AK58" s="180"/>
      <c r="AL58" s="236">
        <f>SUM(COUNTIF(B59:AF59,"F"))</f>
        <v>0</v>
      </c>
      <c r="AM58" s="238">
        <f>SUM(COUNTIF(B59:AG59,"V"),COUNTIF(B59:AG59,"M"))</f>
        <v>0</v>
      </c>
      <c r="AN58" s="238">
        <f>SUM(COUNTIF(B59:AG59,"E"))</f>
        <v>0</v>
      </c>
      <c r="AO58" s="238">
        <f>SUM(COUNTIF(B59:AG59,"B"))</f>
        <v>0</v>
      </c>
      <c r="AP58" s="238">
        <f>SUM(COUNTIF(B59:AG59,"A"))</f>
        <v>0</v>
      </c>
      <c r="AQ58" s="238">
        <f>SUM(COUNTIF(B59:AG59,"Q"))</f>
        <v>0</v>
      </c>
      <c r="AR58" s="238">
        <f>SUM(COUNTIF(B59:AG59,"S"))</f>
        <v>0</v>
      </c>
      <c r="AS58" s="238">
        <f>SUM(COUNTIF(B59:AG59,"K"))</f>
        <v>0</v>
      </c>
      <c r="AT58" s="238">
        <f>SUM(COUNTIF(B59:AG59,"L"))</f>
        <v>0</v>
      </c>
      <c r="AU58" s="238">
        <f>SUM(COUNTIF(B59:AG59,"P"))</f>
        <v>0</v>
      </c>
      <c r="AV58" s="238">
        <f>SUM(COUNTIF(B59:AG59,"J"))</f>
        <v>0</v>
      </c>
      <c r="AW58" s="238">
        <f>SUM(COUNTIF(B59:AG59,"I"))</f>
        <v>0</v>
      </c>
      <c r="AX58" s="238">
        <f>SUM(COUNTIF(B59:AG59,"Y"))</f>
        <v>0</v>
      </c>
      <c r="AY58" s="240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 x14ac:dyDescent="0.25">
      <c r="A59" s="161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63"/>
      <c r="AI59" s="152"/>
      <c r="AJ59" s="154"/>
      <c r="AK59" s="180"/>
      <c r="AL59" s="237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41"/>
      <c r="AZ59" s="68"/>
      <c r="BA59" s="68"/>
      <c r="BB59" s="68"/>
      <c r="BC59" s="68"/>
      <c r="BD59" s="68"/>
      <c r="BE59" s="68"/>
    </row>
    <row r="60" spans="1:217" s="69" customFormat="1" ht="14.1" customHeight="1" thickTop="1" x14ac:dyDescent="0.2">
      <c r="A60" s="160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62">
        <f t="shared" si="2"/>
        <v>0</v>
      </c>
      <c r="AI60" s="151">
        <f t="shared" si="3"/>
        <v>0</v>
      </c>
      <c r="AJ60" s="153">
        <f>SUM(B60:AF60)</f>
        <v>0</v>
      </c>
      <c r="AK60" s="180"/>
      <c r="AL60" s="236">
        <f>SUM(COUNTIF(B61:AF61,"F"))</f>
        <v>0</v>
      </c>
      <c r="AM60" s="238">
        <f>SUM(COUNTIF(B61:AG61,"V"),COUNTIF(B61:AG61,"M"))</f>
        <v>0</v>
      </c>
      <c r="AN60" s="238">
        <f>SUM(COUNTIF(B61:AG61,"E"))</f>
        <v>0</v>
      </c>
      <c r="AO60" s="238">
        <f>SUM(COUNTIF(B61:AG61,"B"))</f>
        <v>0</v>
      </c>
      <c r="AP60" s="238">
        <f>SUM(COUNTIF(B61:AG61,"A"))</f>
        <v>0</v>
      </c>
      <c r="AQ60" s="238">
        <f>SUM(COUNTIF(B61:AG61,"Q"))</f>
        <v>0</v>
      </c>
      <c r="AR60" s="238">
        <f>SUM(COUNTIF(B61:AG61,"S"))</f>
        <v>0</v>
      </c>
      <c r="AS60" s="238">
        <f>SUM(COUNTIF(B61:AG61,"K"))</f>
        <v>0</v>
      </c>
      <c r="AT60" s="238">
        <f>SUM(COUNTIF(B61:AG61,"L"))</f>
        <v>0</v>
      </c>
      <c r="AU60" s="238">
        <f>SUM(COUNTIF(B61:AG61,"P"))</f>
        <v>0</v>
      </c>
      <c r="AV60" s="238">
        <f>SUM(COUNTIF(B61:AG61,"J"))</f>
        <v>0</v>
      </c>
      <c r="AW60" s="238">
        <f>SUM(COUNTIF(B61:AG61,"I"))</f>
        <v>0</v>
      </c>
      <c r="AX60" s="238">
        <f>SUM(COUNTIF(B61:AG61,"Y"))</f>
        <v>0</v>
      </c>
      <c r="AY60" s="240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 x14ac:dyDescent="0.25">
      <c r="A61" s="161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63"/>
      <c r="AI61" s="152"/>
      <c r="AJ61" s="154"/>
      <c r="AK61" s="180"/>
      <c r="AL61" s="237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41"/>
      <c r="AZ61" s="68"/>
      <c r="BA61" s="68"/>
      <c r="BB61" s="68"/>
      <c r="BC61" s="68"/>
      <c r="BD61" s="68"/>
      <c r="BE61" s="68"/>
    </row>
    <row r="62" spans="1:217" s="69" customFormat="1" ht="14.1" customHeight="1" thickTop="1" x14ac:dyDescent="0.2">
      <c r="A62" s="160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62">
        <f t="shared" si="2"/>
        <v>0</v>
      </c>
      <c r="AI62" s="151">
        <f t="shared" si="3"/>
        <v>0</v>
      </c>
      <c r="AJ62" s="153">
        <f>SUM(B62:AF62)</f>
        <v>0</v>
      </c>
      <c r="AK62" s="180"/>
      <c r="AL62" s="236">
        <f>SUM(COUNTIF(B63:AF63,"F"))</f>
        <v>0</v>
      </c>
      <c r="AM62" s="238">
        <f>SUM(COUNTIF(B63:AG63,"V"),COUNTIF(B63:AG63,"M"))</f>
        <v>0</v>
      </c>
      <c r="AN62" s="238">
        <f>SUM(COUNTIF(B63:AG63,"E"))</f>
        <v>0</v>
      </c>
      <c r="AO62" s="238">
        <f>SUM(COUNTIF(B63:AG63,"B"))</f>
        <v>0</v>
      </c>
      <c r="AP62" s="238">
        <f>SUM(COUNTIF(B63:AG63,"A"))</f>
        <v>0</v>
      </c>
      <c r="AQ62" s="238">
        <f>SUM(COUNTIF(B63:AG63,"Q"))</f>
        <v>0</v>
      </c>
      <c r="AR62" s="238">
        <f>SUM(COUNTIF(B63:AG63,"S"))</f>
        <v>0</v>
      </c>
      <c r="AS62" s="238">
        <f>SUM(COUNTIF(B63:AG63,"K"))</f>
        <v>0</v>
      </c>
      <c r="AT62" s="238">
        <f>SUM(COUNTIF(B63:AG63,"L"))</f>
        <v>0</v>
      </c>
      <c r="AU62" s="238">
        <f>SUM(COUNTIF(B63:AG63,"P"))</f>
        <v>0</v>
      </c>
      <c r="AV62" s="238">
        <f>SUM(COUNTIF(B63:AG63,"J"))</f>
        <v>0</v>
      </c>
      <c r="AW62" s="238">
        <f>SUM(COUNTIF(B63:AG63,"I"))</f>
        <v>0</v>
      </c>
      <c r="AX62" s="238">
        <f>SUM(COUNTIF(B63:AG63,"Y"))</f>
        <v>0</v>
      </c>
      <c r="AY62" s="240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 x14ac:dyDescent="0.25">
      <c r="A63" s="161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63"/>
      <c r="AI63" s="152"/>
      <c r="AJ63" s="154"/>
      <c r="AK63" s="180"/>
      <c r="AL63" s="237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41"/>
      <c r="AZ63" s="68"/>
      <c r="BA63" s="68"/>
      <c r="BB63" s="68"/>
      <c r="BC63" s="68"/>
      <c r="BD63" s="68"/>
      <c r="BE63" s="68"/>
    </row>
    <row r="64" spans="1:217" s="69" customFormat="1" ht="14.1" customHeight="1" thickTop="1" x14ac:dyDescent="0.2">
      <c r="A64" s="160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62">
        <f t="shared" si="2"/>
        <v>0</v>
      </c>
      <c r="AI64" s="151">
        <f t="shared" si="3"/>
        <v>0</v>
      </c>
      <c r="AJ64" s="153">
        <f>SUM(B64:AF64)</f>
        <v>0</v>
      </c>
      <c r="AK64" s="180"/>
      <c r="AL64" s="236">
        <f>SUM(COUNTIF(B65:AF65,"F"))</f>
        <v>0</v>
      </c>
      <c r="AM64" s="238">
        <f>SUM(COUNTIF(B65:AG65,"V"),COUNTIF(B65:AG65,"M"))</f>
        <v>0</v>
      </c>
      <c r="AN64" s="238">
        <f>SUM(COUNTIF(B65:AG65,"E"))</f>
        <v>0</v>
      </c>
      <c r="AO64" s="238">
        <f>SUM(COUNTIF(B65:AG65,"B"))</f>
        <v>0</v>
      </c>
      <c r="AP64" s="238">
        <f>SUM(COUNTIF(B65:AG65,"A"))</f>
        <v>0</v>
      </c>
      <c r="AQ64" s="238">
        <f>SUM(COUNTIF(B65:AG65,"Q"))</f>
        <v>0</v>
      </c>
      <c r="AR64" s="238">
        <f>SUM(COUNTIF(B65:AG65,"S"))</f>
        <v>0</v>
      </c>
      <c r="AS64" s="238">
        <f>SUM(COUNTIF(B65:AG65,"K"))</f>
        <v>0</v>
      </c>
      <c r="AT64" s="238">
        <f>SUM(COUNTIF(B65:AG65,"L"))</f>
        <v>0</v>
      </c>
      <c r="AU64" s="238">
        <f>SUM(COUNTIF(B65:AG65,"P"))</f>
        <v>0</v>
      </c>
      <c r="AV64" s="238">
        <f>SUM(COUNTIF(B65:AG65,"J"))</f>
        <v>0</v>
      </c>
      <c r="AW64" s="238">
        <f>SUM(COUNTIF(B65:AG65,"I"))</f>
        <v>0</v>
      </c>
      <c r="AX64" s="238">
        <f>SUM(COUNTIF(B65:AG65,"Y"))</f>
        <v>0</v>
      </c>
      <c r="AY64" s="240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 x14ac:dyDescent="0.25">
      <c r="A65" s="182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63"/>
      <c r="AI65" s="152"/>
      <c r="AJ65" s="183"/>
      <c r="AK65" s="181"/>
      <c r="AL65" s="242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4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87" t="str">
        <f>IF(AB71&lt;=-7,"انتبه  هذا الموظف قد تجاوز ايام الإجازة المطلوبة منه -7 ايام","")</f>
        <v/>
      </c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5"/>
      <c r="AB67" s="188">
        <f>AH67-AI67</f>
        <v>-3</v>
      </c>
      <c r="AC67" s="189"/>
      <c r="AD67" s="192" t="s">
        <v>46</v>
      </c>
      <c r="AE67" s="193"/>
      <c r="AF67" s="194"/>
      <c r="AG67" s="59"/>
      <c r="AH67" s="198">
        <f>SUM(AH42:AH65)</f>
        <v>83</v>
      </c>
      <c r="AI67" s="200">
        <f>SUM(AI42:AI65)</f>
        <v>86</v>
      </c>
      <c r="AJ67" s="226">
        <f>SUM(AJ42:AJ65)</f>
        <v>92</v>
      </c>
      <c r="AK67" s="60"/>
      <c r="AL67" s="228">
        <f>SUM(AL42:AL65)</f>
        <v>0</v>
      </c>
      <c r="AM67" s="212">
        <f t="shared" ref="AM67:AW67" si="4">SUM(AM42:AM65)</f>
        <v>9</v>
      </c>
      <c r="AN67" s="212">
        <f t="shared" si="4"/>
        <v>0</v>
      </c>
      <c r="AO67" s="212">
        <f t="shared" si="4"/>
        <v>0</v>
      </c>
      <c r="AP67" s="212">
        <f t="shared" si="4"/>
        <v>0</v>
      </c>
      <c r="AQ67" s="212">
        <f t="shared" si="4"/>
        <v>0</v>
      </c>
      <c r="AR67" s="212">
        <f t="shared" si="4"/>
        <v>0</v>
      </c>
      <c r="AS67" s="212">
        <f t="shared" si="4"/>
        <v>0</v>
      </c>
      <c r="AT67" s="212">
        <f t="shared" si="4"/>
        <v>0</v>
      </c>
      <c r="AU67" s="212">
        <f t="shared" si="4"/>
        <v>0</v>
      </c>
      <c r="AV67" s="212">
        <f t="shared" si="4"/>
        <v>0</v>
      </c>
      <c r="AW67" s="212">
        <f t="shared" si="4"/>
        <v>0</v>
      </c>
      <c r="AX67" s="214">
        <f>SUM(AX42:AX65)</f>
        <v>0</v>
      </c>
      <c r="AY67" s="214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58"/>
      <c r="AB68" s="190"/>
      <c r="AC68" s="191"/>
      <c r="AD68" s="195"/>
      <c r="AE68" s="196"/>
      <c r="AF68" s="197"/>
      <c r="AG68" s="59"/>
      <c r="AH68" s="199"/>
      <c r="AI68" s="201"/>
      <c r="AJ68" s="227"/>
      <c r="AK68" s="60"/>
      <c r="AL68" s="229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5"/>
      <c r="AY68" s="215"/>
    </row>
    <row r="69" spans="1:217" ht="20.100000000000001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87" t="str">
        <f>IF(AB71&gt;=14,"انتبه  هذا الموظف قد تجاوز رصيده الأيام المسموح بها 14 ايام","")</f>
        <v/>
      </c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58"/>
      <c r="AB69" s="266">
        <f>AB39</f>
        <v>5</v>
      </c>
      <c r="AC69" s="217"/>
      <c r="AD69" s="220" t="s">
        <v>47</v>
      </c>
      <c r="AE69" s="221"/>
      <c r="AF69" s="222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 x14ac:dyDescent="0.3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63"/>
      <c r="AB70" s="218"/>
      <c r="AC70" s="219"/>
      <c r="AD70" s="223"/>
      <c r="AE70" s="224"/>
      <c r="AF70" s="225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 x14ac:dyDescent="0.2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202">
        <f>AB67+AB69</f>
        <v>2</v>
      </c>
      <c r="AC71" s="203"/>
      <c r="AD71" s="206" t="s">
        <v>48</v>
      </c>
      <c r="AE71" s="207"/>
      <c r="AF71" s="208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 x14ac:dyDescent="0.3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204"/>
      <c r="AC72" s="205"/>
      <c r="AD72" s="209"/>
      <c r="AE72" s="210"/>
      <c r="AF72" s="211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 x14ac:dyDescent="0.2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245" t="s">
        <v>50</v>
      </c>
      <c r="O74" s="245"/>
      <c r="P74" s="245"/>
      <c r="Q74" s="245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 x14ac:dyDescent="0.2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 x14ac:dyDescent="0.2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 x14ac:dyDescent="0.2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 x14ac:dyDescent="0.2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 x14ac:dyDescent="0.2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 x14ac:dyDescent="0.2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 x14ac:dyDescent="0.2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 x14ac:dyDescent="0.2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 x14ac:dyDescent="0.2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 x14ac:dyDescent="0.2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 x14ac:dyDescent="0.2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 x14ac:dyDescent="0.2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 x14ac:dyDescent="0.2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 x14ac:dyDescent="0.2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 x14ac:dyDescent="0.2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 x14ac:dyDescent="0.2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 x14ac:dyDescent="0.2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 x14ac:dyDescent="0.2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 x14ac:dyDescent="0.2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 x14ac:dyDescent="0.2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 x14ac:dyDescent="0.2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 x14ac:dyDescent="0.2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 x14ac:dyDescent="0.2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 x14ac:dyDescent="0.2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 x14ac:dyDescent="0.2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 x14ac:dyDescent="0.2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 x14ac:dyDescent="0.2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 x14ac:dyDescent="0.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 x14ac:dyDescent="0.2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 x14ac:dyDescent="0.2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 x14ac:dyDescent="0.2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 x14ac:dyDescent="0.2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 x14ac:dyDescent="0.2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 x14ac:dyDescent="0.2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 x14ac:dyDescent="0.2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 x14ac:dyDescent="0.2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 x14ac:dyDescent="0.2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 x14ac:dyDescent="0.2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 x14ac:dyDescent="0.2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 x14ac:dyDescent="0.2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 x14ac:dyDescent="0.2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 x14ac:dyDescent="0.2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 x14ac:dyDescent="0.2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 x14ac:dyDescent="0.2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 x14ac:dyDescent="0.2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 x14ac:dyDescent="0.2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 x14ac:dyDescent="0.2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 x14ac:dyDescent="0.2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 x14ac:dyDescent="0.2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 x14ac:dyDescent="0.2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 x14ac:dyDescent="0.2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 x14ac:dyDescent="0.2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 x14ac:dyDescent="0.2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 x14ac:dyDescent="0.2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 x14ac:dyDescent="0.2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 x14ac:dyDescent="0.2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 x14ac:dyDescent="0.2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 x14ac:dyDescent="0.2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 x14ac:dyDescent="0.2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 x14ac:dyDescent="0.2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 x14ac:dyDescent="0.2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 x14ac:dyDescent="0.2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 x14ac:dyDescent="0.2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 x14ac:dyDescent="0.2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 x14ac:dyDescent="0.2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 x14ac:dyDescent="0.2">
      <c r="AJ140" s="68"/>
      <c r="AK140" s="19"/>
      <c r="AL140" s="19"/>
      <c r="AM140" s="68"/>
    </row>
    <row r="141" spans="1:217" ht="20.100000000000001" customHeight="1" x14ac:dyDescent="0.2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 x14ac:dyDescent="0.2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 x14ac:dyDescent="0.2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 x14ac:dyDescent="0.2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 x14ac:dyDescent="0.2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 x14ac:dyDescent="0.2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 x14ac:dyDescent="0.2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 x14ac:dyDescent="0.2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 x14ac:dyDescent="0.2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 x14ac:dyDescent="0.2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 x14ac:dyDescent="0.2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 x14ac:dyDescent="0.2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 x14ac:dyDescent="0.2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 x14ac:dyDescent="0.2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 x14ac:dyDescent="0.2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 x14ac:dyDescent="0.2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 x14ac:dyDescent="0.2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 x14ac:dyDescent="0.2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 x14ac:dyDescent="0.2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 x14ac:dyDescent="0.2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 x14ac:dyDescent="0.2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 x14ac:dyDescent="0.2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 x14ac:dyDescent="0.2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 x14ac:dyDescent="0.2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 x14ac:dyDescent="0.2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 x14ac:dyDescent="0.2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 x14ac:dyDescent="0.2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 x14ac:dyDescent="0.2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 x14ac:dyDescent="0.2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 x14ac:dyDescent="0.2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 x14ac:dyDescent="0.2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 x14ac:dyDescent="0.2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 x14ac:dyDescent="0.2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 x14ac:dyDescent="0.2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 x14ac:dyDescent="0.2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 x14ac:dyDescent="0.2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 x14ac:dyDescent="0.2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 x14ac:dyDescent="0.2">
      <c r="AJ178" s="68"/>
      <c r="AK178" s="19"/>
      <c r="AL178" s="19"/>
      <c r="AM178" s="68"/>
    </row>
    <row r="179" spans="1:217" ht="20.100000000000001" customHeight="1" x14ac:dyDescent="0.2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 x14ac:dyDescent="0.2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 x14ac:dyDescent="0.2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 x14ac:dyDescent="0.2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 x14ac:dyDescent="0.2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 x14ac:dyDescent="0.2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 x14ac:dyDescent="0.2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 x14ac:dyDescent="0.2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 x14ac:dyDescent="0.2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 x14ac:dyDescent="0.2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 x14ac:dyDescent="0.2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 x14ac:dyDescent="0.2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 x14ac:dyDescent="0.2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 x14ac:dyDescent="0.2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 x14ac:dyDescent="0.2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 x14ac:dyDescent="0.2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 x14ac:dyDescent="0.2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 x14ac:dyDescent="0.2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 x14ac:dyDescent="0.2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 x14ac:dyDescent="0.2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 x14ac:dyDescent="0.2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 x14ac:dyDescent="0.2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 x14ac:dyDescent="0.2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 x14ac:dyDescent="0.2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 x14ac:dyDescent="0.2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 x14ac:dyDescent="0.2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 x14ac:dyDescent="0.2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 x14ac:dyDescent="0.2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 x14ac:dyDescent="0.2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 x14ac:dyDescent="0.2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 x14ac:dyDescent="0.2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 x14ac:dyDescent="0.2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 x14ac:dyDescent="0.2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 x14ac:dyDescent="0.2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 x14ac:dyDescent="0.2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 x14ac:dyDescent="0.2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 x14ac:dyDescent="0.2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 x14ac:dyDescent="0.2">
      <c r="AJ216" s="68"/>
      <c r="AK216" s="19"/>
      <c r="AL216" s="19"/>
      <c r="AM216" s="68"/>
    </row>
    <row r="217" spans="1:217" ht="20.100000000000001" customHeight="1" x14ac:dyDescent="0.2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 x14ac:dyDescent="0.2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 x14ac:dyDescent="0.2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 x14ac:dyDescent="0.2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 x14ac:dyDescent="0.2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 x14ac:dyDescent="0.2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 x14ac:dyDescent="0.2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 x14ac:dyDescent="0.2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 x14ac:dyDescent="0.2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 x14ac:dyDescent="0.2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 x14ac:dyDescent="0.2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 x14ac:dyDescent="0.2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 x14ac:dyDescent="0.2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 x14ac:dyDescent="0.2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 x14ac:dyDescent="0.2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 x14ac:dyDescent="0.2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 x14ac:dyDescent="0.2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 x14ac:dyDescent="0.2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 x14ac:dyDescent="0.2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 x14ac:dyDescent="0.2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 x14ac:dyDescent="0.2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 x14ac:dyDescent="0.2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 x14ac:dyDescent="0.2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 x14ac:dyDescent="0.2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 x14ac:dyDescent="0.2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 x14ac:dyDescent="0.2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 x14ac:dyDescent="0.2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 x14ac:dyDescent="0.2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 x14ac:dyDescent="0.2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 x14ac:dyDescent="0.2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 x14ac:dyDescent="0.2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 x14ac:dyDescent="0.2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 x14ac:dyDescent="0.2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 x14ac:dyDescent="0.2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 x14ac:dyDescent="0.2">
      <c r="AK251" s="19"/>
    </row>
    <row r="252" spans="1:217" ht="5.65" customHeight="1" x14ac:dyDescent="0.2">
      <c r="AK252" s="19"/>
    </row>
    <row r="253" spans="1:217" ht="5.65" customHeight="1" x14ac:dyDescent="0.2">
      <c r="AK253" s="19"/>
    </row>
    <row r="254" spans="1:217" ht="5.65" customHeight="1" x14ac:dyDescent="0.2">
      <c r="AK254" s="19"/>
    </row>
    <row r="255" spans="1:217" ht="5.65" customHeight="1" x14ac:dyDescent="0.2">
      <c r="AK255" s="19"/>
    </row>
    <row r="256" spans="1:217" ht="5.65" customHeight="1" x14ac:dyDescent="0.2">
      <c r="AK256" s="19"/>
    </row>
    <row r="257" spans="37:37" ht="5.65" customHeight="1" x14ac:dyDescent="0.2">
      <c r="AK257" s="19"/>
    </row>
    <row r="258" spans="37:37" ht="5.65" customHeight="1" x14ac:dyDescent="0.2">
      <c r="AK258" s="19"/>
    </row>
    <row r="259" spans="37:37" ht="5.65" customHeight="1" x14ac:dyDescent="0.2">
      <c r="AK259" s="19"/>
    </row>
    <row r="260" spans="37:37" ht="5.65" customHeight="1" x14ac:dyDescent="0.2">
      <c r="AK260" s="19"/>
    </row>
    <row r="261" spans="37:37" ht="5.65" customHeight="1" x14ac:dyDescent="0.2">
      <c r="AK261" s="19"/>
    </row>
    <row r="262" spans="37:37" ht="5.65" customHeight="1" x14ac:dyDescent="0.2">
      <c r="AK262" s="19"/>
    </row>
    <row r="263" spans="37:37" ht="5.65" customHeight="1" x14ac:dyDescent="0.2">
      <c r="AK263" s="19"/>
    </row>
    <row r="264" spans="37:37" ht="5.65" customHeight="1" x14ac:dyDescent="0.2">
      <c r="AK264" s="19"/>
    </row>
    <row r="265" spans="37:37" ht="5.65" customHeight="1" x14ac:dyDescent="0.2">
      <c r="AK265" s="19"/>
    </row>
    <row r="266" spans="37:37" ht="5.65" customHeight="1" x14ac:dyDescent="0.2">
      <c r="AK266" s="19"/>
    </row>
    <row r="267" spans="37:37" ht="5.65" customHeight="1" x14ac:dyDescent="0.2">
      <c r="AK267" s="19"/>
    </row>
    <row r="268" spans="37:37" ht="5.65" customHeight="1" x14ac:dyDescent="0.2">
      <c r="AK268" s="19"/>
    </row>
    <row r="269" spans="37:37" ht="5.65" customHeight="1" x14ac:dyDescent="0.2">
      <c r="AK269" s="19"/>
    </row>
    <row r="270" spans="37:37" ht="5.65" customHeight="1" x14ac:dyDescent="0.2">
      <c r="AK270" s="19"/>
    </row>
  </sheetData>
  <dataConsolidate/>
  <mergeCells count="547"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48:A49"/>
    <mergeCell ref="AH48:AH49"/>
    <mergeCell ref="AI48:AI49"/>
    <mergeCell ref="AJ48:AJ49"/>
    <mergeCell ref="AL48:AL49"/>
    <mergeCell ref="AM48:AM49"/>
    <mergeCell ref="AP46:AP47"/>
    <mergeCell ref="AQ46:AQ47"/>
    <mergeCell ref="AR46:AR47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</mergeCells>
  <printOptions horizontalCentered="1" verticalCentered="1"/>
  <pageMargins left="0" right="0" top="0" bottom="0" header="0" footer="0"/>
  <pageSetup paperSize="9" scale="89" orientation="landscape" r:id="rId1"/>
  <headerFooter alignWithMargins="0">
    <oddFooter>&amp;LREF-07-01-12&amp;CPage 1 of 1
&amp;RRev. No.:  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HI270"/>
  <sheetViews>
    <sheetView showGridLines="0" zoomScale="80" zoomScaleNormal="80" workbookViewId="0">
      <pane xSplit="1" ySplit="9" topLeftCell="B43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 x14ac:dyDescent="0.2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 x14ac:dyDescent="0.2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 x14ac:dyDescent="0.2">
      <c r="A2" s="1"/>
      <c r="B2" s="2"/>
      <c r="C2" s="3"/>
      <c r="D2" s="3"/>
      <c r="E2" s="4"/>
      <c r="F2" s="4"/>
      <c r="G2" s="6"/>
      <c r="H2" s="6"/>
      <c r="I2" s="6"/>
      <c r="J2" s="130" t="s">
        <v>0</v>
      </c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 x14ac:dyDescent="0.3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131" t="s">
        <v>1</v>
      </c>
      <c r="N3" s="131"/>
      <c r="O3" s="131"/>
      <c r="P3" s="131"/>
      <c r="Q3" s="131"/>
      <c r="R3" s="13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 x14ac:dyDescent="0.25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 x14ac:dyDescent="0.2">
      <c r="C5" s="132">
        <v>17</v>
      </c>
      <c r="D5" s="132"/>
      <c r="E5" s="133" t="s">
        <v>2</v>
      </c>
      <c r="F5" s="133"/>
      <c r="G5" s="133"/>
      <c r="H5" s="133"/>
      <c r="I5" s="6"/>
      <c r="K5" s="18"/>
      <c r="L5" s="18"/>
      <c r="M5" s="134">
        <v>11217</v>
      </c>
      <c r="N5" s="134"/>
      <c r="O5" s="134"/>
      <c r="P5" s="135" t="s">
        <v>3</v>
      </c>
      <c r="Q5" s="135"/>
      <c r="R5" s="135"/>
      <c r="S5" s="135"/>
      <c r="T5" s="19"/>
      <c r="V5" s="20"/>
      <c r="W5" s="136" t="s">
        <v>91</v>
      </c>
      <c r="X5" s="136"/>
      <c r="Y5" s="136"/>
      <c r="Z5" s="136"/>
      <c r="AA5" s="136"/>
      <c r="AB5" s="136"/>
      <c r="AC5" s="136"/>
      <c r="AD5" s="136"/>
      <c r="AE5" s="136"/>
      <c r="AF5" s="137" t="s">
        <v>5</v>
      </c>
      <c r="AG5" s="137"/>
      <c r="AH5" s="137"/>
      <c r="AI5" s="21"/>
      <c r="AJ5" s="22"/>
      <c r="AK5" s="22"/>
      <c r="AL5" s="138" t="s">
        <v>6</v>
      </c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40"/>
    </row>
    <row r="6" spans="1:74" s="5" customFormat="1" ht="12.75" customHeight="1" x14ac:dyDescent="0.2">
      <c r="A6" s="18"/>
      <c r="B6" s="23"/>
      <c r="C6" s="132"/>
      <c r="D6" s="132"/>
      <c r="E6" s="133"/>
      <c r="F6" s="133"/>
      <c r="G6" s="133"/>
      <c r="H6" s="133"/>
      <c r="I6" s="6"/>
      <c r="J6" s="18"/>
      <c r="K6" s="18"/>
      <c r="L6" s="18"/>
      <c r="M6" s="134"/>
      <c r="N6" s="134"/>
      <c r="O6" s="134"/>
      <c r="P6" s="135"/>
      <c r="Q6" s="135"/>
      <c r="R6" s="135"/>
      <c r="S6" s="135"/>
      <c r="T6" s="19"/>
      <c r="U6" s="20"/>
      <c r="V6" s="20"/>
      <c r="W6" s="136"/>
      <c r="X6" s="136"/>
      <c r="Y6" s="136"/>
      <c r="Z6" s="136"/>
      <c r="AA6" s="136"/>
      <c r="AB6" s="136"/>
      <c r="AC6" s="136"/>
      <c r="AD6" s="136"/>
      <c r="AE6" s="136"/>
      <c r="AF6" s="137"/>
      <c r="AG6" s="137"/>
      <c r="AH6" s="137"/>
      <c r="AI6" s="21"/>
      <c r="AJ6" s="22"/>
      <c r="AK6" s="22"/>
      <c r="AL6" s="141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3"/>
    </row>
    <row r="7" spans="1:74" s="29" customFormat="1" ht="15" customHeight="1" thickBot="1" x14ac:dyDescent="0.25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144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6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 x14ac:dyDescent="0.2">
      <c r="A8" s="126" t="s">
        <v>7</v>
      </c>
      <c r="B8" s="128">
        <v>1</v>
      </c>
      <c r="C8" s="128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8">
        <v>12</v>
      </c>
      <c r="N8" s="128">
        <v>13</v>
      </c>
      <c r="O8" s="128">
        <v>14</v>
      </c>
      <c r="P8" s="128">
        <v>15</v>
      </c>
      <c r="Q8" s="128">
        <v>16</v>
      </c>
      <c r="R8" s="128">
        <v>17</v>
      </c>
      <c r="S8" s="128">
        <v>18</v>
      </c>
      <c r="T8" s="128">
        <v>19</v>
      </c>
      <c r="U8" s="128">
        <v>20</v>
      </c>
      <c r="V8" s="128">
        <v>21</v>
      </c>
      <c r="W8" s="128">
        <v>22</v>
      </c>
      <c r="X8" s="128">
        <v>23</v>
      </c>
      <c r="Y8" s="128">
        <v>24</v>
      </c>
      <c r="Z8" s="128">
        <v>25</v>
      </c>
      <c r="AA8" s="128">
        <v>26</v>
      </c>
      <c r="AB8" s="128">
        <v>27</v>
      </c>
      <c r="AC8" s="128">
        <v>28</v>
      </c>
      <c r="AD8" s="128">
        <v>29</v>
      </c>
      <c r="AE8" s="128">
        <v>30</v>
      </c>
      <c r="AF8" s="128">
        <v>31</v>
      </c>
      <c r="AG8" s="33"/>
      <c r="AH8" s="164" t="s">
        <v>8</v>
      </c>
      <c r="AI8" s="166" t="s">
        <v>9</v>
      </c>
      <c r="AJ8" s="168" t="s">
        <v>10</v>
      </c>
      <c r="AK8" s="34"/>
      <c r="AL8" s="170" t="s">
        <v>11</v>
      </c>
      <c r="AM8" s="147" t="s">
        <v>12</v>
      </c>
      <c r="AN8" s="147" t="s">
        <v>13</v>
      </c>
      <c r="AO8" s="147" t="s">
        <v>14</v>
      </c>
      <c r="AP8" s="147" t="s">
        <v>15</v>
      </c>
      <c r="AQ8" s="147" t="s">
        <v>16</v>
      </c>
      <c r="AR8" s="147" t="s">
        <v>17</v>
      </c>
      <c r="AS8" s="147" t="s">
        <v>18</v>
      </c>
      <c r="AT8" s="147" t="s">
        <v>19</v>
      </c>
      <c r="AU8" s="147" t="s">
        <v>20</v>
      </c>
      <c r="AV8" s="147" t="s">
        <v>21</v>
      </c>
      <c r="AW8" s="147" t="s">
        <v>22</v>
      </c>
      <c r="AX8" s="147" t="s">
        <v>23</v>
      </c>
      <c r="AY8" s="149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 x14ac:dyDescent="0.25">
      <c r="A9" s="127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36"/>
      <c r="AH9" s="165"/>
      <c r="AI9" s="167"/>
      <c r="AJ9" s="169"/>
      <c r="AK9" s="34"/>
      <c r="AL9" s="171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50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 x14ac:dyDescent="0.2">
      <c r="A10" s="160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39"/>
      <c r="AH10" s="162">
        <f t="shared" ref="AH10:AH32" si="0">SUM(COUNTIF(B11:AF11,"O"),COUNTIF(B11:AF11,"G"),COUNTIF(A11:AF11,"ـــــ"),COUNTIF(A11:AF11,"D"))</f>
        <v>0</v>
      </c>
      <c r="AI10" s="151">
        <f>SUM(COUNTIF(B11:AF11,"T"),COUNTIF(B11:AF11,"C"),COUNTIF(B11:AF11,"W"),COUNTIF(B11:AF11,"R"))</f>
        <v>11</v>
      </c>
      <c r="AJ10" s="153">
        <f>SUM(B10:AF10)</f>
        <v>0</v>
      </c>
      <c r="AK10" s="155">
        <v>2017</v>
      </c>
      <c r="AL10" s="158">
        <f>SUM(COUNTIF(B11:AF11,"F"))</f>
        <v>0</v>
      </c>
      <c r="AM10" s="178">
        <f>SUM(COUNTIF(B11:AG11,"V"),COUNTIF(B11:AG11,"M"))</f>
        <v>20</v>
      </c>
      <c r="AN10" s="178">
        <f>SUM(COUNTIF(B11:AG11,"E"))</f>
        <v>0</v>
      </c>
      <c r="AO10" s="178">
        <f>SUM(COUNTIF(B11:AG11,"B"))</f>
        <v>0</v>
      </c>
      <c r="AP10" s="178">
        <f>SUM(COUNTIF(B11:AG11,"A"))</f>
        <v>0</v>
      </c>
      <c r="AQ10" s="178">
        <f>SUM(COUNTIF(B11:AG11,"Q"))</f>
        <v>0</v>
      </c>
      <c r="AR10" s="178">
        <f>SUM(COUNTIF(B11:AG11,"S"))</f>
        <v>0</v>
      </c>
      <c r="AS10" s="178">
        <f>SUM(COUNTIF(B11:AG11,"K"))</f>
        <v>0</v>
      </c>
      <c r="AT10" s="178">
        <f>SUM(COUNTIF(B11:AG11,"L"))</f>
        <v>0</v>
      </c>
      <c r="AU10" s="178">
        <f>SUM(COUNTIF(B11:AG11,"P"))</f>
        <v>0</v>
      </c>
      <c r="AV10" s="178">
        <f>SUM(COUNTIF(B11:AG11,"J"))</f>
        <v>0</v>
      </c>
      <c r="AW10" s="178">
        <f>SUM(COUNTIF(B11:AG11,"I"))</f>
        <v>0</v>
      </c>
      <c r="AX10" s="178">
        <f>SUM(COUNTIF(B11:AG11,"Y"))</f>
        <v>0</v>
      </c>
      <c r="AY10" s="172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 x14ac:dyDescent="0.3">
      <c r="A11" s="161"/>
      <c r="B11" s="41" t="s">
        <v>27</v>
      </c>
      <c r="C11" s="41" t="s">
        <v>27</v>
      </c>
      <c r="D11" s="41" t="s">
        <v>27</v>
      </c>
      <c r="E11" s="41" t="s">
        <v>27</v>
      </c>
      <c r="F11" s="41" t="s">
        <v>27</v>
      </c>
      <c r="G11" s="41" t="s">
        <v>27</v>
      </c>
      <c r="H11" s="41" t="s">
        <v>27</v>
      </c>
      <c r="I11" s="41" t="s">
        <v>27</v>
      </c>
      <c r="J11" s="41" t="s">
        <v>27</v>
      </c>
      <c r="K11" s="41" t="s">
        <v>27</v>
      </c>
      <c r="L11" s="41" t="s">
        <v>27</v>
      </c>
      <c r="M11" s="41" t="s">
        <v>12</v>
      </c>
      <c r="N11" s="41" t="s">
        <v>38</v>
      </c>
      <c r="O11" s="41" t="s">
        <v>12</v>
      </c>
      <c r="P11" s="41" t="s">
        <v>12</v>
      </c>
      <c r="Q11" s="41" t="s">
        <v>12</v>
      </c>
      <c r="R11" s="41" t="s">
        <v>12</v>
      </c>
      <c r="S11" s="41" t="s">
        <v>12</v>
      </c>
      <c r="T11" s="41" t="s">
        <v>12</v>
      </c>
      <c r="U11" s="41" t="s">
        <v>38</v>
      </c>
      <c r="V11" s="41" t="s">
        <v>12</v>
      </c>
      <c r="W11" s="41" t="s">
        <v>12</v>
      </c>
      <c r="X11" s="41" t="s">
        <v>12</v>
      </c>
      <c r="Y11" s="41" t="s">
        <v>38</v>
      </c>
      <c r="Z11" s="41" t="s">
        <v>12</v>
      </c>
      <c r="AA11" s="41" t="s">
        <v>12</v>
      </c>
      <c r="AB11" s="41" t="s">
        <v>38</v>
      </c>
      <c r="AC11" s="41" t="s">
        <v>12</v>
      </c>
      <c r="AD11" s="41" t="s">
        <v>12</v>
      </c>
      <c r="AE11" s="41" t="s">
        <v>12</v>
      </c>
      <c r="AF11" s="41" t="s">
        <v>12</v>
      </c>
      <c r="AG11" s="42"/>
      <c r="AH11" s="163"/>
      <c r="AI11" s="152"/>
      <c r="AJ11" s="154"/>
      <c r="AK11" s="156"/>
      <c r="AL11" s="159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3"/>
    </row>
    <row r="12" spans="1:74" s="43" customFormat="1" ht="14.1" customHeight="1" x14ac:dyDescent="0.25">
      <c r="A12" s="160" t="s">
        <v>32</v>
      </c>
      <c r="B12" s="38"/>
      <c r="C12" s="38"/>
      <c r="D12" s="96"/>
      <c r="E12" s="96"/>
      <c r="F12" s="96"/>
      <c r="G12" s="105"/>
      <c r="H12" s="105"/>
      <c r="I12" s="105"/>
      <c r="J12" s="105"/>
      <c r="K12" s="105"/>
      <c r="L12" s="105"/>
      <c r="M12" s="96"/>
      <c r="N12" s="105"/>
      <c r="O12" s="38"/>
      <c r="P12" s="38"/>
      <c r="Q12" s="96"/>
      <c r="R12" s="96"/>
      <c r="S12" s="38"/>
      <c r="T12" s="38"/>
      <c r="U12" s="96"/>
      <c r="V12" s="96"/>
      <c r="W12" s="96"/>
      <c r="X12" s="96"/>
      <c r="Y12" s="96"/>
      <c r="Z12" s="96"/>
      <c r="AA12" s="96"/>
      <c r="AB12" s="96"/>
      <c r="AC12" s="96"/>
      <c r="AD12" s="174"/>
      <c r="AE12" s="175"/>
      <c r="AF12" s="176"/>
      <c r="AG12" s="45"/>
      <c r="AH12" s="162">
        <f t="shared" si="0"/>
        <v>0</v>
      </c>
      <c r="AI12" s="151">
        <f>SUM(COUNTIF(B13:AF13,"T"),COUNTIF(B13:AF13,"C"),COUNTIF(B13:AF13,"W"),COUNTIF(B13:AF13,"R"))</f>
        <v>0</v>
      </c>
      <c r="AJ12" s="153">
        <f>SUM(B12:AF12)</f>
        <v>0</v>
      </c>
      <c r="AK12" s="156"/>
      <c r="AL12" s="159">
        <f>SUM(COUNTIF(B13:AF13,"F"))</f>
        <v>0</v>
      </c>
      <c r="AM12" s="177">
        <f>SUM(COUNTIF(B13:AG13,"V"),COUNTIF(B13:AG13,"M"))</f>
        <v>28</v>
      </c>
      <c r="AN12" s="177">
        <f>SUM(COUNTIF(B13:AG13,"E"))</f>
        <v>0</v>
      </c>
      <c r="AO12" s="177">
        <f>SUM(COUNTIF(B13:AG13,"B"))</f>
        <v>0</v>
      </c>
      <c r="AP12" s="177">
        <f>SUM(COUNTIF(B13:AG13,"A"))</f>
        <v>0</v>
      </c>
      <c r="AQ12" s="177">
        <f>SUM(COUNTIF(B13:AG13,"Q"))</f>
        <v>0</v>
      </c>
      <c r="AR12" s="177">
        <f>SUM(COUNTIF(B13:AG13,"S"))</f>
        <v>0</v>
      </c>
      <c r="AS12" s="177">
        <f>SUM(COUNTIF(B13:AG13,"K"))</f>
        <v>0</v>
      </c>
      <c r="AT12" s="177">
        <f>SUM(COUNTIF(B13:AG13,"L"))</f>
        <v>0</v>
      </c>
      <c r="AU12" s="177">
        <f>SUM(COUNTIF(B13:AG13,"P"))</f>
        <v>0</v>
      </c>
      <c r="AV12" s="177">
        <f>SUM(COUNTIF(B13:AG13,"J"))</f>
        <v>0</v>
      </c>
      <c r="AW12" s="177">
        <f>SUM(COUNTIF(B13:AG13,"I"))</f>
        <v>0</v>
      </c>
      <c r="AX12" s="177">
        <f>SUM(COUNTIF(B13:AG13,"Y"))</f>
        <v>0</v>
      </c>
      <c r="AY12" s="173">
        <f>SUM(COUNTIF(B13:AG13,"Z"))</f>
        <v>0</v>
      </c>
    </row>
    <row r="13" spans="1:74" s="43" customFormat="1" ht="14.1" customHeight="1" thickBot="1" x14ac:dyDescent="0.3">
      <c r="A13" s="161"/>
      <c r="B13" s="41" t="s">
        <v>12</v>
      </c>
      <c r="C13" s="41" t="s">
        <v>12</v>
      </c>
      <c r="D13" s="41" t="s">
        <v>38</v>
      </c>
      <c r="E13" s="41" t="s">
        <v>12</v>
      </c>
      <c r="F13" s="41" t="s">
        <v>12</v>
      </c>
      <c r="G13" s="41" t="s">
        <v>12</v>
      </c>
      <c r="H13" s="41" t="s">
        <v>12</v>
      </c>
      <c r="I13" s="41" t="s">
        <v>12</v>
      </c>
      <c r="J13" s="41" t="s">
        <v>12</v>
      </c>
      <c r="K13" s="41" t="s">
        <v>38</v>
      </c>
      <c r="L13" s="41" t="s">
        <v>12</v>
      </c>
      <c r="M13" s="41" t="s">
        <v>12</v>
      </c>
      <c r="N13" s="41" t="s">
        <v>12</v>
      </c>
      <c r="O13" s="41" t="s">
        <v>12</v>
      </c>
      <c r="P13" s="41" t="s">
        <v>12</v>
      </c>
      <c r="Q13" s="41" t="s">
        <v>12</v>
      </c>
      <c r="R13" s="41" t="s">
        <v>38</v>
      </c>
      <c r="S13" s="41" t="s">
        <v>12</v>
      </c>
      <c r="T13" s="41" t="s">
        <v>12</v>
      </c>
      <c r="U13" s="41" t="s">
        <v>12</v>
      </c>
      <c r="V13" s="41" t="s">
        <v>12</v>
      </c>
      <c r="W13" s="41" t="s">
        <v>12</v>
      </c>
      <c r="X13" s="41" t="s">
        <v>12</v>
      </c>
      <c r="Y13" s="41" t="s">
        <v>38</v>
      </c>
      <c r="Z13" s="41" t="s">
        <v>12</v>
      </c>
      <c r="AA13" s="41" t="s">
        <v>12</v>
      </c>
      <c r="AB13" s="41" t="s">
        <v>12</v>
      </c>
      <c r="AC13" s="41" t="s">
        <v>12</v>
      </c>
      <c r="AD13" s="174"/>
      <c r="AE13" s="175"/>
      <c r="AF13" s="176"/>
      <c r="AG13" s="47"/>
      <c r="AH13" s="163"/>
      <c r="AI13" s="152"/>
      <c r="AJ13" s="154"/>
      <c r="AK13" s="156"/>
      <c r="AL13" s="159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3"/>
    </row>
    <row r="14" spans="1:74" s="43" customFormat="1" ht="14.1" customHeight="1" x14ac:dyDescent="0.25">
      <c r="A14" s="160" t="s">
        <v>33</v>
      </c>
      <c r="B14" s="96"/>
      <c r="C14" s="38"/>
      <c r="D14" s="96"/>
      <c r="E14" s="96"/>
      <c r="F14" s="38"/>
      <c r="G14" s="96"/>
      <c r="H14" s="96"/>
      <c r="I14" s="96"/>
      <c r="J14" s="38"/>
      <c r="K14" s="105"/>
      <c r="L14" s="105"/>
      <c r="M14" s="96"/>
      <c r="N14" s="105"/>
      <c r="O14" s="38"/>
      <c r="P14" s="38"/>
      <c r="Q14" s="38"/>
      <c r="R14" s="38"/>
      <c r="S14" s="38"/>
      <c r="T14" s="38"/>
      <c r="U14" s="96">
        <v>4</v>
      </c>
      <c r="V14" s="43">
        <v>4</v>
      </c>
      <c r="W14" s="96">
        <v>4</v>
      </c>
      <c r="X14" s="105"/>
      <c r="Y14" s="105"/>
      <c r="Z14" s="105"/>
      <c r="AA14" s="96"/>
      <c r="AB14" s="96"/>
      <c r="AC14" s="96"/>
      <c r="AD14" s="96"/>
      <c r="AE14" s="96"/>
      <c r="AF14" s="96"/>
      <c r="AG14" s="39"/>
      <c r="AH14" s="162">
        <f t="shared" si="0"/>
        <v>13</v>
      </c>
      <c r="AI14" s="151">
        <f>SUM(COUNTIF(B15:AF15,"T"),COUNTIF(B15:AF15,"C"),COUNTIF(B15:AF15,"W"),COUNTIF(B15:AF15,"R"))</f>
        <v>0</v>
      </c>
      <c r="AJ14" s="153">
        <f>SUM(B14:AF14)</f>
        <v>12</v>
      </c>
      <c r="AK14" s="156"/>
      <c r="AL14" s="159">
        <f>SUM(COUNTIF(B15:AF15,"F"))</f>
        <v>0</v>
      </c>
      <c r="AM14" s="177">
        <f>SUM(COUNTIF(B15:AG15,"V"),COUNTIF(B15:AG15,"M"))</f>
        <v>18</v>
      </c>
      <c r="AN14" s="177">
        <f>SUM(COUNTIF(B15:AG15,"E"))</f>
        <v>0</v>
      </c>
      <c r="AO14" s="177">
        <f>SUM(COUNTIF(B15:AG15,"B"))</f>
        <v>0</v>
      </c>
      <c r="AP14" s="177">
        <f>SUM(COUNTIF(B15:AG15,"A"))</f>
        <v>0</v>
      </c>
      <c r="AQ14" s="177">
        <f>SUM(COUNTIF(B15:AG15,"Q"))</f>
        <v>0</v>
      </c>
      <c r="AR14" s="177">
        <f>SUM(COUNTIF(B15:AG15,"S"))</f>
        <v>0</v>
      </c>
      <c r="AS14" s="177">
        <f>SUM(COUNTIF(B15:AG15,"K"))</f>
        <v>0</v>
      </c>
      <c r="AT14" s="177">
        <f>SUM(COUNTIF(B15:AG15,"L"))</f>
        <v>0</v>
      </c>
      <c r="AU14" s="177">
        <f>SUM(COUNTIF(B15:AG15,"P"))</f>
        <v>0</v>
      </c>
      <c r="AV14" s="177">
        <f>SUM(COUNTIF(B15:AG15,"J"))</f>
        <v>0</v>
      </c>
      <c r="AW14" s="177">
        <f>SUM(COUNTIF(B15:AG15,"I"))</f>
        <v>0</v>
      </c>
      <c r="AX14" s="177">
        <f>SUM(COUNTIF(B15:AG15,"Y"))</f>
        <v>0</v>
      </c>
      <c r="AY14" s="173">
        <f>SUM(COUNTIF(B15:AG15,"Z"))</f>
        <v>0</v>
      </c>
    </row>
    <row r="15" spans="1:74" s="43" customFormat="1" ht="14.1" customHeight="1" thickBot="1" x14ac:dyDescent="0.3">
      <c r="A15" s="161"/>
      <c r="B15" s="41" t="s">
        <v>12</v>
      </c>
      <c r="C15" s="41" t="s">
        <v>12</v>
      </c>
      <c r="D15" s="41" t="s">
        <v>38</v>
      </c>
      <c r="E15" s="41" t="s">
        <v>12</v>
      </c>
      <c r="F15" s="41" t="s">
        <v>12</v>
      </c>
      <c r="G15" s="41" t="s">
        <v>12</v>
      </c>
      <c r="H15" s="41" t="s">
        <v>12</v>
      </c>
      <c r="I15" s="41" t="s">
        <v>12</v>
      </c>
      <c r="J15" s="41" t="s">
        <v>12</v>
      </c>
      <c r="K15" s="41" t="s">
        <v>38</v>
      </c>
      <c r="L15" s="41" t="s">
        <v>12</v>
      </c>
      <c r="M15" s="41" t="s">
        <v>12</v>
      </c>
      <c r="N15" s="41" t="s">
        <v>12</v>
      </c>
      <c r="O15" s="41" t="s">
        <v>12</v>
      </c>
      <c r="P15" s="41" t="s">
        <v>12</v>
      </c>
      <c r="Q15" s="41" t="s">
        <v>12</v>
      </c>
      <c r="R15" s="41" t="s">
        <v>38</v>
      </c>
      <c r="S15" s="41" t="s">
        <v>12</v>
      </c>
      <c r="T15" s="41" t="s">
        <v>80</v>
      </c>
      <c r="U15" s="41" t="s">
        <v>29</v>
      </c>
      <c r="V15" s="41" t="s">
        <v>29</v>
      </c>
      <c r="W15" s="41" t="s">
        <v>29</v>
      </c>
      <c r="X15" s="41" t="s">
        <v>29</v>
      </c>
      <c r="Y15" s="41" t="s">
        <v>29</v>
      </c>
      <c r="Z15" s="41" t="s">
        <v>29</v>
      </c>
      <c r="AA15" s="41" t="s">
        <v>81</v>
      </c>
      <c r="AB15" s="41" t="s">
        <v>81</v>
      </c>
      <c r="AC15" s="41" t="s">
        <v>81</v>
      </c>
      <c r="AD15" s="41" t="s">
        <v>81</v>
      </c>
      <c r="AE15" s="41" t="s">
        <v>81</v>
      </c>
      <c r="AF15" s="41" t="s">
        <v>81</v>
      </c>
      <c r="AG15" s="42"/>
      <c r="AH15" s="163"/>
      <c r="AI15" s="152"/>
      <c r="AJ15" s="154"/>
      <c r="AK15" s="156"/>
      <c r="AL15" s="159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3"/>
    </row>
    <row r="16" spans="1:74" s="43" customFormat="1" ht="14.1" customHeight="1" x14ac:dyDescent="0.25">
      <c r="A16" s="160" t="s">
        <v>34</v>
      </c>
      <c r="B16" s="38"/>
      <c r="C16" s="38"/>
      <c r="D16" s="96"/>
      <c r="E16" s="96"/>
      <c r="F16" s="96"/>
      <c r="G16" s="96"/>
      <c r="H16" s="96"/>
      <c r="I16" s="38"/>
      <c r="J16" s="38"/>
      <c r="K16" s="38"/>
      <c r="L16" s="38"/>
      <c r="M16" s="38">
        <v>4</v>
      </c>
      <c r="N16" s="38"/>
      <c r="O16" s="105"/>
      <c r="P16" s="96">
        <v>4</v>
      </c>
      <c r="Q16" s="38">
        <v>4</v>
      </c>
      <c r="R16" s="38">
        <v>4</v>
      </c>
      <c r="S16" s="96">
        <v>4</v>
      </c>
      <c r="T16" s="96">
        <v>4</v>
      </c>
      <c r="U16" s="96">
        <v>4</v>
      </c>
      <c r="V16" s="96">
        <v>4</v>
      </c>
      <c r="W16" s="96">
        <v>4</v>
      </c>
      <c r="X16" s="96">
        <v>4</v>
      </c>
      <c r="Y16" s="96">
        <v>4</v>
      </c>
      <c r="Z16" s="96"/>
      <c r="AA16" s="96"/>
      <c r="AB16" s="96"/>
      <c r="AC16" s="96"/>
      <c r="AD16" s="96"/>
      <c r="AE16" s="96" t="s">
        <v>38</v>
      </c>
      <c r="AF16" s="48"/>
      <c r="AG16" s="39"/>
      <c r="AH16" s="162">
        <f t="shared" si="0"/>
        <v>15</v>
      </c>
      <c r="AI16" s="151">
        <f>SUM(COUNTIF(B17:AF17,"T"),COUNTIF(B17:AF17,"C"),COUNTIF(B17:AF17,"W"),COUNTIF(B17:AF17,"R"))</f>
        <v>15</v>
      </c>
      <c r="AJ16" s="153">
        <f>SUM(B16:AF16)</f>
        <v>44</v>
      </c>
      <c r="AK16" s="156"/>
      <c r="AL16" s="159">
        <f>SUM(COUNTIF(B17:AF17,"F"))</f>
        <v>0</v>
      </c>
      <c r="AM16" s="177">
        <f>SUM(COUNTIF(B17:AG17,"V"),COUNTIF(B17:AG17,"M"))</f>
        <v>0</v>
      </c>
      <c r="AN16" s="177">
        <f>SUM(COUNTIF(B17:AG17,"E"))</f>
        <v>0</v>
      </c>
      <c r="AO16" s="177">
        <f>SUM(COUNTIF(B17:AG17,"B"))</f>
        <v>0</v>
      </c>
      <c r="AP16" s="177">
        <f>SUM(COUNTIF(B17:AG17,"A"))</f>
        <v>0</v>
      </c>
      <c r="AQ16" s="177">
        <f>SUM(COUNTIF(B17:AG17,"Q"))</f>
        <v>0</v>
      </c>
      <c r="AR16" s="177">
        <f>SUM(COUNTIF(B17:AG17,"S"))</f>
        <v>0</v>
      </c>
      <c r="AS16" s="177">
        <f>SUM(COUNTIF(B17:AG17,"K"))</f>
        <v>0</v>
      </c>
      <c r="AT16" s="177">
        <f>SUM(COUNTIF(B17:AG17,"L"))</f>
        <v>0</v>
      </c>
      <c r="AU16" s="177">
        <f>SUM(COUNTIF(B17:AG17,"P"))</f>
        <v>0</v>
      </c>
      <c r="AV16" s="177">
        <f>SUM(COUNTIF(B17:AG17,"J"))</f>
        <v>0</v>
      </c>
      <c r="AW16" s="177">
        <f>SUM(COUNTIF(B17:AG17,"I"))</f>
        <v>0</v>
      </c>
      <c r="AX16" s="177">
        <f>SUM(COUNTIF(B17:AG17,"Y"))</f>
        <v>0</v>
      </c>
      <c r="AY16" s="173">
        <f>SUM(COUNTIF(B17:AG17,"Z"))</f>
        <v>0</v>
      </c>
    </row>
    <row r="17" spans="1:217" s="43" customFormat="1" ht="14.1" customHeight="1" thickBot="1" x14ac:dyDescent="0.3">
      <c r="A17" s="161"/>
      <c r="B17" s="41" t="s">
        <v>81</v>
      </c>
      <c r="C17" s="99" t="s">
        <v>28</v>
      </c>
      <c r="D17" s="41" t="s">
        <v>27</v>
      </c>
      <c r="E17" s="41" t="s">
        <v>27</v>
      </c>
      <c r="F17" s="41" t="s">
        <v>27</v>
      </c>
      <c r="G17" s="41" t="s">
        <v>27</v>
      </c>
      <c r="H17" s="41" t="s">
        <v>27</v>
      </c>
      <c r="I17" s="41" t="s">
        <v>27</v>
      </c>
      <c r="J17" s="99" t="s">
        <v>27</v>
      </c>
      <c r="K17" s="99" t="s">
        <v>28</v>
      </c>
      <c r="L17" s="99" t="s">
        <v>80</v>
      </c>
      <c r="M17" s="99" t="s">
        <v>80</v>
      </c>
      <c r="N17" s="41" t="s">
        <v>29</v>
      </c>
      <c r="O17" s="99" t="s">
        <v>81</v>
      </c>
      <c r="P17" s="99" t="s">
        <v>81</v>
      </c>
      <c r="Q17" s="99" t="s">
        <v>81</v>
      </c>
      <c r="R17" s="99" t="s">
        <v>81</v>
      </c>
      <c r="S17" s="99" t="s">
        <v>81</v>
      </c>
      <c r="T17" s="99" t="s">
        <v>81</v>
      </c>
      <c r="U17" s="99" t="s">
        <v>81</v>
      </c>
      <c r="V17" s="99" t="s">
        <v>81</v>
      </c>
      <c r="W17" s="99" t="s">
        <v>81</v>
      </c>
      <c r="X17" s="99" t="s">
        <v>81</v>
      </c>
      <c r="Y17" s="99" t="s">
        <v>81</v>
      </c>
      <c r="Z17" s="41" t="s">
        <v>28</v>
      </c>
      <c r="AA17" s="41" t="s">
        <v>27</v>
      </c>
      <c r="AB17" s="41" t="s">
        <v>27</v>
      </c>
      <c r="AC17" s="41" t="s">
        <v>27</v>
      </c>
      <c r="AD17" s="41" t="s">
        <v>27</v>
      </c>
      <c r="AE17" s="41" t="s">
        <v>27</v>
      </c>
      <c r="AF17" s="48"/>
      <c r="AG17" s="42"/>
      <c r="AH17" s="163"/>
      <c r="AI17" s="152"/>
      <c r="AJ17" s="154"/>
      <c r="AK17" s="156"/>
      <c r="AL17" s="159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3"/>
    </row>
    <row r="18" spans="1:217" s="43" customFormat="1" ht="14.1" customHeight="1" x14ac:dyDescent="0.25">
      <c r="A18" s="160" t="s">
        <v>36</v>
      </c>
      <c r="B18" s="96" t="s">
        <v>38</v>
      </c>
      <c r="C18" s="96"/>
      <c r="D18" s="96"/>
      <c r="E18" s="96"/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>
        <v>4</v>
      </c>
      <c r="T18" s="96">
        <v>4</v>
      </c>
      <c r="U18" s="96">
        <v>4</v>
      </c>
      <c r="V18" s="96">
        <v>4</v>
      </c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62">
        <f t="shared" si="0"/>
        <v>16</v>
      </c>
      <c r="AI18" s="151">
        <f>SUM(COUNTIF(B19:AF19,"T"),COUNTIF(B19:AF19,"C"),COUNTIF(B19:AF19,"W"),COUNTIF(B19:AF19,"R"))</f>
        <v>15</v>
      </c>
      <c r="AJ18" s="153">
        <f>SUM(B18:AF18)</f>
        <v>16</v>
      </c>
      <c r="AK18" s="156"/>
      <c r="AL18" s="159">
        <f>SUM(COUNTIF(B19:AF19,"F"))</f>
        <v>0</v>
      </c>
      <c r="AM18" s="177">
        <f>SUM(COUNTIF(B19:AG19,"V"),COUNTIF(B19:AG19,"M"))</f>
        <v>0</v>
      </c>
      <c r="AN18" s="177">
        <f>SUM(COUNTIF(B19:AG19,"E"))</f>
        <v>0</v>
      </c>
      <c r="AO18" s="177">
        <f>SUM(COUNTIF(B19:AG19,"B"))</f>
        <v>0</v>
      </c>
      <c r="AP18" s="177">
        <f>SUM(COUNTIF(B19:AG19,"A"))</f>
        <v>0</v>
      </c>
      <c r="AQ18" s="177">
        <f>SUM(COUNTIF(B19:AG19,"Q"))</f>
        <v>0</v>
      </c>
      <c r="AR18" s="177">
        <f>SUM(COUNTIF(B19:AG19,"S"))</f>
        <v>0</v>
      </c>
      <c r="AS18" s="177">
        <f>SUM(COUNTIF(B19:AG19,"K"))</f>
        <v>0</v>
      </c>
      <c r="AT18" s="177">
        <f>SUM(COUNTIF(B19:AG19,"L"))</f>
        <v>0</v>
      </c>
      <c r="AU18" s="177">
        <f>SUM(COUNTIF(B19:AG19,"P"))</f>
        <v>0</v>
      </c>
      <c r="AV18" s="177">
        <f>SUM(COUNTIF(B19:AG19,"J"))</f>
        <v>0</v>
      </c>
      <c r="AW18" s="177">
        <f>SUM(COUNTIF(B19:AG19,"I"))</f>
        <v>0</v>
      </c>
      <c r="AX18" s="177">
        <f>SUM(COUNTIF(B19:AG19,"Y"))</f>
        <v>0</v>
      </c>
      <c r="AY18" s="173">
        <f>SUM(COUNTIF(B19:AG19,"Z"))</f>
        <v>0</v>
      </c>
    </row>
    <row r="19" spans="1:217" s="43" customFormat="1" ht="14.1" customHeight="1" thickBot="1" x14ac:dyDescent="0.3">
      <c r="A19" s="161"/>
      <c r="B19" s="41" t="s">
        <v>27</v>
      </c>
      <c r="C19" s="41" t="s">
        <v>27</v>
      </c>
      <c r="D19" s="41" t="s">
        <v>27</v>
      </c>
      <c r="E19" s="99" t="s">
        <v>27</v>
      </c>
      <c r="F19" s="99" t="s">
        <v>28</v>
      </c>
      <c r="G19" s="99" t="s">
        <v>80</v>
      </c>
      <c r="H19" s="41" t="s">
        <v>80</v>
      </c>
      <c r="I19" s="41" t="s">
        <v>80</v>
      </c>
      <c r="J19" s="41" t="s">
        <v>29</v>
      </c>
      <c r="K19" s="41" t="s">
        <v>81</v>
      </c>
      <c r="L19" s="41" t="s">
        <v>81</v>
      </c>
      <c r="M19" s="41" t="s">
        <v>81</v>
      </c>
      <c r="N19" s="41" t="s">
        <v>81</v>
      </c>
      <c r="O19" s="41" t="s">
        <v>81</v>
      </c>
      <c r="P19" s="41" t="s">
        <v>81</v>
      </c>
      <c r="Q19" s="41" t="s">
        <v>81</v>
      </c>
      <c r="R19" s="41" t="s">
        <v>81</v>
      </c>
      <c r="S19" s="41" t="s">
        <v>81</v>
      </c>
      <c r="T19" s="41" t="s">
        <v>81</v>
      </c>
      <c r="U19" s="41" t="s">
        <v>81</v>
      </c>
      <c r="V19" s="41" t="s">
        <v>81</v>
      </c>
      <c r="W19" s="41" t="s">
        <v>28</v>
      </c>
      <c r="X19" s="41" t="s">
        <v>27</v>
      </c>
      <c r="Y19" s="41" t="s">
        <v>27</v>
      </c>
      <c r="Z19" s="41" t="s">
        <v>27</v>
      </c>
      <c r="AA19" s="41" t="s">
        <v>27</v>
      </c>
      <c r="AB19" s="41" t="s">
        <v>27</v>
      </c>
      <c r="AC19" s="41" t="s">
        <v>27</v>
      </c>
      <c r="AD19" s="41" t="s">
        <v>27</v>
      </c>
      <c r="AE19" s="41" t="s">
        <v>27</v>
      </c>
      <c r="AF19" s="41" t="s">
        <v>27</v>
      </c>
      <c r="AG19" s="42"/>
      <c r="AH19" s="163"/>
      <c r="AI19" s="152"/>
      <c r="AJ19" s="154"/>
      <c r="AK19" s="156"/>
      <c r="AL19" s="159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3"/>
    </row>
    <row r="20" spans="1:217" s="43" customFormat="1" ht="14.1" customHeight="1" x14ac:dyDescent="0.25">
      <c r="A20" s="160" t="s">
        <v>37</v>
      </c>
      <c r="B20" s="98"/>
      <c r="C20" s="98"/>
      <c r="D20" s="98"/>
      <c r="E20" s="98">
        <v>2</v>
      </c>
      <c r="F20" s="98">
        <v>2</v>
      </c>
      <c r="G20" s="98">
        <v>2</v>
      </c>
      <c r="H20" s="98">
        <v>2</v>
      </c>
      <c r="I20" s="98">
        <v>2</v>
      </c>
      <c r="J20" s="98">
        <v>2</v>
      </c>
      <c r="K20" s="98">
        <v>2</v>
      </c>
      <c r="L20" s="98">
        <v>2</v>
      </c>
      <c r="M20" s="98">
        <v>2</v>
      </c>
      <c r="N20" s="98">
        <v>2</v>
      </c>
      <c r="O20" s="98"/>
      <c r="P20" s="98">
        <v>2</v>
      </c>
      <c r="Q20" s="98">
        <v>2</v>
      </c>
      <c r="R20" s="98">
        <v>2</v>
      </c>
      <c r="S20" s="98">
        <v>2</v>
      </c>
      <c r="T20" s="98">
        <v>2</v>
      </c>
      <c r="U20" s="98"/>
      <c r="V20" s="98"/>
      <c r="W20" s="98"/>
      <c r="X20" s="98"/>
      <c r="Y20" s="98"/>
      <c r="Z20" s="38" t="s">
        <v>38</v>
      </c>
      <c r="AA20" s="38" t="s">
        <v>38</v>
      </c>
      <c r="AB20" s="38" t="s">
        <v>38</v>
      </c>
      <c r="AC20" s="38"/>
      <c r="AD20" s="38"/>
      <c r="AE20" s="38"/>
      <c r="AF20" s="48"/>
      <c r="AG20" s="39"/>
      <c r="AH20" s="162">
        <f t="shared" si="0"/>
        <v>16</v>
      </c>
      <c r="AI20" s="151">
        <f>SUM(COUNTIF(B21:AF21,"T"),COUNTIF(B21:AF21,"C"),COUNTIF(B21:AF21,"W"),COUNTIF(B21:AF21,"R"))</f>
        <v>14</v>
      </c>
      <c r="AJ20" s="153">
        <f>SUM(B20:AF20)</f>
        <v>30</v>
      </c>
      <c r="AK20" s="156"/>
      <c r="AL20" s="159">
        <f>SUM(COUNTIF(B21:AF21,"F"))</f>
        <v>0</v>
      </c>
      <c r="AM20" s="177">
        <f>SUM(COUNTIF(B21:AG21,"V"),COUNTIF(B21:AG21,"M"))</f>
        <v>0</v>
      </c>
      <c r="AN20" s="177">
        <f>SUM(COUNTIF(B21:AG21,"E"))</f>
        <v>0</v>
      </c>
      <c r="AO20" s="177">
        <f>SUM(COUNTIF(B21:AG21,"B"))</f>
        <v>0</v>
      </c>
      <c r="AP20" s="177">
        <f>SUM(COUNTIF(B21:AG21,"A"))</f>
        <v>0</v>
      </c>
      <c r="AQ20" s="177">
        <f>SUM(COUNTIF(B21:AG21,"Q"))</f>
        <v>0</v>
      </c>
      <c r="AR20" s="177">
        <f>SUM(COUNTIF(B21:AG21,"S"))</f>
        <v>0</v>
      </c>
      <c r="AS20" s="177">
        <f>SUM(COUNTIF(B21:AG21,"K"))</f>
        <v>0</v>
      </c>
      <c r="AT20" s="177">
        <f>SUM(COUNTIF(B21:AG21,"L"))</f>
        <v>0</v>
      </c>
      <c r="AU20" s="177">
        <f>SUM(COUNTIF(B21:AG21,"P"))</f>
        <v>0</v>
      </c>
      <c r="AV20" s="177">
        <f>SUM(COUNTIF(B21:AG21,"J"))</f>
        <v>0</v>
      </c>
      <c r="AW20" s="177">
        <f>SUM(COUNTIF(B21:AG21,"I"))</f>
        <v>0</v>
      </c>
      <c r="AX20" s="177">
        <f>SUM(COUNTIF(B21:AG21,"Y"))</f>
        <v>0</v>
      </c>
      <c r="AY20" s="173">
        <f>SUM(COUNTIF(B21:AG21,"Z"))</f>
        <v>0</v>
      </c>
    </row>
    <row r="21" spans="1:217" s="43" customFormat="1" ht="14.1" customHeight="1" thickBot="1" x14ac:dyDescent="0.3">
      <c r="A21" s="161"/>
      <c r="B21" s="41" t="s">
        <v>27</v>
      </c>
      <c r="C21" s="41" t="s">
        <v>27</v>
      </c>
      <c r="D21" s="41" t="s">
        <v>28</v>
      </c>
      <c r="E21" s="41" t="s">
        <v>80</v>
      </c>
      <c r="F21" s="41" t="s">
        <v>80</v>
      </c>
      <c r="G21" s="41" t="s">
        <v>80</v>
      </c>
      <c r="H21" s="41" t="s">
        <v>80</v>
      </c>
      <c r="I21" s="41" t="s">
        <v>80</v>
      </c>
      <c r="J21" s="41" t="s">
        <v>80</v>
      </c>
      <c r="K21" s="41" t="s">
        <v>80</v>
      </c>
      <c r="L21" s="41" t="s">
        <v>80</v>
      </c>
      <c r="M21" s="41" t="s">
        <v>80</v>
      </c>
      <c r="N21" s="41" t="s">
        <v>80</v>
      </c>
      <c r="O21" s="41" t="s">
        <v>29</v>
      </c>
      <c r="P21" s="41" t="s">
        <v>81</v>
      </c>
      <c r="Q21" s="41" t="s">
        <v>81</v>
      </c>
      <c r="R21" s="41" t="s">
        <v>81</v>
      </c>
      <c r="S21" s="41" t="s">
        <v>81</v>
      </c>
      <c r="T21" s="41" t="s">
        <v>81</v>
      </c>
      <c r="U21" s="41" t="s">
        <v>28</v>
      </c>
      <c r="V21" s="41" t="s">
        <v>27</v>
      </c>
      <c r="W21" s="41" t="s">
        <v>27</v>
      </c>
      <c r="X21" s="41" t="s">
        <v>27</v>
      </c>
      <c r="Y21" s="41" t="s">
        <v>27</v>
      </c>
      <c r="Z21" s="46" t="s">
        <v>27</v>
      </c>
      <c r="AA21" s="46" t="s">
        <v>27</v>
      </c>
      <c r="AB21" s="46" t="s">
        <v>27</v>
      </c>
      <c r="AC21" s="41" t="s">
        <v>27</v>
      </c>
      <c r="AD21" s="41" t="s">
        <v>27</v>
      </c>
      <c r="AE21" s="41" t="s">
        <v>27</v>
      </c>
      <c r="AF21" s="48"/>
      <c r="AG21" s="42"/>
      <c r="AH21" s="163"/>
      <c r="AI21" s="152"/>
      <c r="AJ21" s="154"/>
      <c r="AK21" s="157"/>
      <c r="AL21" s="159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3"/>
    </row>
    <row r="22" spans="1:217" s="51" customFormat="1" ht="14.1" customHeight="1" x14ac:dyDescent="0.25">
      <c r="A22" s="160" t="s">
        <v>39</v>
      </c>
      <c r="B22" s="38"/>
      <c r="C22" s="38"/>
      <c r="D22" s="96"/>
      <c r="E22" s="96"/>
      <c r="F22" s="96">
        <v>4</v>
      </c>
      <c r="G22" s="96">
        <v>4</v>
      </c>
      <c r="H22" s="96">
        <v>4</v>
      </c>
      <c r="I22" s="96">
        <v>4</v>
      </c>
      <c r="J22" s="96">
        <v>4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/>
      <c r="AA22" s="96"/>
      <c r="AB22" s="96"/>
      <c r="AC22" s="38"/>
      <c r="AD22" s="38"/>
      <c r="AE22" s="38"/>
      <c r="AF22" s="96"/>
      <c r="AG22" s="39"/>
      <c r="AH22" s="162">
        <f t="shared" si="0"/>
        <v>14</v>
      </c>
      <c r="AI22" s="151">
        <f>SUM(COUNTIF(B23:AF23,"T"),COUNTIF(B23:AF23,"C"),COUNTIF(B23:AF23,"W"),COUNTIF(B23:AF23,"R"))</f>
        <v>17</v>
      </c>
      <c r="AJ22" s="153">
        <f>SUM(B22:AF22)</f>
        <v>20</v>
      </c>
      <c r="AK22" s="179">
        <v>2017</v>
      </c>
      <c r="AL22" s="159">
        <f>SUM(COUNTIF(B23:AF23,"F"))</f>
        <v>0</v>
      </c>
      <c r="AM22" s="177">
        <f>SUM(COUNTIF(B23:AG23,"V"),COUNTIF(B23:AG23,"M"))</f>
        <v>0</v>
      </c>
      <c r="AN22" s="177">
        <f>SUM(COUNTIF(B23:AG23,"E"))</f>
        <v>0</v>
      </c>
      <c r="AO22" s="177">
        <f>SUM(COUNTIF(B23:AG23,"B"))</f>
        <v>0</v>
      </c>
      <c r="AP22" s="177">
        <f>SUM(COUNTIF(B23:AG23,"A"))</f>
        <v>0</v>
      </c>
      <c r="AQ22" s="177">
        <f>SUM(COUNTIF(B23:AG23,"Q"))</f>
        <v>0</v>
      </c>
      <c r="AR22" s="177">
        <f>SUM(COUNTIF(B23:AG23,"S"))</f>
        <v>0</v>
      </c>
      <c r="AS22" s="177">
        <f>SUM(COUNTIF(B23:AG23,"K"))</f>
        <v>0</v>
      </c>
      <c r="AT22" s="177">
        <f>SUM(COUNTIF(B23:AG23,"L"))</f>
        <v>0</v>
      </c>
      <c r="AU22" s="177">
        <f>SUM(COUNTIF(B23:AG23,"P"))</f>
        <v>0</v>
      </c>
      <c r="AV22" s="177">
        <f>SUM(COUNTIF(B23:AG23,"J"))</f>
        <v>0</v>
      </c>
      <c r="AW22" s="177">
        <f>SUM(COUNTIF(B23:AG23,"I"))</f>
        <v>0</v>
      </c>
      <c r="AX22" s="177">
        <f>SUM(COUNTIF(B23:AG23,"Y"))</f>
        <v>0</v>
      </c>
      <c r="AY22" s="173">
        <f>SUM(COUNTIF(B23:AG23,"Z"))</f>
        <v>0</v>
      </c>
    </row>
    <row r="23" spans="1:217" s="51" customFormat="1" ht="14.1" customHeight="1" thickBot="1" x14ac:dyDescent="0.3">
      <c r="A23" s="161"/>
      <c r="B23" s="41" t="s">
        <v>27</v>
      </c>
      <c r="C23" s="41" t="s">
        <v>27</v>
      </c>
      <c r="D23" s="41" t="s">
        <v>27</v>
      </c>
      <c r="E23" s="41" t="s">
        <v>28</v>
      </c>
      <c r="F23" s="41" t="s">
        <v>81</v>
      </c>
      <c r="G23" s="41" t="s">
        <v>81</v>
      </c>
      <c r="H23" s="41" t="s">
        <v>81</v>
      </c>
      <c r="I23" s="99" t="s">
        <v>81</v>
      </c>
      <c r="J23" s="99" t="s">
        <v>81</v>
      </c>
      <c r="K23" s="41" t="s">
        <v>81</v>
      </c>
      <c r="L23" s="41" t="s">
        <v>81</v>
      </c>
      <c r="M23" s="41" t="s">
        <v>81</v>
      </c>
      <c r="N23" s="41" t="s">
        <v>81</v>
      </c>
      <c r="O23" s="41" t="s">
        <v>81</v>
      </c>
      <c r="P23" s="41" t="s">
        <v>81</v>
      </c>
      <c r="Q23" s="41" t="s">
        <v>81</v>
      </c>
      <c r="R23" s="41" t="s">
        <v>81</v>
      </c>
      <c r="S23" s="41" t="s">
        <v>81</v>
      </c>
      <c r="T23" s="41" t="s">
        <v>28</v>
      </c>
      <c r="U23" s="41" t="s">
        <v>27</v>
      </c>
      <c r="V23" s="41" t="s">
        <v>27</v>
      </c>
      <c r="W23" s="41" t="s">
        <v>27</v>
      </c>
      <c r="X23" s="41" t="s">
        <v>27</v>
      </c>
      <c r="Y23" s="41" t="s">
        <v>27</v>
      </c>
      <c r="Z23" s="41" t="s">
        <v>27</v>
      </c>
      <c r="AA23" s="41" t="s">
        <v>27</v>
      </c>
      <c r="AB23" s="41" t="s">
        <v>27</v>
      </c>
      <c r="AC23" s="41" t="s">
        <v>27</v>
      </c>
      <c r="AD23" s="41" t="s">
        <v>27</v>
      </c>
      <c r="AE23" s="41" t="s">
        <v>27</v>
      </c>
      <c r="AF23" s="41" t="s">
        <v>28</v>
      </c>
      <c r="AG23" s="42"/>
      <c r="AH23" s="163"/>
      <c r="AI23" s="152"/>
      <c r="AJ23" s="154"/>
      <c r="AK23" s="180"/>
      <c r="AL23" s="159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3"/>
    </row>
    <row r="24" spans="1:217" s="5" customFormat="1" ht="14.1" customHeight="1" x14ac:dyDescent="0.3">
      <c r="A24" s="160" t="s">
        <v>40</v>
      </c>
      <c r="B24" s="38"/>
      <c r="C24" s="96"/>
      <c r="D24" s="44"/>
      <c r="E24" s="44"/>
      <c r="F24" s="44"/>
      <c r="G24" s="44"/>
      <c r="H24" s="44"/>
      <c r="I24" s="44"/>
      <c r="J24" s="44"/>
      <c r="K24" s="44"/>
      <c r="L24" s="96">
        <v>4</v>
      </c>
      <c r="M24" s="96">
        <v>4</v>
      </c>
      <c r="N24" s="96">
        <v>4</v>
      </c>
      <c r="O24" s="96">
        <v>4</v>
      </c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38" t="s">
        <v>26</v>
      </c>
      <c r="AG24" s="39"/>
      <c r="AH24" s="162">
        <f t="shared" si="0"/>
        <v>17</v>
      </c>
      <c r="AI24" s="151">
        <f>SUM(COUNTIF(B25:AF25,"T"),COUNTIF(B25:AF25,"C"),COUNTIF(B25:AF25,"W"),COUNTIF(B25:AF25,"R"))</f>
        <v>14</v>
      </c>
      <c r="AJ24" s="153">
        <f>SUM(B24:AF24)</f>
        <v>16</v>
      </c>
      <c r="AK24" s="180"/>
      <c r="AL24" s="159">
        <f>SUM(COUNTIF(B25:AF25,"F"))</f>
        <v>0</v>
      </c>
      <c r="AM24" s="177">
        <f>SUM(COUNTIF(B25:AG25,"V"),COUNTIF(B25:AG25,"M"))</f>
        <v>0</v>
      </c>
      <c r="AN24" s="177">
        <f>SUM(COUNTIF(B25:AG25,"E"))</f>
        <v>0</v>
      </c>
      <c r="AO24" s="177">
        <f>SUM(COUNTIF(B25:AG25,"B"))</f>
        <v>0</v>
      </c>
      <c r="AP24" s="177">
        <f>SUM(COUNTIF(B25:AG25,"A"))</f>
        <v>0</v>
      </c>
      <c r="AQ24" s="177">
        <f>SUM(COUNTIF(B25:AG25,"Q"))</f>
        <v>0</v>
      </c>
      <c r="AR24" s="177">
        <f>SUM(COUNTIF(B25:AG25,"S"))</f>
        <v>0</v>
      </c>
      <c r="AS24" s="177">
        <f>SUM(COUNTIF(B25:AG25,"K"))</f>
        <v>0</v>
      </c>
      <c r="AT24" s="177">
        <f>SUM(COUNTIF(B25:AG25,"L"))</f>
        <v>0</v>
      </c>
      <c r="AU24" s="177">
        <f>SUM(COUNTIF(B25:AG25,"P"))</f>
        <v>0</v>
      </c>
      <c r="AV24" s="177">
        <f>SUM(COUNTIF(B25:AG25,"J"))</f>
        <v>0</v>
      </c>
      <c r="AW24" s="177">
        <f>SUM(COUNTIF(B25:AG25,"I"))</f>
        <v>0</v>
      </c>
      <c r="AX24" s="177">
        <f>SUM(COUNTIF(B25:AG25,"Y"))</f>
        <v>0</v>
      </c>
      <c r="AY24" s="173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 x14ac:dyDescent="0.25">
      <c r="A25" s="161"/>
      <c r="B25" s="41" t="s">
        <v>80</v>
      </c>
      <c r="C25" s="41" t="s">
        <v>80</v>
      </c>
      <c r="D25" s="41" t="s">
        <v>80</v>
      </c>
      <c r="E25" s="41" t="s">
        <v>80</v>
      </c>
      <c r="F25" s="41" t="s">
        <v>80</v>
      </c>
      <c r="G25" s="41" t="s">
        <v>80</v>
      </c>
      <c r="H25" s="41" t="s">
        <v>29</v>
      </c>
      <c r="I25" s="41" t="s">
        <v>29</v>
      </c>
      <c r="J25" s="46" t="s">
        <v>81</v>
      </c>
      <c r="K25" s="46" t="s">
        <v>81</v>
      </c>
      <c r="L25" s="99" t="s">
        <v>81</v>
      </c>
      <c r="M25" s="99" t="s">
        <v>81</v>
      </c>
      <c r="N25" s="99" t="s">
        <v>81</v>
      </c>
      <c r="O25" s="99" t="s">
        <v>81</v>
      </c>
      <c r="P25" s="46" t="s">
        <v>28</v>
      </c>
      <c r="Q25" s="46" t="s">
        <v>27</v>
      </c>
      <c r="R25" s="46" t="s">
        <v>27</v>
      </c>
      <c r="S25" s="46" t="s">
        <v>27</v>
      </c>
      <c r="T25" s="46" t="s">
        <v>27</v>
      </c>
      <c r="U25" s="46" t="s">
        <v>27</v>
      </c>
      <c r="V25" s="46" t="s">
        <v>27</v>
      </c>
      <c r="W25" s="46" t="s">
        <v>27</v>
      </c>
      <c r="X25" s="46" t="s">
        <v>27</v>
      </c>
      <c r="Y25" s="46" t="s">
        <v>27</v>
      </c>
      <c r="Z25" s="46" t="s">
        <v>27</v>
      </c>
      <c r="AA25" s="46" t="s">
        <v>27</v>
      </c>
      <c r="AB25" s="46" t="s">
        <v>27</v>
      </c>
      <c r="AC25" s="46" t="s">
        <v>28</v>
      </c>
      <c r="AD25" s="46" t="s">
        <v>80</v>
      </c>
      <c r="AE25" s="46" t="s">
        <v>80</v>
      </c>
      <c r="AF25" s="46" t="s">
        <v>35</v>
      </c>
      <c r="AG25" s="42"/>
      <c r="AH25" s="163"/>
      <c r="AI25" s="152"/>
      <c r="AJ25" s="154"/>
      <c r="AK25" s="180"/>
      <c r="AL25" s="159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3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 x14ac:dyDescent="0.2">
      <c r="A26" s="160" t="s">
        <v>41</v>
      </c>
      <c r="B26" s="38" t="s">
        <v>26</v>
      </c>
      <c r="C26" s="38" t="s">
        <v>26</v>
      </c>
      <c r="D26" s="38" t="s">
        <v>26</v>
      </c>
      <c r="E26" s="38" t="s">
        <v>26</v>
      </c>
      <c r="F26" s="38"/>
      <c r="G26" s="38"/>
      <c r="H26" s="38"/>
      <c r="I26" s="38"/>
      <c r="J26" s="96">
        <v>4</v>
      </c>
      <c r="K26" s="96">
        <v>4</v>
      </c>
      <c r="L26" s="38"/>
      <c r="M26" s="38"/>
      <c r="N26" s="38"/>
      <c r="O26" s="38"/>
      <c r="P26" s="38"/>
      <c r="Q26" s="38" t="s">
        <v>38</v>
      </c>
      <c r="R26" s="38"/>
      <c r="S26" s="38"/>
      <c r="T26" s="38"/>
      <c r="U26" s="38"/>
      <c r="V26" s="38" t="s">
        <v>38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62">
        <f t="shared" si="0"/>
        <v>15</v>
      </c>
      <c r="AI26" s="151">
        <f>SUM(COUNTIF(B27:AF27,"T"),COUNTIF(B27:AF27,"C"),COUNTIF(B27:AF27,"W"),COUNTIF(B27:AF27,"R"))</f>
        <v>15</v>
      </c>
      <c r="AJ26" s="153">
        <f>SUM(B26:AF26)</f>
        <v>8</v>
      </c>
      <c r="AK26" s="180"/>
      <c r="AL26" s="159">
        <f>SUM(COUNTIF(B27:AF27,"F"))</f>
        <v>0</v>
      </c>
      <c r="AM26" s="177">
        <f>SUM(COUNTIF(B27:AG27,"V"),COUNTIF(B27:AG27,"M"))</f>
        <v>0</v>
      </c>
      <c r="AN26" s="177">
        <f>SUM(COUNTIF(B27:AG27,"E"))</f>
        <v>0</v>
      </c>
      <c r="AO26" s="177">
        <f>SUM(COUNTIF(B27:AG27,"B"))</f>
        <v>0</v>
      </c>
      <c r="AP26" s="177">
        <f>SUM(COUNTIF(B27:AG27,"A"))</f>
        <v>0</v>
      </c>
      <c r="AQ26" s="177">
        <f>SUM(COUNTIF(B27:AG27,"Q"))</f>
        <v>0</v>
      </c>
      <c r="AR26" s="177">
        <f>SUM(COUNTIF(B27:AG27,"S"))</f>
        <v>0</v>
      </c>
      <c r="AS26" s="177">
        <f>SUM(COUNTIF(B27:AG27,"K"))</f>
        <v>0</v>
      </c>
      <c r="AT26" s="177">
        <f>SUM(COUNTIF(B27:AG27,"L"))</f>
        <v>0</v>
      </c>
      <c r="AU26" s="177">
        <f>SUM(COUNTIF(B27:AG27,"P"))</f>
        <v>0</v>
      </c>
      <c r="AV26" s="177">
        <f>SUM(COUNTIF(B27:AG27,"J"))</f>
        <v>0</v>
      </c>
      <c r="AW26" s="177">
        <f>SUM(COUNTIF(B27:AG27,"I"))</f>
        <v>0</v>
      </c>
      <c r="AX26" s="177">
        <f>SUM(COUNTIF(B27:AG27,"Y"))</f>
        <v>0</v>
      </c>
      <c r="AY26" s="173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 x14ac:dyDescent="0.25">
      <c r="A27" s="161"/>
      <c r="B27" s="41" t="s">
        <v>35</v>
      </c>
      <c r="C27" s="41" t="s">
        <v>35</v>
      </c>
      <c r="D27" s="41" t="s">
        <v>35</v>
      </c>
      <c r="E27" s="41" t="s">
        <v>35</v>
      </c>
      <c r="F27" s="41" t="s">
        <v>29</v>
      </c>
      <c r="G27" s="41" t="s">
        <v>29</v>
      </c>
      <c r="H27" s="41" t="s">
        <v>81</v>
      </c>
      <c r="I27" s="41" t="s">
        <v>81</v>
      </c>
      <c r="J27" s="99" t="s">
        <v>81</v>
      </c>
      <c r="K27" s="99" t="s">
        <v>81</v>
      </c>
      <c r="L27" s="41" t="s">
        <v>28</v>
      </c>
      <c r="M27" s="41" t="s">
        <v>27</v>
      </c>
      <c r="N27" s="41" t="s">
        <v>27</v>
      </c>
      <c r="O27" s="41" t="s">
        <v>27</v>
      </c>
      <c r="P27" s="41" t="s">
        <v>27</v>
      </c>
      <c r="Q27" s="41" t="s">
        <v>27</v>
      </c>
      <c r="R27" s="41" t="s">
        <v>27</v>
      </c>
      <c r="S27" s="41" t="s">
        <v>27</v>
      </c>
      <c r="T27" s="41" t="s">
        <v>27</v>
      </c>
      <c r="U27" s="41" t="s">
        <v>27</v>
      </c>
      <c r="V27" s="41" t="s">
        <v>27</v>
      </c>
      <c r="W27" s="41" t="s">
        <v>27</v>
      </c>
      <c r="X27" s="41" t="s">
        <v>27</v>
      </c>
      <c r="Y27" s="41" t="s">
        <v>27</v>
      </c>
      <c r="Z27" s="41" t="s">
        <v>28</v>
      </c>
      <c r="AA27" s="41" t="s">
        <v>80</v>
      </c>
      <c r="AB27" s="41" t="s">
        <v>80</v>
      </c>
      <c r="AC27" s="41" t="s">
        <v>80</v>
      </c>
      <c r="AD27" s="41" t="s">
        <v>80</v>
      </c>
      <c r="AE27" s="46" t="s">
        <v>80</v>
      </c>
      <c r="AF27" s="102"/>
      <c r="AG27" s="42"/>
      <c r="AH27" s="163"/>
      <c r="AI27" s="152"/>
      <c r="AJ27" s="154"/>
      <c r="AK27" s="180"/>
      <c r="AL27" s="159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3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 x14ac:dyDescent="0.25">
      <c r="A28" s="160" t="s">
        <v>43</v>
      </c>
      <c r="B28" s="44"/>
      <c r="C28" s="44"/>
      <c r="D28" s="44"/>
      <c r="E28" s="96">
        <v>4</v>
      </c>
      <c r="F28" s="43">
        <v>4</v>
      </c>
      <c r="G28" s="44"/>
      <c r="H28" s="44"/>
      <c r="I28" s="44"/>
      <c r="J28" s="96">
        <v>4</v>
      </c>
      <c r="K28" s="96">
        <v>4</v>
      </c>
      <c r="L28" s="96">
        <v>4</v>
      </c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 t="s">
        <v>38</v>
      </c>
      <c r="X28" s="44" t="s">
        <v>38</v>
      </c>
      <c r="Y28" s="44"/>
      <c r="Z28" s="44"/>
      <c r="AA28" s="44"/>
      <c r="AB28" s="44"/>
      <c r="AC28" s="44"/>
      <c r="AD28" s="44"/>
      <c r="AE28" s="44"/>
      <c r="AF28" s="44"/>
      <c r="AG28" s="39"/>
      <c r="AH28" s="162">
        <f t="shared" si="0"/>
        <v>13</v>
      </c>
      <c r="AI28" s="151">
        <f>SUM(COUNTIF(B29:AF29,"T"),COUNTIF(B29:AF29,"C"),COUNTIF(B29:AF29,"W"),COUNTIF(B29:AF29,"R"))</f>
        <v>18</v>
      </c>
      <c r="AJ28" s="153">
        <f>SUM(B28:AF28)</f>
        <v>20</v>
      </c>
      <c r="AK28" s="180"/>
      <c r="AL28" s="159">
        <f>SUM(COUNTIF(B29:AF29,"F"))</f>
        <v>0</v>
      </c>
      <c r="AM28" s="177">
        <f>SUM(COUNTIF(B29:AG29,"V"),COUNTIF(B29:AG29,"M"))</f>
        <v>0</v>
      </c>
      <c r="AN28" s="177">
        <f>SUM(COUNTIF(B29:AG29,"E"))</f>
        <v>0</v>
      </c>
      <c r="AO28" s="177">
        <f>SUM(COUNTIF(B29:AG29,"B"))</f>
        <v>0</v>
      </c>
      <c r="AP28" s="177">
        <f>SUM(COUNTIF(B29:AG29,"A"))</f>
        <v>0</v>
      </c>
      <c r="AQ28" s="177">
        <f>SUM(COUNTIF(B29:AG29,"Q"))</f>
        <v>0</v>
      </c>
      <c r="AR28" s="177">
        <f>SUM(COUNTIF(B29:AG29,"S"))</f>
        <v>0</v>
      </c>
      <c r="AS28" s="177">
        <f>SUM(COUNTIF(B29:AG29,"K"))</f>
        <v>0</v>
      </c>
      <c r="AT28" s="177">
        <f>SUM(COUNTIF(B29:AG29,"L"))</f>
        <v>0</v>
      </c>
      <c r="AU28" s="177">
        <f>SUM(COUNTIF(B29:AG29,"P"))</f>
        <v>0</v>
      </c>
      <c r="AV28" s="177">
        <f>SUM(COUNTIF(B29:AG29,"J"))</f>
        <v>0</v>
      </c>
      <c r="AW28" s="177">
        <f>SUM(COUNTIF(B29:AG29,"I"))</f>
        <v>0</v>
      </c>
      <c r="AX28" s="177">
        <f>SUM(COUNTIF(B29:AG29,"Y"))</f>
        <v>0</v>
      </c>
      <c r="AY28" s="173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 x14ac:dyDescent="0.25">
      <c r="A29" s="161"/>
      <c r="B29" s="41" t="s">
        <v>80</v>
      </c>
      <c r="C29" s="46" t="s">
        <v>80</v>
      </c>
      <c r="D29" s="46" t="s">
        <v>80</v>
      </c>
      <c r="E29" s="41" t="s">
        <v>29</v>
      </c>
      <c r="F29" s="41" t="s">
        <v>29</v>
      </c>
      <c r="G29" s="41" t="s">
        <v>29</v>
      </c>
      <c r="H29" s="41" t="s">
        <v>29</v>
      </c>
      <c r="I29" s="46" t="s">
        <v>81</v>
      </c>
      <c r="J29" s="99" t="s">
        <v>81</v>
      </c>
      <c r="K29" s="99" t="s">
        <v>81</v>
      </c>
      <c r="L29" s="99" t="s">
        <v>81</v>
      </c>
      <c r="M29" s="46" t="s">
        <v>28</v>
      </c>
      <c r="N29" s="46" t="s">
        <v>27</v>
      </c>
      <c r="O29" s="46" t="s">
        <v>27</v>
      </c>
      <c r="P29" s="46" t="s">
        <v>27</v>
      </c>
      <c r="Q29" s="46" t="s">
        <v>27</v>
      </c>
      <c r="R29" s="46" t="s">
        <v>27</v>
      </c>
      <c r="S29" s="46" t="s">
        <v>27</v>
      </c>
      <c r="T29" s="46" t="s">
        <v>27</v>
      </c>
      <c r="U29" s="46" t="s">
        <v>27</v>
      </c>
      <c r="V29" s="46" t="s">
        <v>27</v>
      </c>
      <c r="W29" s="46" t="s">
        <v>27</v>
      </c>
      <c r="X29" s="46" t="s">
        <v>27</v>
      </c>
      <c r="Y29" s="46" t="s">
        <v>27</v>
      </c>
      <c r="Z29" s="46" t="s">
        <v>27</v>
      </c>
      <c r="AA29" s="46" t="s">
        <v>27</v>
      </c>
      <c r="AB29" s="46" t="s">
        <v>27</v>
      </c>
      <c r="AC29" s="46" t="s">
        <v>27</v>
      </c>
      <c r="AD29" s="46" t="s">
        <v>28</v>
      </c>
      <c r="AE29" s="46" t="s">
        <v>80</v>
      </c>
      <c r="AF29" s="46" t="s">
        <v>80</v>
      </c>
      <c r="AG29" s="42"/>
      <c r="AH29" s="163"/>
      <c r="AI29" s="152"/>
      <c r="AJ29" s="154"/>
      <c r="AK29" s="180"/>
      <c r="AL29" s="159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3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 x14ac:dyDescent="0.2">
      <c r="A30" s="160" t="s">
        <v>44</v>
      </c>
      <c r="B30" s="110">
        <v>4</v>
      </c>
      <c r="C30" s="110">
        <v>4</v>
      </c>
      <c r="D30" s="38"/>
      <c r="E30" s="38"/>
      <c r="F30" s="38"/>
      <c r="G30" s="38"/>
      <c r="H30" s="38"/>
      <c r="I30" s="38"/>
      <c r="J30" s="110">
        <v>4</v>
      </c>
      <c r="K30" s="110">
        <v>4</v>
      </c>
      <c r="L30" s="110">
        <v>4</v>
      </c>
      <c r="M30" s="110">
        <v>4</v>
      </c>
      <c r="N30" s="110">
        <v>4</v>
      </c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100"/>
      <c r="AG30" s="39"/>
      <c r="AH30" s="162">
        <f t="shared" si="0"/>
        <v>15</v>
      </c>
      <c r="AI30" s="151">
        <f>SUM(COUNTIF(B31:AF31,"T"),COUNTIF(B31:AF31,"C"),COUNTIF(B31:AF31,"W"),COUNTIF(B31:AF31,"R"))</f>
        <v>15</v>
      </c>
      <c r="AJ30" s="153">
        <f>SUM(B30:AF30)</f>
        <v>28</v>
      </c>
      <c r="AK30" s="180"/>
      <c r="AL30" s="159">
        <f>SUM(COUNTIF(B31:AF31,"F"))</f>
        <v>0</v>
      </c>
      <c r="AM30" s="177">
        <f>SUM(COUNTIF(B31:AG31,"V"),COUNTIF(B31:AG31,"M"))</f>
        <v>0</v>
      </c>
      <c r="AN30" s="177">
        <f>SUM(COUNTIF(B31:AG31,"E"))</f>
        <v>0</v>
      </c>
      <c r="AO30" s="177">
        <f>SUM(COUNTIF(B31:AG31,"B"))</f>
        <v>0</v>
      </c>
      <c r="AP30" s="177">
        <f>SUM(COUNTIF(B31:AG31,"A"))</f>
        <v>0</v>
      </c>
      <c r="AQ30" s="177">
        <f>SUM(COUNTIF(B31:AG31,"Q"))</f>
        <v>0</v>
      </c>
      <c r="AR30" s="177">
        <f>SUM(COUNTIF(B31:AG31,"S"))</f>
        <v>0</v>
      </c>
      <c r="AS30" s="177">
        <f>SUM(COUNTIF(B31:AG31,"K"))</f>
        <v>0</v>
      </c>
      <c r="AT30" s="177">
        <f>SUM(COUNTIF(B31:AG31,"L"))</f>
        <v>0</v>
      </c>
      <c r="AU30" s="177">
        <f>SUM(COUNTIF(B31:AG31,"P"))</f>
        <v>0</v>
      </c>
      <c r="AV30" s="177">
        <f>SUM(COUNTIF(B31:AG31,"J"))</f>
        <v>0</v>
      </c>
      <c r="AW30" s="177">
        <f>SUM(COUNTIF(B31:AG31,"I"))</f>
        <v>0</v>
      </c>
      <c r="AX30" s="177">
        <f>SUM(COUNTIF(B31:AG31,"Y"))</f>
        <v>0</v>
      </c>
      <c r="AY30" s="173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 x14ac:dyDescent="0.25">
      <c r="A31" s="161"/>
      <c r="B31" s="41" t="s">
        <v>29</v>
      </c>
      <c r="C31" s="41" t="s">
        <v>29</v>
      </c>
      <c r="D31" s="41" t="s">
        <v>29</v>
      </c>
      <c r="E31" s="41" t="s">
        <v>29</v>
      </c>
      <c r="F31" s="41" t="s">
        <v>29</v>
      </c>
      <c r="G31" s="41" t="s">
        <v>29</v>
      </c>
      <c r="H31" s="41" t="s">
        <v>29</v>
      </c>
      <c r="I31" s="41" t="s">
        <v>81</v>
      </c>
      <c r="J31" s="41" t="s">
        <v>81</v>
      </c>
      <c r="K31" s="41" t="s">
        <v>81</v>
      </c>
      <c r="L31" s="41" t="s">
        <v>81</v>
      </c>
      <c r="M31" s="41" t="s">
        <v>81</v>
      </c>
      <c r="N31" s="41" t="s">
        <v>81</v>
      </c>
      <c r="O31" s="41" t="s">
        <v>28</v>
      </c>
      <c r="P31" s="41" t="s">
        <v>27</v>
      </c>
      <c r="Q31" s="41" t="s">
        <v>27</v>
      </c>
      <c r="R31" s="41" t="s">
        <v>27</v>
      </c>
      <c r="S31" s="41" t="s">
        <v>27</v>
      </c>
      <c r="T31" s="41" t="s">
        <v>27</v>
      </c>
      <c r="U31" s="41" t="s">
        <v>27</v>
      </c>
      <c r="V31" s="41" t="s">
        <v>27</v>
      </c>
      <c r="W31" s="41" t="s">
        <v>27</v>
      </c>
      <c r="X31" s="41" t="s">
        <v>27</v>
      </c>
      <c r="Y31" s="41" t="s">
        <v>27</v>
      </c>
      <c r="Z31" s="41" t="s">
        <v>27</v>
      </c>
      <c r="AA31" s="41" t="s">
        <v>27</v>
      </c>
      <c r="AB31" s="41" t="s">
        <v>27</v>
      </c>
      <c r="AC31" s="41" t="s">
        <v>28</v>
      </c>
      <c r="AD31" s="41" t="s">
        <v>80</v>
      </c>
      <c r="AE31" s="41" t="s">
        <v>80</v>
      </c>
      <c r="AF31" s="102"/>
      <c r="AG31" s="42"/>
      <c r="AH31" s="163"/>
      <c r="AI31" s="152"/>
      <c r="AJ31" s="154"/>
      <c r="AK31" s="180"/>
      <c r="AL31" s="159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3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 x14ac:dyDescent="0.2">
      <c r="A32" s="160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110">
        <v>4</v>
      </c>
      <c r="M32" s="110">
        <v>4</v>
      </c>
      <c r="N32" s="110">
        <v>4</v>
      </c>
      <c r="O32" s="110">
        <v>4</v>
      </c>
      <c r="P32" s="110"/>
      <c r="Q32" s="110"/>
      <c r="R32" s="44"/>
      <c r="S32" s="44"/>
      <c r="T32" s="110">
        <v>4</v>
      </c>
      <c r="U32" s="110">
        <v>4</v>
      </c>
      <c r="V32" s="44"/>
      <c r="W32" s="44"/>
      <c r="X32" s="44"/>
      <c r="Y32" s="44" t="s">
        <v>38</v>
      </c>
      <c r="Z32" s="44"/>
      <c r="AA32" s="44"/>
      <c r="AB32" s="44"/>
      <c r="AC32" s="44"/>
      <c r="AD32" s="44"/>
      <c r="AE32" s="44"/>
      <c r="AF32" s="44"/>
      <c r="AG32" s="39"/>
      <c r="AH32" s="162">
        <f t="shared" si="0"/>
        <v>22</v>
      </c>
      <c r="AI32" s="151">
        <f>SUM(COUNTIF(B33:AF33,"T"),COUNTIF(B33:AF33,"C"),COUNTIF(B33:AF33,"W"),COUNTIF(B33:AF33,"R"))</f>
        <v>9</v>
      </c>
      <c r="AJ32" s="153">
        <f>SUM(B32:AF32)</f>
        <v>24</v>
      </c>
      <c r="AK32" s="180"/>
      <c r="AL32" s="159">
        <f>SUM(COUNTIF(B33:AF33,"F"))</f>
        <v>0</v>
      </c>
      <c r="AM32" s="177">
        <f>SUM(COUNTIF(B33:AG33,"V"),COUNTIF(B33:AG33,"M"))</f>
        <v>0</v>
      </c>
      <c r="AN32" s="177">
        <f>SUM(COUNTIF(B33:AG33,"E"))</f>
        <v>0</v>
      </c>
      <c r="AO32" s="177">
        <f>SUM(COUNTIF(B33:AG33,"B"))</f>
        <v>0</v>
      </c>
      <c r="AP32" s="177">
        <f>SUM(COUNTIF(B33:AG33,"A"))</f>
        <v>0</v>
      </c>
      <c r="AQ32" s="177">
        <f>SUM(COUNTIF(B33:AG33,"Q"))</f>
        <v>0</v>
      </c>
      <c r="AR32" s="177">
        <f>SUM(COUNTIF(B33:AG33,"S"))</f>
        <v>0</v>
      </c>
      <c r="AS32" s="177">
        <f>SUM(COUNTIF(B33:AG33,"K"))</f>
        <v>0</v>
      </c>
      <c r="AT32" s="177">
        <f>SUM(COUNTIF(B33:AG33,"L"))</f>
        <v>0</v>
      </c>
      <c r="AU32" s="177">
        <f>SUM(COUNTIF(B33:AG33,"P"))</f>
        <v>0</v>
      </c>
      <c r="AV32" s="177">
        <f>SUM(COUNTIF(B33:AG33,"J"))</f>
        <v>0</v>
      </c>
      <c r="AW32" s="177">
        <f>SUM(COUNTIF(B33:AG33,"I"))</f>
        <v>0</v>
      </c>
      <c r="AX32" s="177">
        <f>SUM(COUNTIF(B33:AG33,"Y"))</f>
        <v>0</v>
      </c>
      <c r="AY32" s="173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 x14ac:dyDescent="0.25">
      <c r="A33" s="182"/>
      <c r="B33" s="41" t="s">
        <v>80</v>
      </c>
      <c r="C33" s="41" t="s">
        <v>80</v>
      </c>
      <c r="D33" s="41" t="s">
        <v>80</v>
      </c>
      <c r="E33" s="41" t="s">
        <v>80</v>
      </c>
      <c r="F33" s="41" t="s">
        <v>80</v>
      </c>
      <c r="G33" s="41" t="s">
        <v>80</v>
      </c>
      <c r="H33" s="41" t="s">
        <v>80</v>
      </c>
      <c r="I33" s="41" t="s">
        <v>80</v>
      </c>
      <c r="J33" s="41" t="s">
        <v>29</v>
      </c>
      <c r="K33" s="41" t="s">
        <v>81</v>
      </c>
      <c r="L33" s="41" t="s">
        <v>81</v>
      </c>
      <c r="M33" s="41" t="s">
        <v>81</v>
      </c>
      <c r="N33" s="41" t="s">
        <v>81</v>
      </c>
      <c r="O33" s="41" t="s">
        <v>81</v>
      </c>
      <c r="P33" s="41" t="s">
        <v>81</v>
      </c>
      <c r="Q33" s="41" t="s">
        <v>81</v>
      </c>
      <c r="R33" s="41" t="s">
        <v>81</v>
      </c>
      <c r="S33" s="41" t="s">
        <v>81</v>
      </c>
      <c r="T33" s="41" t="s">
        <v>81</v>
      </c>
      <c r="U33" s="41" t="s">
        <v>81</v>
      </c>
      <c r="V33" s="41" t="s">
        <v>81</v>
      </c>
      <c r="W33" s="41" t="s">
        <v>81</v>
      </c>
      <c r="X33" s="41" t="s">
        <v>28</v>
      </c>
      <c r="Y33" s="41" t="s">
        <v>27</v>
      </c>
      <c r="Z33" s="41" t="s">
        <v>27</v>
      </c>
      <c r="AA33" s="41" t="s">
        <v>27</v>
      </c>
      <c r="AB33" s="41" t="s">
        <v>27</v>
      </c>
      <c r="AC33" s="41" t="s">
        <v>27</v>
      </c>
      <c r="AD33" s="41" t="s">
        <v>27</v>
      </c>
      <c r="AE33" s="41" t="s">
        <v>27</v>
      </c>
      <c r="AF33" s="41" t="s">
        <v>27</v>
      </c>
      <c r="AG33" s="56"/>
      <c r="AH33" s="163"/>
      <c r="AI33" s="152"/>
      <c r="AJ33" s="183"/>
      <c r="AK33" s="181"/>
      <c r="AL33" s="184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6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 x14ac:dyDescent="0.2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87" t="str">
        <f>IF(AB39&lt;=-7,"انتبه  هذا الموظف قد تجاوز ايام الإجازة المطلوبة منه -7 ايام","")</f>
        <v/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B35" s="188">
        <f>AH35-AI35</f>
        <v>13</v>
      </c>
      <c r="AC35" s="189"/>
      <c r="AD35" s="192" t="s">
        <v>46</v>
      </c>
      <c r="AE35" s="193"/>
      <c r="AF35" s="194"/>
      <c r="AG35" s="59"/>
      <c r="AH35" s="198">
        <f>SUM(AH10:AH33)</f>
        <v>156</v>
      </c>
      <c r="AI35" s="200">
        <f>SUM(AI10:AI33)</f>
        <v>143</v>
      </c>
      <c r="AJ35" s="226">
        <f>SUM(AJ10:AJ33)</f>
        <v>218</v>
      </c>
      <c r="AK35" s="60"/>
      <c r="AL35" s="264">
        <f>SUM(AL10:AL33)</f>
        <v>0</v>
      </c>
      <c r="AM35" s="256">
        <f t="shared" ref="AM35:AY35" si="1">SUM(AM10:AM33)</f>
        <v>66</v>
      </c>
      <c r="AN35" s="256">
        <f t="shared" si="1"/>
        <v>0</v>
      </c>
      <c r="AO35" s="256">
        <f t="shared" si="1"/>
        <v>0</v>
      </c>
      <c r="AP35" s="256">
        <f t="shared" si="1"/>
        <v>0</v>
      </c>
      <c r="AQ35" s="256">
        <f t="shared" si="1"/>
        <v>0</v>
      </c>
      <c r="AR35" s="256">
        <f t="shared" si="1"/>
        <v>0</v>
      </c>
      <c r="AS35" s="256">
        <f t="shared" si="1"/>
        <v>0</v>
      </c>
      <c r="AT35" s="256">
        <f t="shared" si="1"/>
        <v>0</v>
      </c>
      <c r="AU35" s="256">
        <f t="shared" si="1"/>
        <v>0</v>
      </c>
      <c r="AV35" s="256">
        <f t="shared" si="1"/>
        <v>0</v>
      </c>
      <c r="AW35" s="256">
        <f t="shared" si="1"/>
        <v>0</v>
      </c>
      <c r="AX35" s="256">
        <f t="shared" si="1"/>
        <v>0</v>
      </c>
      <c r="AY35" s="258">
        <f t="shared" si="1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58"/>
      <c r="AB36" s="190"/>
      <c r="AC36" s="191"/>
      <c r="AD36" s="195"/>
      <c r="AE36" s="196"/>
      <c r="AF36" s="197"/>
      <c r="AG36" s="59"/>
      <c r="AH36" s="199"/>
      <c r="AI36" s="201"/>
      <c r="AJ36" s="227"/>
      <c r="AK36" s="60"/>
      <c r="AL36" s="265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87" t="str">
        <f>IF(AB39&gt;=21,"انتبه  هذا الموظف قد تجاوز رصيده الأيام المسموح بها 21 ايام","")</f>
        <v/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58"/>
      <c r="AB37" s="266">
        <f>'[1]2016'!AE11</f>
        <v>-6</v>
      </c>
      <c r="AC37" s="217"/>
      <c r="AD37" s="220" t="s">
        <v>47</v>
      </c>
      <c r="AE37" s="221"/>
      <c r="AF37" s="222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63"/>
      <c r="AB38" s="218"/>
      <c r="AC38" s="219"/>
      <c r="AD38" s="223"/>
      <c r="AE38" s="224"/>
      <c r="AF38" s="225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202">
        <f>AB35+AB37</f>
        <v>7</v>
      </c>
      <c r="AC39" s="203"/>
      <c r="AD39" s="206" t="s">
        <v>48</v>
      </c>
      <c r="AE39" s="207"/>
      <c r="AF39" s="208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204"/>
      <c r="AC40" s="205"/>
      <c r="AD40" s="209"/>
      <c r="AE40" s="210"/>
      <c r="AF40" s="211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 x14ac:dyDescent="0.2">
      <c r="A42" s="160" t="s">
        <v>25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9"/>
      <c r="AH42" s="162">
        <f t="shared" ref="AH42:AH64" si="2">SUM(COUNTIF(B43:AF43,"O"),COUNTIF(B43:AF43,"G"),COUNTIF(A43:AF43,"ـــــ"),COUNTIF(A43:AF43,"D"))</f>
        <v>5</v>
      </c>
      <c r="AI42" s="151">
        <f t="shared" ref="AI42:AI64" si="3">SUM(COUNTIF(B43:AF43,"T"),COUNTIF(B43:AF43,"C"),COUNTIF(B43:AF43,"R"))</f>
        <v>26</v>
      </c>
      <c r="AJ42" s="153">
        <f>SUM(B42:AF42)</f>
        <v>0</v>
      </c>
      <c r="AK42" s="155">
        <v>2018</v>
      </c>
      <c r="AL42" s="158">
        <f>SUM(COUNTIF(B43:AF43,"F"))</f>
        <v>0</v>
      </c>
      <c r="AM42" s="178">
        <f>SUM(COUNTIF(B43:AG43,"V"),COUNTIF(B43:AG43,"M"))</f>
        <v>0</v>
      </c>
      <c r="AN42" s="178">
        <f>SUM(COUNTIF(B43:AG43,"E"))</f>
        <v>0</v>
      </c>
      <c r="AO42" s="178">
        <f>SUM(COUNTIF(B43:AG43,"B"))</f>
        <v>0</v>
      </c>
      <c r="AP42" s="178">
        <f>SUM(COUNTIF(B43:AG43,"A"))</f>
        <v>0</v>
      </c>
      <c r="AQ42" s="178">
        <f>SUM(COUNTIF(B43:AG43,"Q"))</f>
        <v>0</v>
      </c>
      <c r="AR42" s="178">
        <f>SUM(COUNTIF(B43:AG43,"S"))</f>
        <v>0</v>
      </c>
      <c r="AS42" s="178">
        <f>SUM(COUNTIF(B43:AG43,"K"))</f>
        <v>0</v>
      </c>
      <c r="AT42" s="178">
        <f>SUM(COUNTIF(B43:AG43,"L"))</f>
        <v>0</v>
      </c>
      <c r="AU42" s="178">
        <f>SUM(COUNTIF(B43:AG43,"P"))</f>
        <v>0</v>
      </c>
      <c r="AV42" s="178">
        <f>SUM(COUNTIF(B43:AG43,"J"))</f>
        <v>0</v>
      </c>
      <c r="AW42" s="178">
        <f>SUM(COUNTIF(B43:AG43,"I"))</f>
        <v>0</v>
      </c>
      <c r="AX42" s="178">
        <f>SUM(COUNTIF(B43:AG43,"Y"))</f>
        <v>0</v>
      </c>
      <c r="AY42" s="172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 x14ac:dyDescent="0.25">
      <c r="A43" s="161"/>
      <c r="B43" s="40" t="s">
        <v>27</v>
      </c>
      <c r="C43" s="40" t="s">
        <v>27</v>
      </c>
      <c r="D43" s="40" t="s">
        <v>27</v>
      </c>
      <c r="E43" s="40" t="s">
        <v>27</v>
      </c>
      <c r="F43" s="40" t="s">
        <v>27</v>
      </c>
      <c r="G43" s="40" t="s">
        <v>27</v>
      </c>
      <c r="H43" s="40" t="s">
        <v>27</v>
      </c>
      <c r="I43" s="40" t="s">
        <v>27</v>
      </c>
      <c r="J43" s="40" t="s">
        <v>27</v>
      </c>
      <c r="K43" s="40" t="s">
        <v>27</v>
      </c>
      <c r="L43" s="40" t="s">
        <v>27</v>
      </c>
      <c r="M43" s="40" t="s">
        <v>27</v>
      </c>
      <c r="N43" s="40" t="s">
        <v>27</v>
      </c>
      <c r="O43" s="40" t="s">
        <v>27</v>
      </c>
      <c r="P43" s="40" t="s">
        <v>27</v>
      </c>
      <c r="Q43" s="40" t="s">
        <v>27</v>
      </c>
      <c r="R43" s="40" t="s">
        <v>27</v>
      </c>
      <c r="S43" s="40" t="s">
        <v>27</v>
      </c>
      <c r="T43" s="40" t="s">
        <v>27</v>
      </c>
      <c r="U43" s="40" t="s">
        <v>27</v>
      </c>
      <c r="V43" s="40" t="s">
        <v>27</v>
      </c>
      <c r="W43" s="40" t="s">
        <v>27</v>
      </c>
      <c r="X43" s="40" t="s">
        <v>27</v>
      </c>
      <c r="Y43" s="40" t="s">
        <v>27</v>
      </c>
      <c r="Z43" s="40" t="s">
        <v>27</v>
      </c>
      <c r="AA43" s="40" t="s">
        <v>28</v>
      </c>
      <c r="AB43" s="40" t="s">
        <v>80</v>
      </c>
      <c r="AC43" s="40" t="s">
        <v>80</v>
      </c>
      <c r="AD43" s="40" t="s">
        <v>80</v>
      </c>
      <c r="AE43" s="40" t="s">
        <v>80</v>
      </c>
      <c r="AF43" s="40" t="s">
        <v>80</v>
      </c>
      <c r="AG43" s="42"/>
      <c r="AH43" s="163"/>
      <c r="AI43" s="152"/>
      <c r="AJ43" s="154"/>
      <c r="AK43" s="156"/>
      <c r="AL43" s="159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3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 x14ac:dyDescent="0.2">
      <c r="A44" s="160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38" t="s">
        <v>26</v>
      </c>
      <c r="S44" s="38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230"/>
      <c r="AE44" s="231"/>
      <c r="AF44" s="232"/>
      <c r="AG44" s="45"/>
      <c r="AH44" s="162">
        <f t="shared" si="2"/>
        <v>17</v>
      </c>
      <c r="AI44" s="151">
        <f t="shared" si="3"/>
        <v>11</v>
      </c>
      <c r="AJ44" s="153">
        <f>SUM(B44:AF44)</f>
        <v>0</v>
      </c>
      <c r="AK44" s="156"/>
      <c r="AL44" s="236">
        <f>SUM(COUNTIF(B45:AF45,"F"))</f>
        <v>0</v>
      </c>
      <c r="AM44" s="238">
        <f>SUM(COUNTIF(B45:AG45,"V"),COUNTIF(B45:AG45,"M"))</f>
        <v>0</v>
      </c>
      <c r="AN44" s="238">
        <f>SUM(COUNTIF(B45:AG45,"E"))</f>
        <v>0</v>
      </c>
      <c r="AO44" s="238">
        <f>SUM(COUNTIF(B45:AG45,"B"))</f>
        <v>0</v>
      </c>
      <c r="AP44" s="238">
        <f>SUM(COUNTIF(B45:AG45,"A"))</f>
        <v>0</v>
      </c>
      <c r="AQ44" s="238">
        <f>SUM(COUNTIF(B45:AG45,"Q"))</f>
        <v>0</v>
      </c>
      <c r="AR44" s="238">
        <f>SUM(COUNTIF(B45:AG45,"S"))</f>
        <v>0</v>
      </c>
      <c r="AS44" s="238">
        <f>SUM(COUNTIF(B45:AG45,"K"))</f>
        <v>0</v>
      </c>
      <c r="AT44" s="238">
        <f>SUM(COUNTIF(B45:AG45,"L"))</f>
        <v>0</v>
      </c>
      <c r="AU44" s="238">
        <f>SUM(COUNTIF(B45:AG45,"P"))</f>
        <v>0</v>
      </c>
      <c r="AV44" s="238">
        <f>SUM(COUNTIF(B45:AG45,"J"))</f>
        <v>0</v>
      </c>
      <c r="AW44" s="238">
        <f>SUM(COUNTIF(B45:AG45,"I"))</f>
        <v>0</v>
      </c>
      <c r="AX44" s="238">
        <f>SUM(COUNTIF(B45:AG45,"Y"))</f>
        <v>0</v>
      </c>
      <c r="AY44" s="240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 x14ac:dyDescent="0.25">
      <c r="A45" s="161"/>
      <c r="B45" s="50" t="s">
        <v>86</v>
      </c>
      <c r="C45" s="46" t="s">
        <v>80</v>
      </c>
      <c r="D45" s="46" t="s">
        <v>80</v>
      </c>
      <c r="E45" s="46" t="s">
        <v>29</v>
      </c>
      <c r="F45" s="46" t="s">
        <v>81</v>
      </c>
      <c r="G45" s="46" t="s">
        <v>81</v>
      </c>
      <c r="H45" s="46" t="s">
        <v>81</v>
      </c>
      <c r="I45" s="46" t="s">
        <v>81</v>
      </c>
      <c r="J45" s="46" t="s">
        <v>81</v>
      </c>
      <c r="K45" s="50" t="s">
        <v>81</v>
      </c>
      <c r="L45" s="50" t="s">
        <v>86</v>
      </c>
      <c r="M45" s="46" t="s">
        <v>29</v>
      </c>
      <c r="N45" s="46" t="s">
        <v>29</v>
      </c>
      <c r="O45" s="46" t="s">
        <v>29</v>
      </c>
      <c r="P45" s="46" t="s">
        <v>29</v>
      </c>
      <c r="Q45" s="46" t="s">
        <v>29</v>
      </c>
      <c r="R45" s="46" t="s">
        <v>35</v>
      </c>
      <c r="S45" s="46" t="s">
        <v>28</v>
      </c>
      <c r="T45" s="46" t="s">
        <v>27</v>
      </c>
      <c r="U45" s="46" t="s">
        <v>27</v>
      </c>
      <c r="V45" s="46" t="s">
        <v>27</v>
      </c>
      <c r="W45" s="46" t="s">
        <v>27</v>
      </c>
      <c r="X45" s="46" t="s">
        <v>27</v>
      </c>
      <c r="Y45" s="46" t="s">
        <v>27</v>
      </c>
      <c r="Z45" s="46" t="s">
        <v>27</v>
      </c>
      <c r="AA45" s="46" t="s">
        <v>27</v>
      </c>
      <c r="AB45" s="46" t="s">
        <v>27</v>
      </c>
      <c r="AC45" s="46" t="s">
        <v>27</v>
      </c>
      <c r="AD45" s="233"/>
      <c r="AE45" s="234"/>
      <c r="AF45" s="235"/>
      <c r="AG45" s="47"/>
      <c r="AH45" s="163"/>
      <c r="AI45" s="152"/>
      <c r="AJ45" s="154"/>
      <c r="AK45" s="156"/>
      <c r="AL45" s="237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41"/>
      <c r="AZ45" s="68"/>
      <c r="BA45" s="68"/>
      <c r="BB45" s="68"/>
      <c r="BC45" s="68"/>
      <c r="BD45" s="68"/>
      <c r="BE45" s="68"/>
    </row>
    <row r="46" spans="1:217" s="69" customFormat="1" ht="14.1" customHeight="1" thickTop="1" x14ac:dyDescent="0.2">
      <c r="A46" s="160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62">
        <f t="shared" si="2"/>
        <v>0</v>
      </c>
      <c r="AI46" s="151">
        <f t="shared" si="3"/>
        <v>3</v>
      </c>
      <c r="AJ46" s="153">
        <f>SUM(B46:AF46)</f>
        <v>0</v>
      </c>
      <c r="AK46" s="156"/>
      <c r="AL46" s="236">
        <f>SUM(COUNTIF(B47:AF47,"F"))</f>
        <v>0</v>
      </c>
      <c r="AM46" s="238">
        <f>SUM(COUNTIF(B47:AG47,"V"),COUNTIF(B47:AG47,"M"))</f>
        <v>28</v>
      </c>
      <c r="AN46" s="238">
        <f>SUM(COUNTIF(B47:AG47,"E"))</f>
        <v>0</v>
      </c>
      <c r="AO46" s="238">
        <f>SUM(COUNTIF(B47:AG47,"B"))</f>
        <v>0</v>
      </c>
      <c r="AP46" s="238">
        <f>SUM(COUNTIF(B47:AG47,"A"))</f>
        <v>0</v>
      </c>
      <c r="AQ46" s="238">
        <f>SUM(COUNTIF(B47:AG47,"Q"))</f>
        <v>0</v>
      </c>
      <c r="AR46" s="238">
        <f>SUM(COUNTIF(B47:AG47,"S"))</f>
        <v>0</v>
      </c>
      <c r="AS46" s="238">
        <f>SUM(COUNTIF(B47:AG47,"K"))</f>
        <v>0</v>
      </c>
      <c r="AT46" s="238">
        <f>SUM(COUNTIF(B47:AG47,"L"))</f>
        <v>0</v>
      </c>
      <c r="AU46" s="238">
        <f>SUM(COUNTIF(B47:AG47,"P"))</f>
        <v>0</v>
      </c>
      <c r="AV46" s="238">
        <f>SUM(COUNTIF(B47:AG47,"J"))</f>
        <v>0</v>
      </c>
      <c r="AW46" s="238">
        <f>SUM(COUNTIF(B47:AG47,"I"))</f>
        <v>0</v>
      </c>
      <c r="AX46" s="238">
        <f>SUM(COUNTIF(B47:AG47,"Y"))</f>
        <v>0</v>
      </c>
      <c r="AY46" s="240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 x14ac:dyDescent="0.25">
      <c r="A47" s="161"/>
      <c r="B47" s="40" t="s">
        <v>27</v>
      </c>
      <c r="C47" s="40" t="s">
        <v>27</v>
      </c>
      <c r="D47" s="40" t="s">
        <v>27</v>
      </c>
      <c r="E47" s="111" t="s">
        <v>12</v>
      </c>
      <c r="F47" s="111" t="s">
        <v>12</v>
      </c>
      <c r="G47" s="112" t="s">
        <v>12</v>
      </c>
      <c r="H47" s="111" t="s">
        <v>12</v>
      </c>
      <c r="I47" s="112" t="s">
        <v>12</v>
      </c>
      <c r="J47" s="111" t="s">
        <v>38</v>
      </c>
      <c r="K47" s="111" t="s">
        <v>12</v>
      </c>
      <c r="L47" s="111" t="s">
        <v>12</v>
      </c>
      <c r="M47" s="111" t="s">
        <v>12</v>
      </c>
      <c r="N47" s="111" t="s">
        <v>12</v>
      </c>
      <c r="O47" s="112" t="s">
        <v>12</v>
      </c>
      <c r="P47" s="111" t="s">
        <v>12</v>
      </c>
      <c r="Q47" s="112" t="s">
        <v>38</v>
      </c>
      <c r="R47" s="111" t="s">
        <v>12</v>
      </c>
      <c r="S47" s="111" t="s">
        <v>12</v>
      </c>
      <c r="T47" s="111" t="s">
        <v>12</v>
      </c>
      <c r="U47" s="111" t="s">
        <v>12</v>
      </c>
      <c r="V47" s="111" t="s">
        <v>12</v>
      </c>
      <c r="W47" s="111" t="s">
        <v>38</v>
      </c>
      <c r="X47" s="111" t="s">
        <v>12</v>
      </c>
      <c r="Y47" s="111" t="s">
        <v>12</v>
      </c>
      <c r="Z47" s="111" t="s">
        <v>12</v>
      </c>
      <c r="AA47" s="111" t="s">
        <v>12</v>
      </c>
      <c r="AB47" s="111" t="s">
        <v>12</v>
      </c>
      <c r="AC47" s="111" t="s">
        <v>12</v>
      </c>
      <c r="AD47" s="113" t="s">
        <v>12</v>
      </c>
      <c r="AE47" s="113" t="s">
        <v>38</v>
      </c>
      <c r="AF47" s="113" t="s">
        <v>12</v>
      </c>
      <c r="AG47" s="42"/>
      <c r="AH47" s="163"/>
      <c r="AI47" s="152"/>
      <c r="AJ47" s="154"/>
      <c r="AK47" s="156"/>
      <c r="AL47" s="237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41"/>
      <c r="AZ47" s="68"/>
      <c r="BA47" s="68"/>
      <c r="BB47" s="68"/>
      <c r="BC47" s="68"/>
      <c r="BD47" s="68"/>
      <c r="BE47" s="68"/>
    </row>
    <row r="48" spans="1:217" s="69" customFormat="1" ht="14.1" customHeight="1" thickTop="1" x14ac:dyDescent="0.2">
      <c r="A48" s="160" t="s">
        <v>34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114">
        <v>4</v>
      </c>
      <c r="AA48" s="114">
        <v>4</v>
      </c>
      <c r="AB48" s="114">
        <v>4</v>
      </c>
      <c r="AC48" s="44"/>
      <c r="AD48" s="38"/>
      <c r="AE48" s="38"/>
      <c r="AF48" s="48"/>
      <c r="AG48" s="39"/>
      <c r="AH48" s="162">
        <f t="shared" si="2"/>
        <v>16</v>
      </c>
      <c r="AI48" s="151">
        <f t="shared" si="3"/>
        <v>0</v>
      </c>
      <c r="AJ48" s="153">
        <f>SUM(B48:AF48)</f>
        <v>12</v>
      </c>
      <c r="AK48" s="156"/>
      <c r="AL48" s="236">
        <f>SUM(COUNTIF(B49:AF49,"F"))</f>
        <v>0</v>
      </c>
      <c r="AM48" s="238">
        <f>SUM(COUNTIF(B49:AG49,"V"),COUNTIF(B49:AG49,"M"))</f>
        <v>0</v>
      </c>
      <c r="AN48" s="238">
        <f>SUM(COUNTIF(B49:AG49,"E"))</f>
        <v>0</v>
      </c>
      <c r="AO48" s="238">
        <f>SUM(COUNTIF(B49:AG49,"B"))</f>
        <v>0</v>
      </c>
      <c r="AP48" s="238">
        <f>SUM(COUNTIF(B49:AG49,"A"))</f>
        <v>14</v>
      </c>
      <c r="AQ48" s="238">
        <f>SUM(COUNTIF(B49:AG49,"Q"))</f>
        <v>0</v>
      </c>
      <c r="AR48" s="238">
        <f>SUM(COUNTIF(B49:AG49,"S"))</f>
        <v>0</v>
      </c>
      <c r="AS48" s="238">
        <f>SUM(COUNTIF(B49:AG49,"K"))</f>
        <v>0</v>
      </c>
      <c r="AT48" s="238">
        <f>SUM(COUNTIF(B49:AG49,"L"))</f>
        <v>0</v>
      </c>
      <c r="AU48" s="238">
        <f>SUM(COUNTIF(B49:AG49,"P"))</f>
        <v>0</v>
      </c>
      <c r="AV48" s="238">
        <f>SUM(COUNTIF(B49:AG49,"J"))</f>
        <v>0</v>
      </c>
      <c r="AW48" s="238">
        <f>SUM(COUNTIF(B49:AG49,"I"))</f>
        <v>0</v>
      </c>
      <c r="AX48" s="238">
        <f>SUM(COUNTIF(B49:AG49,"Y"))</f>
        <v>0</v>
      </c>
      <c r="AY48" s="240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 x14ac:dyDescent="0.25">
      <c r="A49" s="161"/>
      <c r="B49" s="46" t="s">
        <v>15</v>
      </c>
      <c r="C49" s="46" t="s">
        <v>15</v>
      </c>
      <c r="D49" s="46" t="s">
        <v>15</v>
      </c>
      <c r="E49" s="46" t="s">
        <v>15</v>
      </c>
      <c r="F49" s="46" t="s">
        <v>15</v>
      </c>
      <c r="G49" s="46" t="s">
        <v>15</v>
      </c>
      <c r="H49" s="46" t="s">
        <v>15</v>
      </c>
      <c r="I49" s="46" t="s">
        <v>15</v>
      </c>
      <c r="J49" s="46" t="s">
        <v>15</v>
      </c>
      <c r="K49" s="46" t="s">
        <v>15</v>
      </c>
      <c r="L49" s="46" t="s">
        <v>15</v>
      </c>
      <c r="M49" s="46" t="s">
        <v>15</v>
      </c>
      <c r="N49" s="46" t="s">
        <v>15</v>
      </c>
      <c r="O49" s="46" t="s">
        <v>15</v>
      </c>
      <c r="P49" s="46" t="s">
        <v>80</v>
      </c>
      <c r="Q49" s="46" t="s">
        <v>29</v>
      </c>
      <c r="R49" s="46" t="s">
        <v>81</v>
      </c>
      <c r="S49" s="46" t="s">
        <v>81</v>
      </c>
      <c r="T49" s="46" t="s">
        <v>80</v>
      </c>
      <c r="U49" s="46" t="s">
        <v>29</v>
      </c>
      <c r="V49" s="46" t="s">
        <v>29</v>
      </c>
      <c r="W49" s="46" t="s">
        <v>29</v>
      </c>
      <c r="X49" s="46" t="s">
        <v>81</v>
      </c>
      <c r="Y49" s="46" t="s">
        <v>81</v>
      </c>
      <c r="Z49" s="46" t="s">
        <v>81</v>
      </c>
      <c r="AA49" s="46" t="s">
        <v>81</v>
      </c>
      <c r="AB49" s="46" t="s">
        <v>81</v>
      </c>
      <c r="AC49" s="41" t="s">
        <v>80</v>
      </c>
      <c r="AD49" s="41" t="s">
        <v>80</v>
      </c>
      <c r="AE49" s="46" t="s">
        <v>80</v>
      </c>
      <c r="AF49" s="48"/>
      <c r="AG49" s="42"/>
      <c r="AH49" s="163"/>
      <c r="AI49" s="152"/>
      <c r="AJ49" s="154"/>
      <c r="AK49" s="156"/>
      <c r="AL49" s="237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41"/>
      <c r="AZ49" s="68"/>
      <c r="BA49" s="68"/>
      <c r="BB49" s="68"/>
      <c r="BC49" s="68"/>
      <c r="BD49" s="68"/>
      <c r="BE49" s="68"/>
    </row>
    <row r="50" spans="1:217" s="69" customFormat="1" ht="14.1" customHeight="1" thickTop="1" x14ac:dyDescent="0.2">
      <c r="A50" s="160" t="s">
        <v>36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62">
        <f t="shared" si="2"/>
        <v>16</v>
      </c>
      <c r="AI50" s="151">
        <f t="shared" si="3"/>
        <v>14</v>
      </c>
      <c r="AJ50" s="153">
        <f>SUM(B50:AF50)</f>
        <v>0</v>
      </c>
      <c r="AK50" s="156"/>
      <c r="AL50" s="236">
        <f>SUM(COUNTIF(B51:AF51,"F"))</f>
        <v>0</v>
      </c>
      <c r="AM50" s="238">
        <f>SUM(COUNTIF(B51:AG51,"V"),COUNTIF(B51:AG51,"M"))</f>
        <v>0</v>
      </c>
      <c r="AN50" s="238">
        <f>SUM(COUNTIF(B51:AG51,"E"))</f>
        <v>0</v>
      </c>
      <c r="AO50" s="238">
        <f>SUM(COUNTIF(B51:AG51,"B"))</f>
        <v>1</v>
      </c>
      <c r="AP50" s="238">
        <f>SUM(COUNTIF(B51:AG51,"A"))</f>
        <v>0</v>
      </c>
      <c r="AQ50" s="238">
        <f>SUM(COUNTIF(B51:AG51,"Q"))</f>
        <v>0</v>
      </c>
      <c r="AR50" s="238">
        <f>SUM(COUNTIF(B51:AG51,"S"))</f>
        <v>0</v>
      </c>
      <c r="AS50" s="238">
        <f>SUM(COUNTIF(B51:AG51,"K"))</f>
        <v>0</v>
      </c>
      <c r="AT50" s="238">
        <f>SUM(COUNTIF(B51:AG51,"L"))</f>
        <v>0</v>
      </c>
      <c r="AU50" s="238">
        <f>SUM(COUNTIF(B51:AG51,"P"))</f>
        <v>0</v>
      </c>
      <c r="AV50" s="238">
        <f>SUM(COUNTIF(B51:AG51,"J"))</f>
        <v>0</v>
      </c>
      <c r="AW50" s="238">
        <f>SUM(COUNTIF(B51:AG51,"I"))</f>
        <v>0</v>
      </c>
      <c r="AX50" s="238">
        <f>SUM(COUNTIF(B51:AG51,"Y"))</f>
        <v>0</v>
      </c>
      <c r="AY50" s="240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 x14ac:dyDescent="0.25">
      <c r="A51" s="161"/>
      <c r="B51" s="40" t="s">
        <v>80</v>
      </c>
      <c r="C51" s="40" t="s">
        <v>28</v>
      </c>
      <c r="D51" s="40" t="s">
        <v>27</v>
      </c>
      <c r="E51" s="40" t="s">
        <v>27</v>
      </c>
      <c r="F51" s="40" t="s">
        <v>27</v>
      </c>
      <c r="G51" s="40" t="s">
        <v>27</v>
      </c>
      <c r="H51" s="40" t="s">
        <v>27</v>
      </c>
      <c r="I51" s="40" t="s">
        <v>27</v>
      </c>
      <c r="J51" s="40" t="s">
        <v>27</v>
      </c>
      <c r="K51" s="40" t="s">
        <v>27</v>
      </c>
      <c r="L51" s="40" t="s">
        <v>27</v>
      </c>
      <c r="M51" s="40" t="s">
        <v>27</v>
      </c>
      <c r="N51" s="40" t="s">
        <v>27</v>
      </c>
      <c r="O51" s="40" t="s">
        <v>28</v>
      </c>
      <c r="P51" s="40" t="s">
        <v>80</v>
      </c>
      <c r="Q51" s="40" t="s">
        <v>80</v>
      </c>
      <c r="R51" s="49" t="s">
        <v>14</v>
      </c>
      <c r="S51" s="41" t="s">
        <v>29</v>
      </c>
      <c r="T51" s="41" t="s">
        <v>29</v>
      </c>
      <c r="U51" s="41" t="s">
        <v>81</v>
      </c>
      <c r="V51" s="41" t="s">
        <v>81</v>
      </c>
      <c r="W51" s="41" t="s">
        <v>81</v>
      </c>
      <c r="X51" s="41" t="s">
        <v>81</v>
      </c>
      <c r="Y51" s="41" t="s">
        <v>81</v>
      </c>
      <c r="Z51" s="41" t="s">
        <v>81</v>
      </c>
      <c r="AA51" s="41" t="s">
        <v>81</v>
      </c>
      <c r="AB51" s="41" t="s">
        <v>81</v>
      </c>
      <c r="AC51" s="41" t="s">
        <v>81</v>
      </c>
      <c r="AD51" s="41" t="s">
        <v>81</v>
      </c>
      <c r="AE51" s="41" t="s">
        <v>81</v>
      </c>
      <c r="AF51" s="41" t="s">
        <v>28</v>
      </c>
      <c r="AG51" s="42"/>
      <c r="AH51" s="163"/>
      <c r="AI51" s="152"/>
      <c r="AJ51" s="154"/>
      <c r="AK51" s="156"/>
      <c r="AL51" s="237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41"/>
      <c r="AZ51" s="68"/>
      <c r="BA51" s="68"/>
      <c r="BB51" s="68"/>
      <c r="BC51" s="68"/>
      <c r="BD51" s="68"/>
      <c r="BE51" s="68"/>
    </row>
    <row r="52" spans="1:217" s="69" customFormat="1" ht="14.1" customHeight="1" thickTop="1" x14ac:dyDescent="0.2">
      <c r="A52" s="160" t="s">
        <v>37</v>
      </c>
      <c r="B52" s="44"/>
      <c r="C52" s="44"/>
      <c r="D52" s="44"/>
      <c r="E52" s="44"/>
      <c r="F52" s="44"/>
      <c r="G52" s="44"/>
      <c r="H52" s="44"/>
      <c r="I52" s="44"/>
      <c r="J52" s="107">
        <v>2</v>
      </c>
      <c r="K52" s="107">
        <v>2</v>
      </c>
      <c r="L52" s="107">
        <v>2</v>
      </c>
      <c r="M52" s="107">
        <v>2</v>
      </c>
      <c r="N52" s="107">
        <v>2</v>
      </c>
      <c r="O52" s="107">
        <v>2</v>
      </c>
      <c r="P52" s="38" t="s">
        <v>26</v>
      </c>
      <c r="Q52" s="38" t="s">
        <v>26</v>
      </c>
      <c r="R52" s="38" t="s">
        <v>26</v>
      </c>
      <c r="S52" s="107"/>
      <c r="T52" s="107"/>
      <c r="U52" s="114">
        <v>4</v>
      </c>
      <c r="V52" s="114">
        <v>4</v>
      </c>
      <c r="W52" s="114">
        <v>4</v>
      </c>
      <c r="X52" s="114">
        <v>4</v>
      </c>
      <c r="Y52" s="114">
        <v>4</v>
      </c>
      <c r="Z52" s="107"/>
      <c r="AA52" s="107"/>
      <c r="AB52" s="107"/>
      <c r="AC52" s="107"/>
      <c r="AD52" s="107"/>
      <c r="AE52" s="44"/>
      <c r="AF52" s="48"/>
      <c r="AG52" s="39"/>
      <c r="AH52" s="162">
        <f t="shared" si="2"/>
        <v>17</v>
      </c>
      <c r="AI52" s="151">
        <f t="shared" si="3"/>
        <v>13</v>
      </c>
      <c r="AJ52" s="153">
        <f>SUM(B52:AF52)</f>
        <v>32</v>
      </c>
      <c r="AK52" s="156"/>
      <c r="AL52" s="236">
        <f>SUM(COUNTIF(B53:AF53,"F"))</f>
        <v>0</v>
      </c>
      <c r="AM52" s="238">
        <f>SUM(COUNTIF(B53:AG53,"V"),COUNTIF(B53:AG53,"M"))</f>
        <v>0</v>
      </c>
      <c r="AN52" s="238">
        <f>SUM(COUNTIF(B53:AG53,"E"))</f>
        <v>0</v>
      </c>
      <c r="AO52" s="238">
        <f>SUM(COUNTIF(B53:AG53,"B"))</f>
        <v>0</v>
      </c>
      <c r="AP52" s="238">
        <f>SUM(COUNTIF(B53:AG53,"A"))</f>
        <v>0</v>
      </c>
      <c r="AQ52" s="238">
        <f>SUM(COUNTIF(B53:AG53,"Q"))</f>
        <v>0</v>
      </c>
      <c r="AR52" s="238">
        <f>SUM(COUNTIF(B53:AG53,"S"))</f>
        <v>0</v>
      </c>
      <c r="AS52" s="238">
        <f>SUM(COUNTIF(B53:AG53,"K"))</f>
        <v>0</v>
      </c>
      <c r="AT52" s="238">
        <f>SUM(COUNTIF(B53:AG53,"L"))</f>
        <v>0</v>
      </c>
      <c r="AU52" s="238">
        <f>SUM(COUNTIF(B53:AG53,"P"))</f>
        <v>0</v>
      </c>
      <c r="AV52" s="238">
        <f>SUM(COUNTIF(B53:AG53,"J"))</f>
        <v>0</v>
      </c>
      <c r="AW52" s="238">
        <f>SUM(COUNTIF(B53:AG53,"I"))</f>
        <v>0</v>
      </c>
      <c r="AX52" s="238">
        <f>SUM(COUNTIF(B53:AG53,"Y"))</f>
        <v>0</v>
      </c>
      <c r="AY52" s="240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 x14ac:dyDescent="0.25">
      <c r="A53" s="161"/>
      <c r="B53" s="40" t="s">
        <v>27</v>
      </c>
      <c r="C53" s="40" t="s">
        <v>27</v>
      </c>
      <c r="D53" s="40" t="s">
        <v>27</v>
      </c>
      <c r="E53" s="40" t="s">
        <v>27</v>
      </c>
      <c r="F53" s="40" t="s">
        <v>27</v>
      </c>
      <c r="G53" s="40" t="s">
        <v>27</v>
      </c>
      <c r="H53" s="40" t="s">
        <v>27</v>
      </c>
      <c r="I53" s="40" t="s">
        <v>28</v>
      </c>
      <c r="J53" s="40" t="s">
        <v>80</v>
      </c>
      <c r="K53" s="40" t="s">
        <v>80</v>
      </c>
      <c r="L53" s="40" t="s">
        <v>80</v>
      </c>
      <c r="M53" s="40" t="s">
        <v>80</v>
      </c>
      <c r="N53" s="40" t="s">
        <v>80</v>
      </c>
      <c r="O53" s="40" t="s">
        <v>80</v>
      </c>
      <c r="P53" s="46" t="s">
        <v>35</v>
      </c>
      <c r="Q53" s="46" t="s">
        <v>35</v>
      </c>
      <c r="R53" s="46" t="s">
        <v>35</v>
      </c>
      <c r="S53" s="41" t="s">
        <v>29</v>
      </c>
      <c r="T53" s="41" t="s">
        <v>81</v>
      </c>
      <c r="U53" s="41" t="s">
        <v>81</v>
      </c>
      <c r="V53" s="41" t="s">
        <v>81</v>
      </c>
      <c r="W53" s="41" t="s">
        <v>81</v>
      </c>
      <c r="X53" s="41" t="s">
        <v>81</v>
      </c>
      <c r="Y53" s="41" t="s">
        <v>81</v>
      </c>
      <c r="Z53" s="41" t="s">
        <v>81</v>
      </c>
      <c r="AA53" s="46" t="s">
        <v>28</v>
      </c>
      <c r="AB53" s="46" t="s">
        <v>27</v>
      </c>
      <c r="AC53" s="46" t="s">
        <v>27</v>
      </c>
      <c r="AD53" s="46" t="s">
        <v>27</v>
      </c>
      <c r="AE53" s="46" t="s">
        <v>27</v>
      </c>
      <c r="AF53" s="48"/>
      <c r="AG53" s="42"/>
      <c r="AH53" s="163"/>
      <c r="AI53" s="152"/>
      <c r="AJ53" s="154"/>
      <c r="AK53" s="157"/>
      <c r="AL53" s="237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41"/>
      <c r="AZ53" s="68"/>
      <c r="BA53" s="68"/>
      <c r="BB53" s="68"/>
      <c r="BC53" s="68"/>
      <c r="BD53" s="68"/>
      <c r="BE53" s="68"/>
    </row>
    <row r="54" spans="1:217" s="69" customFormat="1" ht="14.1" customHeight="1" thickTop="1" x14ac:dyDescent="0.2">
      <c r="A54" s="160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62">
        <f t="shared" si="2"/>
        <v>0</v>
      </c>
      <c r="AI54" s="151">
        <f t="shared" si="3"/>
        <v>8</v>
      </c>
      <c r="AJ54" s="153">
        <f>SUM(B54:AF54)</f>
        <v>0</v>
      </c>
      <c r="AK54" s="179">
        <v>2018</v>
      </c>
      <c r="AL54" s="236">
        <f>SUM(COUNTIF(B55:AF55,"F"))</f>
        <v>0</v>
      </c>
      <c r="AM54" s="238">
        <f>SUM(COUNTIF(B55:AG55,"V"),COUNTIF(B55:AG55,"M"))</f>
        <v>0</v>
      </c>
      <c r="AN54" s="238">
        <f>SUM(COUNTIF(B55:AG55,"E"))</f>
        <v>0</v>
      </c>
      <c r="AO54" s="238">
        <f>SUM(COUNTIF(B55:AG55,"B"))</f>
        <v>0</v>
      </c>
      <c r="AP54" s="238">
        <f>SUM(COUNTIF(B55:AG55,"A"))</f>
        <v>0</v>
      </c>
      <c r="AQ54" s="238">
        <f>SUM(COUNTIF(B55:AG55,"Q"))</f>
        <v>0</v>
      </c>
      <c r="AR54" s="238">
        <f>SUM(COUNTIF(B55:AG55,"S"))</f>
        <v>0</v>
      </c>
      <c r="AS54" s="238">
        <f>SUM(COUNTIF(B55:AG55,"K"))</f>
        <v>0</v>
      </c>
      <c r="AT54" s="238">
        <f>SUM(COUNTIF(B55:AG55,"L"))</f>
        <v>0</v>
      </c>
      <c r="AU54" s="238">
        <f>SUM(COUNTIF(B55:AG55,"P"))</f>
        <v>0</v>
      </c>
      <c r="AV54" s="238">
        <f>SUM(COUNTIF(B55:AG55,"J"))</f>
        <v>0</v>
      </c>
      <c r="AW54" s="238">
        <f>SUM(COUNTIF(B55:AG55,"I"))</f>
        <v>0</v>
      </c>
      <c r="AX54" s="238">
        <f>SUM(COUNTIF(B55:AG55,"Y"))</f>
        <v>0</v>
      </c>
      <c r="AY54" s="240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 x14ac:dyDescent="0.25">
      <c r="A55" s="161"/>
      <c r="B55" s="46" t="s">
        <v>27</v>
      </c>
      <c r="C55" s="46" t="s">
        <v>27</v>
      </c>
      <c r="D55" s="46" t="s">
        <v>27</v>
      </c>
      <c r="E55" s="46" t="s">
        <v>27</v>
      </c>
      <c r="F55" s="46" t="s">
        <v>27</v>
      </c>
      <c r="G55" s="46" t="s">
        <v>27</v>
      </c>
      <c r="H55" s="46" t="s">
        <v>27</v>
      </c>
      <c r="I55" s="46" t="s">
        <v>27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63"/>
      <c r="AI55" s="152"/>
      <c r="AJ55" s="154"/>
      <c r="AK55" s="180"/>
      <c r="AL55" s="237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41"/>
      <c r="AZ55" s="68"/>
      <c r="BA55" s="68"/>
      <c r="BB55" s="68"/>
      <c r="BC55" s="68"/>
      <c r="BD55" s="68"/>
      <c r="BE55" s="68"/>
    </row>
    <row r="56" spans="1:217" s="69" customFormat="1" ht="14.1" customHeight="1" x14ac:dyDescent="0.2">
      <c r="A56" s="160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62">
        <f t="shared" si="2"/>
        <v>0</v>
      </c>
      <c r="AI56" s="151">
        <f t="shared" si="3"/>
        <v>0</v>
      </c>
      <c r="AJ56" s="153">
        <f>SUM(B56:AF56)</f>
        <v>0</v>
      </c>
      <c r="AK56" s="180"/>
      <c r="AL56" s="236">
        <f>SUM(COUNTIF(B57:AF57,"F"))</f>
        <v>0</v>
      </c>
      <c r="AM56" s="238">
        <f>SUM(COUNTIF(B57:AG57,"V"),COUNTIF(B57:AG57,"M"))</f>
        <v>0</v>
      </c>
      <c r="AN56" s="238">
        <f>SUM(COUNTIF(B57:AG57,"E"))</f>
        <v>0</v>
      </c>
      <c r="AO56" s="238">
        <f>SUM(COUNTIF(B57:AG57,"B"))</f>
        <v>0</v>
      </c>
      <c r="AP56" s="238">
        <f>SUM(COUNTIF(B57:AG57,"A"))</f>
        <v>0</v>
      </c>
      <c r="AQ56" s="238">
        <f>SUM(COUNTIF(B57:AG57,"Q"))</f>
        <v>0</v>
      </c>
      <c r="AR56" s="238">
        <f>SUM(COUNTIF(B57:AG57,"S"))</f>
        <v>0</v>
      </c>
      <c r="AS56" s="238">
        <f>SUM(COUNTIF(B57:AG57,"K"))</f>
        <v>0</v>
      </c>
      <c r="AT56" s="238">
        <f>SUM(COUNTIF(B57:AG57,"L"))</f>
        <v>0</v>
      </c>
      <c r="AU56" s="238">
        <f>SUM(COUNTIF(B57:AG57,"P"))</f>
        <v>0</v>
      </c>
      <c r="AV56" s="238">
        <f>SUM(COUNTIF(B57:AG57,"J"))</f>
        <v>0</v>
      </c>
      <c r="AW56" s="238">
        <f>SUM(COUNTIF(B57:AG57,"I"))</f>
        <v>0</v>
      </c>
      <c r="AX56" s="238">
        <f>SUM(COUNTIF(B57:AG57,"Y"))</f>
        <v>0</v>
      </c>
      <c r="AY56" s="240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 x14ac:dyDescent="0.25">
      <c r="A57" s="161"/>
      <c r="B57" s="40"/>
      <c r="C57" s="40"/>
      <c r="D57" s="40"/>
      <c r="E57" s="40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2"/>
      <c r="AH57" s="163"/>
      <c r="AI57" s="152"/>
      <c r="AJ57" s="154"/>
      <c r="AK57" s="180"/>
      <c r="AL57" s="237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41"/>
      <c r="AZ57" s="68"/>
      <c r="BA57" s="68"/>
      <c r="BB57" s="68"/>
      <c r="BC57" s="68"/>
      <c r="BD57" s="68"/>
      <c r="BE57" s="68"/>
    </row>
    <row r="58" spans="1:217" s="69" customFormat="1" ht="14.1" customHeight="1" thickTop="1" x14ac:dyDescent="0.2">
      <c r="A58" s="160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62">
        <f t="shared" si="2"/>
        <v>0</v>
      </c>
      <c r="AI58" s="151">
        <f t="shared" si="3"/>
        <v>0</v>
      </c>
      <c r="AJ58" s="153">
        <f>SUM(B58:AF58)</f>
        <v>0</v>
      </c>
      <c r="AK58" s="180"/>
      <c r="AL58" s="236">
        <f>SUM(COUNTIF(B59:AF59,"F"))</f>
        <v>0</v>
      </c>
      <c r="AM58" s="238">
        <f>SUM(COUNTIF(B59:AG59,"V"),COUNTIF(B59:AG59,"M"))</f>
        <v>0</v>
      </c>
      <c r="AN58" s="238">
        <f>SUM(COUNTIF(B59:AG59,"E"))</f>
        <v>0</v>
      </c>
      <c r="AO58" s="238">
        <f>SUM(COUNTIF(B59:AG59,"B"))</f>
        <v>0</v>
      </c>
      <c r="AP58" s="238">
        <f>SUM(COUNTIF(B59:AG59,"A"))</f>
        <v>0</v>
      </c>
      <c r="AQ58" s="238">
        <f>SUM(COUNTIF(B59:AG59,"Q"))</f>
        <v>0</v>
      </c>
      <c r="AR58" s="238">
        <f>SUM(COUNTIF(B59:AG59,"S"))</f>
        <v>0</v>
      </c>
      <c r="AS58" s="238">
        <f>SUM(COUNTIF(B59:AG59,"K"))</f>
        <v>0</v>
      </c>
      <c r="AT58" s="238">
        <f>SUM(COUNTIF(B59:AG59,"L"))</f>
        <v>0</v>
      </c>
      <c r="AU58" s="238">
        <f>SUM(COUNTIF(B59:AG59,"P"))</f>
        <v>0</v>
      </c>
      <c r="AV58" s="238">
        <f>SUM(COUNTIF(B59:AG59,"J"))</f>
        <v>0</v>
      </c>
      <c r="AW58" s="238">
        <f>SUM(COUNTIF(B59:AG59,"I"))</f>
        <v>0</v>
      </c>
      <c r="AX58" s="238">
        <f>SUM(COUNTIF(B59:AG59,"Y"))</f>
        <v>0</v>
      </c>
      <c r="AY58" s="240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 x14ac:dyDescent="0.25">
      <c r="A59" s="161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63"/>
      <c r="AI59" s="152"/>
      <c r="AJ59" s="154"/>
      <c r="AK59" s="180"/>
      <c r="AL59" s="237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41"/>
      <c r="AZ59" s="68"/>
      <c r="BA59" s="68"/>
      <c r="BB59" s="68"/>
      <c r="BC59" s="68"/>
      <c r="BD59" s="68"/>
      <c r="BE59" s="68"/>
    </row>
    <row r="60" spans="1:217" s="69" customFormat="1" ht="14.1" customHeight="1" thickTop="1" x14ac:dyDescent="0.2">
      <c r="A60" s="160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62">
        <f t="shared" si="2"/>
        <v>0</v>
      </c>
      <c r="AI60" s="151">
        <f t="shared" si="3"/>
        <v>0</v>
      </c>
      <c r="AJ60" s="153">
        <f>SUM(B60:AF60)</f>
        <v>0</v>
      </c>
      <c r="AK60" s="180"/>
      <c r="AL60" s="236">
        <f>SUM(COUNTIF(B61:AF61,"F"))</f>
        <v>0</v>
      </c>
      <c r="AM60" s="238">
        <f>SUM(COUNTIF(B61:AG61,"V"),COUNTIF(B61:AG61,"M"))</f>
        <v>0</v>
      </c>
      <c r="AN60" s="238">
        <f>SUM(COUNTIF(B61:AG61,"E"))</f>
        <v>0</v>
      </c>
      <c r="AO60" s="238">
        <f>SUM(COUNTIF(B61:AG61,"B"))</f>
        <v>0</v>
      </c>
      <c r="AP60" s="238">
        <f>SUM(COUNTIF(B61:AG61,"A"))</f>
        <v>0</v>
      </c>
      <c r="AQ60" s="238">
        <f>SUM(COUNTIF(B61:AG61,"Q"))</f>
        <v>0</v>
      </c>
      <c r="AR60" s="238">
        <f>SUM(COUNTIF(B61:AG61,"S"))</f>
        <v>0</v>
      </c>
      <c r="AS60" s="238">
        <f>SUM(COUNTIF(B61:AG61,"K"))</f>
        <v>0</v>
      </c>
      <c r="AT60" s="238">
        <f>SUM(COUNTIF(B61:AG61,"L"))</f>
        <v>0</v>
      </c>
      <c r="AU60" s="238">
        <f>SUM(COUNTIF(B61:AG61,"P"))</f>
        <v>0</v>
      </c>
      <c r="AV60" s="238">
        <f>SUM(COUNTIF(B61:AG61,"J"))</f>
        <v>0</v>
      </c>
      <c r="AW60" s="238">
        <f>SUM(COUNTIF(B61:AG61,"I"))</f>
        <v>0</v>
      </c>
      <c r="AX60" s="238">
        <f>SUM(COUNTIF(B61:AG61,"Y"))</f>
        <v>0</v>
      </c>
      <c r="AY60" s="240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 x14ac:dyDescent="0.25">
      <c r="A61" s="161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63"/>
      <c r="AI61" s="152"/>
      <c r="AJ61" s="154"/>
      <c r="AK61" s="180"/>
      <c r="AL61" s="237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41"/>
      <c r="AZ61" s="68"/>
      <c r="BA61" s="68"/>
      <c r="BB61" s="68"/>
      <c r="BC61" s="68"/>
      <c r="BD61" s="68"/>
      <c r="BE61" s="68"/>
    </row>
    <row r="62" spans="1:217" s="69" customFormat="1" ht="14.1" customHeight="1" thickTop="1" x14ac:dyDescent="0.2">
      <c r="A62" s="160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62">
        <f t="shared" si="2"/>
        <v>0</v>
      </c>
      <c r="AI62" s="151">
        <f t="shared" si="3"/>
        <v>0</v>
      </c>
      <c r="AJ62" s="153">
        <f>SUM(B62:AF62)</f>
        <v>0</v>
      </c>
      <c r="AK62" s="180"/>
      <c r="AL62" s="236">
        <f>SUM(COUNTIF(B63:AF63,"F"))</f>
        <v>0</v>
      </c>
      <c r="AM62" s="238">
        <f>SUM(COUNTIF(B63:AG63,"V"),COUNTIF(B63:AG63,"M"))</f>
        <v>0</v>
      </c>
      <c r="AN62" s="238">
        <f>SUM(COUNTIF(B63:AG63,"E"))</f>
        <v>0</v>
      </c>
      <c r="AO62" s="238">
        <f>SUM(COUNTIF(B63:AG63,"B"))</f>
        <v>0</v>
      </c>
      <c r="AP62" s="238">
        <f>SUM(COUNTIF(B63:AG63,"A"))</f>
        <v>0</v>
      </c>
      <c r="AQ62" s="238">
        <f>SUM(COUNTIF(B63:AG63,"Q"))</f>
        <v>0</v>
      </c>
      <c r="AR62" s="238">
        <f>SUM(COUNTIF(B63:AG63,"S"))</f>
        <v>0</v>
      </c>
      <c r="AS62" s="238">
        <f>SUM(COUNTIF(B63:AG63,"K"))</f>
        <v>0</v>
      </c>
      <c r="AT62" s="238">
        <f>SUM(COUNTIF(B63:AG63,"L"))</f>
        <v>0</v>
      </c>
      <c r="AU62" s="238">
        <f>SUM(COUNTIF(B63:AG63,"P"))</f>
        <v>0</v>
      </c>
      <c r="AV62" s="238">
        <f>SUM(COUNTIF(B63:AG63,"J"))</f>
        <v>0</v>
      </c>
      <c r="AW62" s="238">
        <f>SUM(COUNTIF(B63:AG63,"I"))</f>
        <v>0</v>
      </c>
      <c r="AX62" s="238">
        <f>SUM(COUNTIF(B63:AG63,"Y"))</f>
        <v>0</v>
      </c>
      <c r="AY62" s="240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 x14ac:dyDescent="0.25">
      <c r="A63" s="161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63"/>
      <c r="AI63" s="152"/>
      <c r="AJ63" s="154"/>
      <c r="AK63" s="180"/>
      <c r="AL63" s="237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41"/>
      <c r="AZ63" s="68"/>
      <c r="BA63" s="68"/>
      <c r="BB63" s="68"/>
      <c r="BC63" s="68"/>
      <c r="BD63" s="68"/>
      <c r="BE63" s="68"/>
    </row>
    <row r="64" spans="1:217" s="69" customFormat="1" ht="14.1" customHeight="1" thickTop="1" x14ac:dyDescent="0.2">
      <c r="A64" s="160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62">
        <f t="shared" si="2"/>
        <v>0</v>
      </c>
      <c r="AI64" s="151">
        <f t="shared" si="3"/>
        <v>0</v>
      </c>
      <c r="AJ64" s="153">
        <f>SUM(B64:AF64)</f>
        <v>0</v>
      </c>
      <c r="AK64" s="180"/>
      <c r="AL64" s="236">
        <f>SUM(COUNTIF(B65:AF65,"F"))</f>
        <v>0</v>
      </c>
      <c r="AM64" s="238">
        <f>SUM(COUNTIF(B65:AG65,"V"),COUNTIF(B65:AG65,"M"))</f>
        <v>0</v>
      </c>
      <c r="AN64" s="238">
        <f>SUM(COUNTIF(B65:AG65,"E"))</f>
        <v>0</v>
      </c>
      <c r="AO64" s="238">
        <f>SUM(COUNTIF(B65:AG65,"B"))</f>
        <v>0</v>
      </c>
      <c r="AP64" s="238">
        <f>SUM(COUNTIF(B65:AG65,"A"))</f>
        <v>0</v>
      </c>
      <c r="AQ64" s="238">
        <f>SUM(COUNTIF(B65:AG65,"Q"))</f>
        <v>0</v>
      </c>
      <c r="AR64" s="238">
        <f>SUM(COUNTIF(B65:AG65,"S"))</f>
        <v>0</v>
      </c>
      <c r="AS64" s="238">
        <f>SUM(COUNTIF(B65:AG65,"K"))</f>
        <v>0</v>
      </c>
      <c r="AT64" s="238">
        <f>SUM(COUNTIF(B65:AG65,"L"))</f>
        <v>0</v>
      </c>
      <c r="AU64" s="238">
        <f>SUM(COUNTIF(B65:AG65,"P"))</f>
        <v>0</v>
      </c>
      <c r="AV64" s="238">
        <f>SUM(COUNTIF(B65:AG65,"J"))</f>
        <v>0</v>
      </c>
      <c r="AW64" s="238">
        <f>SUM(COUNTIF(B65:AG65,"I"))</f>
        <v>0</v>
      </c>
      <c r="AX64" s="238">
        <f>SUM(COUNTIF(B65:AG65,"Y"))</f>
        <v>0</v>
      </c>
      <c r="AY64" s="240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 x14ac:dyDescent="0.25">
      <c r="A65" s="182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63"/>
      <c r="AI65" s="152"/>
      <c r="AJ65" s="183"/>
      <c r="AK65" s="181"/>
      <c r="AL65" s="242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4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87" t="str">
        <f>IF(AB71&lt;=-7,"انتبه  هذا الموظف قد تجاوز ايام الإجازة المطلوبة منه -7 ايام","")</f>
        <v/>
      </c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5"/>
      <c r="AB67" s="188">
        <f>AH67-AI67</f>
        <v>-4</v>
      </c>
      <c r="AC67" s="189"/>
      <c r="AD67" s="192" t="s">
        <v>46</v>
      </c>
      <c r="AE67" s="193"/>
      <c r="AF67" s="194"/>
      <c r="AG67" s="59"/>
      <c r="AH67" s="198">
        <f>SUM(AH42:AH65)</f>
        <v>71</v>
      </c>
      <c r="AI67" s="200">
        <f>SUM(AI42:AI65)</f>
        <v>75</v>
      </c>
      <c r="AJ67" s="226">
        <f>SUM(AJ42:AJ65)</f>
        <v>44</v>
      </c>
      <c r="AK67" s="60"/>
      <c r="AL67" s="228">
        <f>SUM(AL42:AL65)</f>
        <v>0</v>
      </c>
      <c r="AM67" s="212">
        <f t="shared" ref="AM67:AW67" si="4">SUM(AM42:AM65)</f>
        <v>28</v>
      </c>
      <c r="AN67" s="212">
        <f t="shared" si="4"/>
        <v>0</v>
      </c>
      <c r="AO67" s="212">
        <f t="shared" si="4"/>
        <v>1</v>
      </c>
      <c r="AP67" s="212">
        <f t="shared" si="4"/>
        <v>14</v>
      </c>
      <c r="AQ67" s="212">
        <f t="shared" si="4"/>
        <v>0</v>
      </c>
      <c r="AR67" s="212">
        <f t="shared" si="4"/>
        <v>0</v>
      </c>
      <c r="AS67" s="212">
        <f t="shared" si="4"/>
        <v>0</v>
      </c>
      <c r="AT67" s="212">
        <f t="shared" si="4"/>
        <v>0</v>
      </c>
      <c r="AU67" s="212">
        <f t="shared" si="4"/>
        <v>0</v>
      </c>
      <c r="AV67" s="212">
        <f t="shared" si="4"/>
        <v>0</v>
      </c>
      <c r="AW67" s="212">
        <f t="shared" si="4"/>
        <v>0</v>
      </c>
      <c r="AX67" s="214">
        <f>SUM(AX42:AX65)</f>
        <v>0</v>
      </c>
      <c r="AY67" s="214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58"/>
      <c r="AB68" s="190"/>
      <c r="AC68" s="191"/>
      <c r="AD68" s="195"/>
      <c r="AE68" s="196"/>
      <c r="AF68" s="197"/>
      <c r="AG68" s="59"/>
      <c r="AH68" s="199"/>
      <c r="AI68" s="201"/>
      <c r="AJ68" s="227"/>
      <c r="AK68" s="60"/>
      <c r="AL68" s="229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5"/>
      <c r="AY68" s="215"/>
    </row>
    <row r="69" spans="1:217" ht="20.100000000000001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87" t="str">
        <f>IF(AB71&gt;=14,"انتبه  هذا الموظف قد تجاوز رصيده الأيام المسموح بها 14 ايام","")</f>
        <v/>
      </c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58"/>
      <c r="AB69" s="266">
        <f>AB39</f>
        <v>7</v>
      </c>
      <c r="AC69" s="217"/>
      <c r="AD69" s="220" t="s">
        <v>47</v>
      </c>
      <c r="AE69" s="221"/>
      <c r="AF69" s="222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 x14ac:dyDescent="0.3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63"/>
      <c r="AB70" s="218"/>
      <c r="AC70" s="219"/>
      <c r="AD70" s="223"/>
      <c r="AE70" s="224"/>
      <c r="AF70" s="225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 x14ac:dyDescent="0.2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267" t="s">
        <v>96</v>
      </c>
      <c r="Z71" s="65"/>
      <c r="AA71" s="63"/>
      <c r="AB71" s="202">
        <f>AB67+AB69</f>
        <v>3</v>
      </c>
      <c r="AC71" s="203"/>
      <c r="AD71" s="206" t="s">
        <v>48</v>
      </c>
      <c r="AE71" s="207"/>
      <c r="AF71" s="208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 x14ac:dyDescent="0.3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267"/>
      <c r="Z72" s="65"/>
      <c r="AA72" s="63"/>
      <c r="AB72" s="204"/>
      <c r="AC72" s="205"/>
      <c r="AD72" s="209"/>
      <c r="AE72" s="210"/>
      <c r="AF72" s="211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 x14ac:dyDescent="0.2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245" t="s">
        <v>50</v>
      </c>
      <c r="O74" s="245"/>
      <c r="P74" s="245"/>
      <c r="Q74" s="245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 x14ac:dyDescent="0.2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 x14ac:dyDescent="0.2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 x14ac:dyDescent="0.2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 x14ac:dyDescent="0.2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 x14ac:dyDescent="0.2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 x14ac:dyDescent="0.2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 x14ac:dyDescent="0.2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 x14ac:dyDescent="0.2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 x14ac:dyDescent="0.2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 x14ac:dyDescent="0.2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 x14ac:dyDescent="0.2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 x14ac:dyDescent="0.2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 x14ac:dyDescent="0.2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 x14ac:dyDescent="0.2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 x14ac:dyDescent="0.2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 x14ac:dyDescent="0.2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 x14ac:dyDescent="0.2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 x14ac:dyDescent="0.2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 x14ac:dyDescent="0.2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 x14ac:dyDescent="0.2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 x14ac:dyDescent="0.2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 x14ac:dyDescent="0.2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 x14ac:dyDescent="0.2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 x14ac:dyDescent="0.2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 x14ac:dyDescent="0.2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 x14ac:dyDescent="0.2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 x14ac:dyDescent="0.2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 x14ac:dyDescent="0.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 x14ac:dyDescent="0.2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 x14ac:dyDescent="0.2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 x14ac:dyDescent="0.2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 x14ac:dyDescent="0.2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 x14ac:dyDescent="0.2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 x14ac:dyDescent="0.2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 x14ac:dyDescent="0.2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 x14ac:dyDescent="0.2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 x14ac:dyDescent="0.2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 x14ac:dyDescent="0.2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 x14ac:dyDescent="0.2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 x14ac:dyDescent="0.2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 x14ac:dyDescent="0.2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 x14ac:dyDescent="0.2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 x14ac:dyDescent="0.2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 x14ac:dyDescent="0.2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 x14ac:dyDescent="0.2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 x14ac:dyDescent="0.2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 x14ac:dyDescent="0.2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 x14ac:dyDescent="0.2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 x14ac:dyDescent="0.2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 x14ac:dyDescent="0.2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 x14ac:dyDescent="0.2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 x14ac:dyDescent="0.2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 x14ac:dyDescent="0.2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 x14ac:dyDescent="0.2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 x14ac:dyDescent="0.2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 x14ac:dyDescent="0.2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 x14ac:dyDescent="0.2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 x14ac:dyDescent="0.2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 x14ac:dyDescent="0.2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 x14ac:dyDescent="0.2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 x14ac:dyDescent="0.2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 x14ac:dyDescent="0.2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 x14ac:dyDescent="0.2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 x14ac:dyDescent="0.2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 x14ac:dyDescent="0.2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 x14ac:dyDescent="0.2">
      <c r="AJ140" s="68"/>
      <c r="AK140" s="19"/>
      <c r="AL140" s="19"/>
      <c r="AM140" s="68"/>
    </row>
    <row r="141" spans="1:217" ht="20.100000000000001" customHeight="1" x14ac:dyDescent="0.2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 x14ac:dyDescent="0.2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 x14ac:dyDescent="0.2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 x14ac:dyDescent="0.2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 x14ac:dyDescent="0.2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 x14ac:dyDescent="0.2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 x14ac:dyDescent="0.2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 x14ac:dyDescent="0.2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 x14ac:dyDescent="0.2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 x14ac:dyDescent="0.2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 x14ac:dyDescent="0.2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 x14ac:dyDescent="0.2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 x14ac:dyDescent="0.2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 x14ac:dyDescent="0.2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 x14ac:dyDescent="0.2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 x14ac:dyDescent="0.2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 x14ac:dyDescent="0.2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 x14ac:dyDescent="0.2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 x14ac:dyDescent="0.2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 x14ac:dyDescent="0.2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 x14ac:dyDescent="0.2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 x14ac:dyDescent="0.2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 x14ac:dyDescent="0.2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 x14ac:dyDescent="0.2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 x14ac:dyDescent="0.2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 x14ac:dyDescent="0.2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 x14ac:dyDescent="0.2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 x14ac:dyDescent="0.2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 x14ac:dyDescent="0.2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 x14ac:dyDescent="0.2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 x14ac:dyDescent="0.2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 x14ac:dyDescent="0.2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 x14ac:dyDescent="0.2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 x14ac:dyDescent="0.2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 x14ac:dyDescent="0.2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 x14ac:dyDescent="0.2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 x14ac:dyDescent="0.2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 x14ac:dyDescent="0.2">
      <c r="AJ178" s="68"/>
      <c r="AK178" s="19"/>
      <c r="AL178" s="19"/>
      <c r="AM178" s="68"/>
    </row>
    <row r="179" spans="1:217" ht="20.100000000000001" customHeight="1" x14ac:dyDescent="0.2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 x14ac:dyDescent="0.2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 x14ac:dyDescent="0.2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 x14ac:dyDescent="0.2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 x14ac:dyDescent="0.2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 x14ac:dyDescent="0.2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 x14ac:dyDescent="0.2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 x14ac:dyDescent="0.2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 x14ac:dyDescent="0.2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 x14ac:dyDescent="0.2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 x14ac:dyDescent="0.2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 x14ac:dyDescent="0.2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 x14ac:dyDescent="0.2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 x14ac:dyDescent="0.2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 x14ac:dyDescent="0.2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 x14ac:dyDescent="0.2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 x14ac:dyDescent="0.2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 x14ac:dyDescent="0.2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 x14ac:dyDescent="0.2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 x14ac:dyDescent="0.2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 x14ac:dyDescent="0.2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 x14ac:dyDescent="0.2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 x14ac:dyDescent="0.2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 x14ac:dyDescent="0.2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 x14ac:dyDescent="0.2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 x14ac:dyDescent="0.2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 x14ac:dyDescent="0.2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 x14ac:dyDescent="0.2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 x14ac:dyDescent="0.2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 x14ac:dyDescent="0.2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 x14ac:dyDescent="0.2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 x14ac:dyDescent="0.2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 x14ac:dyDescent="0.2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 x14ac:dyDescent="0.2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 x14ac:dyDescent="0.2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 x14ac:dyDescent="0.2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 x14ac:dyDescent="0.2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 x14ac:dyDescent="0.2">
      <c r="AJ216" s="68"/>
      <c r="AK216" s="19"/>
      <c r="AL216" s="19"/>
      <c r="AM216" s="68"/>
    </row>
    <row r="217" spans="1:217" ht="20.100000000000001" customHeight="1" x14ac:dyDescent="0.2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 x14ac:dyDescent="0.2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 x14ac:dyDescent="0.2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 x14ac:dyDescent="0.2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 x14ac:dyDescent="0.2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 x14ac:dyDescent="0.2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 x14ac:dyDescent="0.2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 x14ac:dyDescent="0.2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 x14ac:dyDescent="0.2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 x14ac:dyDescent="0.2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 x14ac:dyDescent="0.2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 x14ac:dyDescent="0.2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 x14ac:dyDescent="0.2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 x14ac:dyDescent="0.2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 x14ac:dyDescent="0.2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 x14ac:dyDescent="0.2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 x14ac:dyDescent="0.2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 x14ac:dyDescent="0.2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 x14ac:dyDescent="0.2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 x14ac:dyDescent="0.2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 x14ac:dyDescent="0.2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 x14ac:dyDescent="0.2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 x14ac:dyDescent="0.2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 x14ac:dyDescent="0.2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 x14ac:dyDescent="0.2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 x14ac:dyDescent="0.2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 x14ac:dyDescent="0.2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 x14ac:dyDescent="0.2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 x14ac:dyDescent="0.2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 x14ac:dyDescent="0.2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 x14ac:dyDescent="0.2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 x14ac:dyDescent="0.2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 x14ac:dyDescent="0.2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 x14ac:dyDescent="0.2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 x14ac:dyDescent="0.2">
      <c r="AK251" s="19"/>
    </row>
    <row r="252" spans="1:217" ht="5.65" customHeight="1" x14ac:dyDescent="0.2">
      <c r="AK252" s="19"/>
    </row>
    <row r="253" spans="1:217" ht="5.65" customHeight="1" x14ac:dyDescent="0.2">
      <c r="AK253" s="19"/>
    </row>
    <row r="254" spans="1:217" ht="5.65" customHeight="1" x14ac:dyDescent="0.2">
      <c r="AK254" s="19"/>
    </row>
    <row r="255" spans="1:217" ht="5.65" customHeight="1" x14ac:dyDescent="0.2">
      <c r="AK255" s="19"/>
    </row>
    <row r="256" spans="1:217" ht="5.65" customHeight="1" x14ac:dyDescent="0.2">
      <c r="AK256" s="19"/>
    </row>
    <row r="257" spans="37:37" ht="5.65" customHeight="1" x14ac:dyDescent="0.2">
      <c r="AK257" s="19"/>
    </row>
    <row r="258" spans="37:37" ht="5.65" customHeight="1" x14ac:dyDescent="0.2">
      <c r="AK258" s="19"/>
    </row>
    <row r="259" spans="37:37" ht="5.65" customHeight="1" x14ac:dyDescent="0.2">
      <c r="AK259" s="19"/>
    </row>
    <row r="260" spans="37:37" ht="5.65" customHeight="1" x14ac:dyDescent="0.2">
      <c r="AK260" s="19"/>
    </row>
    <row r="261" spans="37:37" ht="5.65" customHeight="1" x14ac:dyDescent="0.2">
      <c r="AK261" s="19"/>
    </row>
    <row r="262" spans="37:37" ht="5.65" customHeight="1" x14ac:dyDescent="0.2">
      <c r="AK262" s="19"/>
    </row>
    <row r="263" spans="37:37" ht="5.65" customHeight="1" x14ac:dyDescent="0.2">
      <c r="AK263" s="19"/>
    </row>
    <row r="264" spans="37:37" ht="5.65" customHeight="1" x14ac:dyDescent="0.2">
      <c r="AK264" s="19"/>
    </row>
    <row r="265" spans="37:37" ht="5.65" customHeight="1" x14ac:dyDescent="0.2">
      <c r="AK265" s="19"/>
    </row>
    <row r="266" spans="37:37" ht="5.65" customHeight="1" x14ac:dyDescent="0.2">
      <c r="AK266" s="19"/>
    </row>
    <row r="267" spans="37:37" ht="5.65" customHeight="1" x14ac:dyDescent="0.2">
      <c r="AK267" s="19"/>
    </row>
    <row r="268" spans="37:37" ht="5.65" customHeight="1" x14ac:dyDescent="0.2">
      <c r="AK268" s="19"/>
    </row>
    <row r="269" spans="37:37" ht="5.65" customHeight="1" x14ac:dyDescent="0.2">
      <c r="AK269" s="19"/>
    </row>
    <row r="270" spans="37:37" ht="5.65" customHeight="1" x14ac:dyDescent="0.2">
      <c r="AK270" s="19"/>
    </row>
  </sheetData>
  <dataConsolidate/>
  <mergeCells count="548">
    <mergeCell ref="AB71:AC72"/>
    <mergeCell ref="AD71:AF72"/>
    <mergeCell ref="N74:Q74"/>
    <mergeCell ref="Y71:Y72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48:A49"/>
    <mergeCell ref="AH48:AH49"/>
    <mergeCell ref="AI48:AI49"/>
    <mergeCell ref="AJ48:AJ49"/>
    <mergeCell ref="AL48:AL49"/>
    <mergeCell ref="AM48:AM49"/>
    <mergeCell ref="AP46:AP47"/>
    <mergeCell ref="AQ46:AQ47"/>
    <mergeCell ref="AR46:AR47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
&amp;RRev. No.:  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HI270"/>
  <sheetViews>
    <sheetView showGridLines="0" zoomScale="90" zoomScaleNormal="90" workbookViewId="0">
      <pane xSplit="1" ySplit="9" topLeftCell="B48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 x14ac:dyDescent="0.2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79" width="4.7109375" style="73" customWidth="1"/>
    <col min="16180" max="16384" width="9.140625" style="73"/>
  </cols>
  <sheetData>
    <row r="1" spans="1:74" s="5" customFormat="1" ht="22.5" customHeight="1" x14ac:dyDescent="0.2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 x14ac:dyDescent="0.2">
      <c r="A2" s="1"/>
      <c r="B2" s="2"/>
      <c r="C2" s="3"/>
      <c r="D2" s="3"/>
      <c r="E2" s="4"/>
      <c r="F2" s="4"/>
      <c r="G2" s="6"/>
      <c r="H2" s="6"/>
      <c r="I2" s="6"/>
      <c r="J2" s="130" t="s">
        <v>0</v>
      </c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 x14ac:dyDescent="0.3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131" t="s">
        <v>1</v>
      </c>
      <c r="N3" s="131"/>
      <c r="O3" s="131"/>
      <c r="P3" s="131"/>
      <c r="Q3" s="131"/>
      <c r="R3" s="13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 x14ac:dyDescent="0.25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 x14ac:dyDescent="0.2">
      <c r="C5" s="132">
        <v>19</v>
      </c>
      <c r="D5" s="132"/>
      <c r="E5" s="133" t="s">
        <v>2</v>
      </c>
      <c r="F5" s="133"/>
      <c r="G5" s="133"/>
      <c r="H5" s="133"/>
      <c r="I5" s="6"/>
      <c r="K5" s="18"/>
      <c r="L5" s="18"/>
      <c r="M5" s="134">
        <v>11441</v>
      </c>
      <c r="N5" s="134"/>
      <c r="O5" s="134"/>
      <c r="P5" s="135" t="s">
        <v>3</v>
      </c>
      <c r="Q5" s="135"/>
      <c r="R5" s="135"/>
      <c r="S5" s="135"/>
      <c r="T5" s="19"/>
      <c r="V5" s="20"/>
      <c r="W5" s="136" t="s">
        <v>92</v>
      </c>
      <c r="X5" s="136"/>
      <c r="Y5" s="136"/>
      <c r="Z5" s="136"/>
      <c r="AA5" s="136"/>
      <c r="AB5" s="136"/>
      <c r="AC5" s="136"/>
      <c r="AD5" s="136"/>
      <c r="AE5" s="136"/>
      <c r="AF5" s="137" t="s">
        <v>5</v>
      </c>
      <c r="AG5" s="137"/>
      <c r="AH5" s="137"/>
      <c r="AI5" s="21"/>
      <c r="AJ5" s="22"/>
      <c r="AK5" s="22"/>
      <c r="AL5" s="138" t="s">
        <v>6</v>
      </c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40"/>
    </row>
    <row r="6" spans="1:74" s="5" customFormat="1" ht="12.75" customHeight="1" x14ac:dyDescent="0.2">
      <c r="A6" s="18"/>
      <c r="B6" s="23"/>
      <c r="C6" s="132"/>
      <c r="D6" s="132"/>
      <c r="E6" s="133"/>
      <c r="F6" s="133"/>
      <c r="G6" s="133"/>
      <c r="H6" s="133"/>
      <c r="I6" s="6"/>
      <c r="J6" s="18"/>
      <c r="K6" s="18"/>
      <c r="L6" s="18"/>
      <c r="M6" s="134"/>
      <c r="N6" s="134"/>
      <c r="O6" s="134"/>
      <c r="P6" s="135"/>
      <c r="Q6" s="135"/>
      <c r="R6" s="135"/>
      <c r="S6" s="135"/>
      <c r="T6" s="19"/>
      <c r="U6" s="20"/>
      <c r="V6" s="20"/>
      <c r="W6" s="136"/>
      <c r="X6" s="136"/>
      <c r="Y6" s="136"/>
      <c r="Z6" s="136"/>
      <c r="AA6" s="136"/>
      <c r="AB6" s="136"/>
      <c r="AC6" s="136"/>
      <c r="AD6" s="136"/>
      <c r="AE6" s="136"/>
      <c r="AF6" s="137"/>
      <c r="AG6" s="137"/>
      <c r="AH6" s="137"/>
      <c r="AI6" s="21"/>
      <c r="AJ6" s="22"/>
      <c r="AK6" s="22"/>
      <c r="AL6" s="141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3"/>
    </row>
    <row r="7" spans="1:74" s="29" customFormat="1" ht="15" customHeight="1" thickBot="1" x14ac:dyDescent="0.25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144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6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 x14ac:dyDescent="0.2">
      <c r="A8" s="126" t="s">
        <v>7</v>
      </c>
      <c r="B8" s="128">
        <v>1</v>
      </c>
      <c r="C8" s="128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8">
        <v>12</v>
      </c>
      <c r="N8" s="128">
        <v>13</v>
      </c>
      <c r="O8" s="128">
        <v>14</v>
      </c>
      <c r="P8" s="128">
        <v>15</v>
      </c>
      <c r="Q8" s="128">
        <v>16</v>
      </c>
      <c r="R8" s="128">
        <v>17</v>
      </c>
      <c r="S8" s="128">
        <v>18</v>
      </c>
      <c r="T8" s="128">
        <v>19</v>
      </c>
      <c r="U8" s="128">
        <v>20</v>
      </c>
      <c r="V8" s="128">
        <v>21</v>
      </c>
      <c r="W8" s="128">
        <v>22</v>
      </c>
      <c r="X8" s="128">
        <v>23</v>
      </c>
      <c r="Y8" s="128">
        <v>24</v>
      </c>
      <c r="Z8" s="128">
        <v>25</v>
      </c>
      <c r="AA8" s="128">
        <v>26</v>
      </c>
      <c r="AB8" s="128">
        <v>27</v>
      </c>
      <c r="AC8" s="128">
        <v>28</v>
      </c>
      <c r="AD8" s="128">
        <v>29</v>
      </c>
      <c r="AE8" s="128">
        <v>30</v>
      </c>
      <c r="AF8" s="128">
        <v>31</v>
      </c>
      <c r="AG8" s="33"/>
      <c r="AH8" s="164" t="s">
        <v>8</v>
      </c>
      <c r="AI8" s="166" t="s">
        <v>9</v>
      </c>
      <c r="AJ8" s="168" t="s">
        <v>10</v>
      </c>
      <c r="AK8" s="34"/>
      <c r="AL8" s="170" t="s">
        <v>11</v>
      </c>
      <c r="AM8" s="147" t="s">
        <v>12</v>
      </c>
      <c r="AN8" s="147" t="s">
        <v>13</v>
      </c>
      <c r="AO8" s="147" t="s">
        <v>14</v>
      </c>
      <c r="AP8" s="147" t="s">
        <v>15</v>
      </c>
      <c r="AQ8" s="147" t="s">
        <v>16</v>
      </c>
      <c r="AR8" s="147" t="s">
        <v>17</v>
      </c>
      <c r="AS8" s="147" t="s">
        <v>18</v>
      </c>
      <c r="AT8" s="147" t="s">
        <v>19</v>
      </c>
      <c r="AU8" s="147" t="s">
        <v>20</v>
      </c>
      <c r="AV8" s="147" t="s">
        <v>21</v>
      </c>
      <c r="AW8" s="147" t="s">
        <v>22</v>
      </c>
      <c r="AX8" s="147" t="s">
        <v>23</v>
      </c>
      <c r="AY8" s="149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 x14ac:dyDescent="0.25">
      <c r="A9" s="127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36"/>
      <c r="AH9" s="165"/>
      <c r="AI9" s="167"/>
      <c r="AJ9" s="169"/>
      <c r="AK9" s="34"/>
      <c r="AL9" s="171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50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 x14ac:dyDescent="0.2">
      <c r="A10" s="160" t="s">
        <v>25</v>
      </c>
      <c r="B10" s="96"/>
      <c r="C10" s="96">
        <v>4</v>
      </c>
      <c r="D10" s="96"/>
      <c r="E10" s="96"/>
      <c r="F10" s="96"/>
      <c r="G10" s="96">
        <v>4</v>
      </c>
      <c r="H10" s="96">
        <v>4</v>
      </c>
      <c r="I10" s="96">
        <v>4</v>
      </c>
      <c r="J10" s="96"/>
      <c r="K10" s="96">
        <v>4</v>
      </c>
      <c r="L10" s="96"/>
      <c r="M10" s="96"/>
      <c r="N10" s="96"/>
      <c r="O10" s="96"/>
      <c r="P10" s="96"/>
      <c r="Q10" s="96">
        <v>4</v>
      </c>
      <c r="R10" s="96">
        <v>4</v>
      </c>
      <c r="S10" s="96">
        <v>4</v>
      </c>
      <c r="T10" s="96">
        <v>4</v>
      </c>
      <c r="U10" s="96"/>
      <c r="V10" s="96"/>
      <c r="W10" s="96">
        <v>4</v>
      </c>
      <c r="X10" s="96">
        <v>4</v>
      </c>
      <c r="Y10" s="96">
        <v>4</v>
      </c>
      <c r="Z10" s="96">
        <v>4</v>
      </c>
      <c r="AA10" s="96"/>
      <c r="AB10" s="96"/>
      <c r="AC10" s="96"/>
      <c r="AD10" s="96"/>
      <c r="AE10" s="96"/>
      <c r="AF10" s="96"/>
      <c r="AG10" s="39"/>
      <c r="AH10" s="162">
        <f t="shared" ref="AH10:AH32" si="0">SUM(COUNTIF(B11:AF11,"O"),COUNTIF(B11:AF11,"G"),COUNTIF(A11:AF11,"ـــــ"),COUNTIF(A11:AF11,"D"))</f>
        <v>25</v>
      </c>
      <c r="AI10" s="151">
        <f>SUM(COUNTIF(B11:AF11,"T"),COUNTIF(B11:AF11,"C"),COUNTIF(B11:AF11,"W"),COUNTIF(B11:AF11,"R"))</f>
        <v>6</v>
      </c>
      <c r="AJ10" s="153">
        <f>SUM(B10:AF10)</f>
        <v>52</v>
      </c>
      <c r="AK10" s="155">
        <v>2017</v>
      </c>
      <c r="AL10" s="158">
        <f>SUM(COUNTIF(B11:AF11,"F"))</f>
        <v>0</v>
      </c>
      <c r="AM10" s="178">
        <f>SUM(COUNTIF(B11:AG11,"V"),COUNTIF(B11:AG11,"M"))</f>
        <v>0</v>
      </c>
      <c r="AN10" s="178">
        <f>SUM(COUNTIF(B11:AG11,"E"))</f>
        <v>0</v>
      </c>
      <c r="AO10" s="178">
        <f>SUM(COUNTIF(B11:AG11,"B"))</f>
        <v>0</v>
      </c>
      <c r="AP10" s="178">
        <f>SUM(COUNTIF(B11:AG11,"A"))</f>
        <v>0</v>
      </c>
      <c r="AQ10" s="178">
        <f>SUM(COUNTIF(B11:AG11,"Q"))</f>
        <v>0</v>
      </c>
      <c r="AR10" s="178">
        <f>SUM(COUNTIF(B11:AG11,"S"))</f>
        <v>0</v>
      </c>
      <c r="AS10" s="178">
        <f>SUM(COUNTIF(B11:AG11,"K"))</f>
        <v>0</v>
      </c>
      <c r="AT10" s="178">
        <f>SUM(COUNTIF(B11:AG11,"L"))</f>
        <v>0</v>
      </c>
      <c r="AU10" s="178">
        <f>SUM(COUNTIF(B11:AG11,"P"))</f>
        <v>0</v>
      </c>
      <c r="AV10" s="178">
        <f>SUM(COUNTIF(B11:AG11,"J"))</f>
        <v>0</v>
      </c>
      <c r="AW10" s="178">
        <f>SUM(COUNTIF(B11:AG11,"I"))</f>
        <v>0</v>
      </c>
      <c r="AX10" s="178">
        <f>SUM(COUNTIF(B11:AG11,"Y"))</f>
        <v>0</v>
      </c>
      <c r="AY10" s="172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 x14ac:dyDescent="0.3">
      <c r="A11" s="161"/>
      <c r="B11" s="41" t="s">
        <v>29</v>
      </c>
      <c r="C11" s="41" t="s">
        <v>29</v>
      </c>
      <c r="D11" s="41" t="s">
        <v>29</v>
      </c>
      <c r="E11" s="41" t="s">
        <v>29</v>
      </c>
      <c r="F11" s="41" t="s">
        <v>81</v>
      </c>
      <c r="G11" s="41" t="s">
        <v>81</v>
      </c>
      <c r="H11" s="41" t="s">
        <v>81</v>
      </c>
      <c r="I11" s="41" t="s">
        <v>81</v>
      </c>
      <c r="J11" s="41" t="s">
        <v>81</v>
      </c>
      <c r="K11" s="41" t="s">
        <v>81</v>
      </c>
      <c r="L11" s="41" t="s">
        <v>81</v>
      </c>
      <c r="M11" s="41" t="s">
        <v>80</v>
      </c>
      <c r="N11" s="41" t="s">
        <v>80</v>
      </c>
      <c r="O11" s="41" t="s">
        <v>80</v>
      </c>
      <c r="P11" s="41" t="s">
        <v>80</v>
      </c>
      <c r="Q11" s="41" t="s">
        <v>29</v>
      </c>
      <c r="R11" s="41" t="s">
        <v>29</v>
      </c>
      <c r="S11" s="41" t="s">
        <v>29</v>
      </c>
      <c r="T11" s="41" t="s">
        <v>29</v>
      </c>
      <c r="U11" s="41" t="s">
        <v>29</v>
      </c>
      <c r="V11" s="41" t="s">
        <v>81</v>
      </c>
      <c r="W11" s="41" t="s">
        <v>81</v>
      </c>
      <c r="X11" s="41" t="s">
        <v>81</v>
      </c>
      <c r="Y11" s="41" t="s">
        <v>81</v>
      </c>
      <c r="Z11" s="41" t="s">
        <v>81</v>
      </c>
      <c r="AA11" s="41" t="s">
        <v>28</v>
      </c>
      <c r="AB11" s="41" t="s">
        <v>27</v>
      </c>
      <c r="AC11" s="41" t="s">
        <v>27</v>
      </c>
      <c r="AD11" s="41" t="s">
        <v>27</v>
      </c>
      <c r="AE11" s="41" t="s">
        <v>27</v>
      </c>
      <c r="AF11" s="41" t="s">
        <v>27</v>
      </c>
      <c r="AG11" s="42"/>
      <c r="AH11" s="163"/>
      <c r="AI11" s="152"/>
      <c r="AJ11" s="154"/>
      <c r="AK11" s="156"/>
      <c r="AL11" s="159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3"/>
    </row>
    <row r="12" spans="1:74" s="43" customFormat="1" ht="14.1" customHeight="1" x14ac:dyDescent="0.25">
      <c r="A12" s="160" t="s">
        <v>32</v>
      </c>
      <c r="B12" s="38"/>
      <c r="C12" s="38"/>
      <c r="D12" s="96"/>
      <c r="E12" s="96"/>
      <c r="F12" s="96"/>
      <c r="G12" s="105"/>
      <c r="H12" s="105"/>
      <c r="I12" s="105"/>
      <c r="J12" s="105"/>
      <c r="K12" s="105"/>
      <c r="L12" s="105"/>
      <c r="M12" s="96"/>
      <c r="N12" s="105"/>
      <c r="O12" s="105"/>
      <c r="P12" s="105"/>
      <c r="Q12" s="96"/>
      <c r="R12" s="38" t="s">
        <v>38</v>
      </c>
      <c r="S12" s="38"/>
      <c r="T12" s="38"/>
      <c r="U12" s="96"/>
      <c r="V12" s="96"/>
      <c r="W12" s="96"/>
      <c r="X12" s="96"/>
      <c r="Y12" s="96"/>
      <c r="Z12" s="96"/>
      <c r="AA12" s="96">
        <v>4</v>
      </c>
      <c r="AB12" s="96">
        <v>4</v>
      </c>
      <c r="AC12" s="96">
        <v>4</v>
      </c>
      <c r="AD12" s="174"/>
      <c r="AE12" s="175"/>
      <c r="AF12" s="176"/>
      <c r="AG12" s="45"/>
      <c r="AH12" s="162">
        <f t="shared" si="0"/>
        <v>7</v>
      </c>
      <c r="AI12" s="151">
        <f>SUM(COUNTIF(B13:AF13,"T"),COUNTIF(B13:AF13,"C"),COUNTIF(B13:AF13,"W"),COUNTIF(B13:AF13,"R"))</f>
        <v>21</v>
      </c>
      <c r="AJ12" s="153">
        <f>SUM(B12:AF12)</f>
        <v>12</v>
      </c>
      <c r="AK12" s="156"/>
      <c r="AL12" s="159">
        <f>SUM(COUNTIF(B13:AF13,"F"))</f>
        <v>0</v>
      </c>
      <c r="AM12" s="177">
        <f>SUM(COUNTIF(B13:AG13,"V"),COUNTIF(B13:AG13,"M"))</f>
        <v>0</v>
      </c>
      <c r="AN12" s="177">
        <f>SUM(COUNTIF(B13:AG13,"E"))</f>
        <v>0</v>
      </c>
      <c r="AO12" s="177">
        <f>SUM(COUNTIF(B13:AG13,"B"))</f>
        <v>0</v>
      </c>
      <c r="AP12" s="177">
        <f>SUM(COUNTIF(B13:AG13,"A"))</f>
        <v>0</v>
      </c>
      <c r="AQ12" s="177">
        <f>SUM(COUNTIF(B13:AG13,"Q"))</f>
        <v>0</v>
      </c>
      <c r="AR12" s="177">
        <f>SUM(COUNTIF(B13:AG13,"S"))</f>
        <v>0</v>
      </c>
      <c r="AS12" s="177">
        <f>SUM(COUNTIF(B13:AG13,"K"))</f>
        <v>0</v>
      </c>
      <c r="AT12" s="177">
        <f>SUM(COUNTIF(B13:AG13,"L"))</f>
        <v>0</v>
      </c>
      <c r="AU12" s="177">
        <f>SUM(COUNTIF(B13:AG13,"P"))</f>
        <v>0</v>
      </c>
      <c r="AV12" s="177">
        <f>SUM(COUNTIF(B13:AG13,"J"))</f>
        <v>0</v>
      </c>
      <c r="AW12" s="177">
        <f>SUM(COUNTIF(B13:AG13,"I"))</f>
        <v>0</v>
      </c>
      <c r="AX12" s="177">
        <f>SUM(COUNTIF(B13:AG13,"Y"))</f>
        <v>0</v>
      </c>
      <c r="AY12" s="173">
        <f>SUM(COUNTIF(B13:AG13,"Z"))</f>
        <v>0</v>
      </c>
    </row>
    <row r="13" spans="1:74" s="43" customFormat="1" ht="14.1" customHeight="1" thickBot="1" x14ac:dyDescent="0.3">
      <c r="A13" s="161"/>
      <c r="B13" s="41" t="s">
        <v>27</v>
      </c>
      <c r="C13" s="41" t="s">
        <v>27</v>
      </c>
      <c r="D13" s="41" t="s">
        <v>27</v>
      </c>
      <c r="E13" s="41" t="s">
        <v>27</v>
      </c>
      <c r="F13" s="41" t="s">
        <v>27</v>
      </c>
      <c r="G13" s="41" t="s">
        <v>27</v>
      </c>
      <c r="H13" s="41" t="s">
        <v>27</v>
      </c>
      <c r="I13" s="41" t="s">
        <v>27</v>
      </c>
      <c r="J13" s="41" t="s">
        <v>27</v>
      </c>
      <c r="K13" s="41" t="s">
        <v>27</v>
      </c>
      <c r="L13" s="41" t="s">
        <v>27</v>
      </c>
      <c r="M13" s="41" t="s">
        <v>27</v>
      </c>
      <c r="N13" s="41" t="s">
        <v>27</v>
      </c>
      <c r="O13" s="41" t="s">
        <v>27</v>
      </c>
      <c r="P13" s="41" t="s">
        <v>27</v>
      </c>
      <c r="Q13" s="41" t="s">
        <v>27</v>
      </c>
      <c r="R13" s="41" t="s">
        <v>27</v>
      </c>
      <c r="S13" s="41" t="s">
        <v>27</v>
      </c>
      <c r="T13" s="41" t="s">
        <v>27</v>
      </c>
      <c r="U13" s="41" t="s">
        <v>27</v>
      </c>
      <c r="V13" s="41" t="s">
        <v>28</v>
      </c>
      <c r="W13" s="41" t="s">
        <v>80</v>
      </c>
      <c r="X13" s="41" t="s">
        <v>80</v>
      </c>
      <c r="Y13" s="41" t="s">
        <v>80</v>
      </c>
      <c r="Z13" s="41" t="s">
        <v>80</v>
      </c>
      <c r="AA13" s="41" t="s">
        <v>29</v>
      </c>
      <c r="AB13" s="41" t="s">
        <v>29</v>
      </c>
      <c r="AC13" s="41" t="s">
        <v>29</v>
      </c>
      <c r="AD13" s="174"/>
      <c r="AE13" s="175"/>
      <c r="AF13" s="176"/>
      <c r="AG13" s="47"/>
      <c r="AH13" s="163"/>
      <c r="AI13" s="152"/>
      <c r="AJ13" s="154"/>
      <c r="AK13" s="156"/>
      <c r="AL13" s="159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3"/>
    </row>
    <row r="14" spans="1:74" s="43" customFormat="1" ht="14.1" customHeight="1" x14ac:dyDescent="0.25">
      <c r="A14" s="160" t="s">
        <v>33</v>
      </c>
      <c r="B14" s="96"/>
      <c r="C14" s="38"/>
      <c r="D14" s="96"/>
      <c r="E14" s="96"/>
      <c r="F14" s="38"/>
      <c r="G14" s="96"/>
      <c r="H14" s="96">
        <v>4</v>
      </c>
      <c r="I14" s="96">
        <v>4</v>
      </c>
      <c r="J14" s="38"/>
      <c r="K14" s="105"/>
      <c r="L14" s="105"/>
      <c r="M14" s="96"/>
      <c r="N14" s="105"/>
      <c r="O14" s="38"/>
      <c r="P14" s="96"/>
      <c r="Q14" s="38"/>
      <c r="R14" s="38"/>
      <c r="S14" s="38"/>
      <c r="T14" s="38"/>
      <c r="U14" s="38"/>
      <c r="W14" s="96"/>
      <c r="X14" s="105"/>
      <c r="Y14" s="105"/>
      <c r="Z14" s="105"/>
      <c r="AA14" s="96"/>
      <c r="AB14" s="96"/>
      <c r="AC14" s="96"/>
      <c r="AD14" s="96"/>
      <c r="AE14" s="96"/>
      <c r="AF14" s="96"/>
      <c r="AG14" s="39"/>
      <c r="AH14" s="162">
        <f t="shared" si="0"/>
        <v>18</v>
      </c>
      <c r="AI14" s="151">
        <f>SUM(COUNTIF(B15:AF15,"T"),COUNTIF(B15:AF15,"C"),COUNTIF(B15:AF15,"W"),COUNTIF(B15:AF15,"R"))</f>
        <v>13</v>
      </c>
      <c r="AJ14" s="153">
        <f>SUM(B14:AF14)</f>
        <v>8</v>
      </c>
      <c r="AK14" s="156"/>
      <c r="AL14" s="159">
        <f>SUM(COUNTIF(B15:AF15,"F"))</f>
        <v>0</v>
      </c>
      <c r="AM14" s="177">
        <f>SUM(COUNTIF(B15:AG15,"V"),COUNTIF(B15:AG15,"M"))</f>
        <v>0</v>
      </c>
      <c r="AN14" s="177">
        <f>SUM(COUNTIF(B15:AG15,"E"))</f>
        <v>0</v>
      </c>
      <c r="AO14" s="177">
        <f>SUM(COUNTIF(B15:AG15,"B"))</f>
        <v>0</v>
      </c>
      <c r="AP14" s="177">
        <f>SUM(COUNTIF(B15:AG15,"A"))</f>
        <v>0</v>
      </c>
      <c r="AQ14" s="177">
        <f>SUM(COUNTIF(B15:AG15,"Q"))</f>
        <v>0</v>
      </c>
      <c r="AR14" s="177">
        <f>SUM(COUNTIF(B15:AG15,"S"))</f>
        <v>0</v>
      </c>
      <c r="AS14" s="177">
        <f>SUM(COUNTIF(B15:AG15,"K"))</f>
        <v>0</v>
      </c>
      <c r="AT14" s="177">
        <f>SUM(COUNTIF(B15:AG15,"L"))</f>
        <v>0</v>
      </c>
      <c r="AU14" s="177">
        <f>SUM(COUNTIF(B15:AG15,"P"))</f>
        <v>0</v>
      </c>
      <c r="AV14" s="177">
        <f>SUM(COUNTIF(B15:AG15,"J"))</f>
        <v>0</v>
      </c>
      <c r="AW14" s="177">
        <f>SUM(COUNTIF(B15:AG15,"I"))</f>
        <v>0</v>
      </c>
      <c r="AX14" s="177">
        <f>SUM(COUNTIF(B15:AG15,"Y"))</f>
        <v>0</v>
      </c>
      <c r="AY14" s="173">
        <f>SUM(COUNTIF(B15:AG15,"Z"))</f>
        <v>0</v>
      </c>
    </row>
    <row r="15" spans="1:74" s="43" customFormat="1" ht="14.1" customHeight="1" thickBot="1" x14ac:dyDescent="0.3">
      <c r="A15" s="161"/>
      <c r="B15" s="41" t="s">
        <v>29</v>
      </c>
      <c r="C15" s="41" t="s">
        <v>29</v>
      </c>
      <c r="D15" s="41" t="s">
        <v>29</v>
      </c>
      <c r="E15" s="41" t="s">
        <v>29</v>
      </c>
      <c r="F15" s="41" t="s">
        <v>81</v>
      </c>
      <c r="G15" s="41" t="s">
        <v>81</v>
      </c>
      <c r="H15" s="41" t="s">
        <v>81</v>
      </c>
      <c r="I15" s="41" t="s">
        <v>81</v>
      </c>
      <c r="J15" s="41" t="s">
        <v>28</v>
      </c>
      <c r="K15" s="41" t="s">
        <v>27</v>
      </c>
      <c r="L15" s="41" t="s">
        <v>27</v>
      </c>
      <c r="M15" s="41" t="s">
        <v>27</v>
      </c>
      <c r="N15" s="41" t="s">
        <v>27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27</v>
      </c>
      <c r="T15" s="41" t="s">
        <v>27</v>
      </c>
      <c r="U15" s="41" t="s">
        <v>27</v>
      </c>
      <c r="V15" s="41" t="s">
        <v>28</v>
      </c>
      <c r="W15" s="41" t="s">
        <v>80</v>
      </c>
      <c r="X15" s="41" t="s">
        <v>80</v>
      </c>
      <c r="Y15" s="41" t="s">
        <v>80</v>
      </c>
      <c r="Z15" s="41" t="s">
        <v>80</v>
      </c>
      <c r="AA15" s="41" t="s">
        <v>80</v>
      </c>
      <c r="AB15" s="41" t="s">
        <v>80</v>
      </c>
      <c r="AC15" s="41" t="s">
        <v>80</v>
      </c>
      <c r="AD15" s="41" t="s">
        <v>80</v>
      </c>
      <c r="AE15" s="41" t="s">
        <v>80</v>
      </c>
      <c r="AF15" s="41" t="s">
        <v>29</v>
      </c>
      <c r="AG15" s="42"/>
      <c r="AH15" s="163"/>
      <c r="AI15" s="152"/>
      <c r="AJ15" s="154"/>
      <c r="AK15" s="156"/>
      <c r="AL15" s="159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3"/>
    </row>
    <row r="16" spans="1:74" s="43" customFormat="1" ht="14.1" customHeight="1" x14ac:dyDescent="0.25">
      <c r="A16" s="160" t="s">
        <v>34</v>
      </c>
      <c r="B16" s="38"/>
      <c r="C16" s="38"/>
      <c r="D16" s="96"/>
      <c r="E16" s="96">
        <v>4</v>
      </c>
      <c r="F16" s="96"/>
      <c r="G16" s="96"/>
      <c r="H16" s="96"/>
      <c r="I16" s="38"/>
      <c r="J16" s="38"/>
      <c r="K16" s="38"/>
      <c r="L16" s="96"/>
      <c r="M16" s="38"/>
      <c r="N16" s="38"/>
      <c r="O16" s="105"/>
      <c r="P16" s="96"/>
      <c r="Q16" s="38"/>
      <c r="R16" s="38"/>
      <c r="S16" s="96"/>
      <c r="T16" s="96"/>
      <c r="U16" s="96"/>
      <c r="V16" s="96"/>
      <c r="W16" s="96"/>
      <c r="X16" s="96"/>
      <c r="Y16" s="96">
        <v>4</v>
      </c>
      <c r="Z16" s="96">
        <v>4</v>
      </c>
      <c r="AA16" s="96">
        <v>4</v>
      </c>
      <c r="AB16" s="96">
        <v>4</v>
      </c>
      <c r="AC16" s="96">
        <v>4</v>
      </c>
      <c r="AD16" s="96">
        <v>4</v>
      </c>
      <c r="AE16" s="96">
        <v>12</v>
      </c>
      <c r="AF16" s="48"/>
      <c r="AG16" s="39"/>
      <c r="AH16" s="162">
        <f t="shared" si="0"/>
        <v>16</v>
      </c>
      <c r="AI16" s="151">
        <f>SUM(COUNTIF(B17:AF17,"T"),COUNTIF(B17:AF17,"C"),COUNTIF(B17:AF17,"W"),COUNTIF(B17:AF17,"R"))</f>
        <v>14</v>
      </c>
      <c r="AJ16" s="153">
        <f>SUM(B16:AF16)</f>
        <v>40</v>
      </c>
      <c r="AK16" s="156"/>
      <c r="AL16" s="159">
        <f>SUM(COUNTIF(B17:AF17,"F"))</f>
        <v>0</v>
      </c>
      <c r="AM16" s="177">
        <f>SUM(COUNTIF(B17:AG17,"V"),COUNTIF(B17:AG17,"M"))</f>
        <v>0</v>
      </c>
      <c r="AN16" s="177">
        <f>SUM(COUNTIF(B17:AG17,"E"))</f>
        <v>0</v>
      </c>
      <c r="AO16" s="177">
        <f>SUM(COUNTIF(B17:AG17,"B"))</f>
        <v>0</v>
      </c>
      <c r="AP16" s="177">
        <f>SUM(COUNTIF(B17:AG17,"A"))</f>
        <v>0</v>
      </c>
      <c r="AQ16" s="177">
        <f>SUM(COUNTIF(B17:AG17,"Q"))</f>
        <v>0</v>
      </c>
      <c r="AR16" s="177">
        <f>SUM(COUNTIF(B17:AG17,"S"))</f>
        <v>0</v>
      </c>
      <c r="AS16" s="177">
        <f>SUM(COUNTIF(B17:AG17,"K"))</f>
        <v>0</v>
      </c>
      <c r="AT16" s="177">
        <f>SUM(COUNTIF(B17:AG17,"L"))</f>
        <v>0</v>
      </c>
      <c r="AU16" s="177">
        <f>SUM(COUNTIF(B17:AG17,"P"))</f>
        <v>0</v>
      </c>
      <c r="AV16" s="177">
        <f>SUM(COUNTIF(B17:AG17,"J"))</f>
        <v>0</v>
      </c>
      <c r="AW16" s="177">
        <f>SUM(COUNTIF(B17:AG17,"I"))</f>
        <v>0</v>
      </c>
      <c r="AX16" s="177">
        <f>SUM(COUNTIF(B17:AG17,"Y"))</f>
        <v>0</v>
      </c>
      <c r="AY16" s="173">
        <f>SUM(COUNTIF(B17:AG17,"Z"))</f>
        <v>0</v>
      </c>
    </row>
    <row r="17" spans="1:217" s="43" customFormat="1" ht="14.1" customHeight="1" thickBot="1" x14ac:dyDescent="0.3">
      <c r="A17" s="161"/>
      <c r="B17" s="41" t="s">
        <v>29</v>
      </c>
      <c r="C17" s="41" t="s">
        <v>81</v>
      </c>
      <c r="D17" s="41" t="s">
        <v>81</v>
      </c>
      <c r="E17" s="41" t="s">
        <v>81</v>
      </c>
      <c r="F17" s="41" t="s">
        <v>81</v>
      </c>
      <c r="G17" s="41" t="s">
        <v>81</v>
      </c>
      <c r="H17" s="41" t="s">
        <v>81</v>
      </c>
      <c r="I17" s="41" t="s">
        <v>81</v>
      </c>
      <c r="J17" s="41" t="s">
        <v>28</v>
      </c>
      <c r="K17" s="41" t="s">
        <v>27</v>
      </c>
      <c r="L17" s="41" t="s">
        <v>27</v>
      </c>
      <c r="M17" s="41" t="s">
        <v>27</v>
      </c>
      <c r="N17" s="41" t="s">
        <v>27</v>
      </c>
      <c r="O17" s="99" t="s">
        <v>27</v>
      </c>
      <c r="P17" s="99" t="s">
        <v>27</v>
      </c>
      <c r="Q17" s="99" t="s">
        <v>27</v>
      </c>
      <c r="R17" s="99" t="s">
        <v>27</v>
      </c>
      <c r="S17" s="99" t="s">
        <v>27</v>
      </c>
      <c r="T17" s="99" t="s">
        <v>27</v>
      </c>
      <c r="U17" s="99" t="s">
        <v>27</v>
      </c>
      <c r="V17" s="99" t="s">
        <v>27</v>
      </c>
      <c r="W17" s="99" t="s">
        <v>28</v>
      </c>
      <c r="X17" s="99" t="s">
        <v>80</v>
      </c>
      <c r="Y17" s="41" t="s">
        <v>29</v>
      </c>
      <c r="Z17" s="41" t="s">
        <v>29</v>
      </c>
      <c r="AA17" s="41" t="s">
        <v>29</v>
      </c>
      <c r="AB17" s="41" t="s">
        <v>29</v>
      </c>
      <c r="AC17" s="41" t="s">
        <v>29</v>
      </c>
      <c r="AD17" s="41" t="s">
        <v>29</v>
      </c>
      <c r="AE17" s="41" t="s">
        <v>35</v>
      </c>
      <c r="AF17" s="48"/>
      <c r="AG17" s="42"/>
      <c r="AH17" s="163"/>
      <c r="AI17" s="152"/>
      <c r="AJ17" s="154"/>
      <c r="AK17" s="156"/>
      <c r="AL17" s="159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3"/>
    </row>
    <row r="18" spans="1:217" s="43" customFormat="1" ht="14.1" customHeight="1" x14ac:dyDescent="0.25">
      <c r="A18" s="160" t="s">
        <v>36</v>
      </c>
      <c r="B18" s="96">
        <v>12</v>
      </c>
      <c r="C18" s="96">
        <v>4</v>
      </c>
      <c r="D18" s="96">
        <v>4</v>
      </c>
      <c r="E18" s="96">
        <v>4</v>
      </c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/>
      <c r="T18" s="96"/>
      <c r="U18" s="96"/>
      <c r="V18" s="96"/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62">
        <f t="shared" si="0"/>
        <v>10</v>
      </c>
      <c r="AI18" s="151">
        <f>SUM(COUNTIF(B19:AF19,"T"),COUNTIF(B19:AF19,"C"),COUNTIF(B19:AF19,"W"),COUNTIF(B19:AF19,"R"))</f>
        <v>14</v>
      </c>
      <c r="AJ18" s="153">
        <f>SUM(B18:AF18)</f>
        <v>24</v>
      </c>
      <c r="AK18" s="156"/>
      <c r="AL18" s="159">
        <f>SUM(COUNTIF(B19:AF19,"F"))</f>
        <v>0</v>
      </c>
      <c r="AM18" s="177">
        <f>SUM(COUNTIF(B19:AG19,"V"),COUNTIF(B19:AG19,"M"))</f>
        <v>7</v>
      </c>
      <c r="AN18" s="177">
        <f>SUM(COUNTIF(B19:AG19,"E"))</f>
        <v>0</v>
      </c>
      <c r="AO18" s="177">
        <f>SUM(COUNTIF(B19:AG19,"B"))</f>
        <v>0</v>
      </c>
      <c r="AP18" s="177">
        <f>SUM(COUNTIF(B19:AG19,"A"))</f>
        <v>0</v>
      </c>
      <c r="AQ18" s="177">
        <f>SUM(COUNTIF(B19:AG19,"Q"))</f>
        <v>0</v>
      </c>
      <c r="AR18" s="177">
        <f>SUM(COUNTIF(B19:AG19,"S"))</f>
        <v>0</v>
      </c>
      <c r="AS18" s="177">
        <f>SUM(COUNTIF(B19:AG19,"K"))</f>
        <v>0</v>
      </c>
      <c r="AT18" s="177">
        <f>SUM(COUNTIF(B19:AG19,"L"))</f>
        <v>0</v>
      </c>
      <c r="AU18" s="177">
        <f>SUM(COUNTIF(B19:AG19,"P"))</f>
        <v>0</v>
      </c>
      <c r="AV18" s="177">
        <f>SUM(COUNTIF(B19:AG19,"J"))</f>
        <v>0</v>
      </c>
      <c r="AW18" s="177">
        <f>SUM(COUNTIF(B19:AG19,"I"))</f>
        <v>0</v>
      </c>
      <c r="AX18" s="177">
        <f>SUM(COUNTIF(B19:AG19,"Y"))</f>
        <v>0</v>
      </c>
      <c r="AY18" s="173">
        <f>SUM(COUNTIF(B19:AG19,"Z"))</f>
        <v>0</v>
      </c>
    </row>
    <row r="19" spans="1:217" s="43" customFormat="1" ht="14.1" customHeight="1" thickBot="1" x14ac:dyDescent="0.3">
      <c r="A19" s="161"/>
      <c r="B19" s="41" t="s">
        <v>35</v>
      </c>
      <c r="C19" s="41" t="s">
        <v>29</v>
      </c>
      <c r="D19" s="41" t="s">
        <v>29</v>
      </c>
      <c r="E19" s="41" t="s">
        <v>29</v>
      </c>
      <c r="F19" s="41" t="s">
        <v>29</v>
      </c>
      <c r="G19" s="41" t="s">
        <v>29</v>
      </c>
      <c r="H19" s="41" t="s">
        <v>81</v>
      </c>
      <c r="I19" s="41" t="s">
        <v>81</v>
      </c>
      <c r="J19" s="41" t="s">
        <v>81</v>
      </c>
      <c r="K19" s="41" t="s">
        <v>81</v>
      </c>
      <c r="L19" s="41" t="s">
        <v>28</v>
      </c>
      <c r="M19" s="41" t="s">
        <v>27</v>
      </c>
      <c r="N19" s="41" t="s">
        <v>27</v>
      </c>
      <c r="O19" s="41" t="s">
        <v>27</v>
      </c>
      <c r="P19" s="41" t="s">
        <v>27</v>
      </c>
      <c r="Q19" s="41" t="s">
        <v>27</v>
      </c>
      <c r="R19" s="41" t="s">
        <v>27</v>
      </c>
      <c r="S19" s="41" t="s">
        <v>27</v>
      </c>
      <c r="T19" s="41" t="s">
        <v>27</v>
      </c>
      <c r="U19" s="41" t="s">
        <v>27</v>
      </c>
      <c r="V19" s="41" t="s">
        <v>27</v>
      </c>
      <c r="W19" s="41" t="s">
        <v>27</v>
      </c>
      <c r="X19" s="41" t="s">
        <v>27</v>
      </c>
      <c r="Y19" s="41" t="s">
        <v>27</v>
      </c>
      <c r="Z19" s="41" t="s">
        <v>12</v>
      </c>
      <c r="AA19" s="41" t="s">
        <v>38</v>
      </c>
      <c r="AB19" s="41" t="s">
        <v>12</v>
      </c>
      <c r="AC19" s="41" t="s">
        <v>12</v>
      </c>
      <c r="AD19" s="41" t="s">
        <v>12</v>
      </c>
      <c r="AE19" s="41" t="s">
        <v>12</v>
      </c>
      <c r="AF19" s="41" t="s">
        <v>12</v>
      </c>
      <c r="AG19" s="42"/>
      <c r="AH19" s="163"/>
      <c r="AI19" s="152"/>
      <c r="AJ19" s="154"/>
      <c r="AK19" s="156"/>
      <c r="AL19" s="159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3"/>
    </row>
    <row r="20" spans="1:217" s="43" customFormat="1" ht="14.1" customHeight="1" x14ac:dyDescent="0.25">
      <c r="A20" s="160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>
        <v>2</v>
      </c>
      <c r="W20" s="98">
        <v>2</v>
      </c>
      <c r="X20" s="98">
        <v>2</v>
      </c>
      <c r="Y20" s="98">
        <v>6</v>
      </c>
      <c r="Z20" s="105">
        <v>8</v>
      </c>
      <c r="AA20" s="105">
        <v>8</v>
      </c>
      <c r="AB20" s="105">
        <v>8</v>
      </c>
      <c r="AC20" s="38"/>
      <c r="AD20" s="38"/>
      <c r="AE20" s="38"/>
      <c r="AF20" s="48"/>
      <c r="AG20" s="39"/>
      <c r="AH20" s="162">
        <f t="shared" si="0"/>
        <v>15</v>
      </c>
      <c r="AI20" s="151">
        <v>3</v>
      </c>
      <c r="AJ20" s="153">
        <f>SUM(B20:AF20)</f>
        <v>36</v>
      </c>
      <c r="AK20" s="156"/>
      <c r="AL20" s="159">
        <f>SUM(COUNTIF(B21:AF21,"F"))</f>
        <v>0</v>
      </c>
      <c r="AM20" s="177">
        <f>SUM(COUNTIF(B21:AG21,"V"),COUNTIF(B21:AG21,"M"))</f>
        <v>12</v>
      </c>
      <c r="AN20" s="177">
        <f>SUM(COUNTIF(B21:AG21,"E"))</f>
        <v>0</v>
      </c>
      <c r="AO20" s="177">
        <f>SUM(COUNTIF(B21:AG21,"B"))</f>
        <v>0</v>
      </c>
      <c r="AP20" s="177">
        <f>SUM(COUNTIF(B21:AG21,"A"))</f>
        <v>0</v>
      </c>
      <c r="AQ20" s="177">
        <f>SUM(COUNTIF(B21:AG21,"Q"))</f>
        <v>0</v>
      </c>
      <c r="AR20" s="177">
        <f>SUM(COUNTIF(B21:AG21,"S"))</f>
        <v>0</v>
      </c>
      <c r="AS20" s="177">
        <f>SUM(COUNTIF(B21:AG21,"K"))</f>
        <v>0</v>
      </c>
      <c r="AT20" s="177">
        <f>SUM(COUNTIF(B21:AG21,"L"))</f>
        <v>0</v>
      </c>
      <c r="AU20" s="177">
        <f>SUM(COUNTIF(B21:AG21,"P"))</f>
        <v>0</v>
      </c>
      <c r="AV20" s="177">
        <f>SUM(COUNTIF(B21:AG21,"J"))</f>
        <v>0</v>
      </c>
      <c r="AW20" s="177">
        <f>SUM(COUNTIF(B21:AG21,"I"))</f>
        <v>0</v>
      </c>
      <c r="AX20" s="177">
        <f>SUM(COUNTIF(B21:AG21,"Y"))</f>
        <v>0</v>
      </c>
      <c r="AY20" s="173">
        <f>SUM(COUNTIF(B21:AG21,"Z"))</f>
        <v>0</v>
      </c>
    </row>
    <row r="21" spans="1:217" s="43" customFormat="1" ht="14.1" customHeight="1" thickBot="1" x14ac:dyDescent="0.3">
      <c r="A21" s="161"/>
      <c r="B21" s="41" t="s">
        <v>12</v>
      </c>
      <c r="C21" s="41" t="s">
        <v>38</v>
      </c>
      <c r="D21" s="41" t="s">
        <v>12</v>
      </c>
      <c r="E21" s="41" t="s">
        <v>12</v>
      </c>
      <c r="F21" s="41" t="s">
        <v>12</v>
      </c>
      <c r="G21" s="41" t="s">
        <v>12</v>
      </c>
      <c r="H21" s="41" t="s">
        <v>12</v>
      </c>
      <c r="I21" s="41" t="s">
        <v>12</v>
      </c>
      <c r="J21" s="41" t="s">
        <v>38</v>
      </c>
      <c r="K21" s="41" t="s">
        <v>12</v>
      </c>
      <c r="L21" s="41" t="s">
        <v>12</v>
      </c>
      <c r="M21" s="41" t="s">
        <v>12</v>
      </c>
      <c r="N21" s="97" t="s">
        <v>93</v>
      </c>
      <c r="O21" s="41" t="s">
        <v>80</v>
      </c>
      <c r="P21" s="41" t="s">
        <v>80</v>
      </c>
      <c r="Q21" s="41" t="s">
        <v>80</v>
      </c>
      <c r="R21" s="41" t="s">
        <v>80</v>
      </c>
      <c r="S21" s="41" t="s">
        <v>80</v>
      </c>
      <c r="T21" s="41" t="s">
        <v>80</v>
      </c>
      <c r="U21" s="41" t="s">
        <v>80</v>
      </c>
      <c r="V21" s="41" t="s">
        <v>29</v>
      </c>
      <c r="W21" s="41" t="s">
        <v>29</v>
      </c>
      <c r="X21" s="41" t="s">
        <v>29</v>
      </c>
      <c r="Y21" s="41" t="s">
        <v>29</v>
      </c>
      <c r="Z21" s="46" t="s">
        <v>35</v>
      </c>
      <c r="AA21" s="46" t="s">
        <v>35</v>
      </c>
      <c r="AB21" s="46" t="s">
        <v>35</v>
      </c>
      <c r="AC21" s="41" t="s">
        <v>81</v>
      </c>
      <c r="AD21" s="41" t="s">
        <v>28</v>
      </c>
      <c r="AE21" s="41" t="s">
        <v>27</v>
      </c>
      <c r="AF21" s="48"/>
      <c r="AG21" s="42"/>
      <c r="AH21" s="163"/>
      <c r="AI21" s="152"/>
      <c r="AJ21" s="154"/>
      <c r="AK21" s="157"/>
      <c r="AL21" s="159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3"/>
    </row>
    <row r="22" spans="1:217" s="51" customFormat="1" ht="14.1" customHeight="1" x14ac:dyDescent="0.25">
      <c r="A22" s="160" t="s">
        <v>39</v>
      </c>
      <c r="B22" s="38"/>
      <c r="C22" s="38"/>
      <c r="D22" s="96"/>
      <c r="E22" s="96"/>
      <c r="F22" s="96"/>
      <c r="G22" s="96"/>
      <c r="H22" s="96"/>
      <c r="I22" s="96"/>
      <c r="J22" s="9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/>
      <c r="AB22" s="96"/>
      <c r="AC22" s="38"/>
      <c r="AD22" s="38"/>
      <c r="AE22" s="38"/>
      <c r="AF22" s="96"/>
      <c r="AG22" s="39"/>
      <c r="AH22" s="162">
        <f t="shared" si="0"/>
        <v>15</v>
      </c>
      <c r="AI22" s="151">
        <f>SUM(COUNTIF(B23:AF23,"T"),COUNTIF(B23:AF23,"C"),COUNTIF(B23:AF23,"W"),COUNTIF(B23:AF23,"R"))</f>
        <v>16</v>
      </c>
      <c r="AJ22" s="153">
        <f>SUM(B22:AF22)</f>
        <v>0</v>
      </c>
      <c r="AK22" s="179">
        <v>2017</v>
      </c>
      <c r="AL22" s="159">
        <f>SUM(COUNTIF(B23:AF23,"F"))</f>
        <v>0</v>
      </c>
      <c r="AM22" s="177">
        <f>SUM(COUNTIF(B23:AG23,"V"),COUNTIF(B23:AG23,"M"))</f>
        <v>0</v>
      </c>
      <c r="AN22" s="177">
        <f>SUM(COUNTIF(B23:AG23,"E"))</f>
        <v>0</v>
      </c>
      <c r="AO22" s="177">
        <f>SUM(COUNTIF(B23:AG23,"B"))</f>
        <v>0</v>
      </c>
      <c r="AP22" s="177">
        <f>SUM(COUNTIF(B23:AG23,"A"))</f>
        <v>0</v>
      </c>
      <c r="AQ22" s="177">
        <f>SUM(COUNTIF(B23:AG23,"Q"))</f>
        <v>0</v>
      </c>
      <c r="AR22" s="177">
        <f>SUM(COUNTIF(B23:AG23,"S"))</f>
        <v>0</v>
      </c>
      <c r="AS22" s="177">
        <f>SUM(COUNTIF(B23:AG23,"K"))</f>
        <v>0</v>
      </c>
      <c r="AT22" s="177">
        <f>SUM(COUNTIF(B23:AG23,"L"))</f>
        <v>0</v>
      </c>
      <c r="AU22" s="177">
        <f>SUM(COUNTIF(B23:AG23,"P"))</f>
        <v>0</v>
      </c>
      <c r="AV22" s="177">
        <f>SUM(COUNTIF(B23:AG23,"J"))</f>
        <v>0</v>
      </c>
      <c r="AW22" s="177">
        <f>SUM(COUNTIF(B23:AG23,"I"))</f>
        <v>0</v>
      </c>
      <c r="AX22" s="177">
        <f>SUM(COUNTIF(B23:AG23,"Y"))</f>
        <v>0</v>
      </c>
      <c r="AY22" s="173">
        <f>SUM(COUNTIF(B23:AG23,"Z"))</f>
        <v>0</v>
      </c>
    </row>
    <row r="23" spans="1:217" s="51" customFormat="1" ht="14.1" customHeight="1" thickBot="1" x14ac:dyDescent="0.3">
      <c r="A23" s="161"/>
      <c r="B23" s="41" t="s">
        <v>27</v>
      </c>
      <c r="C23" s="41" t="s">
        <v>27</v>
      </c>
      <c r="D23" s="41" t="s">
        <v>27</v>
      </c>
      <c r="E23" s="41" t="s">
        <v>27</v>
      </c>
      <c r="F23" s="41" t="s">
        <v>27</v>
      </c>
      <c r="G23" s="41" t="s">
        <v>27</v>
      </c>
      <c r="H23" s="41" t="s">
        <v>27</v>
      </c>
      <c r="I23" s="99" t="s">
        <v>27</v>
      </c>
      <c r="J23" s="99" t="s">
        <v>27</v>
      </c>
      <c r="K23" s="41" t="s">
        <v>27</v>
      </c>
      <c r="L23" s="41" t="s">
        <v>27</v>
      </c>
      <c r="M23" s="41" t="s">
        <v>27</v>
      </c>
      <c r="N23" s="41" t="s">
        <v>27</v>
      </c>
      <c r="O23" s="41" t="s">
        <v>27</v>
      </c>
      <c r="P23" s="41" t="s">
        <v>27</v>
      </c>
      <c r="Q23" s="41" t="s">
        <v>28</v>
      </c>
      <c r="R23" s="41" t="s">
        <v>80</v>
      </c>
      <c r="S23" s="41" t="s">
        <v>80</v>
      </c>
      <c r="T23" s="41" t="s">
        <v>80</v>
      </c>
      <c r="U23" s="41" t="s">
        <v>80</v>
      </c>
      <c r="V23" s="41" t="s">
        <v>80</v>
      </c>
      <c r="W23" s="41" t="s">
        <v>80</v>
      </c>
      <c r="X23" s="41" t="s">
        <v>80</v>
      </c>
      <c r="Y23" s="41" t="s">
        <v>29</v>
      </c>
      <c r="Z23" s="41" t="s">
        <v>81</v>
      </c>
      <c r="AA23" s="41" t="s">
        <v>81</v>
      </c>
      <c r="AB23" s="41" t="s">
        <v>81</v>
      </c>
      <c r="AC23" s="41" t="s">
        <v>81</v>
      </c>
      <c r="AD23" s="41" t="s">
        <v>81</v>
      </c>
      <c r="AE23" s="41" t="s">
        <v>81</v>
      </c>
      <c r="AF23" s="41" t="s">
        <v>81</v>
      </c>
      <c r="AG23" s="42"/>
      <c r="AH23" s="163"/>
      <c r="AI23" s="152"/>
      <c r="AJ23" s="154"/>
      <c r="AK23" s="180"/>
      <c r="AL23" s="159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3"/>
    </row>
    <row r="24" spans="1:217" s="5" customFormat="1" ht="14.1" customHeight="1" x14ac:dyDescent="0.3">
      <c r="A24" s="160" t="s">
        <v>40</v>
      </c>
      <c r="B24" s="38"/>
      <c r="C24" s="96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96">
        <v>4</v>
      </c>
      <c r="AE24" s="44"/>
      <c r="AF24" s="44"/>
      <c r="AG24" s="39"/>
      <c r="AH24" s="162">
        <f t="shared" si="0"/>
        <v>15</v>
      </c>
      <c r="AI24" s="151">
        <f>SUM(COUNTIF(B25:AF25,"T"),COUNTIF(B25:AF25,"C"),COUNTIF(B25:AF25,"W"),COUNTIF(B25:AF25,"R"))</f>
        <v>16</v>
      </c>
      <c r="AJ24" s="153">
        <f>SUM(B24:AF24)</f>
        <v>4</v>
      </c>
      <c r="AK24" s="180"/>
      <c r="AL24" s="159">
        <f>SUM(COUNTIF(B25:AF25,"F"))</f>
        <v>0</v>
      </c>
      <c r="AM24" s="177">
        <f>SUM(COUNTIF(B25:AG25,"V"),COUNTIF(B25:AG25,"M"))</f>
        <v>0</v>
      </c>
      <c r="AN24" s="177">
        <f>SUM(COUNTIF(B25:AG25,"E"))</f>
        <v>0</v>
      </c>
      <c r="AO24" s="177">
        <f>SUM(COUNTIF(B25:AG25,"B"))</f>
        <v>0</v>
      </c>
      <c r="AP24" s="177">
        <f>SUM(COUNTIF(B25:AG25,"A"))</f>
        <v>0</v>
      </c>
      <c r="AQ24" s="177">
        <f>SUM(COUNTIF(B25:AG25,"Q"))</f>
        <v>0</v>
      </c>
      <c r="AR24" s="177">
        <f>SUM(COUNTIF(B25:AG25,"S"))</f>
        <v>0</v>
      </c>
      <c r="AS24" s="177">
        <f>SUM(COUNTIF(B25:AG25,"K"))</f>
        <v>0</v>
      </c>
      <c r="AT24" s="177">
        <f>SUM(COUNTIF(B25:AG25,"L"))</f>
        <v>0</v>
      </c>
      <c r="AU24" s="177">
        <f>SUM(COUNTIF(B25:AG25,"P"))</f>
        <v>0</v>
      </c>
      <c r="AV24" s="177">
        <f>SUM(COUNTIF(B25:AG25,"J"))</f>
        <v>0</v>
      </c>
      <c r="AW24" s="177">
        <f>SUM(COUNTIF(B25:AG25,"I"))</f>
        <v>0</v>
      </c>
      <c r="AX24" s="177">
        <f>SUM(COUNTIF(B25:AG25,"Y"))</f>
        <v>0</v>
      </c>
      <c r="AY24" s="173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 x14ac:dyDescent="0.25">
      <c r="A25" s="161"/>
      <c r="B25" s="41" t="s">
        <v>81</v>
      </c>
      <c r="C25" s="41" t="s">
        <v>81</v>
      </c>
      <c r="D25" s="41" t="s">
        <v>28</v>
      </c>
      <c r="E25" s="41" t="s">
        <v>27</v>
      </c>
      <c r="F25" s="41" t="s">
        <v>27</v>
      </c>
      <c r="G25" s="41" t="s">
        <v>27</v>
      </c>
      <c r="H25" s="46" t="s">
        <v>27</v>
      </c>
      <c r="I25" s="46" t="s">
        <v>27</v>
      </c>
      <c r="J25" s="46" t="s">
        <v>27</v>
      </c>
      <c r="K25" s="46" t="s">
        <v>27</v>
      </c>
      <c r="L25" s="46" t="s">
        <v>27</v>
      </c>
      <c r="M25" s="46" t="s">
        <v>27</v>
      </c>
      <c r="N25" s="46" t="s">
        <v>27</v>
      </c>
      <c r="O25" s="46" t="s">
        <v>27</v>
      </c>
      <c r="P25" s="46" t="s">
        <v>27</v>
      </c>
      <c r="Q25" s="46" t="s">
        <v>27</v>
      </c>
      <c r="R25" s="46" t="s">
        <v>28</v>
      </c>
      <c r="S25" s="46" t="s">
        <v>80</v>
      </c>
      <c r="T25" s="46" t="s">
        <v>80</v>
      </c>
      <c r="U25" s="46" t="s">
        <v>80</v>
      </c>
      <c r="V25" s="46" t="s">
        <v>80</v>
      </c>
      <c r="W25" s="46" t="s">
        <v>80</v>
      </c>
      <c r="X25" s="46" t="s">
        <v>80</v>
      </c>
      <c r="Y25" s="41" t="s">
        <v>29</v>
      </c>
      <c r="Z25" s="41" t="s">
        <v>29</v>
      </c>
      <c r="AA25" s="41" t="s">
        <v>29</v>
      </c>
      <c r="AB25" s="41" t="s">
        <v>29</v>
      </c>
      <c r="AC25" s="46" t="s">
        <v>81</v>
      </c>
      <c r="AD25" s="46" t="s">
        <v>81</v>
      </c>
      <c r="AE25" s="46" t="s">
        <v>81</v>
      </c>
      <c r="AF25" s="46" t="s">
        <v>28</v>
      </c>
      <c r="AG25" s="42"/>
      <c r="AH25" s="163"/>
      <c r="AI25" s="152"/>
      <c r="AJ25" s="154"/>
      <c r="AK25" s="180"/>
      <c r="AL25" s="159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3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 x14ac:dyDescent="0.2">
      <c r="A26" s="160" t="s">
        <v>41</v>
      </c>
      <c r="B26" s="38" t="s">
        <v>38</v>
      </c>
      <c r="C26" s="38" t="s">
        <v>38</v>
      </c>
      <c r="D26" s="38" t="s">
        <v>38</v>
      </c>
      <c r="E26" s="38" t="s">
        <v>38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 t="s">
        <v>26</v>
      </c>
      <c r="R26" s="96">
        <v>4</v>
      </c>
      <c r="S26" s="96">
        <v>4</v>
      </c>
      <c r="T26" s="96">
        <v>4</v>
      </c>
      <c r="U26" s="38"/>
      <c r="V26" s="38" t="s">
        <v>26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62">
        <f t="shared" si="0"/>
        <v>18</v>
      </c>
      <c r="AI26" s="151">
        <f>SUM(COUNTIF(B27:AF27,"T"),COUNTIF(B27:AF27,"C"),COUNTIF(B27:AF27,"W"),COUNTIF(B27:AF27,"R"))</f>
        <v>12</v>
      </c>
      <c r="AJ26" s="153">
        <f>SUM(B26:AF26)</f>
        <v>12</v>
      </c>
      <c r="AK26" s="180"/>
      <c r="AL26" s="159">
        <f>SUM(COUNTIF(B27:AF27,"F"))</f>
        <v>0</v>
      </c>
      <c r="AM26" s="177">
        <f>SUM(COUNTIF(B27:AG27,"V"),COUNTIF(B27:AG27,"M"))</f>
        <v>0</v>
      </c>
      <c r="AN26" s="177">
        <f>SUM(COUNTIF(B27:AG27,"E"))</f>
        <v>0</v>
      </c>
      <c r="AO26" s="177">
        <f>SUM(COUNTIF(B27:AG27,"B"))</f>
        <v>0</v>
      </c>
      <c r="AP26" s="177">
        <f>SUM(COUNTIF(B27:AG27,"A"))</f>
        <v>0</v>
      </c>
      <c r="AQ26" s="177">
        <f>SUM(COUNTIF(B27:AG27,"Q"))</f>
        <v>0</v>
      </c>
      <c r="AR26" s="177">
        <f>SUM(COUNTIF(B27:AG27,"S"))</f>
        <v>0</v>
      </c>
      <c r="AS26" s="177">
        <f>SUM(COUNTIF(B27:AG27,"K"))</f>
        <v>0</v>
      </c>
      <c r="AT26" s="177">
        <f>SUM(COUNTIF(B27:AG27,"L"))</f>
        <v>0</v>
      </c>
      <c r="AU26" s="177">
        <f>SUM(COUNTIF(B27:AG27,"P"))</f>
        <v>0</v>
      </c>
      <c r="AV26" s="177">
        <f>SUM(COUNTIF(B27:AG27,"J"))</f>
        <v>0</v>
      </c>
      <c r="AW26" s="177">
        <f>SUM(COUNTIF(B27:AG27,"I"))</f>
        <v>0</v>
      </c>
      <c r="AX26" s="177">
        <f>SUM(COUNTIF(B27:AG27,"Y"))</f>
        <v>0</v>
      </c>
      <c r="AY26" s="173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 x14ac:dyDescent="0.25">
      <c r="A27" s="161"/>
      <c r="B27" s="41" t="s">
        <v>27</v>
      </c>
      <c r="C27" s="41" t="s">
        <v>27</v>
      </c>
      <c r="D27" s="41" t="s">
        <v>27</v>
      </c>
      <c r="E27" s="41" t="s">
        <v>27</v>
      </c>
      <c r="F27" s="41" t="s">
        <v>27</v>
      </c>
      <c r="G27" s="41" t="s">
        <v>27</v>
      </c>
      <c r="H27" s="41" t="s">
        <v>27</v>
      </c>
      <c r="I27" s="41" t="s">
        <v>27</v>
      </c>
      <c r="J27" s="41" t="s">
        <v>27</v>
      </c>
      <c r="K27" s="41" t="s">
        <v>27</v>
      </c>
      <c r="L27" s="41" t="s">
        <v>27</v>
      </c>
      <c r="M27" s="41" t="s">
        <v>28</v>
      </c>
      <c r="N27" s="41" t="s">
        <v>29</v>
      </c>
      <c r="O27" s="41" t="s">
        <v>29</v>
      </c>
      <c r="P27" s="41" t="s">
        <v>29</v>
      </c>
      <c r="Q27" s="115" t="s">
        <v>35</v>
      </c>
      <c r="R27" s="41" t="s">
        <v>29</v>
      </c>
      <c r="S27" s="41" t="s">
        <v>29</v>
      </c>
      <c r="T27" s="41" t="s">
        <v>29</v>
      </c>
      <c r="U27" s="41" t="s">
        <v>29</v>
      </c>
      <c r="V27" s="115" t="s">
        <v>35</v>
      </c>
      <c r="W27" s="41" t="s">
        <v>29</v>
      </c>
      <c r="X27" s="41" t="s">
        <v>81</v>
      </c>
      <c r="Y27" s="41" t="s">
        <v>81</v>
      </c>
      <c r="Z27" s="41" t="s">
        <v>81</v>
      </c>
      <c r="AA27" s="41" t="s">
        <v>81</v>
      </c>
      <c r="AB27" s="41" t="s">
        <v>81</v>
      </c>
      <c r="AC27" s="41" t="s">
        <v>81</v>
      </c>
      <c r="AD27" s="41" t="s">
        <v>81</v>
      </c>
      <c r="AE27" s="115" t="s">
        <v>81</v>
      </c>
      <c r="AF27" s="102"/>
      <c r="AG27" s="42"/>
      <c r="AH27" s="163"/>
      <c r="AI27" s="152"/>
      <c r="AJ27" s="154"/>
      <c r="AK27" s="180"/>
      <c r="AL27" s="159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3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 x14ac:dyDescent="0.2">
      <c r="A28" s="160" t="s">
        <v>43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38" t="s">
        <v>26</v>
      </c>
      <c r="X28" s="38" t="s">
        <v>26</v>
      </c>
      <c r="Y28" s="44"/>
      <c r="Z28" s="44"/>
      <c r="AA28" s="44"/>
      <c r="AB28" s="96">
        <v>4</v>
      </c>
      <c r="AC28" s="96">
        <v>4</v>
      </c>
      <c r="AD28" s="44"/>
      <c r="AE28" s="107">
        <v>4</v>
      </c>
      <c r="AF28" s="107">
        <v>4</v>
      </c>
      <c r="AG28" s="39"/>
      <c r="AH28" s="162">
        <f t="shared" si="0"/>
        <v>16</v>
      </c>
      <c r="AI28" s="151">
        <f>SUM(COUNTIF(B29:AF29,"T"),COUNTIF(B29:AF29,"C"),COUNTIF(B29:AF29,"W"),COUNTIF(B29:AF29,"R"))</f>
        <v>15</v>
      </c>
      <c r="AJ28" s="153">
        <f>SUM(B28:AF28)</f>
        <v>16</v>
      </c>
      <c r="AK28" s="180"/>
      <c r="AL28" s="159">
        <f>SUM(COUNTIF(B29:AF29,"F"))</f>
        <v>0</v>
      </c>
      <c r="AM28" s="177">
        <f>SUM(COUNTIF(B29:AG29,"V"),COUNTIF(B29:AG29,"M"))</f>
        <v>0</v>
      </c>
      <c r="AN28" s="177">
        <f>SUM(COUNTIF(B29:AG29,"E"))</f>
        <v>0</v>
      </c>
      <c r="AO28" s="177">
        <f>SUM(COUNTIF(B29:AG29,"B"))</f>
        <v>0</v>
      </c>
      <c r="AP28" s="177">
        <f>SUM(COUNTIF(B29:AG29,"A"))</f>
        <v>0</v>
      </c>
      <c r="AQ28" s="177">
        <f>SUM(COUNTIF(B29:AG29,"Q"))</f>
        <v>0</v>
      </c>
      <c r="AR28" s="177">
        <f>SUM(COUNTIF(B29:AG29,"S"))</f>
        <v>0</v>
      </c>
      <c r="AS28" s="177">
        <f>SUM(COUNTIF(B29:AG29,"K"))</f>
        <v>0</v>
      </c>
      <c r="AT28" s="177">
        <f>SUM(COUNTIF(B29:AG29,"L"))</f>
        <v>0</v>
      </c>
      <c r="AU28" s="177">
        <f>SUM(COUNTIF(B29:AG29,"P"))</f>
        <v>0</v>
      </c>
      <c r="AV28" s="177">
        <f>SUM(COUNTIF(B29:AG29,"J"))</f>
        <v>0</v>
      </c>
      <c r="AW28" s="177">
        <f>SUM(COUNTIF(B29:AG29,"I"))</f>
        <v>0</v>
      </c>
      <c r="AX28" s="177">
        <f>SUM(COUNTIF(B29:AG29,"Y"))</f>
        <v>0</v>
      </c>
      <c r="AY28" s="173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 x14ac:dyDescent="0.25">
      <c r="A29" s="161"/>
      <c r="B29" s="46" t="s">
        <v>81</v>
      </c>
      <c r="C29" s="46" t="s">
        <v>28</v>
      </c>
      <c r="D29" s="46" t="s">
        <v>27</v>
      </c>
      <c r="E29" s="46" t="s">
        <v>27</v>
      </c>
      <c r="F29" s="46" t="s">
        <v>27</v>
      </c>
      <c r="G29" s="46" t="s">
        <v>27</v>
      </c>
      <c r="H29" s="46" t="s">
        <v>27</v>
      </c>
      <c r="I29" s="46" t="s">
        <v>27</v>
      </c>
      <c r="J29" s="46" t="s">
        <v>27</v>
      </c>
      <c r="K29" s="46" t="s">
        <v>27</v>
      </c>
      <c r="L29" s="46" t="s">
        <v>27</v>
      </c>
      <c r="M29" s="46" t="s">
        <v>27</v>
      </c>
      <c r="N29" s="46" t="s">
        <v>27</v>
      </c>
      <c r="O29" s="46" t="s">
        <v>27</v>
      </c>
      <c r="P29" s="46" t="s">
        <v>27</v>
      </c>
      <c r="Q29" s="46" t="s">
        <v>28</v>
      </c>
      <c r="R29" s="41" t="s">
        <v>29</v>
      </c>
      <c r="S29" s="41" t="s">
        <v>29</v>
      </c>
      <c r="T29" s="41" t="s">
        <v>29</v>
      </c>
      <c r="U29" s="41" t="s">
        <v>29</v>
      </c>
      <c r="V29" s="41" t="s">
        <v>29</v>
      </c>
      <c r="W29" s="115" t="s">
        <v>35</v>
      </c>
      <c r="X29" s="115" t="s">
        <v>35</v>
      </c>
      <c r="Y29" s="41" t="s">
        <v>81</v>
      </c>
      <c r="Z29" s="46" t="s">
        <v>81</v>
      </c>
      <c r="AA29" s="46" t="s">
        <v>81</v>
      </c>
      <c r="AB29" s="46" t="s">
        <v>81</v>
      </c>
      <c r="AC29" s="46" t="s">
        <v>81</v>
      </c>
      <c r="AD29" s="46" t="s">
        <v>81</v>
      </c>
      <c r="AE29" s="46" t="s">
        <v>81</v>
      </c>
      <c r="AF29" s="46" t="s">
        <v>81</v>
      </c>
      <c r="AG29" s="42"/>
      <c r="AH29" s="163"/>
      <c r="AI29" s="152"/>
      <c r="AJ29" s="154"/>
      <c r="AK29" s="180"/>
      <c r="AL29" s="159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3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 x14ac:dyDescent="0.2">
      <c r="A30" s="160" t="s">
        <v>44</v>
      </c>
      <c r="B30" s="110">
        <v>4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 t="s">
        <v>26</v>
      </c>
      <c r="AF30" s="100"/>
      <c r="AG30" s="39"/>
      <c r="AH30" s="162">
        <f t="shared" si="0"/>
        <v>16</v>
      </c>
      <c r="AI30" s="151">
        <f>SUM(COUNTIF(B31:AF31,"T"),COUNTIF(B31:AF31,"C"),COUNTIF(B31:AF31,"W"),COUNTIF(B31:AF31,"R"))</f>
        <v>14</v>
      </c>
      <c r="AJ30" s="153">
        <f>SUM(B30:AF30)</f>
        <v>4</v>
      </c>
      <c r="AK30" s="180"/>
      <c r="AL30" s="159">
        <f>SUM(COUNTIF(B31:AF31,"F"))</f>
        <v>0</v>
      </c>
      <c r="AM30" s="177">
        <f>SUM(COUNTIF(B31:AG31,"V"),COUNTIF(B31:AG31,"M"))</f>
        <v>0</v>
      </c>
      <c r="AN30" s="177">
        <f>SUM(COUNTIF(B31:AG31,"E"))</f>
        <v>0</v>
      </c>
      <c r="AO30" s="177">
        <f>SUM(COUNTIF(B31:AG31,"B"))</f>
        <v>0</v>
      </c>
      <c r="AP30" s="177">
        <f>SUM(COUNTIF(B31:AG31,"A"))</f>
        <v>0</v>
      </c>
      <c r="AQ30" s="177">
        <f>SUM(COUNTIF(B31:AG31,"Q"))</f>
        <v>0</v>
      </c>
      <c r="AR30" s="177">
        <f>SUM(COUNTIF(B31:AG31,"S"))</f>
        <v>0</v>
      </c>
      <c r="AS30" s="177">
        <f>SUM(COUNTIF(B31:AG31,"K"))</f>
        <v>0</v>
      </c>
      <c r="AT30" s="177">
        <f>SUM(COUNTIF(B31:AG31,"L"))</f>
        <v>0</v>
      </c>
      <c r="AU30" s="177">
        <f>SUM(COUNTIF(B31:AG31,"P"))</f>
        <v>0</v>
      </c>
      <c r="AV30" s="177">
        <f>SUM(COUNTIF(B31:AG31,"J"))</f>
        <v>0</v>
      </c>
      <c r="AW30" s="177">
        <f>SUM(COUNTIF(B31:AG31,"I"))</f>
        <v>0</v>
      </c>
      <c r="AX30" s="177">
        <f>SUM(COUNTIF(B31:AG31,"Y"))</f>
        <v>0</v>
      </c>
      <c r="AY30" s="173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 x14ac:dyDescent="0.25">
      <c r="A31" s="161"/>
      <c r="B31" s="41" t="s">
        <v>81</v>
      </c>
      <c r="C31" s="41" t="s">
        <v>28</v>
      </c>
      <c r="D31" s="41" t="s">
        <v>27</v>
      </c>
      <c r="E31" s="41" t="s">
        <v>27</v>
      </c>
      <c r="F31" s="41" t="s">
        <v>27</v>
      </c>
      <c r="G31" s="41" t="s">
        <v>27</v>
      </c>
      <c r="H31" s="41" t="s">
        <v>27</v>
      </c>
      <c r="I31" s="41" t="s">
        <v>27</v>
      </c>
      <c r="J31" s="41" t="s">
        <v>27</v>
      </c>
      <c r="K31" s="41" t="s">
        <v>27</v>
      </c>
      <c r="L31" s="41" t="s">
        <v>27</v>
      </c>
      <c r="M31" s="41" t="s">
        <v>27</v>
      </c>
      <c r="N31" s="41" t="s">
        <v>27</v>
      </c>
      <c r="O31" s="41" t="s">
        <v>27</v>
      </c>
      <c r="P31" s="41" t="s">
        <v>28</v>
      </c>
      <c r="Q31" s="46" t="s">
        <v>80</v>
      </c>
      <c r="R31" s="41" t="s">
        <v>80</v>
      </c>
      <c r="S31" s="41" t="s">
        <v>80</v>
      </c>
      <c r="T31" s="41" t="s">
        <v>80</v>
      </c>
      <c r="U31" s="41" t="s">
        <v>80</v>
      </c>
      <c r="V31" s="41" t="s">
        <v>80</v>
      </c>
      <c r="W31" s="41" t="s">
        <v>29</v>
      </c>
      <c r="X31" s="41" t="s">
        <v>29</v>
      </c>
      <c r="Y31" s="41" t="s">
        <v>29</v>
      </c>
      <c r="Z31" s="41" t="s">
        <v>29</v>
      </c>
      <c r="AA31" s="41" t="s">
        <v>29</v>
      </c>
      <c r="AB31" s="41" t="s">
        <v>29</v>
      </c>
      <c r="AC31" s="41" t="s">
        <v>80</v>
      </c>
      <c r="AD31" s="41" t="s">
        <v>80</v>
      </c>
      <c r="AE31" s="115" t="s">
        <v>35</v>
      </c>
      <c r="AF31" s="102"/>
      <c r="AG31" s="42"/>
      <c r="AH31" s="163"/>
      <c r="AI31" s="152"/>
      <c r="AJ31" s="154"/>
      <c r="AK31" s="180"/>
      <c r="AL31" s="159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3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 x14ac:dyDescent="0.2">
      <c r="A32" s="160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38" t="s">
        <v>26</v>
      </c>
      <c r="Z32" s="44"/>
      <c r="AA32" s="44"/>
      <c r="AB32" s="107">
        <v>4</v>
      </c>
      <c r="AC32" s="107">
        <v>4</v>
      </c>
      <c r="AD32" s="107">
        <v>4</v>
      </c>
      <c r="AE32" s="44"/>
      <c r="AF32" s="107">
        <v>4</v>
      </c>
      <c r="AG32" s="39"/>
      <c r="AH32" s="162">
        <f t="shared" si="0"/>
        <v>15</v>
      </c>
      <c r="AI32" s="151">
        <f>SUM(COUNTIF(B33:AF33,"T"),COUNTIF(B33:AF33,"C"),COUNTIF(B33:AF33,"W"),COUNTIF(B33:AF33,"R"))</f>
        <v>16</v>
      </c>
      <c r="AJ32" s="153">
        <f>SUM(B32:AF32)</f>
        <v>16</v>
      </c>
      <c r="AK32" s="180"/>
      <c r="AL32" s="159">
        <f>SUM(COUNTIF(B33:AF33,"F"))</f>
        <v>0</v>
      </c>
      <c r="AM32" s="177">
        <f>SUM(COUNTIF(B33:AG33,"V"),COUNTIF(B33:AG33,"M"))</f>
        <v>0</v>
      </c>
      <c r="AN32" s="177">
        <f>SUM(COUNTIF(B33:AG33,"E"))</f>
        <v>0</v>
      </c>
      <c r="AO32" s="177">
        <f>SUM(COUNTIF(B33:AG33,"B"))</f>
        <v>0</v>
      </c>
      <c r="AP32" s="177">
        <f>SUM(COUNTIF(B33:AG33,"A"))</f>
        <v>0</v>
      </c>
      <c r="AQ32" s="177">
        <f>SUM(COUNTIF(B33:AG33,"Q"))</f>
        <v>0</v>
      </c>
      <c r="AR32" s="177">
        <f>SUM(COUNTIF(B33:AG33,"S"))</f>
        <v>0</v>
      </c>
      <c r="AS32" s="177">
        <f>SUM(COUNTIF(B33:AG33,"K"))</f>
        <v>0</v>
      </c>
      <c r="AT32" s="177">
        <f>SUM(COUNTIF(B33:AG33,"L"))</f>
        <v>0</v>
      </c>
      <c r="AU32" s="177">
        <f>SUM(COUNTIF(B33:AG33,"P"))</f>
        <v>0</v>
      </c>
      <c r="AV32" s="177">
        <f>SUM(COUNTIF(B33:AG33,"J"))</f>
        <v>0</v>
      </c>
      <c r="AW32" s="177">
        <f>SUM(COUNTIF(B33:AG33,"I"))</f>
        <v>0</v>
      </c>
      <c r="AX32" s="177">
        <f>SUM(COUNTIF(B33:AG33,"Y"))</f>
        <v>0</v>
      </c>
      <c r="AY32" s="173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 x14ac:dyDescent="0.25">
      <c r="A33" s="182"/>
      <c r="B33" s="41" t="s">
        <v>29</v>
      </c>
      <c r="C33" s="41" t="s">
        <v>29</v>
      </c>
      <c r="D33" s="41" t="s">
        <v>81</v>
      </c>
      <c r="E33" s="41" t="s">
        <v>28</v>
      </c>
      <c r="F33" s="41" t="s">
        <v>27</v>
      </c>
      <c r="G33" s="41" t="s">
        <v>27</v>
      </c>
      <c r="H33" s="41" t="s">
        <v>27</v>
      </c>
      <c r="I33" s="41" t="s">
        <v>27</v>
      </c>
      <c r="J33" s="41" t="s">
        <v>27</v>
      </c>
      <c r="K33" s="41" t="s">
        <v>27</v>
      </c>
      <c r="L33" s="41" t="s">
        <v>27</v>
      </c>
      <c r="M33" s="41" t="s">
        <v>27</v>
      </c>
      <c r="N33" s="41" t="s">
        <v>27</v>
      </c>
      <c r="O33" s="41" t="s">
        <v>27</v>
      </c>
      <c r="P33" s="41" t="s">
        <v>27</v>
      </c>
      <c r="Q33" s="41" t="s">
        <v>27</v>
      </c>
      <c r="R33" s="41" t="s">
        <v>27</v>
      </c>
      <c r="S33" s="41" t="s">
        <v>27</v>
      </c>
      <c r="T33" s="41" t="s">
        <v>28</v>
      </c>
      <c r="U33" s="46" t="s">
        <v>80</v>
      </c>
      <c r="V33" s="41" t="s">
        <v>80</v>
      </c>
      <c r="W33" s="41" t="s">
        <v>80</v>
      </c>
      <c r="X33" s="41" t="s">
        <v>80</v>
      </c>
      <c r="Y33" s="115" t="s">
        <v>35</v>
      </c>
      <c r="Z33" s="41" t="s">
        <v>29</v>
      </c>
      <c r="AA33" s="41" t="s">
        <v>29</v>
      </c>
      <c r="AB33" s="41" t="s">
        <v>29</v>
      </c>
      <c r="AC33" s="41" t="s">
        <v>29</v>
      </c>
      <c r="AD33" s="41" t="s">
        <v>29</v>
      </c>
      <c r="AE33" s="41" t="s">
        <v>29</v>
      </c>
      <c r="AF33" s="41" t="s">
        <v>29</v>
      </c>
      <c r="AG33" s="56"/>
      <c r="AH33" s="163"/>
      <c r="AI33" s="152"/>
      <c r="AJ33" s="183"/>
      <c r="AK33" s="181"/>
      <c r="AL33" s="184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6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 x14ac:dyDescent="0.2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87" t="str">
        <f>IF(AB39&lt;=-7,"انتبه  هذا الموظف قد تجاوز ايام الإجازة المطلوبة منه -7 ايام","")</f>
        <v/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B35" s="188">
        <f>AH35-AI35</f>
        <v>26</v>
      </c>
      <c r="AC35" s="189"/>
      <c r="AD35" s="192" t="s">
        <v>46</v>
      </c>
      <c r="AE35" s="193"/>
      <c r="AF35" s="194"/>
      <c r="AG35" s="59"/>
      <c r="AH35" s="198">
        <f>SUM(AH10:AH33)</f>
        <v>186</v>
      </c>
      <c r="AI35" s="200">
        <f>SUM(AI10:AI33)</f>
        <v>160</v>
      </c>
      <c r="AJ35" s="226">
        <f>SUM(AJ10:AJ33)</f>
        <v>224</v>
      </c>
      <c r="AK35" s="60"/>
      <c r="AL35" s="264">
        <f>SUM(AL10:AL33)</f>
        <v>0</v>
      </c>
      <c r="AM35" s="256">
        <f t="shared" ref="AM35:AY35" si="1">SUM(AM10:AM33)</f>
        <v>19</v>
      </c>
      <c r="AN35" s="256">
        <f t="shared" si="1"/>
        <v>0</v>
      </c>
      <c r="AO35" s="256">
        <f t="shared" si="1"/>
        <v>0</v>
      </c>
      <c r="AP35" s="256">
        <f t="shared" si="1"/>
        <v>0</v>
      </c>
      <c r="AQ35" s="256">
        <f t="shared" si="1"/>
        <v>0</v>
      </c>
      <c r="AR35" s="256">
        <f t="shared" si="1"/>
        <v>0</v>
      </c>
      <c r="AS35" s="256">
        <f t="shared" si="1"/>
        <v>0</v>
      </c>
      <c r="AT35" s="256">
        <f t="shared" si="1"/>
        <v>0</v>
      </c>
      <c r="AU35" s="256">
        <f t="shared" si="1"/>
        <v>0</v>
      </c>
      <c r="AV35" s="256">
        <f t="shared" si="1"/>
        <v>0</v>
      </c>
      <c r="AW35" s="256">
        <f t="shared" si="1"/>
        <v>0</v>
      </c>
      <c r="AX35" s="256">
        <f t="shared" si="1"/>
        <v>0</v>
      </c>
      <c r="AY35" s="258">
        <f t="shared" si="1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58"/>
      <c r="AB36" s="190"/>
      <c r="AC36" s="191"/>
      <c r="AD36" s="195"/>
      <c r="AE36" s="196"/>
      <c r="AF36" s="197"/>
      <c r="AG36" s="59"/>
      <c r="AH36" s="199"/>
      <c r="AI36" s="201"/>
      <c r="AJ36" s="227"/>
      <c r="AK36" s="60"/>
      <c r="AL36" s="265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87" t="str">
        <f>IF(AB39&gt;=21,"انتبه  هذا الموظف قد تجاوز رصيده الأيام المسموح بها 21 ايام","")</f>
        <v/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58"/>
      <c r="AB37" s="266">
        <f>'[1]2016'!AE12</f>
        <v>-19</v>
      </c>
      <c r="AC37" s="217"/>
      <c r="AD37" s="220" t="s">
        <v>47</v>
      </c>
      <c r="AE37" s="221"/>
      <c r="AF37" s="222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63"/>
      <c r="AB38" s="218"/>
      <c r="AC38" s="219"/>
      <c r="AD38" s="223"/>
      <c r="AE38" s="224"/>
      <c r="AF38" s="225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9.75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202">
        <f>AB35+AB37</f>
        <v>7</v>
      </c>
      <c r="AC39" s="203"/>
      <c r="AD39" s="206" t="s">
        <v>48</v>
      </c>
      <c r="AE39" s="207"/>
      <c r="AF39" s="208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204"/>
      <c r="AC40" s="205"/>
      <c r="AD40" s="209"/>
      <c r="AE40" s="210"/>
      <c r="AF40" s="211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 x14ac:dyDescent="0.2">
      <c r="A42" s="160" t="s">
        <v>25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9"/>
      <c r="AH42" s="162">
        <f t="shared" ref="AH42:AH64" si="2">SUM(COUNTIF(B43:AF43,"O"),COUNTIF(B43:AF43,"G"),COUNTIF(A43:AF43,"ـــــ"),COUNTIF(A43:AF43,"D"))</f>
        <v>4</v>
      </c>
      <c r="AI42" s="151">
        <f t="shared" ref="AI42:AI64" si="3">SUM(COUNTIF(B43:AF43,"T"),COUNTIF(B43:AF43,"C"),COUNTIF(B43:AF43,"R"))</f>
        <v>19</v>
      </c>
      <c r="AJ42" s="153">
        <f>SUM(B42:AF42)</f>
        <v>0</v>
      </c>
      <c r="AK42" s="155">
        <v>2018</v>
      </c>
      <c r="AL42" s="158">
        <f>SUM(COUNTIF(B43:AF43,"F"))</f>
        <v>0</v>
      </c>
      <c r="AM42" s="178">
        <f>SUM(COUNTIF(B43:AG43,"V"),COUNTIF(B43:AG43,"M"))</f>
        <v>8</v>
      </c>
      <c r="AN42" s="178">
        <f>SUM(COUNTIF(B43:AG43,"E"))</f>
        <v>0</v>
      </c>
      <c r="AO42" s="178">
        <f>SUM(COUNTIF(B43:AG43,"B"))</f>
        <v>0</v>
      </c>
      <c r="AP42" s="178">
        <f>SUM(COUNTIF(B43:AG43,"A"))</f>
        <v>0</v>
      </c>
      <c r="AQ42" s="178">
        <f>SUM(COUNTIF(B43:AG43,"Q"))</f>
        <v>0</v>
      </c>
      <c r="AR42" s="178">
        <f>SUM(COUNTIF(B43:AG43,"S"))</f>
        <v>0</v>
      </c>
      <c r="AS42" s="178">
        <f>SUM(COUNTIF(B43:AG43,"K"))</f>
        <v>0</v>
      </c>
      <c r="AT42" s="178">
        <f>SUM(COUNTIF(B43:AG43,"L"))</f>
        <v>0</v>
      </c>
      <c r="AU42" s="178">
        <f>SUM(COUNTIF(B43:AG43,"P"))</f>
        <v>0</v>
      </c>
      <c r="AV42" s="178">
        <f>SUM(COUNTIF(B43:AG43,"J"))</f>
        <v>0</v>
      </c>
      <c r="AW42" s="178">
        <f>SUM(COUNTIF(B43:AG43,"I"))</f>
        <v>0</v>
      </c>
      <c r="AX42" s="178">
        <f>SUM(COUNTIF(B43:AG43,"Y"))</f>
        <v>0</v>
      </c>
      <c r="AY42" s="172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 x14ac:dyDescent="0.25">
      <c r="A43" s="161"/>
      <c r="B43" s="40" t="s">
        <v>86</v>
      </c>
      <c r="C43" s="40" t="s">
        <v>81</v>
      </c>
      <c r="D43" s="40" t="s">
        <v>81</v>
      </c>
      <c r="E43" s="40" t="s">
        <v>81</v>
      </c>
      <c r="F43" s="40" t="s">
        <v>28</v>
      </c>
      <c r="G43" s="40" t="s">
        <v>27</v>
      </c>
      <c r="H43" s="40" t="s">
        <v>27</v>
      </c>
      <c r="I43" s="40" t="s">
        <v>27</v>
      </c>
      <c r="J43" s="40" t="s">
        <v>27</v>
      </c>
      <c r="K43" s="40" t="s">
        <v>27</v>
      </c>
      <c r="L43" s="40" t="s">
        <v>27</v>
      </c>
      <c r="M43" s="40" t="s">
        <v>27</v>
      </c>
      <c r="N43" s="40" t="s">
        <v>27</v>
      </c>
      <c r="O43" s="40" t="s">
        <v>27</v>
      </c>
      <c r="P43" s="40" t="s">
        <v>27</v>
      </c>
      <c r="Q43" s="40" t="s">
        <v>27</v>
      </c>
      <c r="R43" s="40" t="s">
        <v>27</v>
      </c>
      <c r="S43" s="40" t="s">
        <v>27</v>
      </c>
      <c r="T43" s="40" t="s">
        <v>27</v>
      </c>
      <c r="U43" s="40" t="s">
        <v>27</v>
      </c>
      <c r="V43" s="40" t="s">
        <v>27</v>
      </c>
      <c r="W43" s="40" t="s">
        <v>27</v>
      </c>
      <c r="X43" s="40" t="s">
        <v>27</v>
      </c>
      <c r="Y43" s="40" t="s">
        <v>12</v>
      </c>
      <c r="Z43" s="40" t="s">
        <v>12</v>
      </c>
      <c r="AA43" s="40" t="s">
        <v>38</v>
      </c>
      <c r="AB43" s="40" t="s">
        <v>12</v>
      </c>
      <c r="AC43" s="40" t="s">
        <v>12</v>
      </c>
      <c r="AD43" s="40" t="s">
        <v>12</v>
      </c>
      <c r="AE43" s="40" t="s">
        <v>12</v>
      </c>
      <c r="AF43" s="40" t="s">
        <v>12</v>
      </c>
      <c r="AG43" s="42"/>
      <c r="AH43" s="163"/>
      <c r="AI43" s="152"/>
      <c r="AJ43" s="154"/>
      <c r="AK43" s="156"/>
      <c r="AL43" s="159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3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 x14ac:dyDescent="0.2">
      <c r="A44" s="160" t="s">
        <v>32</v>
      </c>
      <c r="B44" s="44"/>
      <c r="C44" s="44"/>
      <c r="D44" s="44"/>
      <c r="E44" s="44"/>
      <c r="F44" s="44"/>
      <c r="G44" s="44"/>
      <c r="H44" s="44"/>
      <c r="I44" s="44"/>
      <c r="J44" s="114">
        <v>4</v>
      </c>
      <c r="K44" s="44"/>
      <c r="L44" s="114">
        <v>4</v>
      </c>
      <c r="M44" s="44"/>
      <c r="N44" s="44"/>
      <c r="O44" s="114">
        <v>4</v>
      </c>
      <c r="P44" s="44"/>
      <c r="Q44" s="114">
        <v>4</v>
      </c>
      <c r="R44" s="38" t="s">
        <v>26</v>
      </c>
      <c r="S44" s="38" t="s">
        <v>26</v>
      </c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230"/>
      <c r="AE44" s="231"/>
      <c r="AF44" s="232"/>
      <c r="AG44" s="45"/>
      <c r="AH44" s="162">
        <f t="shared" si="2"/>
        <v>20</v>
      </c>
      <c r="AI44" s="151">
        <f t="shared" si="3"/>
        <v>4</v>
      </c>
      <c r="AJ44" s="153">
        <f>SUM(B44:AF44)</f>
        <v>16</v>
      </c>
      <c r="AK44" s="156"/>
      <c r="AL44" s="236">
        <f>SUM(COUNTIF(B45:AF45,"F"))</f>
        <v>0</v>
      </c>
      <c r="AM44" s="238">
        <f>SUM(COUNTIF(B45:AG45,"V"),COUNTIF(B45:AG45,"M"))</f>
        <v>4</v>
      </c>
      <c r="AN44" s="238">
        <f>SUM(COUNTIF(B45:AG45,"E"))</f>
        <v>0</v>
      </c>
      <c r="AO44" s="238">
        <f>SUM(COUNTIF(B45:AG45,"B"))</f>
        <v>0</v>
      </c>
      <c r="AP44" s="238">
        <f>SUM(COUNTIF(B45:AG45,"A"))</f>
        <v>0</v>
      </c>
      <c r="AQ44" s="238">
        <f>SUM(COUNTIF(B45:AG45,"Q"))</f>
        <v>0</v>
      </c>
      <c r="AR44" s="238">
        <f>SUM(COUNTIF(B45:AG45,"S"))</f>
        <v>0</v>
      </c>
      <c r="AS44" s="238">
        <f>SUM(COUNTIF(B45:AG45,"K"))</f>
        <v>0</v>
      </c>
      <c r="AT44" s="238">
        <f>SUM(COUNTIF(B45:AG45,"L"))</f>
        <v>0</v>
      </c>
      <c r="AU44" s="238">
        <f>SUM(COUNTIF(B45:AG45,"P"))</f>
        <v>0</v>
      </c>
      <c r="AV44" s="238">
        <f>SUM(COUNTIF(B45:AG45,"J"))</f>
        <v>0</v>
      </c>
      <c r="AW44" s="238">
        <f>SUM(COUNTIF(B45:AG45,"I"))</f>
        <v>0</v>
      </c>
      <c r="AX44" s="238">
        <f>SUM(COUNTIF(B45:AG45,"Y"))</f>
        <v>0</v>
      </c>
      <c r="AY44" s="240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 x14ac:dyDescent="0.25">
      <c r="A45" s="161"/>
      <c r="B45" s="46" t="s">
        <v>12</v>
      </c>
      <c r="C45" s="46" t="s">
        <v>38</v>
      </c>
      <c r="D45" s="46" t="s">
        <v>12</v>
      </c>
      <c r="E45" s="46" t="s">
        <v>12</v>
      </c>
      <c r="F45" s="46" t="s">
        <v>86</v>
      </c>
      <c r="G45" s="46" t="s">
        <v>86</v>
      </c>
      <c r="H45" s="46" t="s">
        <v>86</v>
      </c>
      <c r="I45" s="46" t="s">
        <v>86</v>
      </c>
      <c r="J45" s="46" t="s">
        <v>86</v>
      </c>
      <c r="K45" s="46" t="s">
        <v>86</v>
      </c>
      <c r="L45" s="46" t="s">
        <v>86</v>
      </c>
      <c r="M45" s="46" t="s">
        <v>86</v>
      </c>
      <c r="N45" s="46" t="s">
        <v>81</v>
      </c>
      <c r="O45" s="46" t="s">
        <v>81</v>
      </c>
      <c r="P45" s="46" t="s">
        <v>81</v>
      </c>
      <c r="Q45" s="46" t="s">
        <v>81</v>
      </c>
      <c r="R45" s="46" t="s">
        <v>35</v>
      </c>
      <c r="S45" s="46" t="s">
        <v>35</v>
      </c>
      <c r="T45" s="46" t="s">
        <v>80</v>
      </c>
      <c r="U45" s="46" t="s">
        <v>80</v>
      </c>
      <c r="V45" s="46" t="s">
        <v>80</v>
      </c>
      <c r="W45" s="46" t="s">
        <v>80</v>
      </c>
      <c r="X45" s="46" t="s">
        <v>80</v>
      </c>
      <c r="Y45" s="46" t="s">
        <v>80</v>
      </c>
      <c r="Z45" s="46" t="s">
        <v>28</v>
      </c>
      <c r="AA45" s="46" t="s">
        <v>27</v>
      </c>
      <c r="AB45" s="46" t="s">
        <v>27</v>
      </c>
      <c r="AC45" s="46" t="s">
        <v>27</v>
      </c>
      <c r="AD45" s="233"/>
      <c r="AE45" s="234"/>
      <c r="AF45" s="235"/>
      <c r="AG45" s="47"/>
      <c r="AH45" s="163"/>
      <c r="AI45" s="152"/>
      <c r="AJ45" s="154"/>
      <c r="AK45" s="156"/>
      <c r="AL45" s="237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41"/>
      <c r="AZ45" s="68"/>
      <c r="BA45" s="68"/>
      <c r="BB45" s="68"/>
      <c r="BC45" s="68"/>
      <c r="BD45" s="68"/>
      <c r="BE45" s="68"/>
    </row>
    <row r="46" spans="1:217" s="69" customFormat="1" ht="14.1" customHeight="1" thickTop="1" x14ac:dyDescent="0.2">
      <c r="A46" s="160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114">
        <v>4</v>
      </c>
      <c r="V46" s="114">
        <v>4</v>
      </c>
      <c r="W46" s="114">
        <v>4</v>
      </c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62">
        <f t="shared" si="2"/>
        <v>12</v>
      </c>
      <c r="AI46" s="151">
        <f t="shared" si="3"/>
        <v>11</v>
      </c>
      <c r="AJ46" s="153">
        <f>SUM(B46:AF46)</f>
        <v>12</v>
      </c>
      <c r="AK46" s="156"/>
      <c r="AL46" s="236">
        <f>SUM(COUNTIF(B47:AF47,"F"))</f>
        <v>0</v>
      </c>
      <c r="AM46" s="238">
        <f>SUM(COUNTIF(B47:AG47,"V"),COUNTIF(B47:AG47,"M"))</f>
        <v>8</v>
      </c>
      <c r="AN46" s="238">
        <f>SUM(COUNTIF(B47:AG47,"E"))</f>
        <v>0</v>
      </c>
      <c r="AO46" s="238">
        <f>SUM(COUNTIF(B47:AG47,"B"))</f>
        <v>0</v>
      </c>
      <c r="AP46" s="238">
        <f>SUM(COUNTIF(B47:AG47,"A"))</f>
        <v>0</v>
      </c>
      <c r="AQ46" s="238">
        <f>SUM(COUNTIF(B47:AG47,"Q"))</f>
        <v>0</v>
      </c>
      <c r="AR46" s="238">
        <f>SUM(COUNTIF(B47:AG47,"S"))</f>
        <v>0</v>
      </c>
      <c r="AS46" s="238">
        <f>SUM(COUNTIF(B47:AG47,"K"))</f>
        <v>0</v>
      </c>
      <c r="AT46" s="238">
        <f>SUM(COUNTIF(B47:AG47,"L"))</f>
        <v>0</v>
      </c>
      <c r="AU46" s="238">
        <f>SUM(COUNTIF(B47:AG47,"P"))</f>
        <v>0</v>
      </c>
      <c r="AV46" s="238">
        <f>SUM(COUNTIF(B47:AG47,"J"))</f>
        <v>0</v>
      </c>
      <c r="AW46" s="238">
        <f>SUM(COUNTIF(B47:AG47,"I"))</f>
        <v>0</v>
      </c>
      <c r="AX46" s="238">
        <f>SUM(COUNTIF(B47:AG47,"Y"))</f>
        <v>0</v>
      </c>
      <c r="AY46" s="240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 x14ac:dyDescent="0.25">
      <c r="A47" s="161"/>
      <c r="B47" s="40" t="s">
        <v>27</v>
      </c>
      <c r="C47" s="40" t="s">
        <v>27</v>
      </c>
      <c r="D47" s="40" t="s">
        <v>27</v>
      </c>
      <c r="E47" s="40" t="s">
        <v>27</v>
      </c>
      <c r="F47" s="40" t="s">
        <v>27</v>
      </c>
      <c r="G47" s="40" t="s">
        <v>27</v>
      </c>
      <c r="H47" s="40" t="s">
        <v>27</v>
      </c>
      <c r="I47" s="40" t="s">
        <v>27</v>
      </c>
      <c r="J47" s="40" t="s">
        <v>27</v>
      </c>
      <c r="K47" s="40" t="s">
        <v>27</v>
      </c>
      <c r="L47" s="40" t="s">
        <v>27</v>
      </c>
      <c r="M47" s="40" t="s">
        <v>12</v>
      </c>
      <c r="N47" s="40" t="s">
        <v>12</v>
      </c>
      <c r="O47" s="40" t="s">
        <v>12</v>
      </c>
      <c r="P47" s="40" t="s">
        <v>12</v>
      </c>
      <c r="Q47" s="40" t="s">
        <v>38</v>
      </c>
      <c r="R47" s="40" t="s">
        <v>12</v>
      </c>
      <c r="S47" s="40" t="s">
        <v>12</v>
      </c>
      <c r="T47" s="40" t="s">
        <v>12</v>
      </c>
      <c r="U47" s="40" t="s">
        <v>86</v>
      </c>
      <c r="V47" s="40" t="s">
        <v>86</v>
      </c>
      <c r="W47" s="40" t="s">
        <v>86</v>
      </c>
      <c r="X47" s="40" t="s">
        <v>86</v>
      </c>
      <c r="Y47" s="40" t="s">
        <v>86</v>
      </c>
      <c r="Z47" s="40" t="s">
        <v>86</v>
      </c>
      <c r="AA47" s="40" t="s">
        <v>86</v>
      </c>
      <c r="AB47" s="40" t="s">
        <v>86</v>
      </c>
      <c r="AC47" s="40" t="s">
        <v>86</v>
      </c>
      <c r="AD47" s="40" t="s">
        <v>86</v>
      </c>
      <c r="AE47" s="46" t="s">
        <v>86</v>
      </c>
      <c r="AF47" s="40" t="s">
        <v>81</v>
      </c>
      <c r="AG47" s="42"/>
      <c r="AH47" s="163"/>
      <c r="AI47" s="152"/>
      <c r="AJ47" s="154"/>
      <c r="AK47" s="156"/>
      <c r="AL47" s="237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41"/>
      <c r="AZ47" s="68"/>
      <c r="BA47" s="68"/>
      <c r="BB47" s="68"/>
      <c r="BC47" s="68"/>
      <c r="BD47" s="68"/>
      <c r="BE47" s="68"/>
    </row>
    <row r="48" spans="1:217" s="69" customFormat="1" ht="14.1" customHeight="1" thickTop="1" x14ac:dyDescent="0.2">
      <c r="A48" s="160" t="s">
        <v>34</v>
      </c>
      <c r="B48" s="44"/>
      <c r="C48" s="114">
        <v>4</v>
      </c>
      <c r="D48" s="114">
        <v>4</v>
      </c>
      <c r="E48" s="44"/>
      <c r="F48" s="44"/>
      <c r="G48" s="114">
        <v>4</v>
      </c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38"/>
      <c r="AF48" s="48"/>
      <c r="AG48" s="39"/>
      <c r="AH48" s="162">
        <f t="shared" si="2"/>
        <v>15</v>
      </c>
      <c r="AI48" s="151">
        <f t="shared" si="3"/>
        <v>15</v>
      </c>
      <c r="AJ48" s="153">
        <f>SUM(B48:AF48)</f>
        <v>12</v>
      </c>
      <c r="AK48" s="156"/>
      <c r="AL48" s="236">
        <f>SUM(COUNTIF(B49:AF49,"F"))</f>
        <v>0</v>
      </c>
      <c r="AM48" s="238">
        <f>SUM(COUNTIF(B49:AG49,"V"),COUNTIF(B49:AG49,"M"))</f>
        <v>0</v>
      </c>
      <c r="AN48" s="238">
        <f>SUM(COUNTIF(B49:AG49,"E"))</f>
        <v>0</v>
      </c>
      <c r="AO48" s="238">
        <f>SUM(COUNTIF(B49:AG49,"B"))</f>
        <v>0</v>
      </c>
      <c r="AP48" s="238">
        <f>SUM(COUNTIF(B49:AG49,"A"))</f>
        <v>0</v>
      </c>
      <c r="AQ48" s="238">
        <f>SUM(COUNTIF(B49:AG49,"Q"))</f>
        <v>0</v>
      </c>
      <c r="AR48" s="238">
        <f>SUM(COUNTIF(B49:AG49,"S"))</f>
        <v>0</v>
      </c>
      <c r="AS48" s="238">
        <f>SUM(COUNTIF(B49:AG49,"K"))</f>
        <v>0</v>
      </c>
      <c r="AT48" s="238">
        <f>SUM(COUNTIF(B49:AG49,"L"))</f>
        <v>0</v>
      </c>
      <c r="AU48" s="238">
        <f>SUM(COUNTIF(B49:AG49,"P"))</f>
        <v>0</v>
      </c>
      <c r="AV48" s="238">
        <f>SUM(COUNTIF(B49:AG49,"J"))</f>
        <v>0</v>
      </c>
      <c r="AW48" s="238">
        <f>SUM(COUNTIF(B49:AG49,"I"))</f>
        <v>0</v>
      </c>
      <c r="AX48" s="238">
        <f>SUM(COUNTIF(B49:AG49,"Y"))</f>
        <v>0</v>
      </c>
      <c r="AY48" s="240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 x14ac:dyDescent="0.25">
      <c r="A49" s="161"/>
      <c r="B49" s="40" t="s">
        <v>81</v>
      </c>
      <c r="C49" s="40" t="s">
        <v>81</v>
      </c>
      <c r="D49" s="40" t="s">
        <v>81</v>
      </c>
      <c r="E49" s="40" t="s">
        <v>81</v>
      </c>
      <c r="F49" s="40" t="s">
        <v>81</v>
      </c>
      <c r="G49" s="40" t="s">
        <v>81</v>
      </c>
      <c r="H49" s="46" t="s">
        <v>81</v>
      </c>
      <c r="I49" s="46" t="s">
        <v>81</v>
      </c>
      <c r="J49" s="46" t="s">
        <v>28</v>
      </c>
      <c r="K49" s="46" t="s">
        <v>27</v>
      </c>
      <c r="L49" s="46" t="s">
        <v>27</v>
      </c>
      <c r="M49" s="46" t="s">
        <v>27</v>
      </c>
      <c r="N49" s="46" t="s">
        <v>27</v>
      </c>
      <c r="O49" s="46" t="s">
        <v>27</v>
      </c>
      <c r="P49" s="46" t="s">
        <v>27</v>
      </c>
      <c r="Q49" s="46" t="s">
        <v>27</v>
      </c>
      <c r="R49" s="46" t="s">
        <v>27</v>
      </c>
      <c r="S49" s="46" t="s">
        <v>27</v>
      </c>
      <c r="T49" s="46" t="s">
        <v>27</v>
      </c>
      <c r="U49" s="46" t="s">
        <v>27</v>
      </c>
      <c r="V49" s="46" t="s">
        <v>27</v>
      </c>
      <c r="W49" s="46" t="s">
        <v>27</v>
      </c>
      <c r="X49" s="46" t="s">
        <v>28</v>
      </c>
      <c r="Y49" s="46" t="s">
        <v>80</v>
      </c>
      <c r="Z49" s="46" t="s">
        <v>80</v>
      </c>
      <c r="AA49" s="46" t="s">
        <v>80</v>
      </c>
      <c r="AB49" s="40" t="s">
        <v>80</v>
      </c>
      <c r="AC49" s="40" t="s">
        <v>86</v>
      </c>
      <c r="AD49" s="46" t="s">
        <v>86</v>
      </c>
      <c r="AE49" s="40" t="s">
        <v>81</v>
      </c>
      <c r="AF49" s="48"/>
      <c r="AG49" s="42"/>
      <c r="AH49" s="163"/>
      <c r="AI49" s="152"/>
      <c r="AJ49" s="154"/>
      <c r="AK49" s="156"/>
      <c r="AL49" s="237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41"/>
      <c r="AZ49" s="68"/>
      <c r="BA49" s="68"/>
      <c r="BB49" s="68"/>
      <c r="BC49" s="68"/>
      <c r="BD49" s="68"/>
      <c r="BE49" s="68"/>
    </row>
    <row r="50" spans="1:217" s="69" customFormat="1" ht="14.1" customHeight="1" thickTop="1" x14ac:dyDescent="0.2">
      <c r="A50" s="160" t="s">
        <v>36</v>
      </c>
      <c r="B50" s="114">
        <v>4</v>
      </c>
      <c r="C50" s="114"/>
      <c r="D50" s="114">
        <v>4</v>
      </c>
      <c r="E50" s="114">
        <v>4</v>
      </c>
      <c r="F50" s="44"/>
      <c r="G50" s="114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9"/>
      <c r="AH50" s="162">
        <f t="shared" si="2"/>
        <v>13</v>
      </c>
      <c r="AI50" s="151">
        <f t="shared" si="3"/>
        <v>18</v>
      </c>
      <c r="AJ50" s="153">
        <f>SUM(B50:AF50)</f>
        <v>12</v>
      </c>
      <c r="AK50" s="156"/>
      <c r="AL50" s="236">
        <f>SUM(COUNTIF(B51:AF51,"F"))</f>
        <v>0</v>
      </c>
      <c r="AM50" s="238">
        <f>SUM(COUNTIF(B51:AG51,"V"),COUNTIF(B51:AG51,"M"))</f>
        <v>0</v>
      </c>
      <c r="AN50" s="238">
        <f>SUM(COUNTIF(B51:AG51,"E"))</f>
        <v>0</v>
      </c>
      <c r="AO50" s="238">
        <f>SUM(COUNTIF(B51:AG51,"B"))</f>
        <v>0</v>
      </c>
      <c r="AP50" s="238">
        <f>SUM(COUNTIF(B51:AG51,"A"))</f>
        <v>0</v>
      </c>
      <c r="AQ50" s="238">
        <f>SUM(COUNTIF(B51:AG51,"Q"))</f>
        <v>0</v>
      </c>
      <c r="AR50" s="238">
        <f>SUM(COUNTIF(B51:AG51,"S"))</f>
        <v>0</v>
      </c>
      <c r="AS50" s="238">
        <f>SUM(COUNTIF(B51:AG51,"K"))</f>
        <v>0</v>
      </c>
      <c r="AT50" s="238">
        <f>SUM(COUNTIF(B51:AG51,"L"))</f>
        <v>0</v>
      </c>
      <c r="AU50" s="238">
        <f>SUM(COUNTIF(B51:AG51,"P"))</f>
        <v>0</v>
      </c>
      <c r="AV50" s="238">
        <f>SUM(COUNTIF(B51:AG51,"J"))</f>
        <v>0</v>
      </c>
      <c r="AW50" s="238">
        <f>SUM(COUNTIF(B51:AG51,"I"))</f>
        <v>0</v>
      </c>
      <c r="AX50" s="238">
        <f>SUM(COUNTIF(B51:AG51,"Y"))</f>
        <v>0</v>
      </c>
      <c r="AY50" s="240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 x14ac:dyDescent="0.25">
      <c r="A51" s="161"/>
      <c r="B51" s="40" t="s">
        <v>81</v>
      </c>
      <c r="C51" s="40" t="s">
        <v>81</v>
      </c>
      <c r="D51" s="40" t="s">
        <v>81</v>
      </c>
      <c r="E51" s="40" t="s">
        <v>81</v>
      </c>
      <c r="F51" s="40" t="s">
        <v>81</v>
      </c>
      <c r="G51" s="40" t="s">
        <v>86</v>
      </c>
      <c r="H51" s="40" t="s">
        <v>86</v>
      </c>
      <c r="I51" s="40" t="s">
        <v>86</v>
      </c>
      <c r="J51" s="40" t="s">
        <v>86</v>
      </c>
      <c r="K51" s="40" t="s">
        <v>86</v>
      </c>
      <c r="L51" s="40" t="s">
        <v>86</v>
      </c>
      <c r="M51" s="40" t="s">
        <v>81</v>
      </c>
      <c r="N51" s="40" t="s">
        <v>81</v>
      </c>
      <c r="O51" s="40" t="s">
        <v>28</v>
      </c>
      <c r="P51" s="40" t="s">
        <v>27</v>
      </c>
      <c r="Q51" s="40" t="s">
        <v>27</v>
      </c>
      <c r="R51" s="40" t="s">
        <v>27</v>
      </c>
      <c r="S51" s="40" t="s">
        <v>27</v>
      </c>
      <c r="T51" s="40" t="s">
        <v>27</v>
      </c>
      <c r="U51" s="40" t="s">
        <v>27</v>
      </c>
      <c r="V51" s="40" t="s">
        <v>27</v>
      </c>
      <c r="W51" s="40" t="s">
        <v>27</v>
      </c>
      <c r="X51" s="40" t="s">
        <v>27</v>
      </c>
      <c r="Y51" s="40" t="s">
        <v>27</v>
      </c>
      <c r="Z51" s="40" t="s">
        <v>27</v>
      </c>
      <c r="AA51" s="40" t="s">
        <v>27</v>
      </c>
      <c r="AB51" s="40" t="s">
        <v>27</v>
      </c>
      <c r="AC51" s="40" t="s">
        <v>27</v>
      </c>
      <c r="AD51" s="40" t="s">
        <v>27</v>
      </c>
      <c r="AE51" s="40" t="s">
        <v>27</v>
      </c>
      <c r="AF51" s="40" t="s">
        <v>27</v>
      </c>
      <c r="AG51" s="42"/>
      <c r="AH51" s="163"/>
      <c r="AI51" s="152"/>
      <c r="AJ51" s="154"/>
      <c r="AK51" s="156"/>
      <c r="AL51" s="237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41"/>
      <c r="AZ51" s="68"/>
      <c r="BA51" s="68"/>
      <c r="BB51" s="68"/>
      <c r="BC51" s="68"/>
      <c r="BD51" s="68"/>
      <c r="BE51" s="68"/>
    </row>
    <row r="52" spans="1:217" s="69" customFormat="1" ht="14.1" customHeight="1" thickTop="1" x14ac:dyDescent="0.2">
      <c r="A52" s="160" t="s">
        <v>37</v>
      </c>
      <c r="B52" s="44"/>
      <c r="C52" s="44"/>
      <c r="D52" s="44"/>
      <c r="E52" s="44"/>
      <c r="F52" s="44"/>
      <c r="G52" s="44"/>
      <c r="H52" s="107">
        <v>2</v>
      </c>
      <c r="I52" s="107">
        <v>2</v>
      </c>
      <c r="J52" s="107">
        <v>2</v>
      </c>
      <c r="K52" s="107">
        <v>2</v>
      </c>
      <c r="L52" s="107">
        <v>2</v>
      </c>
      <c r="M52" s="107">
        <v>2</v>
      </c>
      <c r="N52" s="107">
        <v>2</v>
      </c>
      <c r="O52" s="107">
        <v>2</v>
      </c>
      <c r="P52" s="38" t="s">
        <v>26</v>
      </c>
      <c r="Q52" s="38" t="s">
        <v>26</v>
      </c>
      <c r="R52" s="38" t="s">
        <v>26</v>
      </c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62">
        <f t="shared" si="2"/>
        <v>20</v>
      </c>
      <c r="AI52" s="151">
        <f t="shared" si="3"/>
        <v>10</v>
      </c>
      <c r="AJ52" s="153">
        <f>SUM(B52:AF52)</f>
        <v>16</v>
      </c>
      <c r="AK52" s="156"/>
      <c r="AL52" s="236">
        <f>SUM(COUNTIF(B53:AF53,"F"))</f>
        <v>0</v>
      </c>
      <c r="AM52" s="238">
        <f>SUM(COUNTIF(B53:AG53,"V"),COUNTIF(B53:AG53,"M"))</f>
        <v>0</v>
      </c>
      <c r="AN52" s="238">
        <f>SUM(COUNTIF(B53:AG53,"E"))</f>
        <v>0</v>
      </c>
      <c r="AO52" s="238">
        <f>SUM(COUNTIF(B53:AG53,"B"))</f>
        <v>0</v>
      </c>
      <c r="AP52" s="238">
        <f>SUM(COUNTIF(B53:AG53,"A"))</f>
        <v>0</v>
      </c>
      <c r="AQ52" s="238">
        <f>SUM(COUNTIF(B53:AG53,"Q"))</f>
        <v>0</v>
      </c>
      <c r="AR52" s="238">
        <f>SUM(COUNTIF(B53:AG53,"S"))</f>
        <v>0</v>
      </c>
      <c r="AS52" s="238">
        <f>SUM(COUNTIF(B53:AG53,"K"))</f>
        <v>0</v>
      </c>
      <c r="AT52" s="238">
        <f>SUM(COUNTIF(B53:AG53,"L"))</f>
        <v>0</v>
      </c>
      <c r="AU52" s="238">
        <f>SUM(COUNTIF(B53:AG53,"P"))</f>
        <v>0</v>
      </c>
      <c r="AV52" s="238">
        <f>SUM(COUNTIF(B53:AG53,"J"))</f>
        <v>0</v>
      </c>
      <c r="AW52" s="238">
        <f>SUM(COUNTIF(B53:AG53,"I"))</f>
        <v>0</v>
      </c>
      <c r="AX52" s="238">
        <f>SUM(COUNTIF(B53:AG53,"Y"))</f>
        <v>0</v>
      </c>
      <c r="AY52" s="240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 x14ac:dyDescent="0.25">
      <c r="A53" s="161"/>
      <c r="B53" s="40" t="s">
        <v>27</v>
      </c>
      <c r="C53" s="40" t="s">
        <v>27</v>
      </c>
      <c r="D53" s="40" t="s">
        <v>27</v>
      </c>
      <c r="E53" s="40" t="s">
        <v>27</v>
      </c>
      <c r="F53" s="40" t="s">
        <v>27</v>
      </c>
      <c r="G53" s="40" t="s">
        <v>28</v>
      </c>
      <c r="H53" s="40" t="s">
        <v>80</v>
      </c>
      <c r="I53" s="40" t="s">
        <v>80</v>
      </c>
      <c r="J53" s="40" t="s">
        <v>80</v>
      </c>
      <c r="K53" s="40" t="s">
        <v>80</v>
      </c>
      <c r="L53" s="40" t="s">
        <v>80</v>
      </c>
      <c r="M53" s="40" t="s">
        <v>80</v>
      </c>
      <c r="N53" s="40" t="s">
        <v>80</v>
      </c>
      <c r="O53" s="40" t="s">
        <v>80</v>
      </c>
      <c r="P53" s="116" t="s">
        <v>35</v>
      </c>
      <c r="Q53" s="116" t="s">
        <v>35</v>
      </c>
      <c r="R53" s="116" t="s">
        <v>35</v>
      </c>
      <c r="S53" s="40" t="s">
        <v>86</v>
      </c>
      <c r="T53" s="40" t="s">
        <v>86</v>
      </c>
      <c r="U53" s="40" t="s">
        <v>86</v>
      </c>
      <c r="V53" s="40" t="s">
        <v>86</v>
      </c>
      <c r="W53" s="40" t="s">
        <v>86</v>
      </c>
      <c r="X53" s="40" t="s">
        <v>86</v>
      </c>
      <c r="Y53" s="40" t="s">
        <v>86</v>
      </c>
      <c r="Z53" s="40" t="s">
        <v>81</v>
      </c>
      <c r="AA53" s="40" t="s">
        <v>81</v>
      </c>
      <c r="AB53" s="40" t="s">
        <v>28</v>
      </c>
      <c r="AC53" s="40" t="s">
        <v>27</v>
      </c>
      <c r="AD53" s="40" t="s">
        <v>27</v>
      </c>
      <c r="AE53" s="40" t="s">
        <v>27</v>
      </c>
      <c r="AF53" s="48"/>
      <c r="AG53" s="42"/>
      <c r="AH53" s="163"/>
      <c r="AI53" s="152"/>
      <c r="AJ53" s="154"/>
      <c r="AK53" s="157"/>
      <c r="AL53" s="237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41"/>
      <c r="AZ53" s="68"/>
      <c r="BA53" s="68"/>
      <c r="BB53" s="68"/>
      <c r="BC53" s="68"/>
      <c r="BD53" s="68"/>
      <c r="BE53" s="68"/>
    </row>
    <row r="54" spans="1:217" s="69" customFormat="1" ht="14.1" customHeight="1" thickTop="1" x14ac:dyDescent="0.2">
      <c r="A54" s="160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62">
        <f t="shared" si="2"/>
        <v>0</v>
      </c>
      <c r="AI54" s="151">
        <f t="shared" si="3"/>
        <v>0</v>
      </c>
      <c r="AJ54" s="153">
        <f>SUM(B54:AF54)</f>
        <v>0</v>
      </c>
      <c r="AK54" s="179">
        <v>2018</v>
      </c>
      <c r="AL54" s="236">
        <f>SUM(COUNTIF(B55:AF55,"F"))</f>
        <v>0</v>
      </c>
      <c r="AM54" s="238">
        <f>SUM(COUNTIF(B55:AG55,"V"),COUNTIF(B55:AG55,"M"))</f>
        <v>0</v>
      </c>
      <c r="AN54" s="238">
        <f>SUM(COUNTIF(B55:AG55,"E"))</f>
        <v>0</v>
      </c>
      <c r="AO54" s="238">
        <f>SUM(COUNTIF(B55:AG55,"B"))</f>
        <v>0</v>
      </c>
      <c r="AP54" s="238">
        <f>SUM(COUNTIF(B55:AG55,"A"))</f>
        <v>0</v>
      </c>
      <c r="AQ54" s="238">
        <f>SUM(COUNTIF(B55:AG55,"Q"))</f>
        <v>0</v>
      </c>
      <c r="AR54" s="238">
        <f>SUM(COUNTIF(B55:AG55,"S"))</f>
        <v>0</v>
      </c>
      <c r="AS54" s="238">
        <f>SUM(COUNTIF(B55:AG55,"K"))</f>
        <v>0</v>
      </c>
      <c r="AT54" s="238">
        <f>SUM(COUNTIF(B55:AG55,"L"))</f>
        <v>0</v>
      </c>
      <c r="AU54" s="238">
        <f>SUM(COUNTIF(B55:AG55,"P"))</f>
        <v>0</v>
      </c>
      <c r="AV54" s="238">
        <f>SUM(COUNTIF(B55:AG55,"J"))</f>
        <v>0</v>
      </c>
      <c r="AW54" s="238">
        <f>SUM(COUNTIF(B55:AG55,"I"))</f>
        <v>0</v>
      </c>
      <c r="AX54" s="238">
        <f>SUM(COUNTIF(B55:AG55,"Y"))</f>
        <v>0</v>
      </c>
      <c r="AY54" s="240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 x14ac:dyDescent="0.25">
      <c r="A55" s="161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63"/>
      <c r="AI55" s="152"/>
      <c r="AJ55" s="154"/>
      <c r="AK55" s="180"/>
      <c r="AL55" s="237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41"/>
      <c r="AZ55" s="68"/>
      <c r="BA55" s="68"/>
      <c r="BB55" s="68"/>
      <c r="BC55" s="68"/>
      <c r="BD55" s="68"/>
      <c r="BE55" s="68"/>
    </row>
    <row r="56" spans="1:217" s="69" customFormat="1" ht="14.1" customHeight="1" thickTop="1" x14ac:dyDescent="0.2">
      <c r="A56" s="160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62">
        <f t="shared" si="2"/>
        <v>0</v>
      </c>
      <c r="AI56" s="151">
        <f t="shared" si="3"/>
        <v>0</v>
      </c>
      <c r="AJ56" s="153">
        <f>SUM(B56:AF56)</f>
        <v>0</v>
      </c>
      <c r="AK56" s="180"/>
      <c r="AL56" s="236">
        <f>SUM(COUNTIF(B57:AF57,"F"))</f>
        <v>0</v>
      </c>
      <c r="AM56" s="238">
        <f>SUM(COUNTIF(B57:AG57,"V"),COUNTIF(B57:AG57,"M"))</f>
        <v>0</v>
      </c>
      <c r="AN56" s="238">
        <f>SUM(COUNTIF(B57:AG57,"E"))</f>
        <v>0</v>
      </c>
      <c r="AO56" s="238">
        <f>SUM(COUNTIF(B57:AG57,"B"))</f>
        <v>0</v>
      </c>
      <c r="AP56" s="238">
        <f>SUM(COUNTIF(B57:AG57,"A"))</f>
        <v>0</v>
      </c>
      <c r="AQ56" s="238">
        <f>SUM(COUNTIF(B57:AG57,"Q"))</f>
        <v>0</v>
      </c>
      <c r="AR56" s="238">
        <f>SUM(COUNTIF(B57:AG57,"S"))</f>
        <v>0</v>
      </c>
      <c r="AS56" s="238">
        <f>SUM(COUNTIF(B57:AG57,"K"))</f>
        <v>0</v>
      </c>
      <c r="AT56" s="238">
        <f>SUM(COUNTIF(B57:AG57,"L"))</f>
        <v>0</v>
      </c>
      <c r="AU56" s="238">
        <f>SUM(COUNTIF(B57:AG57,"P"))</f>
        <v>0</v>
      </c>
      <c r="AV56" s="238">
        <f>SUM(COUNTIF(B57:AG57,"J"))</f>
        <v>0</v>
      </c>
      <c r="AW56" s="238">
        <f>SUM(COUNTIF(B57:AG57,"I"))</f>
        <v>0</v>
      </c>
      <c r="AX56" s="238">
        <f>SUM(COUNTIF(B57:AG57,"Y"))</f>
        <v>0</v>
      </c>
      <c r="AY56" s="240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 x14ac:dyDescent="0.25">
      <c r="A57" s="161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2"/>
      <c r="AH57" s="163"/>
      <c r="AI57" s="152"/>
      <c r="AJ57" s="154"/>
      <c r="AK57" s="180"/>
      <c r="AL57" s="237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41"/>
      <c r="AZ57" s="68"/>
      <c r="BA57" s="68"/>
      <c r="BB57" s="68"/>
      <c r="BC57" s="68"/>
      <c r="BD57" s="68"/>
      <c r="BE57" s="68"/>
    </row>
    <row r="58" spans="1:217" s="69" customFormat="1" ht="14.1" customHeight="1" thickTop="1" x14ac:dyDescent="0.2">
      <c r="A58" s="160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62">
        <f t="shared" si="2"/>
        <v>0</v>
      </c>
      <c r="AI58" s="151">
        <f t="shared" si="3"/>
        <v>0</v>
      </c>
      <c r="AJ58" s="153">
        <f>SUM(B58:AF58)</f>
        <v>0</v>
      </c>
      <c r="AK58" s="180"/>
      <c r="AL58" s="236">
        <f>SUM(COUNTIF(B59:AF59,"F"))</f>
        <v>0</v>
      </c>
      <c r="AM58" s="238">
        <f>SUM(COUNTIF(B59:AG59,"V"),COUNTIF(B59:AG59,"M"))</f>
        <v>0</v>
      </c>
      <c r="AN58" s="238">
        <f>SUM(COUNTIF(B59:AG59,"E"))</f>
        <v>0</v>
      </c>
      <c r="AO58" s="238">
        <f>SUM(COUNTIF(B59:AG59,"B"))</f>
        <v>0</v>
      </c>
      <c r="AP58" s="238">
        <f>SUM(COUNTIF(B59:AG59,"A"))</f>
        <v>0</v>
      </c>
      <c r="AQ58" s="238">
        <f>SUM(COUNTIF(B59:AG59,"Q"))</f>
        <v>0</v>
      </c>
      <c r="AR58" s="238">
        <f>SUM(COUNTIF(B59:AG59,"S"))</f>
        <v>0</v>
      </c>
      <c r="AS58" s="238">
        <f>SUM(COUNTIF(B59:AG59,"K"))</f>
        <v>0</v>
      </c>
      <c r="AT58" s="238">
        <f>SUM(COUNTIF(B59:AG59,"L"))</f>
        <v>0</v>
      </c>
      <c r="AU58" s="238">
        <f>SUM(COUNTIF(B59:AG59,"P"))</f>
        <v>0</v>
      </c>
      <c r="AV58" s="238">
        <f>SUM(COUNTIF(B59:AG59,"J"))</f>
        <v>0</v>
      </c>
      <c r="AW58" s="238">
        <f>SUM(COUNTIF(B59:AG59,"I"))</f>
        <v>0</v>
      </c>
      <c r="AX58" s="238">
        <f>SUM(COUNTIF(B59:AG59,"Y"))</f>
        <v>0</v>
      </c>
      <c r="AY58" s="240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 x14ac:dyDescent="0.25">
      <c r="A59" s="161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63"/>
      <c r="AI59" s="152"/>
      <c r="AJ59" s="154"/>
      <c r="AK59" s="180"/>
      <c r="AL59" s="237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41"/>
      <c r="AZ59" s="68"/>
      <c r="BA59" s="68"/>
      <c r="BB59" s="68"/>
      <c r="BC59" s="68"/>
      <c r="BD59" s="68"/>
      <c r="BE59" s="68"/>
    </row>
    <row r="60" spans="1:217" s="69" customFormat="1" ht="14.1" customHeight="1" thickTop="1" x14ac:dyDescent="0.2">
      <c r="A60" s="160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62">
        <f t="shared" si="2"/>
        <v>0</v>
      </c>
      <c r="AI60" s="151">
        <f t="shared" si="3"/>
        <v>0</v>
      </c>
      <c r="AJ60" s="153">
        <f>SUM(B60:AF60)</f>
        <v>0</v>
      </c>
      <c r="AK60" s="180"/>
      <c r="AL60" s="236">
        <f>SUM(COUNTIF(B61:AF61,"F"))</f>
        <v>0</v>
      </c>
      <c r="AM60" s="238">
        <f>SUM(COUNTIF(B61:AG61,"V"),COUNTIF(B61:AG61,"M"))</f>
        <v>0</v>
      </c>
      <c r="AN60" s="238">
        <f>SUM(COUNTIF(B61:AG61,"E"))</f>
        <v>0</v>
      </c>
      <c r="AO60" s="238">
        <f>SUM(COUNTIF(B61:AG61,"B"))</f>
        <v>0</v>
      </c>
      <c r="AP60" s="238">
        <f>SUM(COUNTIF(B61:AG61,"A"))</f>
        <v>0</v>
      </c>
      <c r="AQ60" s="238">
        <f>SUM(COUNTIF(B61:AG61,"Q"))</f>
        <v>0</v>
      </c>
      <c r="AR60" s="238">
        <f>SUM(COUNTIF(B61:AG61,"S"))</f>
        <v>0</v>
      </c>
      <c r="AS60" s="238">
        <f>SUM(COUNTIF(B61:AG61,"K"))</f>
        <v>0</v>
      </c>
      <c r="AT60" s="238">
        <f>SUM(COUNTIF(B61:AG61,"L"))</f>
        <v>0</v>
      </c>
      <c r="AU60" s="238">
        <f>SUM(COUNTIF(B61:AG61,"P"))</f>
        <v>0</v>
      </c>
      <c r="AV60" s="238">
        <f>SUM(COUNTIF(B61:AG61,"J"))</f>
        <v>0</v>
      </c>
      <c r="AW60" s="238">
        <f>SUM(COUNTIF(B61:AG61,"I"))</f>
        <v>0</v>
      </c>
      <c r="AX60" s="238">
        <f>SUM(COUNTIF(B61:AG61,"Y"))</f>
        <v>0</v>
      </c>
      <c r="AY60" s="240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 x14ac:dyDescent="0.25">
      <c r="A61" s="161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63"/>
      <c r="AI61" s="152"/>
      <c r="AJ61" s="154"/>
      <c r="AK61" s="180"/>
      <c r="AL61" s="237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41"/>
      <c r="AZ61" s="68"/>
      <c r="BA61" s="68"/>
      <c r="BB61" s="68"/>
      <c r="BC61" s="68"/>
      <c r="BD61" s="68"/>
      <c r="BE61" s="68"/>
    </row>
    <row r="62" spans="1:217" s="69" customFormat="1" ht="14.1" customHeight="1" thickTop="1" x14ac:dyDescent="0.2">
      <c r="A62" s="160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62">
        <f t="shared" si="2"/>
        <v>0</v>
      </c>
      <c r="AI62" s="151">
        <f t="shared" si="3"/>
        <v>0</v>
      </c>
      <c r="AJ62" s="153">
        <f>SUM(B62:AF62)</f>
        <v>0</v>
      </c>
      <c r="AK62" s="180"/>
      <c r="AL62" s="236">
        <f>SUM(COUNTIF(B63:AF63,"F"))</f>
        <v>0</v>
      </c>
      <c r="AM62" s="238">
        <f>SUM(COUNTIF(B63:AG63,"V"),COUNTIF(B63:AG63,"M"))</f>
        <v>0</v>
      </c>
      <c r="AN62" s="238">
        <f>SUM(COUNTIF(B63:AG63,"E"))</f>
        <v>0</v>
      </c>
      <c r="AO62" s="238">
        <f>SUM(COUNTIF(B63:AG63,"B"))</f>
        <v>0</v>
      </c>
      <c r="AP62" s="238">
        <f>SUM(COUNTIF(B63:AG63,"A"))</f>
        <v>0</v>
      </c>
      <c r="AQ62" s="238">
        <f>SUM(COUNTIF(B63:AG63,"Q"))</f>
        <v>0</v>
      </c>
      <c r="AR62" s="238">
        <f>SUM(COUNTIF(B63:AG63,"S"))</f>
        <v>0</v>
      </c>
      <c r="AS62" s="238">
        <f>SUM(COUNTIF(B63:AG63,"K"))</f>
        <v>0</v>
      </c>
      <c r="AT62" s="238">
        <f>SUM(COUNTIF(B63:AG63,"L"))</f>
        <v>0</v>
      </c>
      <c r="AU62" s="238">
        <f>SUM(COUNTIF(B63:AG63,"P"))</f>
        <v>0</v>
      </c>
      <c r="AV62" s="238">
        <f>SUM(COUNTIF(B63:AG63,"J"))</f>
        <v>0</v>
      </c>
      <c r="AW62" s="238">
        <f>SUM(COUNTIF(B63:AG63,"I"))</f>
        <v>0</v>
      </c>
      <c r="AX62" s="238">
        <f>SUM(COUNTIF(B63:AG63,"Y"))</f>
        <v>0</v>
      </c>
      <c r="AY62" s="240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 x14ac:dyDescent="0.25">
      <c r="A63" s="161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63"/>
      <c r="AI63" s="152"/>
      <c r="AJ63" s="154"/>
      <c r="AK63" s="180"/>
      <c r="AL63" s="237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41"/>
      <c r="AZ63" s="68"/>
      <c r="BA63" s="68"/>
      <c r="BB63" s="68"/>
      <c r="BC63" s="68"/>
      <c r="BD63" s="68"/>
      <c r="BE63" s="68"/>
    </row>
    <row r="64" spans="1:217" s="69" customFormat="1" ht="14.1" customHeight="1" thickTop="1" x14ac:dyDescent="0.2">
      <c r="A64" s="160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62">
        <f t="shared" si="2"/>
        <v>0</v>
      </c>
      <c r="AI64" s="151">
        <f t="shared" si="3"/>
        <v>0</v>
      </c>
      <c r="AJ64" s="153">
        <f>SUM(B64:AF64)</f>
        <v>0</v>
      </c>
      <c r="AK64" s="180"/>
      <c r="AL64" s="236">
        <f>SUM(COUNTIF(B65:AF65,"F"))</f>
        <v>0</v>
      </c>
      <c r="AM64" s="238">
        <f>SUM(COUNTIF(B65:AG65,"V"),COUNTIF(B65:AG65,"M"))</f>
        <v>0</v>
      </c>
      <c r="AN64" s="238">
        <f>SUM(COUNTIF(B65:AG65,"E"))</f>
        <v>0</v>
      </c>
      <c r="AO64" s="238">
        <f>SUM(COUNTIF(B65:AG65,"B"))</f>
        <v>0</v>
      </c>
      <c r="AP64" s="238">
        <f>SUM(COUNTIF(B65:AG65,"A"))</f>
        <v>0</v>
      </c>
      <c r="AQ64" s="238">
        <f>SUM(COUNTIF(B65:AG65,"Q"))</f>
        <v>0</v>
      </c>
      <c r="AR64" s="238">
        <f>SUM(COUNTIF(B65:AG65,"S"))</f>
        <v>0</v>
      </c>
      <c r="AS64" s="238">
        <f>SUM(COUNTIF(B65:AG65,"K"))</f>
        <v>0</v>
      </c>
      <c r="AT64" s="238">
        <f>SUM(COUNTIF(B65:AG65,"L"))</f>
        <v>0</v>
      </c>
      <c r="AU64" s="238">
        <f>SUM(COUNTIF(B65:AG65,"P"))</f>
        <v>0</v>
      </c>
      <c r="AV64" s="238">
        <f>SUM(COUNTIF(B65:AG65,"J"))</f>
        <v>0</v>
      </c>
      <c r="AW64" s="238">
        <f>SUM(COUNTIF(B65:AG65,"I"))</f>
        <v>0</v>
      </c>
      <c r="AX64" s="238">
        <f>SUM(COUNTIF(B65:AG65,"Y"))</f>
        <v>0</v>
      </c>
      <c r="AY64" s="240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 x14ac:dyDescent="0.25">
      <c r="A65" s="182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63"/>
      <c r="AI65" s="152"/>
      <c r="AJ65" s="183"/>
      <c r="AK65" s="181"/>
      <c r="AL65" s="242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4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87" t="str">
        <f>IF(AB71&lt;=-7,"انتبه  هذا الموظف قد تجاوز ايام الإجازة المطلوبة منه -7 ايام","")</f>
        <v/>
      </c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5"/>
      <c r="AB67" s="188">
        <f>AH67-AI67</f>
        <v>7</v>
      </c>
      <c r="AC67" s="189"/>
      <c r="AD67" s="192" t="s">
        <v>46</v>
      </c>
      <c r="AE67" s="193"/>
      <c r="AF67" s="194"/>
      <c r="AG67" s="59"/>
      <c r="AH67" s="198">
        <f>SUM(AH42:AH65)</f>
        <v>84</v>
      </c>
      <c r="AI67" s="200">
        <f>SUM(AI42:AI65)</f>
        <v>77</v>
      </c>
      <c r="AJ67" s="226">
        <f>SUM(AJ42:AJ65)</f>
        <v>68</v>
      </c>
      <c r="AK67" s="60"/>
      <c r="AL67" s="228">
        <f>SUM(AL42:AL65)</f>
        <v>0</v>
      </c>
      <c r="AM67" s="212">
        <f t="shared" ref="AM67:AW67" si="4">SUM(AM42:AM65)</f>
        <v>20</v>
      </c>
      <c r="AN67" s="212">
        <f t="shared" si="4"/>
        <v>0</v>
      </c>
      <c r="AO67" s="212">
        <f t="shared" si="4"/>
        <v>0</v>
      </c>
      <c r="AP67" s="212">
        <f t="shared" si="4"/>
        <v>0</v>
      </c>
      <c r="AQ67" s="212">
        <f t="shared" si="4"/>
        <v>0</v>
      </c>
      <c r="AR67" s="212">
        <f t="shared" si="4"/>
        <v>0</v>
      </c>
      <c r="AS67" s="212">
        <f t="shared" si="4"/>
        <v>0</v>
      </c>
      <c r="AT67" s="212">
        <f t="shared" si="4"/>
        <v>0</v>
      </c>
      <c r="AU67" s="212">
        <f t="shared" si="4"/>
        <v>0</v>
      </c>
      <c r="AV67" s="212">
        <f t="shared" si="4"/>
        <v>0</v>
      </c>
      <c r="AW67" s="212">
        <f t="shared" si="4"/>
        <v>0</v>
      </c>
      <c r="AX67" s="214">
        <f>SUM(AX42:AX65)</f>
        <v>0</v>
      </c>
      <c r="AY67" s="214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58"/>
      <c r="AB68" s="190"/>
      <c r="AC68" s="191"/>
      <c r="AD68" s="195"/>
      <c r="AE68" s="196"/>
      <c r="AF68" s="197"/>
      <c r="AG68" s="59"/>
      <c r="AH68" s="199"/>
      <c r="AI68" s="201"/>
      <c r="AJ68" s="227"/>
      <c r="AK68" s="60"/>
      <c r="AL68" s="229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5"/>
      <c r="AY68" s="215"/>
    </row>
    <row r="69" spans="1:217" ht="20.100000000000001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87" t="str">
        <f>IF(AB71&gt;=14,"انتبه  هذا الموظف قد تجاوز رصيده الأيام المسموح بها 14 ايام","")</f>
        <v>انتبه  هذا الموظف قد تجاوز رصيده الأيام المسموح بها 14 ايام</v>
      </c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58"/>
      <c r="AB69" s="266">
        <f>AB39</f>
        <v>7</v>
      </c>
      <c r="AC69" s="217"/>
      <c r="AD69" s="220" t="s">
        <v>47</v>
      </c>
      <c r="AE69" s="221"/>
      <c r="AF69" s="222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 x14ac:dyDescent="0.3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63"/>
      <c r="AB70" s="218"/>
      <c r="AC70" s="219"/>
      <c r="AD70" s="223"/>
      <c r="AE70" s="224"/>
      <c r="AF70" s="225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 x14ac:dyDescent="0.2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202">
        <f>AB67+AB69</f>
        <v>14</v>
      </c>
      <c r="AC71" s="203"/>
      <c r="AD71" s="206" t="s">
        <v>48</v>
      </c>
      <c r="AE71" s="207"/>
      <c r="AF71" s="208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 x14ac:dyDescent="0.3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204"/>
      <c r="AC72" s="205"/>
      <c r="AD72" s="209"/>
      <c r="AE72" s="210"/>
      <c r="AF72" s="211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 x14ac:dyDescent="0.2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245" t="s">
        <v>50</v>
      </c>
      <c r="O74" s="245"/>
      <c r="P74" s="245"/>
      <c r="Q74" s="245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 x14ac:dyDescent="0.2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 x14ac:dyDescent="0.2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 x14ac:dyDescent="0.2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 x14ac:dyDescent="0.2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 x14ac:dyDescent="0.2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 x14ac:dyDescent="0.2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 x14ac:dyDescent="0.2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 x14ac:dyDescent="0.2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 x14ac:dyDescent="0.2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 x14ac:dyDescent="0.2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 x14ac:dyDescent="0.2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 x14ac:dyDescent="0.2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 x14ac:dyDescent="0.2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 x14ac:dyDescent="0.2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 x14ac:dyDescent="0.2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 x14ac:dyDescent="0.2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 x14ac:dyDescent="0.2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 x14ac:dyDescent="0.2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 x14ac:dyDescent="0.2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 x14ac:dyDescent="0.2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 x14ac:dyDescent="0.2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 x14ac:dyDescent="0.2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 x14ac:dyDescent="0.2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 x14ac:dyDescent="0.2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 x14ac:dyDescent="0.2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 x14ac:dyDescent="0.2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 x14ac:dyDescent="0.2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 x14ac:dyDescent="0.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 x14ac:dyDescent="0.2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 x14ac:dyDescent="0.2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 x14ac:dyDescent="0.2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 x14ac:dyDescent="0.2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 x14ac:dyDescent="0.2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 x14ac:dyDescent="0.2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 x14ac:dyDescent="0.2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 x14ac:dyDescent="0.2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 x14ac:dyDescent="0.2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 x14ac:dyDescent="0.2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 x14ac:dyDescent="0.2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 x14ac:dyDescent="0.2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 x14ac:dyDescent="0.2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 x14ac:dyDescent="0.2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 x14ac:dyDescent="0.2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 x14ac:dyDescent="0.2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 x14ac:dyDescent="0.2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 x14ac:dyDescent="0.2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 x14ac:dyDescent="0.2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 x14ac:dyDescent="0.2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 x14ac:dyDescent="0.2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 x14ac:dyDescent="0.2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 x14ac:dyDescent="0.2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 x14ac:dyDescent="0.2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 x14ac:dyDescent="0.2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 x14ac:dyDescent="0.2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 x14ac:dyDescent="0.2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 x14ac:dyDescent="0.2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 x14ac:dyDescent="0.2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 x14ac:dyDescent="0.2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 x14ac:dyDescent="0.2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 x14ac:dyDescent="0.2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 x14ac:dyDescent="0.2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 x14ac:dyDescent="0.2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 x14ac:dyDescent="0.2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 x14ac:dyDescent="0.2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 x14ac:dyDescent="0.2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 x14ac:dyDescent="0.2">
      <c r="AJ140" s="68"/>
      <c r="AK140" s="19"/>
      <c r="AL140" s="19"/>
      <c r="AM140" s="68"/>
    </row>
    <row r="141" spans="1:217" ht="20.100000000000001" customHeight="1" x14ac:dyDescent="0.2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 x14ac:dyDescent="0.2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 x14ac:dyDescent="0.2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 x14ac:dyDescent="0.2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 x14ac:dyDescent="0.2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 x14ac:dyDescent="0.2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 x14ac:dyDescent="0.2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 x14ac:dyDescent="0.2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 x14ac:dyDescent="0.2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 x14ac:dyDescent="0.2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 x14ac:dyDescent="0.2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 x14ac:dyDescent="0.2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 x14ac:dyDescent="0.2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 x14ac:dyDescent="0.2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 x14ac:dyDescent="0.2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 x14ac:dyDescent="0.2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 x14ac:dyDescent="0.2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 x14ac:dyDescent="0.2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 x14ac:dyDescent="0.2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 x14ac:dyDescent="0.2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 x14ac:dyDescent="0.2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 x14ac:dyDescent="0.2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 x14ac:dyDescent="0.2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 x14ac:dyDescent="0.2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 x14ac:dyDescent="0.2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 x14ac:dyDescent="0.2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 x14ac:dyDescent="0.2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 x14ac:dyDescent="0.2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 x14ac:dyDescent="0.2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 x14ac:dyDescent="0.2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 x14ac:dyDescent="0.2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 x14ac:dyDescent="0.2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 x14ac:dyDescent="0.2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 x14ac:dyDescent="0.2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 x14ac:dyDescent="0.2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 x14ac:dyDescent="0.2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 x14ac:dyDescent="0.2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 x14ac:dyDescent="0.2">
      <c r="AJ178" s="68"/>
      <c r="AK178" s="19"/>
      <c r="AL178" s="19"/>
      <c r="AM178" s="68"/>
    </row>
    <row r="179" spans="1:217" ht="20.100000000000001" customHeight="1" x14ac:dyDescent="0.2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 x14ac:dyDescent="0.2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 x14ac:dyDescent="0.2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 x14ac:dyDescent="0.2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 x14ac:dyDescent="0.2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 x14ac:dyDescent="0.2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 x14ac:dyDescent="0.2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 x14ac:dyDescent="0.2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 x14ac:dyDescent="0.2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 x14ac:dyDescent="0.2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 x14ac:dyDescent="0.2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 x14ac:dyDescent="0.2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 x14ac:dyDescent="0.2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 x14ac:dyDescent="0.2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 x14ac:dyDescent="0.2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 x14ac:dyDescent="0.2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 x14ac:dyDescent="0.2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 x14ac:dyDescent="0.2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 x14ac:dyDescent="0.2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 x14ac:dyDescent="0.2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 x14ac:dyDescent="0.2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 x14ac:dyDescent="0.2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 x14ac:dyDescent="0.2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 x14ac:dyDescent="0.2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 x14ac:dyDescent="0.2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 x14ac:dyDescent="0.2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 x14ac:dyDescent="0.2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 x14ac:dyDescent="0.2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 x14ac:dyDescent="0.2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 x14ac:dyDescent="0.2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 x14ac:dyDescent="0.2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 x14ac:dyDescent="0.2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 x14ac:dyDescent="0.2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 x14ac:dyDescent="0.2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 x14ac:dyDescent="0.2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 x14ac:dyDescent="0.2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 x14ac:dyDescent="0.2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 x14ac:dyDescent="0.2">
      <c r="AJ216" s="68"/>
      <c r="AK216" s="19"/>
      <c r="AL216" s="19"/>
      <c r="AM216" s="68"/>
    </row>
    <row r="217" spans="1:217" ht="20.100000000000001" customHeight="1" x14ac:dyDescent="0.2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 x14ac:dyDescent="0.2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 x14ac:dyDescent="0.2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 x14ac:dyDescent="0.2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 x14ac:dyDescent="0.2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 x14ac:dyDescent="0.2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 x14ac:dyDescent="0.2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 x14ac:dyDescent="0.2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 x14ac:dyDescent="0.2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 x14ac:dyDescent="0.2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 x14ac:dyDescent="0.2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 x14ac:dyDescent="0.2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 x14ac:dyDescent="0.2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 x14ac:dyDescent="0.2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 x14ac:dyDescent="0.2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 x14ac:dyDescent="0.2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 x14ac:dyDescent="0.2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 x14ac:dyDescent="0.2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 x14ac:dyDescent="0.2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 x14ac:dyDescent="0.2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 x14ac:dyDescent="0.2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 x14ac:dyDescent="0.2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 x14ac:dyDescent="0.2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 x14ac:dyDescent="0.2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 x14ac:dyDescent="0.2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 x14ac:dyDescent="0.2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 x14ac:dyDescent="0.2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 x14ac:dyDescent="0.2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 x14ac:dyDescent="0.2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 x14ac:dyDescent="0.2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 x14ac:dyDescent="0.2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 x14ac:dyDescent="0.2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 x14ac:dyDescent="0.2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 x14ac:dyDescent="0.2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 x14ac:dyDescent="0.2">
      <c r="AK251" s="19"/>
    </row>
    <row r="252" spans="1:217" ht="5.65" customHeight="1" x14ac:dyDescent="0.2">
      <c r="AK252" s="19"/>
    </row>
    <row r="253" spans="1:217" ht="5.65" customHeight="1" x14ac:dyDescent="0.2">
      <c r="AK253" s="19"/>
    </row>
    <row r="254" spans="1:217" ht="5.65" customHeight="1" x14ac:dyDescent="0.2">
      <c r="AK254" s="19"/>
    </row>
    <row r="255" spans="1:217" ht="5.65" customHeight="1" x14ac:dyDescent="0.2">
      <c r="AK255" s="19"/>
    </row>
    <row r="256" spans="1:217" ht="5.65" customHeight="1" x14ac:dyDescent="0.2">
      <c r="AK256" s="19"/>
    </row>
    <row r="257" spans="37:37" ht="5.65" customHeight="1" x14ac:dyDescent="0.2">
      <c r="AK257" s="19"/>
    </row>
    <row r="258" spans="37:37" ht="5.65" customHeight="1" x14ac:dyDescent="0.2">
      <c r="AK258" s="19"/>
    </row>
    <row r="259" spans="37:37" ht="5.65" customHeight="1" x14ac:dyDescent="0.2">
      <c r="AK259" s="19"/>
    </row>
    <row r="260" spans="37:37" ht="5.65" customHeight="1" x14ac:dyDescent="0.2">
      <c r="AK260" s="19"/>
    </row>
    <row r="261" spans="37:37" ht="5.65" customHeight="1" x14ac:dyDescent="0.2">
      <c r="AK261" s="19"/>
    </row>
    <row r="262" spans="37:37" ht="5.65" customHeight="1" x14ac:dyDescent="0.2">
      <c r="AK262" s="19"/>
    </row>
    <row r="263" spans="37:37" ht="5.65" customHeight="1" x14ac:dyDescent="0.2">
      <c r="AK263" s="19"/>
    </row>
    <row r="264" spans="37:37" ht="5.65" customHeight="1" x14ac:dyDescent="0.2">
      <c r="AK264" s="19"/>
    </row>
    <row r="265" spans="37:37" ht="5.65" customHeight="1" x14ac:dyDescent="0.2">
      <c r="AK265" s="19"/>
    </row>
    <row r="266" spans="37:37" ht="5.65" customHeight="1" x14ac:dyDescent="0.2">
      <c r="AK266" s="19"/>
    </row>
    <row r="267" spans="37:37" ht="5.65" customHeight="1" x14ac:dyDescent="0.2">
      <c r="AK267" s="19"/>
    </row>
    <row r="268" spans="37:37" ht="5.65" customHeight="1" x14ac:dyDescent="0.2">
      <c r="AK268" s="19"/>
    </row>
    <row r="269" spans="37:37" ht="5.65" customHeight="1" x14ac:dyDescent="0.2">
      <c r="AK269" s="19"/>
    </row>
    <row r="270" spans="37:37" ht="5.65" customHeight="1" x14ac:dyDescent="0.2">
      <c r="AK270" s="19"/>
    </row>
  </sheetData>
  <dataConsolidate/>
  <mergeCells count="547"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48:A49"/>
    <mergeCell ref="AH48:AH49"/>
    <mergeCell ref="AI48:AI49"/>
    <mergeCell ref="AJ48:AJ49"/>
    <mergeCell ref="AL48:AL49"/>
    <mergeCell ref="AM48:AM49"/>
    <mergeCell ref="AP46:AP47"/>
    <mergeCell ref="AQ46:AQ47"/>
    <mergeCell ref="AR46:AR47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
&amp;RRev. No.:  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0"/>
  </sheetPr>
  <dimension ref="A1:HI270"/>
  <sheetViews>
    <sheetView showGridLines="0" zoomScale="90" zoomScaleNormal="90" workbookViewId="0">
      <pane xSplit="1" ySplit="9" topLeftCell="B53" activePane="bottomRight" state="frozen"/>
      <selection activeCell="AH1" sqref="AH1:AH4"/>
      <selection pane="topRight" activeCell="AH1" sqref="AH1:AH4"/>
      <selection pane="bottomLeft" activeCell="AH1" sqref="AH1:AH4"/>
      <selection pane="bottomRight" activeCell="AH1" sqref="AH1:AH4"/>
    </sheetView>
  </sheetViews>
  <sheetFormatPr defaultRowHeight="5.65" customHeight="1" x14ac:dyDescent="0.2"/>
  <cols>
    <col min="1" max="1" width="8.28515625" style="95" customWidth="1"/>
    <col min="2" max="31" width="4.42578125" style="73" customWidth="1"/>
    <col min="32" max="32" width="4.85546875" style="73" customWidth="1"/>
    <col min="33" max="33" width="2.7109375" style="73" customWidth="1"/>
    <col min="34" max="35" width="6.5703125" style="73" customWidth="1"/>
    <col min="36" max="36" width="6.85546875" style="72" customWidth="1"/>
    <col min="37" max="37" width="5.28515625" style="5" customWidth="1"/>
    <col min="38" max="38" width="4.7109375" style="5" customWidth="1"/>
    <col min="39" max="39" width="6" style="72" bestFit="1" customWidth="1"/>
    <col min="40" max="51" width="4.7109375" style="72" customWidth="1"/>
    <col min="52" max="57" width="9.140625" style="72"/>
    <col min="58" max="256" width="9.140625" style="73"/>
    <col min="257" max="257" width="8.28515625" style="73" customWidth="1"/>
    <col min="258" max="287" width="4.42578125" style="73" customWidth="1"/>
    <col min="288" max="288" width="4.85546875" style="73" customWidth="1"/>
    <col min="289" max="289" width="2.7109375" style="73" customWidth="1"/>
    <col min="290" max="291" width="6.5703125" style="73" customWidth="1"/>
    <col min="292" max="292" width="6.85546875" style="73" customWidth="1"/>
    <col min="293" max="293" width="5.28515625" style="73" customWidth="1"/>
    <col min="294" max="294" width="4.7109375" style="73" customWidth="1"/>
    <col min="295" max="295" width="6" style="73" bestFit="1" customWidth="1"/>
    <col min="296" max="307" width="4.7109375" style="73" customWidth="1"/>
    <col min="308" max="512" width="9.140625" style="73"/>
    <col min="513" max="513" width="8.28515625" style="73" customWidth="1"/>
    <col min="514" max="543" width="4.42578125" style="73" customWidth="1"/>
    <col min="544" max="544" width="4.85546875" style="73" customWidth="1"/>
    <col min="545" max="545" width="2.7109375" style="73" customWidth="1"/>
    <col min="546" max="547" width="6.5703125" style="73" customWidth="1"/>
    <col min="548" max="548" width="6.85546875" style="73" customWidth="1"/>
    <col min="549" max="549" width="5.28515625" style="73" customWidth="1"/>
    <col min="550" max="550" width="4.7109375" style="73" customWidth="1"/>
    <col min="551" max="551" width="6" style="73" bestFit="1" customWidth="1"/>
    <col min="552" max="563" width="4.7109375" style="73" customWidth="1"/>
    <col min="564" max="768" width="9.140625" style="73"/>
    <col min="769" max="769" width="8.28515625" style="73" customWidth="1"/>
    <col min="770" max="799" width="4.42578125" style="73" customWidth="1"/>
    <col min="800" max="800" width="4.85546875" style="73" customWidth="1"/>
    <col min="801" max="801" width="2.7109375" style="73" customWidth="1"/>
    <col min="802" max="803" width="6.5703125" style="73" customWidth="1"/>
    <col min="804" max="804" width="6.85546875" style="73" customWidth="1"/>
    <col min="805" max="805" width="5.28515625" style="73" customWidth="1"/>
    <col min="806" max="806" width="4.7109375" style="73" customWidth="1"/>
    <col min="807" max="807" width="6" style="73" bestFit="1" customWidth="1"/>
    <col min="808" max="819" width="4.7109375" style="73" customWidth="1"/>
    <col min="820" max="1024" width="9.140625" style="73"/>
    <col min="1025" max="1025" width="8.28515625" style="73" customWidth="1"/>
    <col min="1026" max="1055" width="4.42578125" style="73" customWidth="1"/>
    <col min="1056" max="1056" width="4.85546875" style="73" customWidth="1"/>
    <col min="1057" max="1057" width="2.7109375" style="73" customWidth="1"/>
    <col min="1058" max="1059" width="6.5703125" style="73" customWidth="1"/>
    <col min="1060" max="1060" width="6.85546875" style="73" customWidth="1"/>
    <col min="1061" max="1061" width="5.28515625" style="73" customWidth="1"/>
    <col min="1062" max="1062" width="4.7109375" style="73" customWidth="1"/>
    <col min="1063" max="1063" width="6" style="73" bestFit="1" customWidth="1"/>
    <col min="1064" max="1075" width="4.7109375" style="73" customWidth="1"/>
    <col min="1076" max="1280" width="9.140625" style="73"/>
    <col min="1281" max="1281" width="8.28515625" style="73" customWidth="1"/>
    <col min="1282" max="1311" width="4.42578125" style="73" customWidth="1"/>
    <col min="1312" max="1312" width="4.85546875" style="73" customWidth="1"/>
    <col min="1313" max="1313" width="2.7109375" style="73" customWidth="1"/>
    <col min="1314" max="1315" width="6.5703125" style="73" customWidth="1"/>
    <col min="1316" max="1316" width="6.85546875" style="73" customWidth="1"/>
    <col min="1317" max="1317" width="5.28515625" style="73" customWidth="1"/>
    <col min="1318" max="1318" width="4.7109375" style="73" customWidth="1"/>
    <col min="1319" max="1319" width="6" style="73" bestFit="1" customWidth="1"/>
    <col min="1320" max="1331" width="4.7109375" style="73" customWidth="1"/>
    <col min="1332" max="1536" width="9.140625" style="73"/>
    <col min="1537" max="1537" width="8.28515625" style="73" customWidth="1"/>
    <col min="1538" max="1567" width="4.42578125" style="73" customWidth="1"/>
    <col min="1568" max="1568" width="4.85546875" style="73" customWidth="1"/>
    <col min="1569" max="1569" width="2.7109375" style="73" customWidth="1"/>
    <col min="1570" max="1571" width="6.5703125" style="73" customWidth="1"/>
    <col min="1572" max="1572" width="6.85546875" style="73" customWidth="1"/>
    <col min="1573" max="1573" width="5.28515625" style="73" customWidth="1"/>
    <col min="1574" max="1574" width="4.7109375" style="73" customWidth="1"/>
    <col min="1575" max="1575" width="6" style="73" bestFit="1" customWidth="1"/>
    <col min="1576" max="1587" width="4.7109375" style="73" customWidth="1"/>
    <col min="1588" max="1792" width="9.140625" style="73"/>
    <col min="1793" max="1793" width="8.28515625" style="73" customWidth="1"/>
    <col min="1794" max="1823" width="4.42578125" style="73" customWidth="1"/>
    <col min="1824" max="1824" width="4.85546875" style="73" customWidth="1"/>
    <col min="1825" max="1825" width="2.7109375" style="73" customWidth="1"/>
    <col min="1826" max="1827" width="6.5703125" style="73" customWidth="1"/>
    <col min="1828" max="1828" width="6.85546875" style="73" customWidth="1"/>
    <col min="1829" max="1829" width="5.28515625" style="73" customWidth="1"/>
    <col min="1830" max="1830" width="4.7109375" style="73" customWidth="1"/>
    <col min="1831" max="1831" width="6" style="73" bestFit="1" customWidth="1"/>
    <col min="1832" max="1843" width="4.7109375" style="73" customWidth="1"/>
    <col min="1844" max="2048" width="9.140625" style="73"/>
    <col min="2049" max="2049" width="8.28515625" style="73" customWidth="1"/>
    <col min="2050" max="2079" width="4.42578125" style="73" customWidth="1"/>
    <col min="2080" max="2080" width="4.85546875" style="73" customWidth="1"/>
    <col min="2081" max="2081" width="2.7109375" style="73" customWidth="1"/>
    <col min="2082" max="2083" width="6.5703125" style="73" customWidth="1"/>
    <col min="2084" max="2084" width="6.85546875" style="73" customWidth="1"/>
    <col min="2085" max="2085" width="5.28515625" style="73" customWidth="1"/>
    <col min="2086" max="2086" width="4.7109375" style="73" customWidth="1"/>
    <col min="2087" max="2087" width="6" style="73" bestFit="1" customWidth="1"/>
    <col min="2088" max="2099" width="4.7109375" style="73" customWidth="1"/>
    <col min="2100" max="2304" width="9.140625" style="73"/>
    <col min="2305" max="2305" width="8.28515625" style="73" customWidth="1"/>
    <col min="2306" max="2335" width="4.42578125" style="73" customWidth="1"/>
    <col min="2336" max="2336" width="4.85546875" style="73" customWidth="1"/>
    <col min="2337" max="2337" width="2.7109375" style="73" customWidth="1"/>
    <col min="2338" max="2339" width="6.5703125" style="73" customWidth="1"/>
    <col min="2340" max="2340" width="6.85546875" style="73" customWidth="1"/>
    <col min="2341" max="2341" width="5.28515625" style="73" customWidth="1"/>
    <col min="2342" max="2342" width="4.7109375" style="73" customWidth="1"/>
    <col min="2343" max="2343" width="6" style="73" bestFit="1" customWidth="1"/>
    <col min="2344" max="2355" width="4.7109375" style="73" customWidth="1"/>
    <col min="2356" max="2560" width="9.140625" style="73"/>
    <col min="2561" max="2561" width="8.28515625" style="73" customWidth="1"/>
    <col min="2562" max="2591" width="4.42578125" style="73" customWidth="1"/>
    <col min="2592" max="2592" width="4.85546875" style="73" customWidth="1"/>
    <col min="2593" max="2593" width="2.7109375" style="73" customWidth="1"/>
    <col min="2594" max="2595" width="6.5703125" style="73" customWidth="1"/>
    <col min="2596" max="2596" width="6.85546875" style="73" customWidth="1"/>
    <col min="2597" max="2597" width="5.28515625" style="73" customWidth="1"/>
    <col min="2598" max="2598" width="4.7109375" style="73" customWidth="1"/>
    <col min="2599" max="2599" width="6" style="73" bestFit="1" customWidth="1"/>
    <col min="2600" max="2611" width="4.7109375" style="73" customWidth="1"/>
    <col min="2612" max="2816" width="9.140625" style="73"/>
    <col min="2817" max="2817" width="8.28515625" style="73" customWidth="1"/>
    <col min="2818" max="2847" width="4.42578125" style="73" customWidth="1"/>
    <col min="2848" max="2848" width="4.85546875" style="73" customWidth="1"/>
    <col min="2849" max="2849" width="2.7109375" style="73" customWidth="1"/>
    <col min="2850" max="2851" width="6.5703125" style="73" customWidth="1"/>
    <col min="2852" max="2852" width="6.85546875" style="73" customWidth="1"/>
    <col min="2853" max="2853" width="5.28515625" style="73" customWidth="1"/>
    <col min="2854" max="2854" width="4.7109375" style="73" customWidth="1"/>
    <col min="2855" max="2855" width="6" style="73" bestFit="1" customWidth="1"/>
    <col min="2856" max="2867" width="4.7109375" style="73" customWidth="1"/>
    <col min="2868" max="3072" width="9.140625" style="73"/>
    <col min="3073" max="3073" width="8.28515625" style="73" customWidth="1"/>
    <col min="3074" max="3103" width="4.42578125" style="73" customWidth="1"/>
    <col min="3104" max="3104" width="4.85546875" style="73" customWidth="1"/>
    <col min="3105" max="3105" width="2.7109375" style="73" customWidth="1"/>
    <col min="3106" max="3107" width="6.5703125" style="73" customWidth="1"/>
    <col min="3108" max="3108" width="6.85546875" style="73" customWidth="1"/>
    <col min="3109" max="3109" width="5.28515625" style="73" customWidth="1"/>
    <col min="3110" max="3110" width="4.7109375" style="73" customWidth="1"/>
    <col min="3111" max="3111" width="6" style="73" bestFit="1" customWidth="1"/>
    <col min="3112" max="3123" width="4.7109375" style="73" customWidth="1"/>
    <col min="3124" max="3328" width="9.140625" style="73"/>
    <col min="3329" max="3329" width="8.28515625" style="73" customWidth="1"/>
    <col min="3330" max="3359" width="4.42578125" style="73" customWidth="1"/>
    <col min="3360" max="3360" width="4.85546875" style="73" customWidth="1"/>
    <col min="3361" max="3361" width="2.7109375" style="73" customWidth="1"/>
    <col min="3362" max="3363" width="6.5703125" style="73" customWidth="1"/>
    <col min="3364" max="3364" width="6.85546875" style="73" customWidth="1"/>
    <col min="3365" max="3365" width="5.28515625" style="73" customWidth="1"/>
    <col min="3366" max="3366" width="4.7109375" style="73" customWidth="1"/>
    <col min="3367" max="3367" width="6" style="73" bestFit="1" customWidth="1"/>
    <col min="3368" max="3379" width="4.7109375" style="73" customWidth="1"/>
    <col min="3380" max="3584" width="9.140625" style="73"/>
    <col min="3585" max="3585" width="8.28515625" style="73" customWidth="1"/>
    <col min="3586" max="3615" width="4.42578125" style="73" customWidth="1"/>
    <col min="3616" max="3616" width="4.85546875" style="73" customWidth="1"/>
    <col min="3617" max="3617" width="2.7109375" style="73" customWidth="1"/>
    <col min="3618" max="3619" width="6.5703125" style="73" customWidth="1"/>
    <col min="3620" max="3620" width="6.85546875" style="73" customWidth="1"/>
    <col min="3621" max="3621" width="5.28515625" style="73" customWidth="1"/>
    <col min="3622" max="3622" width="4.7109375" style="73" customWidth="1"/>
    <col min="3623" max="3623" width="6" style="73" bestFit="1" customWidth="1"/>
    <col min="3624" max="3635" width="4.7109375" style="73" customWidth="1"/>
    <col min="3636" max="3840" width="9.140625" style="73"/>
    <col min="3841" max="3841" width="8.28515625" style="73" customWidth="1"/>
    <col min="3842" max="3871" width="4.42578125" style="73" customWidth="1"/>
    <col min="3872" max="3872" width="4.85546875" style="73" customWidth="1"/>
    <col min="3873" max="3873" width="2.7109375" style="73" customWidth="1"/>
    <col min="3874" max="3875" width="6.5703125" style="73" customWidth="1"/>
    <col min="3876" max="3876" width="6.85546875" style="73" customWidth="1"/>
    <col min="3877" max="3877" width="5.28515625" style="73" customWidth="1"/>
    <col min="3878" max="3878" width="4.7109375" style="73" customWidth="1"/>
    <col min="3879" max="3879" width="6" style="73" bestFit="1" customWidth="1"/>
    <col min="3880" max="3891" width="4.7109375" style="73" customWidth="1"/>
    <col min="3892" max="4096" width="9.140625" style="73"/>
    <col min="4097" max="4097" width="8.28515625" style="73" customWidth="1"/>
    <col min="4098" max="4127" width="4.42578125" style="73" customWidth="1"/>
    <col min="4128" max="4128" width="4.85546875" style="73" customWidth="1"/>
    <col min="4129" max="4129" width="2.7109375" style="73" customWidth="1"/>
    <col min="4130" max="4131" width="6.5703125" style="73" customWidth="1"/>
    <col min="4132" max="4132" width="6.85546875" style="73" customWidth="1"/>
    <col min="4133" max="4133" width="5.28515625" style="73" customWidth="1"/>
    <col min="4134" max="4134" width="4.7109375" style="73" customWidth="1"/>
    <col min="4135" max="4135" width="6" style="73" bestFit="1" customWidth="1"/>
    <col min="4136" max="4147" width="4.7109375" style="73" customWidth="1"/>
    <col min="4148" max="4352" width="9.140625" style="73"/>
    <col min="4353" max="4353" width="8.28515625" style="73" customWidth="1"/>
    <col min="4354" max="4383" width="4.42578125" style="73" customWidth="1"/>
    <col min="4384" max="4384" width="4.85546875" style="73" customWidth="1"/>
    <col min="4385" max="4385" width="2.7109375" style="73" customWidth="1"/>
    <col min="4386" max="4387" width="6.5703125" style="73" customWidth="1"/>
    <col min="4388" max="4388" width="6.85546875" style="73" customWidth="1"/>
    <col min="4389" max="4389" width="5.28515625" style="73" customWidth="1"/>
    <col min="4390" max="4390" width="4.7109375" style="73" customWidth="1"/>
    <col min="4391" max="4391" width="6" style="73" bestFit="1" customWidth="1"/>
    <col min="4392" max="4403" width="4.7109375" style="73" customWidth="1"/>
    <col min="4404" max="4608" width="9.140625" style="73"/>
    <col min="4609" max="4609" width="8.28515625" style="73" customWidth="1"/>
    <col min="4610" max="4639" width="4.42578125" style="73" customWidth="1"/>
    <col min="4640" max="4640" width="4.85546875" style="73" customWidth="1"/>
    <col min="4641" max="4641" width="2.7109375" style="73" customWidth="1"/>
    <col min="4642" max="4643" width="6.5703125" style="73" customWidth="1"/>
    <col min="4644" max="4644" width="6.85546875" style="73" customWidth="1"/>
    <col min="4645" max="4645" width="5.28515625" style="73" customWidth="1"/>
    <col min="4646" max="4646" width="4.7109375" style="73" customWidth="1"/>
    <col min="4647" max="4647" width="6" style="73" bestFit="1" customWidth="1"/>
    <col min="4648" max="4659" width="4.7109375" style="73" customWidth="1"/>
    <col min="4660" max="4864" width="9.140625" style="73"/>
    <col min="4865" max="4865" width="8.28515625" style="73" customWidth="1"/>
    <col min="4866" max="4895" width="4.42578125" style="73" customWidth="1"/>
    <col min="4896" max="4896" width="4.85546875" style="73" customWidth="1"/>
    <col min="4897" max="4897" width="2.7109375" style="73" customWidth="1"/>
    <col min="4898" max="4899" width="6.5703125" style="73" customWidth="1"/>
    <col min="4900" max="4900" width="6.85546875" style="73" customWidth="1"/>
    <col min="4901" max="4901" width="5.28515625" style="73" customWidth="1"/>
    <col min="4902" max="4902" width="4.7109375" style="73" customWidth="1"/>
    <col min="4903" max="4903" width="6" style="73" bestFit="1" customWidth="1"/>
    <col min="4904" max="4915" width="4.7109375" style="73" customWidth="1"/>
    <col min="4916" max="5120" width="9.140625" style="73"/>
    <col min="5121" max="5121" width="8.28515625" style="73" customWidth="1"/>
    <col min="5122" max="5151" width="4.42578125" style="73" customWidth="1"/>
    <col min="5152" max="5152" width="4.85546875" style="73" customWidth="1"/>
    <col min="5153" max="5153" width="2.7109375" style="73" customWidth="1"/>
    <col min="5154" max="5155" width="6.5703125" style="73" customWidth="1"/>
    <col min="5156" max="5156" width="6.85546875" style="73" customWidth="1"/>
    <col min="5157" max="5157" width="5.28515625" style="73" customWidth="1"/>
    <col min="5158" max="5158" width="4.7109375" style="73" customWidth="1"/>
    <col min="5159" max="5159" width="6" style="73" bestFit="1" customWidth="1"/>
    <col min="5160" max="5171" width="4.7109375" style="73" customWidth="1"/>
    <col min="5172" max="5376" width="9.140625" style="73"/>
    <col min="5377" max="5377" width="8.28515625" style="73" customWidth="1"/>
    <col min="5378" max="5407" width="4.42578125" style="73" customWidth="1"/>
    <col min="5408" max="5408" width="4.85546875" style="73" customWidth="1"/>
    <col min="5409" max="5409" width="2.7109375" style="73" customWidth="1"/>
    <col min="5410" max="5411" width="6.5703125" style="73" customWidth="1"/>
    <col min="5412" max="5412" width="6.85546875" style="73" customWidth="1"/>
    <col min="5413" max="5413" width="5.28515625" style="73" customWidth="1"/>
    <col min="5414" max="5414" width="4.7109375" style="73" customWidth="1"/>
    <col min="5415" max="5415" width="6" style="73" bestFit="1" customWidth="1"/>
    <col min="5416" max="5427" width="4.7109375" style="73" customWidth="1"/>
    <col min="5428" max="5632" width="9.140625" style="73"/>
    <col min="5633" max="5633" width="8.28515625" style="73" customWidth="1"/>
    <col min="5634" max="5663" width="4.42578125" style="73" customWidth="1"/>
    <col min="5664" max="5664" width="4.85546875" style="73" customWidth="1"/>
    <col min="5665" max="5665" width="2.7109375" style="73" customWidth="1"/>
    <col min="5666" max="5667" width="6.5703125" style="73" customWidth="1"/>
    <col min="5668" max="5668" width="6.85546875" style="73" customWidth="1"/>
    <col min="5669" max="5669" width="5.28515625" style="73" customWidth="1"/>
    <col min="5670" max="5670" width="4.7109375" style="73" customWidth="1"/>
    <col min="5671" max="5671" width="6" style="73" bestFit="1" customWidth="1"/>
    <col min="5672" max="5683" width="4.7109375" style="73" customWidth="1"/>
    <col min="5684" max="5888" width="9.140625" style="73"/>
    <col min="5889" max="5889" width="8.28515625" style="73" customWidth="1"/>
    <col min="5890" max="5919" width="4.42578125" style="73" customWidth="1"/>
    <col min="5920" max="5920" width="4.85546875" style="73" customWidth="1"/>
    <col min="5921" max="5921" width="2.7109375" style="73" customWidth="1"/>
    <col min="5922" max="5923" width="6.5703125" style="73" customWidth="1"/>
    <col min="5924" max="5924" width="6.85546875" style="73" customWidth="1"/>
    <col min="5925" max="5925" width="5.28515625" style="73" customWidth="1"/>
    <col min="5926" max="5926" width="4.7109375" style="73" customWidth="1"/>
    <col min="5927" max="5927" width="6" style="73" bestFit="1" customWidth="1"/>
    <col min="5928" max="5939" width="4.7109375" style="73" customWidth="1"/>
    <col min="5940" max="6144" width="9.140625" style="73"/>
    <col min="6145" max="6145" width="8.28515625" style="73" customWidth="1"/>
    <col min="6146" max="6175" width="4.42578125" style="73" customWidth="1"/>
    <col min="6176" max="6176" width="4.85546875" style="73" customWidth="1"/>
    <col min="6177" max="6177" width="2.7109375" style="73" customWidth="1"/>
    <col min="6178" max="6179" width="6.5703125" style="73" customWidth="1"/>
    <col min="6180" max="6180" width="6.85546875" style="73" customWidth="1"/>
    <col min="6181" max="6181" width="5.28515625" style="73" customWidth="1"/>
    <col min="6182" max="6182" width="4.7109375" style="73" customWidth="1"/>
    <col min="6183" max="6183" width="6" style="73" bestFit="1" customWidth="1"/>
    <col min="6184" max="6195" width="4.7109375" style="73" customWidth="1"/>
    <col min="6196" max="6400" width="9.140625" style="73"/>
    <col min="6401" max="6401" width="8.28515625" style="73" customWidth="1"/>
    <col min="6402" max="6431" width="4.42578125" style="73" customWidth="1"/>
    <col min="6432" max="6432" width="4.85546875" style="73" customWidth="1"/>
    <col min="6433" max="6433" width="2.7109375" style="73" customWidth="1"/>
    <col min="6434" max="6435" width="6.5703125" style="73" customWidth="1"/>
    <col min="6436" max="6436" width="6.85546875" style="73" customWidth="1"/>
    <col min="6437" max="6437" width="5.28515625" style="73" customWidth="1"/>
    <col min="6438" max="6438" width="4.7109375" style="73" customWidth="1"/>
    <col min="6439" max="6439" width="6" style="73" bestFit="1" customWidth="1"/>
    <col min="6440" max="6451" width="4.7109375" style="73" customWidth="1"/>
    <col min="6452" max="6656" width="9.140625" style="73"/>
    <col min="6657" max="6657" width="8.28515625" style="73" customWidth="1"/>
    <col min="6658" max="6687" width="4.42578125" style="73" customWidth="1"/>
    <col min="6688" max="6688" width="4.85546875" style="73" customWidth="1"/>
    <col min="6689" max="6689" width="2.7109375" style="73" customWidth="1"/>
    <col min="6690" max="6691" width="6.5703125" style="73" customWidth="1"/>
    <col min="6692" max="6692" width="6.85546875" style="73" customWidth="1"/>
    <col min="6693" max="6693" width="5.28515625" style="73" customWidth="1"/>
    <col min="6694" max="6694" width="4.7109375" style="73" customWidth="1"/>
    <col min="6695" max="6695" width="6" style="73" bestFit="1" customWidth="1"/>
    <col min="6696" max="6707" width="4.7109375" style="73" customWidth="1"/>
    <col min="6708" max="6912" width="9.140625" style="73"/>
    <col min="6913" max="6913" width="8.28515625" style="73" customWidth="1"/>
    <col min="6914" max="6943" width="4.42578125" style="73" customWidth="1"/>
    <col min="6944" max="6944" width="4.85546875" style="73" customWidth="1"/>
    <col min="6945" max="6945" width="2.7109375" style="73" customWidth="1"/>
    <col min="6946" max="6947" width="6.5703125" style="73" customWidth="1"/>
    <col min="6948" max="6948" width="6.85546875" style="73" customWidth="1"/>
    <col min="6949" max="6949" width="5.28515625" style="73" customWidth="1"/>
    <col min="6950" max="6950" width="4.7109375" style="73" customWidth="1"/>
    <col min="6951" max="6951" width="6" style="73" bestFit="1" customWidth="1"/>
    <col min="6952" max="6963" width="4.7109375" style="73" customWidth="1"/>
    <col min="6964" max="7168" width="9.140625" style="73"/>
    <col min="7169" max="7169" width="8.28515625" style="73" customWidth="1"/>
    <col min="7170" max="7199" width="4.42578125" style="73" customWidth="1"/>
    <col min="7200" max="7200" width="4.85546875" style="73" customWidth="1"/>
    <col min="7201" max="7201" width="2.7109375" style="73" customWidth="1"/>
    <col min="7202" max="7203" width="6.5703125" style="73" customWidth="1"/>
    <col min="7204" max="7204" width="6.85546875" style="73" customWidth="1"/>
    <col min="7205" max="7205" width="5.28515625" style="73" customWidth="1"/>
    <col min="7206" max="7206" width="4.7109375" style="73" customWidth="1"/>
    <col min="7207" max="7207" width="6" style="73" bestFit="1" customWidth="1"/>
    <col min="7208" max="7219" width="4.7109375" style="73" customWidth="1"/>
    <col min="7220" max="7424" width="9.140625" style="73"/>
    <col min="7425" max="7425" width="8.28515625" style="73" customWidth="1"/>
    <col min="7426" max="7455" width="4.42578125" style="73" customWidth="1"/>
    <col min="7456" max="7456" width="4.85546875" style="73" customWidth="1"/>
    <col min="7457" max="7457" width="2.7109375" style="73" customWidth="1"/>
    <col min="7458" max="7459" width="6.5703125" style="73" customWidth="1"/>
    <col min="7460" max="7460" width="6.85546875" style="73" customWidth="1"/>
    <col min="7461" max="7461" width="5.28515625" style="73" customWidth="1"/>
    <col min="7462" max="7462" width="4.7109375" style="73" customWidth="1"/>
    <col min="7463" max="7463" width="6" style="73" bestFit="1" customWidth="1"/>
    <col min="7464" max="7475" width="4.7109375" style="73" customWidth="1"/>
    <col min="7476" max="7680" width="9.140625" style="73"/>
    <col min="7681" max="7681" width="8.28515625" style="73" customWidth="1"/>
    <col min="7682" max="7711" width="4.42578125" style="73" customWidth="1"/>
    <col min="7712" max="7712" width="4.85546875" style="73" customWidth="1"/>
    <col min="7713" max="7713" width="2.7109375" style="73" customWidth="1"/>
    <col min="7714" max="7715" width="6.5703125" style="73" customWidth="1"/>
    <col min="7716" max="7716" width="6.85546875" style="73" customWidth="1"/>
    <col min="7717" max="7717" width="5.28515625" style="73" customWidth="1"/>
    <col min="7718" max="7718" width="4.7109375" style="73" customWidth="1"/>
    <col min="7719" max="7719" width="6" style="73" bestFit="1" customWidth="1"/>
    <col min="7720" max="7731" width="4.7109375" style="73" customWidth="1"/>
    <col min="7732" max="7936" width="9.140625" style="73"/>
    <col min="7937" max="7937" width="8.28515625" style="73" customWidth="1"/>
    <col min="7938" max="7967" width="4.42578125" style="73" customWidth="1"/>
    <col min="7968" max="7968" width="4.85546875" style="73" customWidth="1"/>
    <col min="7969" max="7969" width="2.7109375" style="73" customWidth="1"/>
    <col min="7970" max="7971" width="6.5703125" style="73" customWidth="1"/>
    <col min="7972" max="7972" width="6.85546875" style="73" customWidth="1"/>
    <col min="7973" max="7973" width="5.28515625" style="73" customWidth="1"/>
    <col min="7974" max="7974" width="4.7109375" style="73" customWidth="1"/>
    <col min="7975" max="7975" width="6" style="73" bestFit="1" customWidth="1"/>
    <col min="7976" max="7987" width="4.7109375" style="73" customWidth="1"/>
    <col min="7988" max="8192" width="9.140625" style="73"/>
    <col min="8193" max="8193" width="8.28515625" style="73" customWidth="1"/>
    <col min="8194" max="8223" width="4.42578125" style="73" customWidth="1"/>
    <col min="8224" max="8224" width="4.85546875" style="73" customWidth="1"/>
    <col min="8225" max="8225" width="2.7109375" style="73" customWidth="1"/>
    <col min="8226" max="8227" width="6.5703125" style="73" customWidth="1"/>
    <col min="8228" max="8228" width="6.85546875" style="73" customWidth="1"/>
    <col min="8229" max="8229" width="5.28515625" style="73" customWidth="1"/>
    <col min="8230" max="8230" width="4.7109375" style="73" customWidth="1"/>
    <col min="8231" max="8231" width="6" style="73" bestFit="1" customWidth="1"/>
    <col min="8232" max="8243" width="4.7109375" style="73" customWidth="1"/>
    <col min="8244" max="8448" width="9.140625" style="73"/>
    <col min="8449" max="8449" width="8.28515625" style="73" customWidth="1"/>
    <col min="8450" max="8479" width="4.42578125" style="73" customWidth="1"/>
    <col min="8480" max="8480" width="4.85546875" style="73" customWidth="1"/>
    <col min="8481" max="8481" width="2.7109375" style="73" customWidth="1"/>
    <col min="8482" max="8483" width="6.5703125" style="73" customWidth="1"/>
    <col min="8484" max="8484" width="6.85546875" style="73" customWidth="1"/>
    <col min="8485" max="8485" width="5.28515625" style="73" customWidth="1"/>
    <col min="8486" max="8486" width="4.7109375" style="73" customWidth="1"/>
    <col min="8487" max="8487" width="6" style="73" bestFit="1" customWidth="1"/>
    <col min="8488" max="8499" width="4.7109375" style="73" customWidth="1"/>
    <col min="8500" max="8704" width="9.140625" style="73"/>
    <col min="8705" max="8705" width="8.28515625" style="73" customWidth="1"/>
    <col min="8706" max="8735" width="4.42578125" style="73" customWidth="1"/>
    <col min="8736" max="8736" width="4.85546875" style="73" customWidth="1"/>
    <col min="8737" max="8737" width="2.7109375" style="73" customWidth="1"/>
    <col min="8738" max="8739" width="6.5703125" style="73" customWidth="1"/>
    <col min="8740" max="8740" width="6.85546875" style="73" customWidth="1"/>
    <col min="8741" max="8741" width="5.28515625" style="73" customWidth="1"/>
    <col min="8742" max="8742" width="4.7109375" style="73" customWidth="1"/>
    <col min="8743" max="8743" width="6" style="73" bestFit="1" customWidth="1"/>
    <col min="8744" max="8755" width="4.7109375" style="73" customWidth="1"/>
    <col min="8756" max="8960" width="9.140625" style="73"/>
    <col min="8961" max="8961" width="8.28515625" style="73" customWidth="1"/>
    <col min="8962" max="8991" width="4.42578125" style="73" customWidth="1"/>
    <col min="8992" max="8992" width="4.85546875" style="73" customWidth="1"/>
    <col min="8993" max="8993" width="2.7109375" style="73" customWidth="1"/>
    <col min="8994" max="8995" width="6.5703125" style="73" customWidth="1"/>
    <col min="8996" max="8996" width="6.85546875" style="73" customWidth="1"/>
    <col min="8997" max="8997" width="5.28515625" style="73" customWidth="1"/>
    <col min="8998" max="8998" width="4.7109375" style="73" customWidth="1"/>
    <col min="8999" max="8999" width="6" style="73" bestFit="1" customWidth="1"/>
    <col min="9000" max="9011" width="4.7109375" style="73" customWidth="1"/>
    <col min="9012" max="9216" width="9.140625" style="73"/>
    <col min="9217" max="9217" width="8.28515625" style="73" customWidth="1"/>
    <col min="9218" max="9247" width="4.42578125" style="73" customWidth="1"/>
    <col min="9248" max="9248" width="4.85546875" style="73" customWidth="1"/>
    <col min="9249" max="9249" width="2.7109375" style="73" customWidth="1"/>
    <col min="9250" max="9251" width="6.5703125" style="73" customWidth="1"/>
    <col min="9252" max="9252" width="6.85546875" style="73" customWidth="1"/>
    <col min="9253" max="9253" width="5.28515625" style="73" customWidth="1"/>
    <col min="9254" max="9254" width="4.7109375" style="73" customWidth="1"/>
    <col min="9255" max="9255" width="6" style="73" bestFit="1" customWidth="1"/>
    <col min="9256" max="9267" width="4.7109375" style="73" customWidth="1"/>
    <col min="9268" max="9472" width="9.140625" style="73"/>
    <col min="9473" max="9473" width="8.28515625" style="73" customWidth="1"/>
    <col min="9474" max="9503" width="4.42578125" style="73" customWidth="1"/>
    <col min="9504" max="9504" width="4.85546875" style="73" customWidth="1"/>
    <col min="9505" max="9505" width="2.7109375" style="73" customWidth="1"/>
    <col min="9506" max="9507" width="6.5703125" style="73" customWidth="1"/>
    <col min="9508" max="9508" width="6.85546875" style="73" customWidth="1"/>
    <col min="9509" max="9509" width="5.28515625" style="73" customWidth="1"/>
    <col min="9510" max="9510" width="4.7109375" style="73" customWidth="1"/>
    <col min="9511" max="9511" width="6" style="73" bestFit="1" customWidth="1"/>
    <col min="9512" max="9523" width="4.7109375" style="73" customWidth="1"/>
    <col min="9524" max="9728" width="9.140625" style="73"/>
    <col min="9729" max="9729" width="8.28515625" style="73" customWidth="1"/>
    <col min="9730" max="9759" width="4.42578125" style="73" customWidth="1"/>
    <col min="9760" max="9760" width="4.85546875" style="73" customWidth="1"/>
    <col min="9761" max="9761" width="2.7109375" style="73" customWidth="1"/>
    <col min="9762" max="9763" width="6.5703125" style="73" customWidth="1"/>
    <col min="9764" max="9764" width="6.85546875" style="73" customWidth="1"/>
    <col min="9765" max="9765" width="5.28515625" style="73" customWidth="1"/>
    <col min="9766" max="9766" width="4.7109375" style="73" customWidth="1"/>
    <col min="9767" max="9767" width="6" style="73" bestFit="1" customWidth="1"/>
    <col min="9768" max="9779" width="4.7109375" style="73" customWidth="1"/>
    <col min="9780" max="9984" width="9.140625" style="73"/>
    <col min="9985" max="9985" width="8.28515625" style="73" customWidth="1"/>
    <col min="9986" max="10015" width="4.42578125" style="73" customWidth="1"/>
    <col min="10016" max="10016" width="4.85546875" style="73" customWidth="1"/>
    <col min="10017" max="10017" width="2.7109375" style="73" customWidth="1"/>
    <col min="10018" max="10019" width="6.5703125" style="73" customWidth="1"/>
    <col min="10020" max="10020" width="6.85546875" style="73" customWidth="1"/>
    <col min="10021" max="10021" width="5.28515625" style="73" customWidth="1"/>
    <col min="10022" max="10022" width="4.7109375" style="73" customWidth="1"/>
    <col min="10023" max="10023" width="6" style="73" bestFit="1" customWidth="1"/>
    <col min="10024" max="10035" width="4.7109375" style="73" customWidth="1"/>
    <col min="10036" max="10240" width="9.140625" style="73"/>
    <col min="10241" max="10241" width="8.28515625" style="73" customWidth="1"/>
    <col min="10242" max="10271" width="4.42578125" style="73" customWidth="1"/>
    <col min="10272" max="10272" width="4.85546875" style="73" customWidth="1"/>
    <col min="10273" max="10273" width="2.7109375" style="73" customWidth="1"/>
    <col min="10274" max="10275" width="6.5703125" style="73" customWidth="1"/>
    <col min="10276" max="10276" width="6.85546875" style="73" customWidth="1"/>
    <col min="10277" max="10277" width="5.28515625" style="73" customWidth="1"/>
    <col min="10278" max="10278" width="4.7109375" style="73" customWidth="1"/>
    <col min="10279" max="10279" width="6" style="73" bestFit="1" customWidth="1"/>
    <col min="10280" max="10291" width="4.7109375" style="73" customWidth="1"/>
    <col min="10292" max="10496" width="9.140625" style="73"/>
    <col min="10497" max="10497" width="8.28515625" style="73" customWidth="1"/>
    <col min="10498" max="10527" width="4.42578125" style="73" customWidth="1"/>
    <col min="10528" max="10528" width="4.85546875" style="73" customWidth="1"/>
    <col min="10529" max="10529" width="2.7109375" style="73" customWidth="1"/>
    <col min="10530" max="10531" width="6.5703125" style="73" customWidth="1"/>
    <col min="10532" max="10532" width="6.85546875" style="73" customWidth="1"/>
    <col min="10533" max="10533" width="5.28515625" style="73" customWidth="1"/>
    <col min="10534" max="10534" width="4.7109375" style="73" customWidth="1"/>
    <col min="10535" max="10535" width="6" style="73" bestFit="1" customWidth="1"/>
    <col min="10536" max="10547" width="4.7109375" style="73" customWidth="1"/>
    <col min="10548" max="10752" width="9.140625" style="73"/>
    <col min="10753" max="10753" width="8.28515625" style="73" customWidth="1"/>
    <col min="10754" max="10783" width="4.42578125" style="73" customWidth="1"/>
    <col min="10784" max="10784" width="4.85546875" style="73" customWidth="1"/>
    <col min="10785" max="10785" width="2.7109375" style="73" customWidth="1"/>
    <col min="10786" max="10787" width="6.5703125" style="73" customWidth="1"/>
    <col min="10788" max="10788" width="6.85546875" style="73" customWidth="1"/>
    <col min="10789" max="10789" width="5.28515625" style="73" customWidth="1"/>
    <col min="10790" max="10790" width="4.7109375" style="73" customWidth="1"/>
    <col min="10791" max="10791" width="6" style="73" bestFit="1" customWidth="1"/>
    <col min="10792" max="10803" width="4.7109375" style="73" customWidth="1"/>
    <col min="10804" max="11008" width="9.140625" style="73"/>
    <col min="11009" max="11009" width="8.28515625" style="73" customWidth="1"/>
    <col min="11010" max="11039" width="4.42578125" style="73" customWidth="1"/>
    <col min="11040" max="11040" width="4.85546875" style="73" customWidth="1"/>
    <col min="11041" max="11041" width="2.7109375" style="73" customWidth="1"/>
    <col min="11042" max="11043" width="6.5703125" style="73" customWidth="1"/>
    <col min="11044" max="11044" width="6.85546875" style="73" customWidth="1"/>
    <col min="11045" max="11045" width="5.28515625" style="73" customWidth="1"/>
    <col min="11046" max="11046" width="4.7109375" style="73" customWidth="1"/>
    <col min="11047" max="11047" width="6" style="73" bestFit="1" customWidth="1"/>
    <col min="11048" max="11059" width="4.7109375" style="73" customWidth="1"/>
    <col min="11060" max="11264" width="9.140625" style="73"/>
    <col min="11265" max="11265" width="8.28515625" style="73" customWidth="1"/>
    <col min="11266" max="11295" width="4.42578125" style="73" customWidth="1"/>
    <col min="11296" max="11296" width="4.85546875" style="73" customWidth="1"/>
    <col min="11297" max="11297" width="2.7109375" style="73" customWidth="1"/>
    <col min="11298" max="11299" width="6.5703125" style="73" customWidth="1"/>
    <col min="11300" max="11300" width="6.85546875" style="73" customWidth="1"/>
    <col min="11301" max="11301" width="5.28515625" style="73" customWidth="1"/>
    <col min="11302" max="11302" width="4.7109375" style="73" customWidth="1"/>
    <col min="11303" max="11303" width="6" style="73" bestFit="1" customWidth="1"/>
    <col min="11304" max="11315" width="4.7109375" style="73" customWidth="1"/>
    <col min="11316" max="11520" width="9.140625" style="73"/>
    <col min="11521" max="11521" width="8.28515625" style="73" customWidth="1"/>
    <col min="11522" max="11551" width="4.42578125" style="73" customWidth="1"/>
    <col min="11552" max="11552" width="4.85546875" style="73" customWidth="1"/>
    <col min="11553" max="11553" width="2.7109375" style="73" customWidth="1"/>
    <col min="11554" max="11555" width="6.5703125" style="73" customWidth="1"/>
    <col min="11556" max="11556" width="6.85546875" style="73" customWidth="1"/>
    <col min="11557" max="11557" width="5.28515625" style="73" customWidth="1"/>
    <col min="11558" max="11558" width="4.7109375" style="73" customWidth="1"/>
    <col min="11559" max="11559" width="6" style="73" bestFit="1" customWidth="1"/>
    <col min="11560" max="11571" width="4.7109375" style="73" customWidth="1"/>
    <col min="11572" max="11776" width="9.140625" style="73"/>
    <col min="11777" max="11777" width="8.28515625" style="73" customWidth="1"/>
    <col min="11778" max="11807" width="4.42578125" style="73" customWidth="1"/>
    <col min="11808" max="11808" width="4.85546875" style="73" customWidth="1"/>
    <col min="11809" max="11809" width="2.7109375" style="73" customWidth="1"/>
    <col min="11810" max="11811" width="6.5703125" style="73" customWidth="1"/>
    <col min="11812" max="11812" width="6.85546875" style="73" customWidth="1"/>
    <col min="11813" max="11813" width="5.28515625" style="73" customWidth="1"/>
    <col min="11814" max="11814" width="4.7109375" style="73" customWidth="1"/>
    <col min="11815" max="11815" width="6" style="73" bestFit="1" customWidth="1"/>
    <col min="11816" max="11827" width="4.7109375" style="73" customWidth="1"/>
    <col min="11828" max="12032" width="9.140625" style="73"/>
    <col min="12033" max="12033" width="8.28515625" style="73" customWidth="1"/>
    <col min="12034" max="12063" width="4.42578125" style="73" customWidth="1"/>
    <col min="12064" max="12064" width="4.85546875" style="73" customWidth="1"/>
    <col min="12065" max="12065" width="2.7109375" style="73" customWidth="1"/>
    <col min="12066" max="12067" width="6.5703125" style="73" customWidth="1"/>
    <col min="12068" max="12068" width="6.85546875" style="73" customWidth="1"/>
    <col min="12069" max="12069" width="5.28515625" style="73" customWidth="1"/>
    <col min="12070" max="12070" width="4.7109375" style="73" customWidth="1"/>
    <col min="12071" max="12071" width="6" style="73" bestFit="1" customWidth="1"/>
    <col min="12072" max="12083" width="4.7109375" style="73" customWidth="1"/>
    <col min="12084" max="12288" width="9.140625" style="73"/>
    <col min="12289" max="12289" width="8.28515625" style="73" customWidth="1"/>
    <col min="12290" max="12319" width="4.42578125" style="73" customWidth="1"/>
    <col min="12320" max="12320" width="4.85546875" style="73" customWidth="1"/>
    <col min="12321" max="12321" width="2.7109375" style="73" customWidth="1"/>
    <col min="12322" max="12323" width="6.5703125" style="73" customWidth="1"/>
    <col min="12324" max="12324" width="6.85546875" style="73" customWidth="1"/>
    <col min="12325" max="12325" width="5.28515625" style="73" customWidth="1"/>
    <col min="12326" max="12326" width="4.7109375" style="73" customWidth="1"/>
    <col min="12327" max="12327" width="6" style="73" bestFit="1" customWidth="1"/>
    <col min="12328" max="12339" width="4.7109375" style="73" customWidth="1"/>
    <col min="12340" max="12544" width="9.140625" style="73"/>
    <col min="12545" max="12545" width="8.28515625" style="73" customWidth="1"/>
    <col min="12546" max="12575" width="4.42578125" style="73" customWidth="1"/>
    <col min="12576" max="12576" width="4.85546875" style="73" customWidth="1"/>
    <col min="12577" max="12577" width="2.7109375" style="73" customWidth="1"/>
    <col min="12578" max="12579" width="6.5703125" style="73" customWidth="1"/>
    <col min="12580" max="12580" width="6.85546875" style="73" customWidth="1"/>
    <col min="12581" max="12581" width="5.28515625" style="73" customWidth="1"/>
    <col min="12582" max="12582" width="4.7109375" style="73" customWidth="1"/>
    <col min="12583" max="12583" width="6" style="73" bestFit="1" customWidth="1"/>
    <col min="12584" max="12595" width="4.7109375" style="73" customWidth="1"/>
    <col min="12596" max="12800" width="9.140625" style="73"/>
    <col min="12801" max="12801" width="8.28515625" style="73" customWidth="1"/>
    <col min="12802" max="12831" width="4.42578125" style="73" customWidth="1"/>
    <col min="12832" max="12832" width="4.85546875" style="73" customWidth="1"/>
    <col min="12833" max="12833" width="2.7109375" style="73" customWidth="1"/>
    <col min="12834" max="12835" width="6.5703125" style="73" customWidth="1"/>
    <col min="12836" max="12836" width="6.85546875" style="73" customWidth="1"/>
    <col min="12837" max="12837" width="5.28515625" style="73" customWidth="1"/>
    <col min="12838" max="12838" width="4.7109375" style="73" customWidth="1"/>
    <col min="12839" max="12839" width="6" style="73" bestFit="1" customWidth="1"/>
    <col min="12840" max="12851" width="4.7109375" style="73" customWidth="1"/>
    <col min="12852" max="13056" width="9.140625" style="73"/>
    <col min="13057" max="13057" width="8.28515625" style="73" customWidth="1"/>
    <col min="13058" max="13087" width="4.42578125" style="73" customWidth="1"/>
    <col min="13088" max="13088" width="4.85546875" style="73" customWidth="1"/>
    <col min="13089" max="13089" width="2.7109375" style="73" customWidth="1"/>
    <col min="13090" max="13091" width="6.5703125" style="73" customWidth="1"/>
    <col min="13092" max="13092" width="6.85546875" style="73" customWidth="1"/>
    <col min="13093" max="13093" width="5.28515625" style="73" customWidth="1"/>
    <col min="13094" max="13094" width="4.7109375" style="73" customWidth="1"/>
    <col min="13095" max="13095" width="6" style="73" bestFit="1" customWidth="1"/>
    <col min="13096" max="13107" width="4.7109375" style="73" customWidth="1"/>
    <col min="13108" max="13312" width="9.140625" style="73"/>
    <col min="13313" max="13313" width="8.28515625" style="73" customWidth="1"/>
    <col min="13314" max="13343" width="4.42578125" style="73" customWidth="1"/>
    <col min="13344" max="13344" width="4.85546875" style="73" customWidth="1"/>
    <col min="13345" max="13345" width="2.7109375" style="73" customWidth="1"/>
    <col min="13346" max="13347" width="6.5703125" style="73" customWidth="1"/>
    <col min="13348" max="13348" width="6.85546875" style="73" customWidth="1"/>
    <col min="13349" max="13349" width="5.28515625" style="73" customWidth="1"/>
    <col min="13350" max="13350" width="4.7109375" style="73" customWidth="1"/>
    <col min="13351" max="13351" width="6" style="73" bestFit="1" customWidth="1"/>
    <col min="13352" max="13363" width="4.7109375" style="73" customWidth="1"/>
    <col min="13364" max="13568" width="9.140625" style="73"/>
    <col min="13569" max="13569" width="8.28515625" style="73" customWidth="1"/>
    <col min="13570" max="13599" width="4.42578125" style="73" customWidth="1"/>
    <col min="13600" max="13600" width="4.85546875" style="73" customWidth="1"/>
    <col min="13601" max="13601" width="2.7109375" style="73" customWidth="1"/>
    <col min="13602" max="13603" width="6.5703125" style="73" customWidth="1"/>
    <col min="13604" max="13604" width="6.85546875" style="73" customWidth="1"/>
    <col min="13605" max="13605" width="5.28515625" style="73" customWidth="1"/>
    <col min="13606" max="13606" width="4.7109375" style="73" customWidth="1"/>
    <col min="13607" max="13607" width="6" style="73" bestFit="1" customWidth="1"/>
    <col min="13608" max="13619" width="4.7109375" style="73" customWidth="1"/>
    <col min="13620" max="13824" width="9.140625" style="73"/>
    <col min="13825" max="13825" width="8.28515625" style="73" customWidth="1"/>
    <col min="13826" max="13855" width="4.42578125" style="73" customWidth="1"/>
    <col min="13856" max="13856" width="4.85546875" style="73" customWidth="1"/>
    <col min="13857" max="13857" width="2.7109375" style="73" customWidth="1"/>
    <col min="13858" max="13859" width="6.5703125" style="73" customWidth="1"/>
    <col min="13860" max="13860" width="6.85546875" style="73" customWidth="1"/>
    <col min="13861" max="13861" width="5.28515625" style="73" customWidth="1"/>
    <col min="13862" max="13862" width="4.7109375" style="73" customWidth="1"/>
    <col min="13863" max="13863" width="6" style="73" bestFit="1" customWidth="1"/>
    <col min="13864" max="13875" width="4.7109375" style="73" customWidth="1"/>
    <col min="13876" max="14080" width="9.140625" style="73"/>
    <col min="14081" max="14081" width="8.28515625" style="73" customWidth="1"/>
    <col min="14082" max="14111" width="4.42578125" style="73" customWidth="1"/>
    <col min="14112" max="14112" width="4.85546875" style="73" customWidth="1"/>
    <col min="14113" max="14113" width="2.7109375" style="73" customWidth="1"/>
    <col min="14114" max="14115" width="6.5703125" style="73" customWidth="1"/>
    <col min="14116" max="14116" width="6.85546875" style="73" customWidth="1"/>
    <col min="14117" max="14117" width="5.28515625" style="73" customWidth="1"/>
    <col min="14118" max="14118" width="4.7109375" style="73" customWidth="1"/>
    <col min="14119" max="14119" width="6" style="73" bestFit="1" customWidth="1"/>
    <col min="14120" max="14131" width="4.7109375" style="73" customWidth="1"/>
    <col min="14132" max="14336" width="9.140625" style="73"/>
    <col min="14337" max="14337" width="8.28515625" style="73" customWidth="1"/>
    <col min="14338" max="14367" width="4.42578125" style="73" customWidth="1"/>
    <col min="14368" max="14368" width="4.85546875" style="73" customWidth="1"/>
    <col min="14369" max="14369" width="2.7109375" style="73" customWidth="1"/>
    <col min="14370" max="14371" width="6.5703125" style="73" customWidth="1"/>
    <col min="14372" max="14372" width="6.85546875" style="73" customWidth="1"/>
    <col min="14373" max="14373" width="5.28515625" style="73" customWidth="1"/>
    <col min="14374" max="14374" width="4.7109375" style="73" customWidth="1"/>
    <col min="14375" max="14375" width="6" style="73" bestFit="1" customWidth="1"/>
    <col min="14376" max="14387" width="4.7109375" style="73" customWidth="1"/>
    <col min="14388" max="14592" width="9.140625" style="73"/>
    <col min="14593" max="14593" width="8.28515625" style="73" customWidth="1"/>
    <col min="14594" max="14623" width="4.42578125" style="73" customWidth="1"/>
    <col min="14624" max="14624" width="4.85546875" style="73" customWidth="1"/>
    <col min="14625" max="14625" width="2.7109375" style="73" customWidth="1"/>
    <col min="14626" max="14627" width="6.5703125" style="73" customWidth="1"/>
    <col min="14628" max="14628" width="6.85546875" style="73" customWidth="1"/>
    <col min="14629" max="14629" width="5.28515625" style="73" customWidth="1"/>
    <col min="14630" max="14630" width="4.7109375" style="73" customWidth="1"/>
    <col min="14631" max="14631" width="6" style="73" bestFit="1" customWidth="1"/>
    <col min="14632" max="14643" width="4.7109375" style="73" customWidth="1"/>
    <col min="14644" max="14848" width="9.140625" style="73"/>
    <col min="14849" max="14849" width="8.28515625" style="73" customWidth="1"/>
    <col min="14850" max="14879" width="4.42578125" style="73" customWidth="1"/>
    <col min="14880" max="14880" width="4.85546875" style="73" customWidth="1"/>
    <col min="14881" max="14881" width="2.7109375" style="73" customWidth="1"/>
    <col min="14882" max="14883" width="6.5703125" style="73" customWidth="1"/>
    <col min="14884" max="14884" width="6.85546875" style="73" customWidth="1"/>
    <col min="14885" max="14885" width="5.28515625" style="73" customWidth="1"/>
    <col min="14886" max="14886" width="4.7109375" style="73" customWidth="1"/>
    <col min="14887" max="14887" width="6" style="73" bestFit="1" customWidth="1"/>
    <col min="14888" max="14899" width="4.7109375" style="73" customWidth="1"/>
    <col min="14900" max="15104" width="9.140625" style="73"/>
    <col min="15105" max="15105" width="8.28515625" style="73" customWidth="1"/>
    <col min="15106" max="15135" width="4.42578125" style="73" customWidth="1"/>
    <col min="15136" max="15136" width="4.85546875" style="73" customWidth="1"/>
    <col min="15137" max="15137" width="2.7109375" style="73" customWidth="1"/>
    <col min="15138" max="15139" width="6.5703125" style="73" customWidth="1"/>
    <col min="15140" max="15140" width="6.85546875" style="73" customWidth="1"/>
    <col min="15141" max="15141" width="5.28515625" style="73" customWidth="1"/>
    <col min="15142" max="15142" width="4.7109375" style="73" customWidth="1"/>
    <col min="15143" max="15143" width="6" style="73" bestFit="1" customWidth="1"/>
    <col min="15144" max="15155" width="4.7109375" style="73" customWidth="1"/>
    <col min="15156" max="15360" width="9.140625" style="73"/>
    <col min="15361" max="15361" width="8.28515625" style="73" customWidth="1"/>
    <col min="15362" max="15391" width="4.42578125" style="73" customWidth="1"/>
    <col min="15392" max="15392" width="4.85546875" style="73" customWidth="1"/>
    <col min="15393" max="15393" width="2.7109375" style="73" customWidth="1"/>
    <col min="15394" max="15395" width="6.5703125" style="73" customWidth="1"/>
    <col min="15396" max="15396" width="6.85546875" style="73" customWidth="1"/>
    <col min="15397" max="15397" width="5.28515625" style="73" customWidth="1"/>
    <col min="15398" max="15398" width="4.7109375" style="73" customWidth="1"/>
    <col min="15399" max="15399" width="6" style="73" bestFit="1" customWidth="1"/>
    <col min="15400" max="15411" width="4.7109375" style="73" customWidth="1"/>
    <col min="15412" max="15616" width="9.140625" style="73"/>
    <col min="15617" max="15617" width="8.28515625" style="73" customWidth="1"/>
    <col min="15618" max="15647" width="4.42578125" style="73" customWidth="1"/>
    <col min="15648" max="15648" width="4.85546875" style="73" customWidth="1"/>
    <col min="15649" max="15649" width="2.7109375" style="73" customWidth="1"/>
    <col min="15650" max="15651" width="6.5703125" style="73" customWidth="1"/>
    <col min="15652" max="15652" width="6.85546875" style="73" customWidth="1"/>
    <col min="15653" max="15653" width="5.28515625" style="73" customWidth="1"/>
    <col min="15654" max="15654" width="4.7109375" style="73" customWidth="1"/>
    <col min="15655" max="15655" width="6" style="73" bestFit="1" customWidth="1"/>
    <col min="15656" max="15667" width="4.7109375" style="73" customWidth="1"/>
    <col min="15668" max="15872" width="9.140625" style="73"/>
    <col min="15873" max="15873" width="8.28515625" style="73" customWidth="1"/>
    <col min="15874" max="15903" width="4.42578125" style="73" customWidth="1"/>
    <col min="15904" max="15904" width="4.85546875" style="73" customWidth="1"/>
    <col min="15905" max="15905" width="2.7109375" style="73" customWidth="1"/>
    <col min="15906" max="15907" width="6.5703125" style="73" customWidth="1"/>
    <col min="15908" max="15908" width="6.85546875" style="73" customWidth="1"/>
    <col min="15909" max="15909" width="5.28515625" style="73" customWidth="1"/>
    <col min="15910" max="15910" width="4.7109375" style="73" customWidth="1"/>
    <col min="15911" max="15911" width="6" style="73" bestFit="1" customWidth="1"/>
    <col min="15912" max="15923" width="4.7109375" style="73" customWidth="1"/>
    <col min="15924" max="16128" width="9.140625" style="73"/>
    <col min="16129" max="16129" width="8.28515625" style="73" customWidth="1"/>
    <col min="16130" max="16159" width="4.42578125" style="73" customWidth="1"/>
    <col min="16160" max="16160" width="4.85546875" style="73" customWidth="1"/>
    <col min="16161" max="16161" width="2.7109375" style="73" customWidth="1"/>
    <col min="16162" max="16163" width="6.5703125" style="73" customWidth="1"/>
    <col min="16164" max="16164" width="6.85546875" style="73" customWidth="1"/>
    <col min="16165" max="16165" width="5.28515625" style="73" customWidth="1"/>
    <col min="16166" max="16166" width="4.7109375" style="73" customWidth="1"/>
    <col min="16167" max="16167" width="6" style="73" bestFit="1" customWidth="1"/>
    <col min="16168" max="16179" width="4.7109375" style="73" customWidth="1"/>
    <col min="16180" max="16384" width="9.140625" style="73"/>
  </cols>
  <sheetData>
    <row r="1" spans="1:74" s="5" customFormat="1" ht="22.5" customHeight="1" x14ac:dyDescent="0.2">
      <c r="A1" s="1"/>
      <c r="B1" s="2"/>
      <c r="C1" s="3"/>
      <c r="D1" s="3"/>
      <c r="E1" s="4"/>
      <c r="F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W1" s="7"/>
      <c r="X1" s="7"/>
      <c r="Y1" s="7"/>
      <c r="Z1" s="7"/>
      <c r="AA1" s="7"/>
      <c r="AB1" s="7"/>
      <c r="AC1" s="7"/>
      <c r="AD1" s="7"/>
      <c r="AE1" s="7"/>
      <c r="AH1" s="8"/>
      <c r="AI1" s="7"/>
    </row>
    <row r="2" spans="1:74" s="5" customFormat="1" ht="23.25" customHeight="1" x14ac:dyDescent="0.2">
      <c r="A2" s="1"/>
      <c r="B2" s="2"/>
      <c r="C2" s="3"/>
      <c r="D2" s="3"/>
      <c r="E2" s="4"/>
      <c r="F2" s="4"/>
      <c r="G2" s="6"/>
      <c r="H2" s="6"/>
      <c r="I2" s="6"/>
      <c r="J2" s="130" t="s">
        <v>0</v>
      </c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6"/>
      <c r="V2" s="9"/>
      <c r="W2" s="10"/>
      <c r="X2" s="10"/>
      <c r="Y2" s="10"/>
      <c r="Z2" s="10"/>
      <c r="AA2" s="10"/>
      <c r="AB2" s="10"/>
      <c r="AD2" s="11"/>
      <c r="AE2" s="11"/>
      <c r="AH2" s="8"/>
      <c r="AI2" s="7"/>
    </row>
    <row r="3" spans="1:74" s="5" customFormat="1" ht="21.75" customHeight="1" x14ac:dyDescent="0.3">
      <c r="A3" s="12"/>
      <c r="B3" s="2"/>
      <c r="C3" s="3"/>
      <c r="D3" s="3"/>
      <c r="E3" s="4"/>
      <c r="F3" s="4"/>
      <c r="G3" s="6"/>
      <c r="H3" s="6"/>
      <c r="I3" s="6"/>
      <c r="J3" s="6"/>
      <c r="K3" s="6"/>
      <c r="L3" s="6"/>
      <c r="M3" s="131" t="s">
        <v>1</v>
      </c>
      <c r="N3" s="131"/>
      <c r="O3" s="131"/>
      <c r="P3" s="131"/>
      <c r="Q3" s="131"/>
      <c r="R3" s="131"/>
      <c r="T3" s="6"/>
      <c r="U3" s="6"/>
      <c r="V3" s="9"/>
      <c r="W3" s="10"/>
      <c r="X3" s="10"/>
      <c r="Y3" s="10"/>
      <c r="Z3" s="10"/>
      <c r="AA3" s="10"/>
      <c r="AB3" s="10"/>
      <c r="AC3" s="13"/>
      <c r="AD3" s="13"/>
      <c r="AH3" s="14"/>
      <c r="AI3" s="15"/>
    </row>
    <row r="4" spans="1:74" s="5" customFormat="1" ht="11.25" customHeight="1" thickBot="1" x14ac:dyDescent="0.25">
      <c r="A4" s="1"/>
      <c r="B4" s="2"/>
      <c r="C4" s="3"/>
      <c r="D4" s="3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6"/>
      <c r="W4" s="3"/>
      <c r="X4" s="3"/>
      <c r="Y4" s="3"/>
      <c r="Z4" s="3"/>
      <c r="AA4" s="3"/>
      <c r="AB4" s="3"/>
      <c r="AC4" s="3"/>
      <c r="AD4" s="3"/>
      <c r="AE4" s="17"/>
    </row>
    <row r="5" spans="1:74" s="5" customFormat="1" ht="15" customHeight="1" x14ac:dyDescent="0.2">
      <c r="C5" s="132">
        <v>20</v>
      </c>
      <c r="D5" s="132"/>
      <c r="E5" s="133" t="s">
        <v>2</v>
      </c>
      <c r="F5" s="133"/>
      <c r="G5" s="133"/>
      <c r="H5" s="133"/>
      <c r="I5" s="6"/>
      <c r="K5" s="18"/>
      <c r="L5" s="18"/>
      <c r="M5" s="134">
        <v>11463</v>
      </c>
      <c r="N5" s="134"/>
      <c r="O5" s="134"/>
      <c r="P5" s="135" t="s">
        <v>3</v>
      </c>
      <c r="Q5" s="135"/>
      <c r="R5" s="135"/>
      <c r="S5" s="135"/>
      <c r="T5" s="19"/>
      <c r="V5" s="20"/>
      <c r="W5" s="136" t="s">
        <v>94</v>
      </c>
      <c r="X5" s="136"/>
      <c r="Y5" s="136"/>
      <c r="Z5" s="136"/>
      <c r="AA5" s="136"/>
      <c r="AB5" s="136"/>
      <c r="AC5" s="136"/>
      <c r="AD5" s="136"/>
      <c r="AE5" s="136"/>
      <c r="AF5" s="137" t="s">
        <v>5</v>
      </c>
      <c r="AG5" s="137"/>
      <c r="AH5" s="137"/>
      <c r="AI5" s="21"/>
      <c r="AJ5" s="22"/>
      <c r="AK5" s="22"/>
      <c r="AL5" s="138" t="s">
        <v>6</v>
      </c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40"/>
    </row>
    <row r="6" spans="1:74" s="5" customFormat="1" ht="12.75" customHeight="1" x14ac:dyDescent="0.2">
      <c r="A6" s="18"/>
      <c r="B6" s="23"/>
      <c r="C6" s="132"/>
      <c r="D6" s="132"/>
      <c r="E6" s="133"/>
      <c r="F6" s="133"/>
      <c r="G6" s="133"/>
      <c r="H6" s="133"/>
      <c r="I6" s="6"/>
      <c r="J6" s="18"/>
      <c r="K6" s="18"/>
      <c r="L6" s="18"/>
      <c r="M6" s="134"/>
      <c r="N6" s="134"/>
      <c r="O6" s="134"/>
      <c r="P6" s="135"/>
      <c r="Q6" s="135"/>
      <c r="R6" s="135"/>
      <c r="S6" s="135"/>
      <c r="T6" s="19"/>
      <c r="U6" s="20"/>
      <c r="V6" s="20"/>
      <c r="W6" s="136"/>
      <c r="X6" s="136"/>
      <c r="Y6" s="136"/>
      <c r="Z6" s="136"/>
      <c r="AA6" s="136"/>
      <c r="AB6" s="136"/>
      <c r="AC6" s="136"/>
      <c r="AD6" s="136"/>
      <c r="AE6" s="136"/>
      <c r="AF6" s="137"/>
      <c r="AG6" s="137"/>
      <c r="AH6" s="137"/>
      <c r="AI6" s="21"/>
      <c r="AJ6" s="22"/>
      <c r="AK6" s="22"/>
      <c r="AL6" s="141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3"/>
    </row>
    <row r="7" spans="1:74" s="29" customFormat="1" ht="15" customHeight="1" thickBot="1" x14ac:dyDescent="0.25">
      <c r="A7" s="24"/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28"/>
      <c r="S7" s="2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J7" s="30"/>
      <c r="AK7" s="31"/>
      <c r="AL7" s="144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6"/>
      <c r="AZ7" s="30"/>
      <c r="BA7" s="30"/>
      <c r="BB7" s="30"/>
      <c r="BC7" s="30"/>
      <c r="BD7" s="30"/>
      <c r="BE7" s="30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</row>
    <row r="8" spans="1:74" s="29" customFormat="1" ht="20.25" customHeight="1" x14ac:dyDescent="0.2">
      <c r="A8" s="126" t="s">
        <v>7</v>
      </c>
      <c r="B8" s="128">
        <v>1</v>
      </c>
      <c r="C8" s="128">
        <v>2</v>
      </c>
      <c r="D8" s="128">
        <v>3</v>
      </c>
      <c r="E8" s="128">
        <v>4</v>
      </c>
      <c r="F8" s="128">
        <v>5</v>
      </c>
      <c r="G8" s="128">
        <v>6</v>
      </c>
      <c r="H8" s="128">
        <v>7</v>
      </c>
      <c r="I8" s="128">
        <v>8</v>
      </c>
      <c r="J8" s="128">
        <v>9</v>
      </c>
      <c r="K8" s="128">
        <v>10</v>
      </c>
      <c r="L8" s="128">
        <v>11</v>
      </c>
      <c r="M8" s="128">
        <v>12</v>
      </c>
      <c r="N8" s="128">
        <v>13</v>
      </c>
      <c r="O8" s="128">
        <v>14</v>
      </c>
      <c r="P8" s="128">
        <v>15</v>
      </c>
      <c r="Q8" s="128">
        <v>16</v>
      </c>
      <c r="R8" s="128">
        <v>17</v>
      </c>
      <c r="S8" s="128">
        <v>18</v>
      </c>
      <c r="T8" s="128">
        <v>19</v>
      </c>
      <c r="U8" s="128">
        <v>20</v>
      </c>
      <c r="V8" s="128">
        <v>21</v>
      </c>
      <c r="W8" s="128">
        <v>22</v>
      </c>
      <c r="X8" s="128">
        <v>23</v>
      </c>
      <c r="Y8" s="128">
        <v>24</v>
      </c>
      <c r="Z8" s="128">
        <v>25</v>
      </c>
      <c r="AA8" s="128">
        <v>26</v>
      </c>
      <c r="AB8" s="128">
        <v>27</v>
      </c>
      <c r="AC8" s="128">
        <v>28</v>
      </c>
      <c r="AD8" s="128">
        <v>29</v>
      </c>
      <c r="AE8" s="128">
        <v>30</v>
      </c>
      <c r="AF8" s="128">
        <v>31</v>
      </c>
      <c r="AG8" s="33"/>
      <c r="AH8" s="164" t="s">
        <v>8</v>
      </c>
      <c r="AI8" s="166" t="s">
        <v>9</v>
      </c>
      <c r="AJ8" s="168" t="s">
        <v>10</v>
      </c>
      <c r="AK8" s="34"/>
      <c r="AL8" s="170" t="s">
        <v>11</v>
      </c>
      <c r="AM8" s="147" t="s">
        <v>12</v>
      </c>
      <c r="AN8" s="147" t="s">
        <v>13</v>
      </c>
      <c r="AO8" s="147" t="s">
        <v>14</v>
      </c>
      <c r="AP8" s="147" t="s">
        <v>15</v>
      </c>
      <c r="AQ8" s="147" t="s">
        <v>16</v>
      </c>
      <c r="AR8" s="147" t="s">
        <v>17</v>
      </c>
      <c r="AS8" s="147" t="s">
        <v>18</v>
      </c>
      <c r="AT8" s="147" t="s">
        <v>19</v>
      </c>
      <c r="AU8" s="147" t="s">
        <v>20</v>
      </c>
      <c r="AV8" s="147" t="s">
        <v>21</v>
      </c>
      <c r="AW8" s="147" t="s">
        <v>22</v>
      </c>
      <c r="AX8" s="147" t="s">
        <v>23</v>
      </c>
      <c r="AY8" s="149" t="s">
        <v>24</v>
      </c>
      <c r="AZ8" s="35"/>
      <c r="BA8" s="35"/>
      <c r="BB8" s="35"/>
      <c r="BC8" s="35"/>
      <c r="BD8" s="35"/>
      <c r="BE8" s="35"/>
      <c r="BF8" s="35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</row>
    <row r="9" spans="1:74" s="29" customFormat="1" ht="18.75" customHeight="1" thickBot="1" x14ac:dyDescent="0.25">
      <c r="A9" s="127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36"/>
      <c r="AH9" s="165"/>
      <c r="AI9" s="167"/>
      <c r="AJ9" s="169"/>
      <c r="AK9" s="34"/>
      <c r="AL9" s="171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50"/>
      <c r="AZ9" s="30"/>
      <c r="BA9" s="30"/>
      <c r="BB9" s="30"/>
      <c r="BC9" s="30"/>
      <c r="BD9" s="30"/>
      <c r="BE9" s="30"/>
      <c r="BF9" s="30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</row>
    <row r="10" spans="1:74" s="29" customFormat="1" ht="14.1" customHeight="1" x14ac:dyDescent="0.2">
      <c r="A10" s="160" t="s">
        <v>25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>
        <v>4</v>
      </c>
      <c r="Y10" s="96"/>
      <c r="Z10" s="96">
        <v>4</v>
      </c>
      <c r="AA10" s="96"/>
      <c r="AB10" s="96">
        <v>4</v>
      </c>
      <c r="AC10" s="96">
        <v>4</v>
      </c>
      <c r="AD10" s="96">
        <v>4</v>
      </c>
      <c r="AE10" s="96"/>
      <c r="AF10" s="96"/>
      <c r="AG10" s="39"/>
      <c r="AH10" s="162">
        <f>SUM(COUNTIF(B11:AF11,"O"),COUNTIF(B11:AF11,"G"),COUNTIF(A11:AF11,"ـــــ"),COUNTIF(A11:AF11,"D"))</f>
        <v>10</v>
      </c>
      <c r="AI10" s="151">
        <f>SUM(COUNTIF(B11:AF11,"T"),COUNTIF(B11:AF11,"C"),COUNTIF(B11:AF11,"W"),COUNTIF(B11:AF11,"R"))</f>
        <v>11</v>
      </c>
      <c r="AJ10" s="153">
        <f>SUM(B10:AF10)</f>
        <v>20</v>
      </c>
      <c r="AK10" s="155">
        <v>2017</v>
      </c>
      <c r="AL10" s="158">
        <f>SUM(COUNTIF(B11:AF11,"F"))</f>
        <v>0</v>
      </c>
      <c r="AM10" s="178">
        <f>SUM(COUNTIF(B11:AG11,"V"),COUNTIF(B11:AG11,"M"))</f>
        <v>10</v>
      </c>
      <c r="AN10" s="178">
        <f>SUM(COUNTIF(B11:AG11,"E"))</f>
        <v>0</v>
      </c>
      <c r="AO10" s="178">
        <f>SUM(COUNTIF(B11:AG11,"B"))</f>
        <v>0</v>
      </c>
      <c r="AP10" s="178">
        <f>SUM(COUNTIF(B11:AG11,"A"))</f>
        <v>0</v>
      </c>
      <c r="AQ10" s="178">
        <f>SUM(COUNTIF(B11:AG11,"Q"))</f>
        <v>0</v>
      </c>
      <c r="AR10" s="178">
        <f>SUM(COUNTIF(B11:AG11,"S"))</f>
        <v>0</v>
      </c>
      <c r="AS10" s="178">
        <f>SUM(COUNTIF(B11:AG11,"K"))</f>
        <v>0</v>
      </c>
      <c r="AT10" s="178">
        <f>SUM(COUNTIF(B11:AG11,"L"))</f>
        <v>0</v>
      </c>
      <c r="AU10" s="178">
        <f>SUM(COUNTIF(B11:AG11,"P"))</f>
        <v>0</v>
      </c>
      <c r="AV10" s="178">
        <f>SUM(COUNTIF(B11:AG11,"J"))</f>
        <v>0</v>
      </c>
      <c r="AW10" s="178">
        <f>SUM(COUNTIF(B11:AG11,"I"))</f>
        <v>0</v>
      </c>
      <c r="AX10" s="178">
        <f>SUM(COUNTIF(B11:AG11,"Y"))</f>
        <v>0</v>
      </c>
      <c r="AY10" s="172">
        <f>SUM(COUNTIF(B11:AG11,"Z"))</f>
        <v>0</v>
      </c>
      <c r="AZ10" s="30"/>
      <c r="BA10" s="30"/>
      <c r="BB10" s="30"/>
      <c r="BC10" s="30"/>
      <c r="BD10" s="30"/>
      <c r="BE10" s="30"/>
      <c r="BF10" s="30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</row>
    <row r="11" spans="1:74" s="43" customFormat="1" ht="14.1" customHeight="1" thickBot="1" x14ac:dyDescent="0.3">
      <c r="A11" s="161"/>
      <c r="B11" s="41" t="s">
        <v>27</v>
      </c>
      <c r="C11" s="41" t="s">
        <v>27</v>
      </c>
      <c r="D11" s="41" t="s">
        <v>27</v>
      </c>
      <c r="E11" s="41" t="s">
        <v>27</v>
      </c>
      <c r="F11" s="41" t="s">
        <v>27</v>
      </c>
      <c r="G11" s="41" t="s">
        <v>27</v>
      </c>
      <c r="H11" s="41" t="s">
        <v>27</v>
      </c>
      <c r="I11" s="41" t="s">
        <v>27</v>
      </c>
      <c r="J11" s="41" t="s">
        <v>27</v>
      </c>
      <c r="K11" s="41" t="s">
        <v>27</v>
      </c>
      <c r="L11" s="41" t="s">
        <v>27</v>
      </c>
      <c r="M11" s="41" t="s">
        <v>12</v>
      </c>
      <c r="N11" s="41" t="s">
        <v>38</v>
      </c>
      <c r="O11" s="41" t="s">
        <v>12</v>
      </c>
      <c r="P11" s="41" t="s">
        <v>12</v>
      </c>
      <c r="Q11" s="41" t="s">
        <v>12</v>
      </c>
      <c r="R11" s="41" t="s">
        <v>12</v>
      </c>
      <c r="S11" s="41" t="s">
        <v>12</v>
      </c>
      <c r="T11" s="41" t="s">
        <v>12</v>
      </c>
      <c r="U11" s="41" t="s">
        <v>38</v>
      </c>
      <c r="V11" s="41" t="s">
        <v>12</v>
      </c>
      <c r="W11" s="41" t="s">
        <v>80</v>
      </c>
      <c r="X11" s="41" t="s">
        <v>29</v>
      </c>
      <c r="Y11" s="41" t="s">
        <v>29</v>
      </c>
      <c r="Z11" s="41" t="s">
        <v>29</v>
      </c>
      <c r="AA11" s="41" t="s">
        <v>29</v>
      </c>
      <c r="AB11" s="41" t="s">
        <v>29</v>
      </c>
      <c r="AC11" s="41" t="s">
        <v>29</v>
      </c>
      <c r="AD11" s="41" t="s">
        <v>29</v>
      </c>
      <c r="AE11" s="41" t="s">
        <v>29</v>
      </c>
      <c r="AF11" s="41" t="s">
        <v>29</v>
      </c>
      <c r="AG11" s="42"/>
      <c r="AH11" s="163"/>
      <c r="AI11" s="152"/>
      <c r="AJ11" s="154"/>
      <c r="AK11" s="156"/>
      <c r="AL11" s="159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3"/>
    </row>
    <row r="12" spans="1:74" s="43" customFormat="1" ht="14.1" customHeight="1" x14ac:dyDescent="0.25">
      <c r="A12" s="160" t="s">
        <v>32</v>
      </c>
      <c r="B12" s="38"/>
      <c r="C12" s="38"/>
      <c r="D12" s="96"/>
      <c r="E12" s="96"/>
      <c r="F12" s="96"/>
      <c r="G12" s="105"/>
      <c r="H12" s="105"/>
      <c r="I12" s="105"/>
      <c r="J12" s="105"/>
      <c r="K12" s="105"/>
      <c r="L12" s="105"/>
      <c r="M12" s="96"/>
      <c r="N12" s="105"/>
      <c r="O12" s="105"/>
      <c r="P12" s="105"/>
      <c r="Q12" s="96"/>
      <c r="R12" s="38" t="s">
        <v>38</v>
      </c>
      <c r="S12" s="38"/>
      <c r="T12" s="38"/>
      <c r="U12" s="96"/>
      <c r="V12" s="96">
        <v>4</v>
      </c>
      <c r="W12" s="96"/>
      <c r="X12" s="96"/>
      <c r="Y12" s="96"/>
      <c r="Z12" s="96"/>
      <c r="AA12" s="96"/>
      <c r="AB12" s="96"/>
      <c r="AC12" s="96"/>
      <c r="AD12" s="174"/>
      <c r="AE12" s="175"/>
      <c r="AF12" s="176"/>
      <c r="AG12" s="45"/>
      <c r="AH12" s="162">
        <f>SUM(COUNTIF(B13:AF13,"O"),COUNTIF(B13:AF13,"G"),COUNTIF(A13:AF13,"ـــــ"),COUNTIF(A13:AF13,"D"))</f>
        <v>14</v>
      </c>
      <c r="AI12" s="151">
        <f>SUM(COUNTIF(B13:AF13,"T"),COUNTIF(B13:AF13,"C"),COUNTIF(B13:AF13,"W"),COUNTIF(B13:AF13,"R"))</f>
        <v>14</v>
      </c>
      <c r="AJ12" s="153">
        <f>SUM(B12:AF12)</f>
        <v>4</v>
      </c>
      <c r="AK12" s="156"/>
      <c r="AL12" s="159">
        <f>SUM(COUNTIF(B13:AF13,"F"))</f>
        <v>0</v>
      </c>
      <c r="AM12" s="177">
        <f>SUM(COUNTIF(B13:AG13,"V"),COUNTIF(B13:AG13,"M"))</f>
        <v>0</v>
      </c>
      <c r="AN12" s="177">
        <f>SUM(COUNTIF(B13:AG13,"E"))</f>
        <v>0</v>
      </c>
      <c r="AO12" s="177">
        <f>SUM(COUNTIF(B13:AG13,"B"))</f>
        <v>0</v>
      </c>
      <c r="AP12" s="177">
        <f>SUM(COUNTIF(B13:AG13,"A"))</f>
        <v>0</v>
      </c>
      <c r="AQ12" s="177">
        <f>SUM(COUNTIF(B13:AG13,"Q"))</f>
        <v>0</v>
      </c>
      <c r="AR12" s="177">
        <f>SUM(COUNTIF(B13:AG13,"S"))</f>
        <v>0</v>
      </c>
      <c r="AS12" s="177">
        <f>SUM(COUNTIF(B13:AG13,"K"))</f>
        <v>0</v>
      </c>
      <c r="AT12" s="177">
        <f>SUM(COUNTIF(B13:AG13,"L"))</f>
        <v>0</v>
      </c>
      <c r="AU12" s="177">
        <f>SUM(COUNTIF(B13:AG13,"P"))</f>
        <v>0</v>
      </c>
      <c r="AV12" s="177">
        <f>SUM(COUNTIF(B13:AG13,"J"))</f>
        <v>0</v>
      </c>
      <c r="AW12" s="177">
        <f>SUM(COUNTIF(B13:AG13,"I"))</f>
        <v>0</v>
      </c>
      <c r="AX12" s="177">
        <f>SUM(COUNTIF(B13:AG13,"Y"))</f>
        <v>0</v>
      </c>
      <c r="AY12" s="173">
        <f>SUM(COUNTIF(B13:AG13,"Z"))</f>
        <v>0</v>
      </c>
    </row>
    <row r="13" spans="1:74" s="43" customFormat="1" ht="14.1" customHeight="1" thickBot="1" x14ac:dyDescent="0.3">
      <c r="A13" s="161"/>
      <c r="B13" s="41" t="s">
        <v>81</v>
      </c>
      <c r="C13" s="41" t="s">
        <v>81</v>
      </c>
      <c r="D13" s="41" t="s">
        <v>81</v>
      </c>
      <c r="E13" s="41" t="s">
        <v>81</v>
      </c>
      <c r="F13" s="41" t="s">
        <v>28</v>
      </c>
      <c r="G13" s="41" t="s">
        <v>27</v>
      </c>
      <c r="H13" s="41" t="s">
        <v>27</v>
      </c>
      <c r="I13" s="41" t="s">
        <v>27</v>
      </c>
      <c r="J13" s="41" t="s">
        <v>27</v>
      </c>
      <c r="K13" s="41" t="s">
        <v>27</v>
      </c>
      <c r="L13" s="41" t="s">
        <v>27</v>
      </c>
      <c r="M13" s="41" t="s">
        <v>27</v>
      </c>
      <c r="N13" s="41" t="s">
        <v>27</v>
      </c>
      <c r="O13" s="41" t="s">
        <v>27</v>
      </c>
      <c r="P13" s="41" t="s">
        <v>27</v>
      </c>
      <c r="Q13" s="41" t="s">
        <v>27</v>
      </c>
      <c r="R13" s="41" t="s">
        <v>27</v>
      </c>
      <c r="S13" s="41" t="s">
        <v>28</v>
      </c>
      <c r="T13" s="41" t="s">
        <v>80</v>
      </c>
      <c r="U13" s="41" t="s">
        <v>29</v>
      </c>
      <c r="V13" s="41" t="s">
        <v>29</v>
      </c>
      <c r="W13" s="41" t="s">
        <v>29</v>
      </c>
      <c r="X13" s="41" t="s">
        <v>29</v>
      </c>
      <c r="Y13" s="41" t="s">
        <v>29</v>
      </c>
      <c r="Z13" s="41" t="s">
        <v>29</v>
      </c>
      <c r="AA13" s="41" t="s">
        <v>29</v>
      </c>
      <c r="AB13" s="41" t="s">
        <v>29</v>
      </c>
      <c r="AC13" s="41" t="s">
        <v>29</v>
      </c>
      <c r="AD13" s="174"/>
      <c r="AE13" s="175"/>
      <c r="AF13" s="176"/>
      <c r="AG13" s="47"/>
      <c r="AH13" s="163"/>
      <c r="AI13" s="152"/>
      <c r="AJ13" s="154"/>
      <c r="AK13" s="156"/>
      <c r="AL13" s="159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3"/>
    </row>
    <row r="14" spans="1:74" s="43" customFormat="1" ht="14.1" customHeight="1" x14ac:dyDescent="0.25">
      <c r="A14" s="160" t="s">
        <v>33</v>
      </c>
      <c r="B14" s="96"/>
      <c r="C14" s="38"/>
      <c r="D14" s="96"/>
      <c r="E14" s="96">
        <v>4</v>
      </c>
      <c r="F14" s="38"/>
      <c r="G14" s="96"/>
      <c r="H14" s="96"/>
      <c r="I14" s="96"/>
      <c r="J14" s="38"/>
      <c r="K14" s="105"/>
      <c r="L14" s="105"/>
      <c r="M14" s="96"/>
      <c r="N14" s="105"/>
      <c r="O14" s="38"/>
      <c r="P14" s="96"/>
      <c r="Q14" s="38"/>
      <c r="R14" s="38"/>
      <c r="S14" s="38"/>
      <c r="T14" s="38"/>
      <c r="U14" s="38"/>
      <c r="W14" s="96"/>
      <c r="X14" s="105"/>
      <c r="Y14" s="105"/>
      <c r="Z14" s="105"/>
      <c r="AA14" s="96"/>
      <c r="AB14" s="96"/>
      <c r="AC14" s="96"/>
      <c r="AD14" s="96"/>
      <c r="AE14" s="96"/>
      <c r="AF14" s="96"/>
      <c r="AG14" s="39"/>
      <c r="AH14" s="162">
        <f>SUM(COUNTIF(B15:AF15,"O"),COUNTIF(B15:AF15,"G"),COUNTIF(A15:AF15,"ـــــ"),COUNTIF(A15:AF15,"D"))</f>
        <v>4</v>
      </c>
      <c r="AI14" s="151">
        <f>SUM(COUNTIF(B15:AF15,"T"),COUNTIF(B15:AF15,"C"),COUNTIF(B15:AF15,"W"),COUNTIF(B15:AF15,"R"))</f>
        <v>13</v>
      </c>
      <c r="AJ14" s="153">
        <f>SUM(B14:AF14)</f>
        <v>4</v>
      </c>
      <c r="AK14" s="156"/>
      <c r="AL14" s="159">
        <f>SUM(COUNTIF(B15:AF15,"F"))</f>
        <v>0</v>
      </c>
      <c r="AM14" s="177">
        <f>SUM(COUNTIF(B15:AG15,"V"),COUNTIF(B15:AG15,"M"))</f>
        <v>14</v>
      </c>
      <c r="AN14" s="177">
        <f>SUM(COUNTIF(B15:AG15,"E"))</f>
        <v>0</v>
      </c>
      <c r="AO14" s="177">
        <f>SUM(COUNTIF(B15:AG15,"B"))</f>
        <v>0</v>
      </c>
      <c r="AP14" s="177">
        <f>SUM(COUNTIF(B15:AG15,"A"))</f>
        <v>0</v>
      </c>
      <c r="AQ14" s="177">
        <f>SUM(COUNTIF(B15:AG15,"Q"))</f>
        <v>0</v>
      </c>
      <c r="AR14" s="177">
        <f>SUM(COUNTIF(B15:AG15,"S"))</f>
        <v>0</v>
      </c>
      <c r="AS14" s="177">
        <f>SUM(COUNTIF(B15:AG15,"K"))</f>
        <v>0</v>
      </c>
      <c r="AT14" s="177">
        <f>SUM(COUNTIF(B15:AG15,"L"))</f>
        <v>0</v>
      </c>
      <c r="AU14" s="177">
        <f>SUM(COUNTIF(B15:AG15,"P"))</f>
        <v>0</v>
      </c>
      <c r="AV14" s="177">
        <f>SUM(COUNTIF(B15:AG15,"J"))</f>
        <v>0</v>
      </c>
      <c r="AW14" s="177">
        <f>SUM(COUNTIF(B15:AG15,"I"))</f>
        <v>0</v>
      </c>
      <c r="AX14" s="177">
        <f>SUM(COUNTIF(B15:AG15,"Y"))</f>
        <v>0</v>
      </c>
      <c r="AY14" s="173">
        <f>SUM(COUNTIF(B15:AG15,"Z"))</f>
        <v>0</v>
      </c>
    </row>
    <row r="15" spans="1:74" s="43" customFormat="1" ht="14.1" customHeight="1" thickBot="1" x14ac:dyDescent="0.3">
      <c r="A15" s="161"/>
      <c r="B15" s="41" t="s">
        <v>81</v>
      </c>
      <c r="C15" s="41" t="s">
        <v>81</v>
      </c>
      <c r="D15" s="41" t="s">
        <v>81</v>
      </c>
      <c r="E15" s="41" t="s">
        <v>81</v>
      </c>
      <c r="F15" s="41" t="s">
        <v>28</v>
      </c>
      <c r="G15" s="41" t="s">
        <v>27</v>
      </c>
      <c r="H15" s="41" t="s">
        <v>27</v>
      </c>
      <c r="I15" s="41" t="s">
        <v>27</v>
      </c>
      <c r="J15" s="41" t="s">
        <v>27</v>
      </c>
      <c r="K15" s="41" t="s">
        <v>27</v>
      </c>
      <c r="L15" s="41" t="s">
        <v>27</v>
      </c>
      <c r="M15" s="41" t="s">
        <v>27</v>
      </c>
      <c r="N15" s="41" t="s">
        <v>27</v>
      </c>
      <c r="O15" s="41" t="s">
        <v>27</v>
      </c>
      <c r="P15" s="41" t="s">
        <v>27</v>
      </c>
      <c r="Q15" s="41" t="s">
        <v>27</v>
      </c>
      <c r="R15" s="41" t="s">
        <v>27</v>
      </c>
      <c r="S15" s="41" t="s">
        <v>12</v>
      </c>
      <c r="T15" s="41" t="s">
        <v>12</v>
      </c>
      <c r="U15" s="41" t="s">
        <v>12</v>
      </c>
      <c r="V15" s="41" t="s">
        <v>12</v>
      </c>
      <c r="W15" s="41" t="s">
        <v>12</v>
      </c>
      <c r="X15" s="41" t="s">
        <v>12</v>
      </c>
      <c r="Y15" s="41" t="s">
        <v>38</v>
      </c>
      <c r="Z15" s="41" t="s">
        <v>12</v>
      </c>
      <c r="AA15" s="41" t="s">
        <v>12</v>
      </c>
      <c r="AB15" s="41" t="s">
        <v>12</v>
      </c>
      <c r="AC15" s="41" t="s">
        <v>12</v>
      </c>
      <c r="AD15" s="41" t="s">
        <v>12</v>
      </c>
      <c r="AE15" s="41" t="s">
        <v>12</v>
      </c>
      <c r="AF15" s="41" t="s">
        <v>38</v>
      </c>
      <c r="AG15" s="42"/>
      <c r="AH15" s="163"/>
      <c r="AI15" s="152"/>
      <c r="AJ15" s="154"/>
      <c r="AK15" s="156"/>
      <c r="AL15" s="159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3"/>
    </row>
    <row r="16" spans="1:74" s="43" customFormat="1" ht="14.1" customHeight="1" x14ac:dyDescent="0.25">
      <c r="A16" s="160" t="s">
        <v>34</v>
      </c>
      <c r="B16" s="38"/>
      <c r="C16" s="38"/>
      <c r="D16" s="96"/>
      <c r="E16" s="96"/>
      <c r="F16" s="96"/>
      <c r="G16" s="96"/>
      <c r="H16" s="96"/>
      <c r="I16" s="38"/>
      <c r="J16" s="38"/>
      <c r="K16" s="38"/>
      <c r="L16" s="96"/>
      <c r="M16" s="38"/>
      <c r="N16" s="38"/>
      <c r="O16" s="105"/>
      <c r="P16" s="96"/>
      <c r="Q16" s="38"/>
      <c r="R16" s="38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48"/>
      <c r="AG16" s="39"/>
      <c r="AH16" s="162">
        <f>SUM(COUNTIF(B17:AF17,"O"),COUNTIF(B17:AF17,"G"),COUNTIF(A17:AF17,"ـــــ"),COUNTIF(A17:AF17,"D"))</f>
        <v>0</v>
      </c>
      <c r="AI16" s="151">
        <f>SUM(COUNTIF(B17:AF17,"T"),COUNTIF(B17:AF17,"C"),COUNTIF(B17:AF17,"W"),COUNTIF(B17:AF17,"R"))</f>
        <v>0</v>
      </c>
      <c r="AJ16" s="153">
        <f>SUM(B16:AF16)</f>
        <v>0</v>
      </c>
      <c r="AK16" s="156"/>
      <c r="AL16" s="159">
        <f>SUM(COUNTIF(B17:AF17,"F"))</f>
        <v>0</v>
      </c>
      <c r="AM16" s="177">
        <f>SUM(COUNTIF(B17:AG17,"V"),COUNTIF(B17:AG17,"M"))</f>
        <v>30</v>
      </c>
      <c r="AN16" s="177">
        <f>SUM(COUNTIF(B17:AG17,"E"))</f>
        <v>0</v>
      </c>
      <c r="AO16" s="177">
        <f>SUM(COUNTIF(B17:AG17,"B"))</f>
        <v>0</v>
      </c>
      <c r="AP16" s="177">
        <f>SUM(COUNTIF(B17:AG17,"A"))</f>
        <v>0</v>
      </c>
      <c r="AQ16" s="177">
        <f>SUM(COUNTIF(B17:AG17,"Q"))</f>
        <v>0</v>
      </c>
      <c r="AR16" s="177">
        <f>SUM(COUNTIF(B17:AG17,"S"))</f>
        <v>0</v>
      </c>
      <c r="AS16" s="177">
        <f>SUM(COUNTIF(B17:AG17,"K"))</f>
        <v>0</v>
      </c>
      <c r="AT16" s="177">
        <f>SUM(COUNTIF(B17:AG17,"L"))</f>
        <v>0</v>
      </c>
      <c r="AU16" s="177">
        <f>SUM(COUNTIF(B17:AG17,"P"))</f>
        <v>0</v>
      </c>
      <c r="AV16" s="177">
        <f>SUM(COUNTIF(B17:AG17,"J"))</f>
        <v>0</v>
      </c>
      <c r="AW16" s="177">
        <f>SUM(COUNTIF(B17:AG17,"I"))</f>
        <v>0</v>
      </c>
      <c r="AX16" s="177">
        <f>SUM(COUNTIF(B17:AG17,"Y"))</f>
        <v>0</v>
      </c>
      <c r="AY16" s="173">
        <f>SUM(COUNTIF(B17:AG17,"Z"))</f>
        <v>0</v>
      </c>
    </row>
    <row r="17" spans="1:217" s="43" customFormat="1" ht="14.1" customHeight="1" thickBot="1" x14ac:dyDescent="0.3">
      <c r="A17" s="161"/>
      <c r="B17" s="41" t="s">
        <v>12</v>
      </c>
      <c r="C17" s="41" t="s">
        <v>12</v>
      </c>
      <c r="D17" s="41" t="s">
        <v>12</v>
      </c>
      <c r="E17" s="41" t="s">
        <v>12</v>
      </c>
      <c r="F17" s="41" t="s">
        <v>12</v>
      </c>
      <c r="G17" s="41" t="s">
        <v>12</v>
      </c>
      <c r="H17" s="41" t="s">
        <v>38</v>
      </c>
      <c r="I17" s="41" t="s">
        <v>12</v>
      </c>
      <c r="J17" s="41" t="s">
        <v>12</v>
      </c>
      <c r="K17" s="41" t="s">
        <v>12</v>
      </c>
      <c r="L17" s="41" t="s">
        <v>12</v>
      </c>
      <c r="M17" s="41" t="s">
        <v>12</v>
      </c>
      <c r="N17" s="41" t="s">
        <v>12</v>
      </c>
      <c r="O17" s="41" t="s">
        <v>38</v>
      </c>
      <c r="P17" s="41" t="s">
        <v>12</v>
      </c>
      <c r="Q17" s="41" t="s">
        <v>12</v>
      </c>
      <c r="R17" s="41" t="s">
        <v>12</v>
      </c>
      <c r="S17" s="41" t="s">
        <v>12</v>
      </c>
      <c r="T17" s="41" t="s">
        <v>12</v>
      </c>
      <c r="U17" s="41" t="s">
        <v>12</v>
      </c>
      <c r="V17" s="41" t="s">
        <v>38</v>
      </c>
      <c r="W17" s="41" t="s">
        <v>12</v>
      </c>
      <c r="X17" s="41" t="s">
        <v>12</v>
      </c>
      <c r="Y17" s="41" t="s">
        <v>12</v>
      </c>
      <c r="Z17" s="41" t="s">
        <v>12</v>
      </c>
      <c r="AA17" s="41" t="s">
        <v>12</v>
      </c>
      <c r="AB17" s="41" t="s">
        <v>12</v>
      </c>
      <c r="AC17" s="41" t="s">
        <v>38</v>
      </c>
      <c r="AD17" s="41" t="s">
        <v>12</v>
      </c>
      <c r="AE17" s="41" t="s">
        <v>38</v>
      </c>
      <c r="AF17" s="48"/>
      <c r="AG17" s="42"/>
      <c r="AH17" s="163"/>
      <c r="AI17" s="152"/>
      <c r="AJ17" s="154"/>
      <c r="AK17" s="156"/>
      <c r="AL17" s="159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3"/>
    </row>
    <row r="18" spans="1:217" s="43" customFormat="1" ht="14.1" customHeight="1" x14ac:dyDescent="0.25">
      <c r="A18" s="160" t="s">
        <v>36</v>
      </c>
      <c r="B18" s="96"/>
      <c r="C18" s="96"/>
      <c r="D18" s="96"/>
      <c r="E18" s="96"/>
      <c r="F18" s="96"/>
      <c r="G18" s="96"/>
      <c r="H18" s="38"/>
      <c r="J18" s="38"/>
      <c r="K18" s="38"/>
      <c r="L18" s="38"/>
      <c r="M18" s="38"/>
      <c r="N18" s="38"/>
      <c r="O18" s="38"/>
      <c r="P18" s="96"/>
      <c r="Q18" s="38"/>
      <c r="R18" s="38"/>
      <c r="S18" s="96"/>
      <c r="T18" s="96"/>
      <c r="U18" s="96"/>
      <c r="V18" s="96"/>
      <c r="W18" s="96"/>
      <c r="X18" s="96"/>
      <c r="Y18" s="38"/>
      <c r="Z18" s="96"/>
      <c r="AA18" s="38"/>
      <c r="AB18" s="38"/>
      <c r="AC18" s="98"/>
      <c r="AD18" s="98"/>
      <c r="AE18" s="98"/>
      <c r="AF18" s="98"/>
      <c r="AG18" s="39"/>
      <c r="AH18" s="162">
        <f>SUM(COUNTIF(B19:AF19,"O"),COUNTIF(B19:AF19,"G"),COUNTIF(A19:AF19,"ـــــ"),COUNTIF(A19:AF19,"D"))</f>
        <v>0</v>
      </c>
      <c r="AI18" s="151">
        <f>SUM(COUNTIF(B19:AF19,"T"),COUNTIF(B19:AF19,"C"),COUNTIF(B19:AF19,"W"),COUNTIF(B19:AF19,"R"))</f>
        <v>0</v>
      </c>
      <c r="AJ18" s="153">
        <f>SUM(B18:AF18)</f>
        <v>0</v>
      </c>
      <c r="AK18" s="156"/>
      <c r="AL18" s="159">
        <f>SUM(COUNTIF(B19:AF19,"F"))</f>
        <v>0</v>
      </c>
      <c r="AM18" s="177">
        <f>SUM(COUNTIF(B19:AG19,"V"),COUNTIF(B19:AG19,"M"))</f>
        <v>31</v>
      </c>
      <c r="AN18" s="177">
        <f>SUM(COUNTIF(B19:AG19,"E"))</f>
        <v>0</v>
      </c>
      <c r="AO18" s="177">
        <f>SUM(COUNTIF(B19:AG19,"B"))</f>
        <v>0</v>
      </c>
      <c r="AP18" s="177">
        <f>SUM(COUNTIF(B19:AG19,"A"))</f>
        <v>0</v>
      </c>
      <c r="AQ18" s="177">
        <f>SUM(COUNTIF(B19:AG19,"Q"))</f>
        <v>0</v>
      </c>
      <c r="AR18" s="177">
        <f>SUM(COUNTIF(B19:AG19,"S"))</f>
        <v>0</v>
      </c>
      <c r="AS18" s="177">
        <f>SUM(COUNTIF(B19:AG19,"K"))</f>
        <v>0</v>
      </c>
      <c r="AT18" s="177">
        <f>SUM(COUNTIF(B19:AG19,"L"))</f>
        <v>0</v>
      </c>
      <c r="AU18" s="177">
        <f>SUM(COUNTIF(B19:AG19,"P"))</f>
        <v>0</v>
      </c>
      <c r="AV18" s="177">
        <f>SUM(COUNTIF(B19:AG19,"J"))</f>
        <v>0</v>
      </c>
      <c r="AW18" s="177">
        <f>SUM(COUNTIF(B19:AG19,"I"))</f>
        <v>0</v>
      </c>
      <c r="AX18" s="177">
        <f>SUM(COUNTIF(B19:AG19,"Y"))</f>
        <v>0</v>
      </c>
      <c r="AY18" s="173">
        <f>SUM(COUNTIF(B19:AG19,"Z"))</f>
        <v>0</v>
      </c>
    </row>
    <row r="19" spans="1:217" s="43" customFormat="1" ht="14.1" customHeight="1" thickBot="1" x14ac:dyDescent="0.3">
      <c r="A19" s="161"/>
      <c r="B19" s="41" t="s">
        <v>38</v>
      </c>
      <c r="C19" s="41" t="s">
        <v>12</v>
      </c>
      <c r="D19" s="41" t="s">
        <v>12</v>
      </c>
      <c r="E19" s="41" t="s">
        <v>12</v>
      </c>
      <c r="F19" s="41" t="s">
        <v>38</v>
      </c>
      <c r="G19" s="41" t="s">
        <v>12</v>
      </c>
      <c r="H19" s="41" t="s">
        <v>12</v>
      </c>
      <c r="I19" s="41" t="s">
        <v>12</v>
      </c>
      <c r="J19" s="41" t="s">
        <v>12</v>
      </c>
      <c r="K19" s="41" t="s">
        <v>12</v>
      </c>
      <c r="L19" s="41" t="s">
        <v>12</v>
      </c>
      <c r="M19" s="41" t="s">
        <v>38</v>
      </c>
      <c r="N19" s="41" t="s">
        <v>12</v>
      </c>
      <c r="O19" s="41" t="s">
        <v>12</v>
      </c>
      <c r="P19" s="41" t="s">
        <v>12</v>
      </c>
      <c r="Q19" s="41" t="s">
        <v>12</v>
      </c>
      <c r="R19" s="41" t="s">
        <v>12</v>
      </c>
      <c r="S19" s="41" t="s">
        <v>12</v>
      </c>
      <c r="T19" s="41" t="s">
        <v>38</v>
      </c>
      <c r="U19" s="41" t="s">
        <v>12</v>
      </c>
      <c r="V19" s="41" t="s">
        <v>12</v>
      </c>
      <c r="W19" s="41" t="s">
        <v>12</v>
      </c>
      <c r="X19" s="41" t="s">
        <v>12</v>
      </c>
      <c r="Y19" s="41" t="s">
        <v>12</v>
      </c>
      <c r="Z19" s="41" t="s">
        <v>12</v>
      </c>
      <c r="AA19" s="41" t="s">
        <v>38</v>
      </c>
      <c r="AB19" s="41" t="s">
        <v>12</v>
      </c>
      <c r="AC19" s="41" t="s">
        <v>12</v>
      </c>
      <c r="AD19" s="41" t="s">
        <v>12</v>
      </c>
      <c r="AE19" s="41" t="s">
        <v>12</v>
      </c>
      <c r="AF19" s="41" t="s">
        <v>12</v>
      </c>
      <c r="AG19" s="42"/>
      <c r="AH19" s="163"/>
      <c r="AI19" s="152"/>
      <c r="AJ19" s="154"/>
      <c r="AK19" s="156"/>
      <c r="AL19" s="159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3"/>
    </row>
    <row r="20" spans="1:217" s="43" customFormat="1" ht="14.1" customHeight="1" x14ac:dyDescent="0.25">
      <c r="A20" s="160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105"/>
      <c r="AA20" s="105"/>
      <c r="AB20" s="105"/>
      <c r="AC20" s="38"/>
      <c r="AD20" s="38"/>
      <c r="AE20" s="38"/>
      <c r="AF20" s="48"/>
      <c r="AG20" s="39"/>
      <c r="AH20" s="162">
        <f>SUM(COUNTIF(B21:AF21,"O"),COUNTIF(B21:AF21,"G"),COUNTIF(A21:AF21,"ـــــ"),COUNTIF(A21:AF21,"D"))</f>
        <v>1</v>
      </c>
      <c r="AI20" s="151">
        <f>SUM(COUNTIF(B21:AF21,"T"),COUNTIF(B21:AF21,"C"),COUNTIF(B21:AF21,"W"),COUNTIF(B21:AF21,"R"))</f>
        <v>0</v>
      </c>
      <c r="AJ20" s="153">
        <f>SUM(B20:AF20)</f>
        <v>0</v>
      </c>
      <c r="AK20" s="156"/>
      <c r="AL20" s="159">
        <f>SUM(COUNTIF(B21:AF21,"F"))</f>
        <v>0</v>
      </c>
      <c r="AM20" s="177">
        <f>SUM(COUNTIF(B21:AG21,"V"),COUNTIF(B21:AG21,"M"))</f>
        <v>29</v>
      </c>
      <c r="AN20" s="177">
        <f>SUM(COUNTIF(B21:AG21,"E"))</f>
        <v>0</v>
      </c>
      <c r="AO20" s="177">
        <f>SUM(COUNTIF(B21:AG21,"B"))</f>
        <v>0</v>
      </c>
      <c r="AP20" s="177">
        <f>SUM(COUNTIF(B21:AG21,"A"))</f>
        <v>0</v>
      </c>
      <c r="AQ20" s="177">
        <f>SUM(COUNTIF(B21:AG21,"Q"))</f>
        <v>0</v>
      </c>
      <c r="AR20" s="177">
        <f>SUM(COUNTIF(B21:AG21,"S"))</f>
        <v>0</v>
      </c>
      <c r="AS20" s="177">
        <f>SUM(COUNTIF(B21:AG21,"K"))</f>
        <v>0</v>
      </c>
      <c r="AT20" s="177">
        <f>SUM(COUNTIF(B21:AG21,"L"))</f>
        <v>0</v>
      </c>
      <c r="AU20" s="177">
        <f>SUM(COUNTIF(B21:AG21,"P"))</f>
        <v>0</v>
      </c>
      <c r="AV20" s="177">
        <f>SUM(COUNTIF(B21:AG21,"J"))</f>
        <v>0</v>
      </c>
      <c r="AW20" s="177">
        <f>SUM(COUNTIF(B21:AG21,"I"))</f>
        <v>0</v>
      </c>
      <c r="AX20" s="177">
        <f>SUM(COUNTIF(B21:AG21,"Y"))</f>
        <v>0</v>
      </c>
      <c r="AY20" s="173">
        <f>SUM(COUNTIF(B21:AG21,"Z"))</f>
        <v>0</v>
      </c>
    </row>
    <row r="21" spans="1:217" s="43" customFormat="1" ht="14.1" customHeight="1" thickBot="1" x14ac:dyDescent="0.3">
      <c r="A21" s="161"/>
      <c r="B21" s="41" t="s">
        <v>12</v>
      </c>
      <c r="C21" s="41" t="s">
        <v>38</v>
      </c>
      <c r="D21" s="41" t="s">
        <v>12</v>
      </c>
      <c r="E21" s="41" t="s">
        <v>12</v>
      </c>
      <c r="F21" s="41" t="s">
        <v>12</v>
      </c>
      <c r="G21" s="41" t="s">
        <v>12</v>
      </c>
      <c r="H21" s="41" t="s">
        <v>12</v>
      </c>
      <c r="I21" s="41" t="s">
        <v>12</v>
      </c>
      <c r="J21" s="41" t="s">
        <v>38</v>
      </c>
      <c r="K21" s="41" t="s">
        <v>12</v>
      </c>
      <c r="L21" s="41" t="s">
        <v>12</v>
      </c>
      <c r="M21" s="41" t="s">
        <v>12</v>
      </c>
      <c r="N21" s="41" t="s">
        <v>12</v>
      </c>
      <c r="O21" s="41" t="s">
        <v>12</v>
      </c>
      <c r="P21" s="41" t="s">
        <v>12</v>
      </c>
      <c r="Q21" s="41" t="s">
        <v>38</v>
      </c>
      <c r="R21" s="41" t="s">
        <v>12</v>
      </c>
      <c r="S21" s="41" t="s">
        <v>12</v>
      </c>
      <c r="T21" s="41" t="s">
        <v>12</v>
      </c>
      <c r="U21" s="41" t="s">
        <v>12</v>
      </c>
      <c r="V21" s="41" t="s">
        <v>12</v>
      </c>
      <c r="W21" s="41" t="s">
        <v>12</v>
      </c>
      <c r="X21" s="41" t="s">
        <v>38</v>
      </c>
      <c r="Y21" s="41" t="s">
        <v>12</v>
      </c>
      <c r="Z21" s="41" t="s">
        <v>38</v>
      </c>
      <c r="AA21" s="41" t="s">
        <v>38</v>
      </c>
      <c r="AB21" s="41" t="s">
        <v>38</v>
      </c>
      <c r="AC21" s="41" t="s">
        <v>12</v>
      </c>
      <c r="AD21" s="41" t="s">
        <v>12</v>
      </c>
      <c r="AE21" s="41" t="s">
        <v>80</v>
      </c>
      <c r="AF21" s="48"/>
      <c r="AG21" s="42"/>
      <c r="AH21" s="163"/>
      <c r="AI21" s="152"/>
      <c r="AJ21" s="154"/>
      <c r="AK21" s="157"/>
      <c r="AL21" s="159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3"/>
    </row>
    <row r="22" spans="1:217" s="51" customFormat="1" ht="14.1" customHeight="1" x14ac:dyDescent="0.25">
      <c r="A22" s="160" t="s">
        <v>39</v>
      </c>
      <c r="B22" s="38"/>
      <c r="C22" s="38"/>
      <c r="D22" s="96"/>
      <c r="E22" s="96"/>
      <c r="F22" s="96"/>
      <c r="G22" s="96"/>
      <c r="H22" s="96"/>
      <c r="I22" s="96"/>
      <c r="J22" s="9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96"/>
      <c r="W22" s="38"/>
      <c r="X22" s="96"/>
      <c r="Y22" s="96"/>
      <c r="Z22" s="96"/>
      <c r="AA22" s="96"/>
      <c r="AB22" s="96"/>
      <c r="AC22" s="38"/>
      <c r="AD22" s="38"/>
      <c r="AE22" s="38"/>
      <c r="AF22" s="96"/>
      <c r="AG22" s="39"/>
      <c r="AH22" s="162">
        <f>SUM(COUNTIF(B23:AF23,"O"),COUNTIF(B23:AF23,"G"),COUNTIF(A23:AF23,"ـــــ"),COUNTIF(A23:AF23,"D"))</f>
        <v>14</v>
      </c>
      <c r="AI22" s="151">
        <f>SUM(COUNTIF(B23:AF23,"T"),COUNTIF(B23:AF23,"C"),COUNTIF(B23:AF23,"W"),COUNTIF(B23:AF23,"R"))</f>
        <v>17</v>
      </c>
      <c r="AJ22" s="153">
        <f>SUM(B22:AF22)</f>
        <v>0</v>
      </c>
      <c r="AK22" s="179">
        <v>2017</v>
      </c>
      <c r="AL22" s="159">
        <f>SUM(COUNTIF(B23:AF23,"F"))</f>
        <v>0</v>
      </c>
      <c r="AM22" s="177">
        <f>SUM(COUNTIF(B23:AG23,"V"),COUNTIF(B23:AG23,"M"))</f>
        <v>0</v>
      </c>
      <c r="AN22" s="177">
        <f>SUM(COUNTIF(B23:AG23,"E"))</f>
        <v>0</v>
      </c>
      <c r="AO22" s="177">
        <f>SUM(COUNTIF(B23:AG23,"B"))</f>
        <v>0</v>
      </c>
      <c r="AP22" s="177">
        <f>SUM(COUNTIF(B23:AG23,"A"))</f>
        <v>0</v>
      </c>
      <c r="AQ22" s="177">
        <f>SUM(COUNTIF(B23:AG23,"Q"))</f>
        <v>0</v>
      </c>
      <c r="AR22" s="177">
        <f>SUM(COUNTIF(B23:AG23,"S"))</f>
        <v>0</v>
      </c>
      <c r="AS22" s="177">
        <f>SUM(COUNTIF(B23:AG23,"K"))</f>
        <v>0</v>
      </c>
      <c r="AT22" s="177">
        <f>SUM(COUNTIF(B23:AG23,"L"))</f>
        <v>0</v>
      </c>
      <c r="AU22" s="177">
        <f>SUM(COUNTIF(B23:AG23,"P"))</f>
        <v>0</v>
      </c>
      <c r="AV22" s="177">
        <f>SUM(COUNTIF(B23:AG23,"J"))</f>
        <v>0</v>
      </c>
      <c r="AW22" s="177">
        <f>SUM(COUNTIF(B23:AG23,"I"))</f>
        <v>0</v>
      </c>
      <c r="AX22" s="177">
        <f>SUM(COUNTIF(B23:AG23,"Y"))</f>
        <v>0</v>
      </c>
      <c r="AY22" s="173">
        <f>SUM(COUNTIF(B23:AG23,"Z"))</f>
        <v>0</v>
      </c>
    </row>
    <row r="23" spans="1:217" s="51" customFormat="1" ht="14.1" customHeight="1" thickBot="1" x14ac:dyDescent="0.3">
      <c r="A23" s="161"/>
      <c r="B23" s="41" t="s">
        <v>80</v>
      </c>
      <c r="C23" s="41" t="s">
        <v>80</v>
      </c>
      <c r="D23" s="41" t="s">
        <v>80</v>
      </c>
      <c r="E23" s="41" t="s">
        <v>80</v>
      </c>
      <c r="F23" s="41" t="s">
        <v>80</v>
      </c>
      <c r="G23" s="41" t="s">
        <v>29</v>
      </c>
      <c r="H23" s="41" t="s">
        <v>29</v>
      </c>
      <c r="I23" s="41" t="s">
        <v>29</v>
      </c>
      <c r="J23" s="41" t="s">
        <v>29</v>
      </c>
      <c r="K23" s="41" t="s">
        <v>29</v>
      </c>
      <c r="L23" s="41" t="s">
        <v>29</v>
      </c>
      <c r="M23" s="41" t="s">
        <v>29</v>
      </c>
      <c r="N23" s="41" t="s">
        <v>28</v>
      </c>
      <c r="O23" s="41" t="s">
        <v>27</v>
      </c>
      <c r="P23" s="41" t="s">
        <v>27</v>
      </c>
      <c r="Q23" s="41" t="s">
        <v>27</v>
      </c>
      <c r="R23" s="41" t="s">
        <v>27</v>
      </c>
      <c r="S23" s="41" t="s">
        <v>27</v>
      </c>
      <c r="T23" s="41" t="s">
        <v>27</v>
      </c>
      <c r="U23" s="41" t="s">
        <v>27</v>
      </c>
      <c r="V23" s="41" t="s">
        <v>27</v>
      </c>
      <c r="W23" s="41" t="s">
        <v>27</v>
      </c>
      <c r="X23" s="41" t="s">
        <v>27</v>
      </c>
      <c r="Y23" s="41" t="s">
        <v>27</v>
      </c>
      <c r="Z23" s="41" t="s">
        <v>27</v>
      </c>
      <c r="AA23" s="41" t="s">
        <v>27</v>
      </c>
      <c r="AB23" s="41" t="s">
        <v>27</v>
      </c>
      <c r="AC23" s="41" t="s">
        <v>27</v>
      </c>
      <c r="AD23" s="41" t="s">
        <v>28</v>
      </c>
      <c r="AE23" s="41" t="s">
        <v>80</v>
      </c>
      <c r="AF23" s="41" t="s">
        <v>80</v>
      </c>
      <c r="AG23" s="42"/>
      <c r="AH23" s="163"/>
      <c r="AI23" s="152"/>
      <c r="AJ23" s="154"/>
      <c r="AK23" s="180"/>
      <c r="AL23" s="159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3"/>
    </row>
    <row r="24" spans="1:217" s="5" customFormat="1" ht="14.1" customHeight="1" x14ac:dyDescent="0.3">
      <c r="A24" s="160" t="s">
        <v>40</v>
      </c>
      <c r="B24" s="38"/>
      <c r="C24" s="96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38" t="s">
        <v>26</v>
      </c>
      <c r="AG24" s="39"/>
      <c r="AH24" s="162">
        <f>SUM(COUNTIF(B25:AF25,"O"),COUNTIF(B25:AF25,"G"),COUNTIF(A25:AF25,"ـــــ"),COUNTIF(A25:AF25,"D"))</f>
        <v>17</v>
      </c>
      <c r="AI24" s="151">
        <f>SUM(COUNTIF(B25:AF25,"T"),COUNTIF(B25:AF25,"C"),COUNTIF(B25:AF25,"W"),COUNTIF(B25:AF25,"R"))</f>
        <v>14</v>
      </c>
      <c r="AJ24" s="153">
        <f>SUM(B24:AF24)</f>
        <v>0</v>
      </c>
      <c r="AK24" s="180"/>
      <c r="AL24" s="159">
        <f>SUM(COUNTIF(B25:AF25,"F"))</f>
        <v>0</v>
      </c>
      <c r="AM24" s="177">
        <f>SUM(COUNTIF(B25:AG25,"V"),COUNTIF(B25:AG25,"M"))</f>
        <v>0</v>
      </c>
      <c r="AN24" s="177">
        <f>SUM(COUNTIF(B25:AG25,"E"))</f>
        <v>0</v>
      </c>
      <c r="AO24" s="177">
        <f>SUM(COUNTIF(B25:AG25,"B"))</f>
        <v>0</v>
      </c>
      <c r="AP24" s="177">
        <f>SUM(COUNTIF(B25:AG25,"A"))</f>
        <v>0</v>
      </c>
      <c r="AQ24" s="177">
        <f>SUM(COUNTIF(B25:AG25,"Q"))</f>
        <v>0</v>
      </c>
      <c r="AR24" s="177">
        <f>SUM(COUNTIF(B25:AG25,"S"))</f>
        <v>0</v>
      </c>
      <c r="AS24" s="177">
        <f>SUM(COUNTIF(B25:AG25,"K"))</f>
        <v>0</v>
      </c>
      <c r="AT24" s="177">
        <f>SUM(COUNTIF(B25:AG25,"L"))</f>
        <v>0</v>
      </c>
      <c r="AU24" s="177">
        <f>SUM(COUNTIF(B25:AG25,"P"))</f>
        <v>0</v>
      </c>
      <c r="AV24" s="177">
        <f>SUM(COUNTIF(B25:AG25,"J"))</f>
        <v>0</v>
      </c>
      <c r="AW24" s="177">
        <f>SUM(COUNTIF(B25:AG25,"I"))</f>
        <v>0</v>
      </c>
      <c r="AX24" s="177">
        <f>SUM(COUNTIF(B25:AG25,"Y"))</f>
        <v>0</v>
      </c>
      <c r="AY24" s="173">
        <f>SUM(COUNTIF(B25:AG25,"Z"))</f>
        <v>0</v>
      </c>
      <c r="AZ24" s="52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</row>
    <row r="25" spans="1:217" s="5" customFormat="1" ht="14.1" customHeight="1" thickBot="1" x14ac:dyDescent="0.25">
      <c r="A25" s="161"/>
      <c r="B25" s="41" t="s">
        <v>29</v>
      </c>
      <c r="C25" s="41" t="s">
        <v>29</v>
      </c>
      <c r="D25" s="41" t="s">
        <v>29</v>
      </c>
      <c r="E25" s="41" t="s">
        <v>29</v>
      </c>
      <c r="F25" s="41" t="s">
        <v>29</v>
      </c>
      <c r="G25" s="41" t="s">
        <v>29</v>
      </c>
      <c r="H25" s="41" t="s">
        <v>29</v>
      </c>
      <c r="I25" s="41" t="s">
        <v>29</v>
      </c>
      <c r="J25" s="41" t="s">
        <v>29</v>
      </c>
      <c r="K25" s="46" t="s">
        <v>28</v>
      </c>
      <c r="L25" s="46" t="s">
        <v>27</v>
      </c>
      <c r="M25" s="46" t="s">
        <v>27</v>
      </c>
      <c r="N25" s="46" t="s">
        <v>27</v>
      </c>
      <c r="O25" s="46" t="s">
        <v>27</v>
      </c>
      <c r="P25" s="46" t="s">
        <v>27</v>
      </c>
      <c r="Q25" s="46" t="s">
        <v>27</v>
      </c>
      <c r="R25" s="46" t="s">
        <v>27</v>
      </c>
      <c r="S25" s="46" t="s">
        <v>27</v>
      </c>
      <c r="T25" s="46" t="s">
        <v>27</v>
      </c>
      <c r="U25" s="46" t="s">
        <v>27</v>
      </c>
      <c r="V25" s="46" t="s">
        <v>27</v>
      </c>
      <c r="W25" s="46" t="s">
        <v>27</v>
      </c>
      <c r="X25" s="46" t="s">
        <v>28</v>
      </c>
      <c r="Y25" s="46" t="s">
        <v>80</v>
      </c>
      <c r="Z25" s="46" t="s">
        <v>80</v>
      </c>
      <c r="AA25" s="46" t="s">
        <v>80</v>
      </c>
      <c r="AB25" s="46" t="s">
        <v>80</v>
      </c>
      <c r="AC25" s="46" t="s">
        <v>80</v>
      </c>
      <c r="AD25" s="41" t="s">
        <v>29</v>
      </c>
      <c r="AE25" s="46" t="s">
        <v>81</v>
      </c>
      <c r="AF25" s="46" t="s">
        <v>35</v>
      </c>
      <c r="AG25" s="42"/>
      <c r="AH25" s="163"/>
      <c r="AI25" s="152"/>
      <c r="AJ25" s="154"/>
      <c r="AK25" s="180"/>
      <c r="AL25" s="159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3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</row>
    <row r="26" spans="1:217" s="5" customFormat="1" ht="14.1" customHeight="1" x14ac:dyDescent="0.2">
      <c r="A26" s="160" t="s">
        <v>41</v>
      </c>
      <c r="B26" s="38" t="s">
        <v>26</v>
      </c>
      <c r="C26" s="38" t="s">
        <v>26</v>
      </c>
      <c r="D26" s="38" t="s">
        <v>26</v>
      </c>
      <c r="E26" s="38" t="s">
        <v>83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 t="s">
        <v>38</v>
      </c>
      <c r="R26" s="38"/>
      <c r="S26" s="38"/>
      <c r="T26" s="38"/>
      <c r="U26" s="38"/>
      <c r="V26" s="38" t="s">
        <v>26</v>
      </c>
      <c r="W26" s="38"/>
      <c r="X26" s="38"/>
      <c r="Y26" s="38"/>
      <c r="Z26" s="38"/>
      <c r="AA26" s="38"/>
      <c r="AB26" s="38"/>
      <c r="AC26" s="38"/>
      <c r="AD26" s="38"/>
      <c r="AE26" s="38"/>
      <c r="AF26" s="100"/>
      <c r="AG26" s="39"/>
      <c r="AH26" s="162">
        <f>SUM(COUNTIF(B27:AF27,"O"),COUNTIF(B27:AF27,"G"),COUNTIF(A27:AF27,"ـــــ"),COUNTIF(A27:AF27,"D"))</f>
        <v>16</v>
      </c>
      <c r="AI26" s="151">
        <f>SUM(COUNTIF(B27:AF27,"T"),COUNTIF(B27:AF27,"C"),COUNTIF(B27:AF27,"W"),COUNTIF(B27:AF27,"R"))</f>
        <v>14</v>
      </c>
      <c r="AJ26" s="153">
        <f>SUM(B26:AF26)</f>
        <v>0</v>
      </c>
      <c r="AK26" s="180"/>
      <c r="AL26" s="159">
        <f>SUM(COUNTIF(B27:AF27,"F"))</f>
        <v>0</v>
      </c>
      <c r="AM26" s="177">
        <f>SUM(COUNTIF(B27:AG27,"V"),COUNTIF(B27:AG27,"M"))</f>
        <v>0</v>
      </c>
      <c r="AN26" s="177">
        <f>SUM(COUNTIF(B27:AG27,"E"))</f>
        <v>0</v>
      </c>
      <c r="AO26" s="177">
        <f>SUM(COUNTIF(B27:AG27,"B"))</f>
        <v>0</v>
      </c>
      <c r="AP26" s="177">
        <f>SUM(COUNTIF(B27:AG27,"A"))</f>
        <v>0</v>
      </c>
      <c r="AQ26" s="177">
        <f>SUM(COUNTIF(B27:AG27,"Q"))</f>
        <v>0</v>
      </c>
      <c r="AR26" s="177">
        <f>SUM(COUNTIF(B27:AG27,"S"))</f>
        <v>0</v>
      </c>
      <c r="AS26" s="177">
        <f>SUM(COUNTIF(B27:AG27,"K"))</f>
        <v>0</v>
      </c>
      <c r="AT26" s="177">
        <f>SUM(COUNTIF(B27:AG27,"L"))</f>
        <v>0</v>
      </c>
      <c r="AU26" s="177">
        <f>SUM(COUNTIF(B27:AG27,"P"))</f>
        <v>0</v>
      </c>
      <c r="AV26" s="177">
        <f>SUM(COUNTIF(B27:AG27,"J"))</f>
        <v>0</v>
      </c>
      <c r="AW26" s="177">
        <f>SUM(COUNTIF(B27:AG27,"I"))</f>
        <v>0</v>
      </c>
      <c r="AX26" s="177">
        <f>SUM(COUNTIF(B27:AG27,"Y"))</f>
        <v>0</v>
      </c>
      <c r="AY26" s="173">
        <f>SUM(COUNTIF(B27:AG27,"Z"))</f>
        <v>0</v>
      </c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</row>
    <row r="27" spans="1:217" s="5" customFormat="1" ht="14.1" customHeight="1" thickBot="1" x14ac:dyDescent="0.25">
      <c r="A27" s="161"/>
      <c r="B27" s="41" t="s">
        <v>35</v>
      </c>
      <c r="C27" s="41" t="s">
        <v>35</v>
      </c>
      <c r="D27" s="41" t="s">
        <v>35</v>
      </c>
      <c r="E27" s="41" t="s">
        <v>35</v>
      </c>
      <c r="F27" s="41" t="s">
        <v>81</v>
      </c>
      <c r="G27" s="41" t="s">
        <v>81</v>
      </c>
      <c r="H27" s="41" t="s">
        <v>28</v>
      </c>
      <c r="I27" s="41" t="s">
        <v>27</v>
      </c>
      <c r="J27" s="41" t="s">
        <v>27</v>
      </c>
      <c r="K27" s="41" t="s">
        <v>27</v>
      </c>
      <c r="L27" s="41" t="s">
        <v>27</v>
      </c>
      <c r="M27" s="41" t="s">
        <v>27</v>
      </c>
      <c r="N27" s="41" t="s">
        <v>27</v>
      </c>
      <c r="O27" s="41" t="s">
        <v>27</v>
      </c>
      <c r="P27" s="41" t="s">
        <v>27</v>
      </c>
      <c r="Q27" s="41" t="s">
        <v>27</v>
      </c>
      <c r="R27" s="41" t="s">
        <v>27</v>
      </c>
      <c r="S27" s="41" t="s">
        <v>27</v>
      </c>
      <c r="T27" s="41" t="s">
        <v>27</v>
      </c>
      <c r="U27" s="41" t="s">
        <v>28</v>
      </c>
      <c r="V27" s="41" t="s">
        <v>35</v>
      </c>
      <c r="W27" s="41" t="s">
        <v>29</v>
      </c>
      <c r="X27" s="41" t="s">
        <v>29</v>
      </c>
      <c r="Y27" s="41" t="s">
        <v>29</v>
      </c>
      <c r="Z27" s="41" t="s">
        <v>29</v>
      </c>
      <c r="AA27" s="41" t="s">
        <v>29</v>
      </c>
      <c r="AB27" s="41" t="s">
        <v>29</v>
      </c>
      <c r="AC27" s="41" t="s">
        <v>29</v>
      </c>
      <c r="AD27" s="41" t="s">
        <v>29</v>
      </c>
      <c r="AE27" s="41" t="s">
        <v>29</v>
      </c>
      <c r="AF27" s="102"/>
      <c r="AG27" s="42"/>
      <c r="AH27" s="163"/>
      <c r="AI27" s="152"/>
      <c r="AJ27" s="154"/>
      <c r="AK27" s="180"/>
      <c r="AL27" s="159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3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</row>
    <row r="28" spans="1:217" s="5" customFormat="1" ht="14.1" customHeight="1" x14ac:dyDescent="0.2">
      <c r="A28" s="160" t="s">
        <v>43</v>
      </c>
      <c r="B28" s="44"/>
      <c r="C28" s="44"/>
      <c r="D28" s="44"/>
      <c r="E28" s="44"/>
      <c r="F28" s="96">
        <v>4</v>
      </c>
      <c r="G28" s="96">
        <v>4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38" t="s">
        <v>26</v>
      </c>
      <c r="X28" s="38" t="s">
        <v>26</v>
      </c>
      <c r="Y28" s="44"/>
      <c r="Z28" s="44"/>
      <c r="AA28" s="44"/>
      <c r="AB28" s="44"/>
      <c r="AC28" s="44"/>
      <c r="AD28" s="44"/>
      <c r="AE28" s="107">
        <v>4</v>
      </c>
      <c r="AF28" s="44"/>
      <c r="AG28" s="39"/>
      <c r="AH28" s="162">
        <f>SUM(COUNTIF(B29:AF29,"O"),COUNTIF(B29:AF29,"G"),COUNTIF(A29:AF29,"ـــــ"),COUNTIF(A29:AF29,"D"))</f>
        <v>20</v>
      </c>
      <c r="AI28" s="151">
        <f>SUM(COUNTIF(B29:AF29,"T"),COUNTIF(B29:AF29,"C"),COUNTIF(B29:AF29,"W"),COUNTIF(B29:AF29,"R"))</f>
        <v>11</v>
      </c>
      <c r="AJ28" s="153">
        <f>SUM(B28:AF28)</f>
        <v>12</v>
      </c>
      <c r="AK28" s="180"/>
      <c r="AL28" s="159">
        <f>SUM(COUNTIF(B29:AF29,"F"))</f>
        <v>0</v>
      </c>
      <c r="AM28" s="177">
        <f>SUM(COUNTIF(B29:AG29,"V"),COUNTIF(B29:AG29,"M"))</f>
        <v>0</v>
      </c>
      <c r="AN28" s="177">
        <f>SUM(COUNTIF(B29:AG29,"E"))</f>
        <v>0</v>
      </c>
      <c r="AO28" s="177">
        <f>SUM(COUNTIF(B29:AG29,"B"))</f>
        <v>0</v>
      </c>
      <c r="AP28" s="177">
        <f>SUM(COUNTIF(B29:AG29,"A"))</f>
        <v>0</v>
      </c>
      <c r="AQ28" s="177">
        <f>SUM(COUNTIF(B29:AG29,"Q"))</f>
        <v>0</v>
      </c>
      <c r="AR28" s="177">
        <f>SUM(COUNTIF(B29:AG29,"S"))</f>
        <v>0</v>
      </c>
      <c r="AS28" s="177">
        <f>SUM(COUNTIF(B29:AG29,"K"))</f>
        <v>0</v>
      </c>
      <c r="AT28" s="177">
        <f>SUM(COUNTIF(B29:AG29,"L"))</f>
        <v>0</v>
      </c>
      <c r="AU28" s="177">
        <f>SUM(COUNTIF(B29:AG29,"P"))</f>
        <v>0</v>
      </c>
      <c r="AV28" s="177">
        <f>SUM(COUNTIF(B29:AG29,"J"))</f>
        <v>0</v>
      </c>
      <c r="AW28" s="177">
        <f>SUM(COUNTIF(B29:AG29,"I"))</f>
        <v>0</v>
      </c>
      <c r="AX28" s="177">
        <f>SUM(COUNTIF(B29:AG29,"Y"))</f>
        <v>0</v>
      </c>
      <c r="AY28" s="173">
        <f>SUM(COUNTIF(B29:AG29,"Z"))</f>
        <v>0</v>
      </c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</row>
    <row r="29" spans="1:217" s="5" customFormat="1" ht="14.1" customHeight="1" thickBot="1" x14ac:dyDescent="0.25">
      <c r="A29" s="161"/>
      <c r="B29" s="41" t="s">
        <v>29</v>
      </c>
      <c r="C29" s="41" t="s">
        <v>29</v>
      </c>
      <c r="D29" s="41" t="s">
        <v>29</v>
      </c>
      <c r="E29" s="46" t="s">
        <v>81</v>
      </c>
      <c r="F29" s="41" t="s">
        <v>81</v>
      </c>
      <c r="G29" s="41" t="s">
        <v>81</v>
      </c>
      <c r="H29" s="41" t="s">
        <v>81</v>
      </c>
      <c r="I29" s="41" t="s">
        <v>28</v>
      </c>
      <c r="J29" s="41" t="s">
        <v>27</v>
      </c>
      <c r="K29" s="41" t="s">
        <v>27</v>
      </c>
      <c r="L29" s="41" t="s">
        <v>27</v>
      </c>
      <c r="M29" s="41" t="s">
        <v>27</v>
      </c>
      <c r="N29" s="41" t="s">
        <v>27</v>
      </c>
      <c r="O29" s="41" t="s">
        <v>27</v>
      </c>
      <c r="P29" s="41" t="s">
        <v>27</v>
      </c>
      <c r="Q29" s="41" t="s">
        <v>27</v>
      </c>
      <c r="R29" s="41" t="s">
        <v>27</v>
      </c>
      <c r="S29" s="41" t="s">
        <v>28</v>
      </c>
      <c r="T29" s="41" t="s">
        <v>29</v>
      </c>
      <c r="U29" s="41" t="s">
        <v>29</v>
      </c>
      <c r="V29" s="41" t="s">
        <v>29</v>
      </c>
      <c r="W29" s="41" t="s">
        <v>35</v>
      </c>
      <c r="X29" s="41" t="s">
        <v>35</v>
      </c>
      <c r="Y29" s="41" t="s">
        <v>29</v>
      </c>
      <c r="Z29" s="41" t="s">
        <v>29</v>
      </c>
      <c r="AA29" s="41" t="s">
        <v>29</v>
      </c>
      <c r="AB29" s="41" t="s">
        <v>29</v>
      </c>
      <c r="AC29" s="41" t="s">
        <v>29</v>
      </c>
      <c r="AD29" s="46" t="s">
        <v>81</v>
      </c>
      <c r="AE29" s="46" t="s">
        <v>81</v>
      </c>
      <c r="AF29" s="46" t="s">
        <v>81</v>
      </c>
      <c r="AG29" s="42"/>
      <c r="AH29" s="163"/>
      <c r="AI29" s="152"/>
      <c r="AJ29" s="154"/>
      <c r="AK29" s="180"/>
      <c r="AL29" s="159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3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</row>
    <row r="30" spans="1:217" s="5" customFormat="1" ht="14.1" customHeight="1" x14ac:dyDescent="0.2">
      <c r="A30" s="160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44"/>
      <c r="AC30" s="107">
        <v>4</v>
      </c>
      <c r="AD30" s="107">
        <v>4</v>
      </c>
      <c r="AE30" s="38" t="s">
        <v>26</v>
      </c>
      <c r="AF30" s="100"/>
      <c r="AG30" s="39"/>
      <c r="AH30" s="162">
        <f>SUM(COUNTIF(B31:AF31,"O"),COUNTIF(B31:AF31,"G"),COUNTIF(A31:AF31,"ـــــ"),COUNTIF(A31:AF31,"D"))</f>
        <v>13</v>
      </c>
      <c r="AI30" s="151">
        <f>SUM(COUNTIF(B31:AF31,"T"),COUNTIF(B31:AF31,"C"),COUNTIF(B31:AF31,"W"),COUNTIF(B31:AF31,"R"))</f>
        <v>17</v>
      </c>
      <c r="AJ30" s="153">
        <f>SUM(B30:AF30)</f>
        <v>8</v>
      </c>
      <c r="AK30" s="180"/>
      <c r="AL30" s="159">
        <f>SUM(COUNTIF(B31:AF31,"F"))</f>
        <v>0</v>
      </c>
      <c r="AM30" s="177">
        <f>SUM(COUNTIF(B31:AG31,"V"),COUNTIF(B31:AG31,"M"))</f>
        <v>0</v>
      </c>
      <c r="AN30" s="177">
        <f>SUM(COUNTIF(B31:AG31,"E"))</f>
        <v>0</v>
      </c>
      <c r="AO30" s="177">
        <f>SUM(COUNTIF(B31:AG31,"B"))</f>
        <v>0</v>
      </c>
      <c r="AP30" s="177">
        <f>SUM(COUNTIF(B31:AG31,"A"))</f>
        <v>0</v>
      </c>
      <c r="AQ30" s="177">
        <f>SUM(COUNTIF(B31:AG31,"Q"))</f>
        <v>0</v>
      </c>
      <c r="AR30" s="177">
        <f>SUM(COUNTIF(B31:AG31,"S"))</f>
        <v>0</v>
      </c>
      <c r="AS30" s="177">
        <f>SUM(COUNTIF(B31:AG31,"K"))</f>
        <v>0</v>
      </c>
      <c r="AT30" s="177">
        <f>SUM(COUNTIF(B31:AG31,"L"))</f>
        <v>0</v>
      </c>
      <c r="AU30" s="177">
        <f>SUM(COUNTIF(B31:AG31,"P"))</f>
        <v>0</v>
      </c>
      <c r="AV30" s="177">
        <f>SUM(COUNTIF(B31:AG31,"J"))</f>
        <v>0</v>
      </c>
      <c r="AW30" s="177">
        <f>SUM(COUNTIF(B31:AG31,"I"))</f>
        <v>0</v>
      </c>
      <c r="AX30" s="177">
        <f>SUM(COUNTIF(B31:AG31,"Y"))</f>
        <v>0</v>
      </c>
      <c r="AY30" s="173">
        <f>SUM(COUNTIF(B31:AG31,"Z"))</f>
        <v>0</v>
      </c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</row>
    <row r="31" spans="1:217" s="5" customFormat="1" ht="14.1" customHeight="1" thickBot="1" x14ac:dyDescent="0.25">
      <c r="A31" s="161"/>
      <c r="B31" s="41" t="s">
        <v>81</v>
      </c>
      <c r="C31" s="41" t="s">
        <v>28</v>
      </c>
      <c r="D31" s="41" t="s">
        <v>27</v>
      </c>
      <c r="E31" s="41" t="s">
        <v>27</v>
      </c>
      <c r="F31" s="41" t="s">
        <v>27</v>
      </c>
      <c r="G31" s="41" t="s">
        <v>27</v>
      </c>
      <c r="H31" s="41" t="s">
        <v>27</v>
      </c>
      <c r="I31" s="41" t="s">
        <v>27</v>
      </c>
      <c r="J31" s="41" t="s">
        <v>27</v>
      </c>
      <c r="K31" s="41" t="s">
        <v>27</v>
      </c>
      <c r="L31" s="41" t="s">
        <v>27</v>
      </c>
      <c r="M31" s="41" t="s">
        <v>27</v>
      </c>
      <c r="N31" s="41" t="s">
        <v>27</v>
      </c>
      <c r="O31" s="41" t="s">
        <v>27</v>
      </c>
      <c r="P31" s="41" t="s">
        <v>27</v>
      </c>
      <c r="Q31" s="41" t="s">
        <v>27</v>
      </c>
      <c r="R31" s="41" t="s">
        <v>27</v>
      </c>
      <c r="S31" s="41" t="s">
        <v>28</v>
      </c>
      <c r="T31" s="41" t="s">
        <v>80</v>
      </c>
      <c r="U31" s="41" t="s">
        <v>80</v>
      </c>
      <c r="V31" s="41" t="s">
        <v>80</v>
      </c>
      <c r="W31" s="41" t="s">
        <v>80</v>
      </c>
      <c r="X31" s="41" t="s">
        <v>80</v>
      </c>
      <c r="Y31" s="41" t="s">
        <v>80</v>
      </c>
      <c r="Z31" s="41" t="s">
        <v>29</v>
      </c>
      <c r="AA31" s="41" t="s">
        <v>29</v>
      </c>
      <c r="AB31" s="41" t="s">
        <v>81</v>
      </c>
      <c r="AC31" s="41" t="s">
        <v>81</v>
      </c>
      <c r="AD31" s="41" t="s">
        <v>81</v>
      </c>
      <c r="AE31" s="41" t="s">
        <v>35</v>
      </c>
      <c r="AF31" s="102"/>
      <c r="AG31" s="42"/>
      <c r="AH31" s="163"/>
      <c r="AI31" s="152"/>
      <c r="AJ31" s="154"/>
      <c r="AK31" s="180"/>
      <c r="AL31" s="159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3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</row>
    <row r="32" spans="1:217" s="5" customFormat="1" ht="14.1" customHeight="1" x14ac:dyDescent="0.2">
      <c r="A32" s="160" t="s">
        <v>45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38" t="s">
        <v>26</v>
      </c>
      <c r="Z32" s="44"/>
      <c r="AA32" s="44"/>
      <c r="AB32" s="44"/>
      <c r="AC32" s="44"/>
      <c r="AD32" s="44"/>
      <c r="AE32" s="44"/>
      <c r="AF32" s="44"/>
      <c r="AG32" s="39"/>
      <c r="AH32" s="162">
        <f>SUM(COUNTIF(B33:AF33,"O"),COUNTIF(B33:AF33,"G"),COUNTIF(A33:AF33,"ـــــ"),COUNTIF(A33:AF33,"D"))</f>
        <v>14</v>
      </c>
      <c r="AI32" s="151">
        <f>SUM(COUNTIF(B33:AF33,"T"),COUNTIF(B33:AF33,"C"),COUNTIF(B33:AF33,"W"),COUNTIF(B33:AF33,"R"))</f>
        <v>17</v>
      </c>
      <c r="AJ32" s="153">
        <f>SUM(B32:AF32)</f>
        <v>0</v>
      </c>
      <c r="AK32" s="180"/>
      <c r="AL32" s="159">
        <f>SUM(COUNTIF(B33:AF33,"F"))</f>
        <v>0</v>
      </c>
      <c r="AM32" s="177">
        <f>SUM(COUNTIF(B33:AG33,"V"),COUNTIF(B33:AG33,"M"))</f>
        <v>0</v>
      </c>
      <c r="AN32" s="177">
        <f>SUM(COUNTIF(B33:AG33,"E"))</f>
        <v>0</v>
      </c>
      <c r="AO32" s="177">
        <f>SUM(COUNTIF(B33:AG33,"B"))</f>
        <v>0</v>
      </c>
      <c r="AP32" s="177">
        <f>SUM(COUNTIF(B33:AG33,"A"))</f>
        <v>0</v>
      </c>
      <c r="AQ32" s="177">
        <f>SUM(COUNTIF(B33:AG33,"Q"))</f>
        <v>0</v>
      </c>
      <c r="AR32" s="177">
        <f>SUM(COUNTIF(B33:AG33,"S"))</f>
        <v>0</v>
      </c>
      <c r="AS32" s="177">
        <f>SUM(COUNTIF(B33:AG33,"K"))</f>
        <v>0</v>
      </c>
      <c r="AT32" s="177">
        <f>SUM(COUNTIF(B33:AG33,"L"))</f>
        <v>0</v>
      </c>
      <c r="AU32" s="177">
        <f>SUM(COUNTIF(B33:AG33,"P"))</f>
        <v>0</v>
      </c>
      <c r="AV32" s="177">
        <f>SUM(COUNTIF(B33:AG33,"J"))</f>
        <v>0</v>
      </c>
      <c r="AW32" s="177">
        <f>SUM(COUNTIF(B33:AG33,"I"))</f>
        <v>0</v>
      </c>
      <c r="AX32" s="177">
        <f>SUM(COUNTIF(B33:AG33,"Y"))</f>
        <v>0</v>
      </c>
      <c r="AY32" s="173">
        <f>SUM(COUNTIF(B33:AG33,"Z"))</f>
        <v>0</v>
      </c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</row>
    <row r="33" spans="1:217" s="5" customFormat="1" ht="14.1" customHeight="1" thickBot="1" x14ac:dyDescent="0.25">
      <c r="A33" s="182"/>
      <c r="B33" s="41" t="s">
        <v>81</v>
      </c>
      <c r="C33" s="41" t="s">
        <v>28</v>
      </c>
      <c r="D33" s="41" t="s">
        <v>27</v>
      </c>
      <c r="E33" s="41" t="s">
        <v>27</v>
      </c>
      <c r="F33" s="41" t="s">
        <v>27</v>
      </c>
      <c r="G33" s="41" t="s">
        <v>27</v>
      </c>
      <c r="H33" s="41" t="s">
        <v>27</v>
      </c>
      <c r="I33" s="41" t="s">
        <v>27</v>
      </c>
      <c r="J33" s="41" t="s">
        <v>27</v>
      </c>
      <c r="K33" s="41" t="s">
        <v>27</v>
      </c>
      <c r="L33" s="41" t="s">
        <v>27</v>
      </c>
      <c r="M33" s="41" t="s">
        <v>27</v>
      </c>
      <c r="N33" s="41" t="s">
        <v>27</v>
      </c>
      <c r="O33" s="41" t="s">
        <v>27</v>
      </c>
      <c r="P33" s="41" t="s">
        <v>28</v>
      </c>
      <c r="Q33" s="41" t="s">
        <v>80</v>
      </c>
      <c r="R33" s="41" t="s">
        <v>80</v>
      </c>
      <c r="S33" s="41" t="s">
        <v>80</v>
      </c>
      <c r="T33" s="41" t="s">
        <v>80</v>
      </c>
      <c r="U33" s="41" t="s">
        <v>80</v>
      </c>
      <c r="V33" s="41" t="s">
        <v>80</v>
      </c>
      <c r="W33" s="41" t="s">
        <v>80</v>
      </c>
      <c r="X33" s="41" t="s">
        <v>80</v>
      </c>
      <c r="Y33" s="41" t="s">
        <v>35</v>
      </c>
      <c r="Z33" s="41" t="s">
        <v>29</v>
      </c>
      <c r="AA33" s="41" t="s">
        <v>29</v>
      </c>
      <c r="AB33" s="41" t="s">
        <v>29</v>
      </c>
      <c r="AC33" s="41" t="s">
        <v>29</v>
      </c>
      <c r="AD33" s="41" t="s">
        <v>28</v>
      </c>
      <c r="AE33" s="41" t="s">
        <v>27</v>
      </c>
      <c r="AF33" s="41" t="s">
        <v>27</v>
      </c>
      <c r="AG33" s="56"/>
      <c r="AH33" s="163"/>
      <c r="AI33" s="152"/>
      <c r="AJ33" s="183"/>
      <c r="AK33" s="181"/>
      <c r="AL33" s="184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6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</row>
    <row r="34" spans="1:217" s="5" customFormat="1" ht="14.1" customHeight="1" thickBo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9"/>
      <c r="AH34" s="60"/>
      <c r="AI34" s="60"/>
      <c r="AJ34" s="60"/>
      <c r="AK34" s="60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</row>
    <row r="35" spans="1:217" s="5" customFormat="1" ht="14.1" customHeight="1" x14ac:dyDescent="0.2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187" t="str">
        <f>IF(AB39&lt;=-7,"انتبه  هذا الموظف قد تجاوز ايام الإجازة المطلوبة منه -7 ايام","")</f>
        <v/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B35" s="188">
        <f>AH35-AI35</f>
        <v>-5</v>
      </c>
      <c r="AC35" s="189"/>
      <c r="AD35" s="192" t="s">
        <v>46</v>
      </c>
      <c r="AE35" s="193"/>
      <c r="AF35" s="194"/>
      <c r="AG35" s="59"/>
      <c r="AH35" s="198">
        <f>SUM(AH10:AH33)</f>
        <v>123</v>
      </c>
      <c r="AI35" s="200">
        <f>SUM(AI10:AI33)</f>
        <v>128</v>
      </c>
      <c r="AJ35" s="226">
        <f>SUM(AJ10:AJ33)</f>
        <v>48</v>
      </c>
      <c r="AK35" s="60"/>
      <c r="AL35" s="264">
        <f>SUM(AL10:AL33)</f>
        <v>0</v>
      </c>
      <c r="AM35" s="256">
        <f t="shared" ref="AM35:AY35" si="0">SUM(AM10:AM33)</f>
        <v>114</v>
      </c>
      <c r="AN35" s="256">
        <f t="shared" si="0"/>
        <v>0</v>
      </c>
      <c r="AO35" s="256">
        <f t="shared" si="0"/>
        <v>0</v>
      </c>
      <c r="AP35" s="256">
        <f t="shared" si="0"/>
        <v>0</v>
      </c>
      <c r="AQ35" s="256">
        <f t="shared" si="0"/>
        <v>0</v>
      </c>
      <c r="AR35" s="256">
        <f t="shared" si="0"/>
        <v>0</v>
      </c>
      <c r="AS35" s="256">
        <f t="shared" si="0"/>
        <v>0</v>
      </c>
      <c r="AT35" s="256">
        <f t="shared" si="0"/>
        <v>0</v>
      </c>
      <c r="AU35" s="256">
        <f t="shared" si="0"/>
        <v>0</v>
      </c>
      <c r="AV35" s="256">
        <f t="shared" si="0"/>
        <v>0</v>
      </c>
      <c r="AW35" s="256">
        <f t="shared" si="0"/>
        <v>0</v>
      </c>
      <c r="AX35" s="256">
        <f t="shared" si="0"/>
        <v>0</v>
      </c>
      <c r="AY35" s="258">
        <f t="shared" si="0"/>
        <v>0</v>
      </c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</row>
    <row r="36" spans="1:217" s="5" customFormat="1" ht="14.1" customHeight="1" thickBo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58"/>
      <c r="AB36" s="190"/>
      <c r="AC36" s="191"/>
      <c r="AD36" s="195"/>
      <c r="AE36" s="196"/>
      <c r="AF36" s="197"/>
      <c r="AG36" s="59"/>
      <c r="AH36" s="199"/>
      <c r="AI36" s="201"/>
      <c r="AJ36" s="227"/>
      <c r="AK36" s="60"/>
      <c r="AL36" s="265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</row>
    <row r="37" spans="1:217" s="5" customFormat="1" ht="14.1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187" t="str">
        <f>IF(AB39&gt;=21,"انتبه  هذا الموظف قد تجاوز رصيده الأيام المسموح بها 21 ايام","")</f>
        <v>انتبه  هذا الموظف قد تجاوز رصيده الأيام المسموح بها 21 ايام</v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58"/>
      <c r="AB37" s="266">
        <f>'[1]2016'!AE13</f>
        <v>27</v>
      </c>
      <c r="AC37" s="217"/>
      <c r="AD37" s="220" t="s">
        <v>47</v>
      </c>
      <c r="AE37" s="221"/>
      <c r="AF37" s="222"/>
      <c r="AG37" s="59"/>
      <c r="AH37" s="61"/>
      <c r="AI37" s="61"/>
      <c r="AJ37" s="61"/>
      <c r="AK37" s="60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</row>
    <row r="38" spans="1:217" s="5" customFormat="1" ht="12.95" customHeight="1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63"/>
      <c r="AB38" s="218"/>
      <c r="AC38" s="219"/>
      <c r="AD38" s="223"/>
      <c r="AE38" s="224"/>
      <c r="AF38" s="225"/>
      <c r="AG38" s="64"/>
      <c r="AH38" s="64"/>
      <c r="AI38" s="6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</row>
    <row r="39" spans="1:217" s="5" customFormat="1" ht="12.95" customHeight="1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3"/>
      <c r="AB39" s="202">
        <f>AB35+AB37</f>
        <v>22</v>
      </c>
      <c r="AC39" s="203"/>
      <c r="AD39" s="206" t="s">
        <v>48</v>
      </c>
      <c r="AE39" s="207"/>
      <c r="AF39" s="208"/>
      <c r="AG39" s="64"/>
      <c r="AH39" s="64"/>
      <c r="AI39" s="64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</row>
    <row r="40" spans="1:217" s="5" customFormat="1" ht="12.95" customHeight="1" thickBo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3"/>
      <c r="AB40" s="204"/>
      <c r="AC40" s="205"/>
      <c r="AD40" s="209"/>
      <c r="AE40" s="210"/>
      <c r="AF40" s="211"/>
      <c r="AG40" s="64"/>
      <c r="AH40" s="64"/>
      <c r="AI40" s="64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</row>
    <row r="41" spans="1:217" s="5" customFormat="1" ht="12.95" customHeight="1" thickBo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3"/>
      <c r="AB41" s="66"/>
      <c r="AC41" s="66"/>
      <c r="AD41" s="67"/>
      <c r="AE41" s="67"/>
      <c r="AF41" s="67"/>
      <c r="AG41" s="64"/>
      <c r="AH41" s="64"/>
      <c r="AI41" s="64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</row>
    <row r="42" spans="1:217" s="5" customFormat="1" ht="14.1" customHeight="1" thickTop="1" x14ac:dyDescent="0.2">
      <c r="A42" s="160" t="s">
        <v>25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103">
        <v>4</v>
      </c>
      <c r="S42" s="103">
        <v>4</v>
      </c>
      <c r="T42" s="103">
        <v>4</v>
      </c>
      <c r="U42" s="103">
        <v>4</v>
      </c>
      <c r="V42" s="37"/>
      <c r="W42" s="37"/>
      <c r="X42" s="103">
        <v>4</v>
      </c>
      <c r="Y42" s="37"/>
      <c r="Z42" s="37"/>
      <c r="AA42" s="37"/>
      <c r="AB42" s="37"/>
      <c r="AC42" s="37"/>
      <c r="AD42" s="37"/>
      <c r="AE42" s="37"/>
      <c r="AF42" s="37"/>
      <c r="AG42" s="39"/>
      <c r="AH42" s="162">
        <f t="shared" ref="AH42:AH64" si="1">SUM(COUNTIF(B43:AF43,"O"),COUNTIF(B43:AF43,"G"),COUNTIF(A43:AF43,"ـــــ"),COUNTIF(A43:AF43,"D"))</f>
        <v>14</v>
      </c>
      <c r="AI42" s="151">
        <f t="shared" ref="AI42:AI64" si="2">SUM(COUNTIF(B43:AF43,"T"),COUNTIF(B43:AF43,"C"),COUNTIF(B43:AF43,"R"))</f>
        <v>17</v>
      </c>
      <c r="AJ42" s="153">
        <f>SUM(B42:AF42)</f>
        <v>20</v>
      </c>
      <c r="AK42" s="155">
        <v>2018</v>
      </c>
      <c r="AL42" s="158">
        <f>SUM(COUNTIF(B43:AF43,"F"))</f>
        <v>0</v>
      </c>
      <c r="AM42" s="178">
        <f>SUM(COUNTIF(B43:AG43,"V"),COUNTIF(B43:AG43,"M"))</f>
        <v>0</v>
      </c>
      <c r="AN42" s="178">
        <f>SUM(COUNTIF(B43:AG43,"E"))</f>
        <v>0</v>
      </c>
      <c r="AO42" s="178">
        <f>SUM(COUNTIF(B43:AG43,"B"))</f>
        <v>0</v>
      </c>
      <c r="AP42" s="178">
        <f>SUM(COUNTIF(B43:AG43,"A"))</f>
        <v>0</v>
      </c>
      <c r="AQ42" s="178">
        <f>SUM(COUNTIF(B43:AG43,"Q"))</f>
        <v>0</v>
      </c>
      <c r="AR42" s="178">
        <f>SUM(COUNTIF(B43:AG43,"S"))</f>
        <v>0</v>
      </c>
      <c r="AS42" s="178">
        <f>SUM(COUNTIF(B43:AG43,"K"))</f>
        <v>0</v>
      </c>
      <c r="AT42" s="178">
        <f>SUM(COUNTIF(B43:AG43,"L"))</f>
        <v>0</v>
      </c>
      <c r="AU42" s="178">
        <f>SUM(COUNTIF(B43:AG43,"P"))</f>
        <v>0</v>
      </c>
      <c r="AV42" s="178">
        <f>SUM(COUNTIF(B43:AG43,"J"))</f>
        <v>0</v>
      </c>
      <c r="AW42" s="178">
        <f>SUM(COUNTIF(B43:AG43,"I"))</f>
        <v>0</v>
      </c>
      <c r="AX42" s="178">
        <f>SUM(COUNTIF(B43:AG43,"Y"))</f>
        <v>0</v>
      </c>
      <c r="AY42" s="172">
        <f>SUM(COUNTIF(B43:AG43,"Z"))</f>
        <v>0</v>
      </c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</row>
    <row r="43" spans="1:217" s="5" customFormat="1" ht="14.1" customHeight="1" thickBot="1" x14ac:dyDescent="0.25">
      <c r="A43" s="161"/>
      <c r="B43" s="40" t="s">
        <v>27</v>
      </c>
      <c r="C43" s="40" t="s">
        <v>27</v>
      </c>
      <c r="D43" s="40" t="s">
        <v>27</v>
      </c>
      <c r="E43" s="40" t="s">
        <v>27</v>
      </c>
      <c r="F43" s="40" t="s">
        <v>27</v>
      </c>
      <c r="G43" s="40" t="s">
        <v>27</v>
      </c>
      <c r="H43" s="40" t="s">
        <v>27</v>
      </c>
      <c r="I43" s="40" t="s">
        <v>27</v>
      </c>
      <c r="J43" s="40" t="s">
        <v>27</v>
      </c>
      <c r="K43" s="40" t="s">
        <v>27</v>
      </c>
      <c r="L43" s="40" t="s">
        <v>27</v>
      </c>
      <c r="M43" s="40" t="s">
        <v>27</v>
      </c>
      <c r="N43" s="40" t="s">
        <v>28</v>
      </c>
      <c r="O43" s="40" t="s">
        <v>80</v>
      </c>
      <c r="P43" s="40" t="s">
        <v>80</v>
      </c>
      <c r="Q43" s="40" t="s">
        <v>86</v>
      </c>
      <c r="R43" s="40" t="s">
        <v>86</v>
      </c>
      <c r="S43" s="40" t="s">
        <v>86</v>
      </c>
      <c r="T43" s="40" t="s">
        <v>86</v>
      </c>
      <c r="U43" s="40" t="s">
        <v>86</v>
      </c>
      <c r="V43" s="40" t="s">
        <v>86</v>
      </c>
      <c r="W43" s="40" t="s">
        <v>81</v>
      </c>
      <c r="X43" s="40" t="s">
        <v>81</v>
      </c>
      <c r="Y43" s="40" t="s">
        <v>81</v>
      </c>
      <c r="Z43" s="40" t="s">
        <v>81</v>
      </c>
      <c r="AA43" s="40" t="s">
        <v>81</v>
      </c>
      <c r="AB43" s="40" t="s">
        <v>81</v>
      </c>
      <c r="AC43" s="40" t="s">
        <v>28</v>
      </c>
      <c r="AD43" s="40" t="s">
        <v>27</v>
      </c>
      <c r="AE43" s="40" t="s">
        <v>27</v>
      </c>
      <c r="AF43" s="40" t="s">
        <v>27</v>
      </c>
      <c r="AG43" s="42"/>
      <c r="AH43" s="163"/>
      <c r="AI43" s="152"/>
      <c r="AJ43" s="154"/>
      <c r="AK43" s="156"/>
      <c r="AL43" s="159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3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</row>
    <row r="44" spans="1:217" s="69" customFormat="1" ht="14.1" customHeight="1" thickTop="1" x14ac:dyDescent="0.2">
      <c r="A44" s="160" t="s">
        <v>32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103">
        <v>4</v>
      </c>
      <c r="M44" s="103">
        <v>4</v>
      </c>
      <c r="N44" s="103"/>
      <c r="O44" s="44"/>
      <c r="P44" s="44"/>
      <c r="Q44" s="44"/>
      <c r="R44" s="38" t="s">
        <v>26</v>
      </c>
      <c r="S44" s="38" t="s">
        <v>83</v>
      </c>
      <c r="T44" s="44"/>
      <c r="U44" s="44"/>
      <c r="V44" s="44"/>
      <c r="W44" s="114">
        <v>4</v>
      </c>
      <c r="X44" s="114">
        <v>4</v>
      </c>
      <c r="Y44" s="44"/>
      <c r="Z44" s="44"/>
      <c r="AA44" s="44"/>
      <c r="AB44" s="44"/>
      <c r="AC44" s="44"/>
      <c r="AD44" s="230"/>
      <c r="AE44" s="231"/>
      <c r="AF44" s="232"/>
      <c r="AG44" s="45"/>
      <c r="AH44" s="162">
        <f t="shared" si="1"/>
        <v>13</v>
      </c>
      <c r="AI44" s="151">
        <f t="shared" si="2"/>
        <v>15</v>
      </c>
      <c r="AJ44" s="153">
        <f>SUM(B44:AF44)</f>
        <v>16</v>
      </c>
      <c r="AK44" s="156"/>
      <c r="AL44" s="236">
        <f>SUM(COUNTIF(B45:AF45,"F"))</f>
        <v>0</v>
      </c>
      <c r="AM44" s="238">
        <f>SUM(COUNTIF(B45:AG45,"V"),COUNTIF(B45:AG45,"M"))</f>
        <v>0</v>
      </c>
      <c r="AN44" s="238">
        <f>SUM(COUNTIF(B45:AG45,"E"))</f>
        <v>0</v>
      </c>
      <c r="AO44" s="238">
        <f>SUM(COUNTIF(B45:AG45,"B"))</f>
        <v>0</v>
      </c>
      <c r="AP44" s="238">
        <f>SUM(COUNTIF(B45:AG45,"A"))</f>
        <v>0</v>
      </c>
      <c r="AQ44" s="238">
        <f>SUM(COUNTIF(B45:AG45,"Q"))</f>
        <v>0</v>
      </c>
      <c r="AR44" s="238">
        <f>SUM(COUNTIF(B45:AG45,"S"))</f>
        <v>0</v>
      </c>
      <c r="AS44" s="238">
        <f>SUM(COUNTIF(B45:AG45,"K"))</f>
        <v>0</v>
      </c>
      <c r="AT44" s="238">
        <f>SUM(COUNTIF(B45:AG45,"L"))</f>
        <v>0</v>
      </c>
      <c r="AU44" s="238">
        <f>SUM(COUNTIF(B45:AG45,"P"))</f>
        <v>0</v>
      </c>
      <c r="AV44" s="238">
        <f>SUM(COUNTIF(B45:AG45,"J"))</f>
        <v>0</v>
      </c>
      <c r="AW44" s="238">
        <f>SUM(COUNTIF(B45:AG45,"I"))</f>
        <v>0</v>
      </c>
      <c r="AX44" s="238">
        <f>SUM(COUNTIF(B45:AG45,"Y"))</f>
        <v>0</v>
      </c>
      <c r="AY44" s="240">
        <f>SUM(COUNTIF(B45:AG45,"Z"))</f>
        <v>0</v>
      </c>
      <c r="AZ44" s="68"/>
      <c r="BA44" s="68"/>
      <c r="BB44" s="68"/>
      <c r="BC44" s="68"/>
      <c r="BD44" s="68"/>
      <c r="BE44" s="68"/>
    </row>
    <row r="45" spans="1:217" s="69" customFormat="1" ht="14.1" customHeight="1" thickBot="1" x14ac:dyDescent="0.25">
      <c r="A45" s="161"/>
      <c r="B45" s="46" t="s">
        <v>27</v>
      </c>
      <c r="C45" s="46" t="s">
        <v>27</v>
      </c>
      <c r="D45" s="46" t="s">
        <v>27</v>
      </c>
      <c r="E45" s="46" t="s">
        <v>27</v>
      </c>
      <c r="F45" s="46" t="s">
        <v>27</v>
      </c>
      <c r="G45" s="46" t="s">
        <v>27</v>
      </c>
      <c r="H45" s="46" t="s">
        <v>27</v>
      </c>
      <c r="I45" s="46" t="s">
        <v>27</v>
      </c>
      <c r="J45" s="46" t="s">
        <v>27</v>
      </c>
      <c r="K45" s="40" t="s">
        <v>28</v>
      </c>
      <c r="L45" s="40" t="s">
        <v>86</v>
      </c>
      <c r="M45" s="40" t="s">
        <v>86</v>
      </c>
      <c r="N45" s="46" t="s">
        <v>80</v>
      </c>
      <c r="O45" s="46" t="s">
        <v>80</v>
      </c>
      <c r="P45" s="46" t="s">
        <v>80</v>
      </c>
      <c r="Q45" s="46" t="s">
        <v>80</v>
      </c>
      <c r="R45" s="46" t="s">
        <v>35</v>
      </c>
      <c r="S45" s="46" t="s">
        <v>35</v>
      </c>
      <c r="T45" s="40" t="s">
        <v>86</v>
      </c>
      <c r="U45" s="46" t="s">
        <v>81</v>
      </c>
      <c r="V45" s="46" t="s">
        <v>81</v>
      </c>
      <c r="W45" s="46" t="s">
        <v>81</v>
      </c>
      <c r="X45" s="46" t="s">
        <v>81</v>
      </c>
      <c r="Y45" s="46" t="s">
        <v>28</v>
      </c>
      <c r="Z45" s="46" t="s">
        <v>27</v>
      </c>
      <c r="AA45" s="46" t="s">
        <v>27</v>
      </c>
      <c r="AB45" s="46" t="s">
        <v>27</v>
      </c>
      <c r="AC45" s="46" t="s">
        <v>27</v>
      </c>
      <c r="AD45" s="233"/>
      <c r="AE45" s="234"/>
      <c r="AF45" s="235"/>
      <c r="AG45" s="47"/>
      <c r="AH45" s="163"/>
      <c r="AI45" s="152"/>
      <c r="AJ45" s="154"/>
      <c r="AK45" s="156"/>
      <c r="AL45" s="237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41"/>
      <c r="AZ45" s="68"/>
      <c r="BA45" s="68"/>
      <c r="BB45" s="68"/>
      <c r="BC45" s="68"/>
      <c r="BD45" s="68"/>
      <c r="BE45" s="68"/>
    </row>
    <row r="46" spans="1:217" s="69" customFormat="1" ht="14.1" customHeight="1" thickTop="1" x14ac:dyDescent="0.2">
      <c r="A46" s="160" t="s">
        <v>33</v>
      </c>
      <c r="B46" s="37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9"/>
      <c r="AH46" s="162">
        <f t="shared" si="1"/>
        <v>0</v>
      </c>
      <c r="AI46" s="151">
        <f t="shared" si="2"/>
        <v>15</v>
      </c>
      <c r="AJ46" s="153">
        <f>SUM(B46:AF46)</f>
        <v>0</v>
      </c>
      <c r="AK46" s="156"/>
      <c r="AL46" s="236">
        <f>SUM(COUNTIF(B47:AF47,"F"))</f>
        <v>0</v>
      </c>
      <c r="AM46" s="238">
        <f>SUM(COUNTIF(B47:AG47,"V"),COUNTIF(B47:AG47,"M"))</f>
        <v>8</v>
      </c>
      <c r="AN46" s="238">
        <f>SUM(COUNTIF(B47:AG47,"E"))</f>
        <v>0</v>
      </c>
      <c r="AO46" s="238">
        <f>SUM(COUNTIF(B47:AG47,"B"))</f>
        <v>0</v>
      </c>
      <c r="AP46" s="238">
        <f>SUM(COUNTIF(B47:AG47,"A"))</f>
        <v>0</v>
      </c>
      <c r="AQ46" s="238">
        <f>SUM(COUNTIF(B47:AG47,"Q"))</f>
        <v>0</v>
      </c>
      <c r="AR46" s="238">
        <f>SUM(COUNTIF(B47:AG47,"S"))</f>
        <v>0</v>
      </c>
      <c r="AS46" s="238">
        <f>SUM(COUNTIF(B47:AG47,"K"))</f>
        <v>0</v>
      </c>
      <c r="AT46" s="238">
        <f>SUM(COUNTIF(B47:AG47,"L"))</f>
        <v>0</v>
      </c>
      <c r="AU46" s="238">
        <f>SUM(COUNTIF(B47:AG47,"P"))</f>
        <v>0</v>
      </c>
      <c r="AV46" s="238">
        <f>SUM(COUNTIF(B47:AG47,"J"))</f>
        <v>0</v>
      </c>
      <c r="AW46" s="238">
        <f>SUM(COUNTIF(B47:AG47,"I"))</f>
        <v>0</v>
      </c>
      <c r="AX46" s="238">
        <f>SUM(COUNTIF(B47:AG47,"Y"))</f>
        <v>0</v>
      </c>
      <c r="AY46" s="240">
        <f>SUM(COUNTIF(B47:AG47,"Z"))</f>
        <v>0</v>
      </c>
      <c r="AZ46" s="68"/>
      <c r="BA46" s="68"/>
      <c r="BB46" s="68"/>
      <c r="BC46" s="68"/>
      <c r="BD46" s="68"/>
      <c r="BE46" s="68"/>
    </row>
    <row r="47" spans="1:217" s="69" customFormat="1" ht="14.1" customHeight="1" thickBot="1" x14ac:dyDescent="0.25">
      <c r="A47" s="161"/>
      <c r="B47" s="40" t="s">
        <v>27</v>
      </c>
      <c r="C47" s="40" t="s">
        <v>27</v>
      </c>
      <c r="D47" s="40" t="s">
        <v>27</v>
      </c>
      <c r="E47" s="40" t="s">
        <v>27</v>
      </c>
      <c r="F47" s="40" t="s">
        <v>27</v>
      </c>
      <c r="G47" s="40" t="s">
        <v>27</v>
      </c>
      <c r="H47" s="40" t="s">
        <v>27</v>
      </c>
      <c r="I47" s="40" t="s">
        <v>27</v>
      </c>
      <c r="J47" s="40" t="s">
        <v>27</v>
      </c>
      <c r="K47" s="40" t="s">
        <v>27</v>
      </c>
      <c r="L47" s="40" t="s">
        <v>27</v>
      </c>
      <c r="M47" s="40" t="s">
        <v>27</v>
      </c>
      <c r="N47" s="40" t="s">
        <v>27</v>
      </c>
      <c r="O47" s="40" t="s">
        <v>27</v>
      </c>
      <c r="P47" s="41" t="s">
        <v>82</v>
      </c>
      <c r="Q47" s="41" t="s">
        <v>82</v>
      </c>
      <c r="R47" s="41" t="s">
        <v>82</v>
      </c>
      <c r="S47" s="41" t="s">
        <v>82</v>
      </c>
      <c r="T47" s="41" t="s">
        <v>82</v>
      </c>
      <c r="U47" s="41" t="s">
        <v>82</v>
      </c>
      <c r="V47" s="41" t="s">
        <v>82</v>
      </c>
      <c r="W47" s="41" t="s">
        <v>82</v>
      </c>
      <c r="X47" s="41" t="s">
        <v>27</v>
      </c>
      <c r="Y47" s="41" t="s">
        <v>12</v>
      </c>
      <c r="Z47" s="41" t="s">
        <v>12</v>
      </c>
      <c r="AA47" s="41" t="s">
        <v>12</v>
      </c>
      <c r="AB47" s="40" t="s">
        <v>12</v>
      </c>
      <c r="AC47" s="40" t="s">
        <v>12</v>
      </c>
      <c r="AD47" s="40" t="s">
        <v>12</v>
      </c>
      <c r="AE47" s="40" t="s">
        <v>38</v>
      </c>
      <c r="AF47" s="40" t="s">
        <v>12</v>
      </c>
      <c r="AG47" s="42"/>
      <c r="AH47" s="163"/>
      <c r="AI47" s="152"/>
      <c r="AJ47" s="154"/>
      <c r="AK47" s="156"/>
      <c r="AL47" s="237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41"/>
      <c r="AZ47" s="68"/>
      <c r="BA47" s="68"/>
      <c r="BB47" s="68"/>
      <c r="BC47" s="68"/>
      <c r="BD47" s="68"/>
      <c r="BE47" s="68"/>
    </row>
    <row r="48" spans="1:217" s="69" customFormat="1" ht="14.1" customHeight="1" thickTop="1" x14ac:dyDescent="0.2">
      <c r="A48" s="160" t="s">
        <v>34</v>
      </c>
      <c r="B48" s="44"/>
      <c r="C48" s="44"/>
      <c r="D48" s="44"/>
      <c r="E48" s="44"/>
      <c r="F48" s="44"/>
      <c r="G48" s="114">
        <v>4</v>
      </c>
      <c r="H48" s="44"/>
      <c r="I48" s="44"/>
      <c r="J48" s="114">
        <v>4</v>
      </c>
      <c r="K48" s="44"/>
      <c r="L48" s="44"/>
      <c r="M48" s="114">
        <v>4</v>
      </c>
      <c r="N48" s="114">
        <v>4</v>
      </c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38"/>
      <c r="AD48" s="38"/>
      <c r="AE48" s="38"/>
      <c r="AF48" s="48"/>
      <c r="AG48" s="39"/>
      <c r="AH48" s="162">
        <f t="shared" si="1"/>
        <v>14</v>
      </c>
      <c r="AI48" s="151">
        <f t="shared" si="2"/>
        <v>14</v>
      </c>
      <c r="AJ48" s="153">
        <f>SUM(B48:AF48)</f>
        <v>16</v>
      </c>
      <c r="AK48" s="156"/>
      <c r="AL48" s="236">
        <f>SUM(COUNTIF(B49:AF49,"F"))</f>
        <v>0</v>
      </c>
      <c r="AM48" s="238">
        <f>SUM(COUNTIF(B49:AG49,"V"),COUNTIF(B49:AG49,"M"))</f>
        <v>2</v>
      </c>
      <c r="AN48" s="238">
        <f>SUM(COUNTIF(B49:AG49,"E"))</f>
        <v>0</v>
      </c>
      <c r="AO48" s="238">
        <f>SUM(COUNTIF(B49:AG49,"B"))</f>
        <v>0</v>
      </c>
      <c r="AP48" s="238">
        <f>SUM(COUNTIF(B49:AG49,"A"))</f>
        <v>0</v>
      </c>
      <c r="AQ48" s="238">
        <f>SUM(COUNTIF(B49:AG49,"Q"))</f>
        <v>0</v>
      </c>
      <c r="AR48" s="238">
        <f>SUM(COUNTIF(B49:AG49,"S"))</f>
        <v>0</v>
      </c>
      <c r="AS48" s="238">
        <f>SUM(COUNTIF(B49:AG49,"K"))</f>
        <v>0</v>
      </c>
      <c r="AT48" s="238">
        <f>SUM(COUNTIF(B49:AG49,"L"))</f>
        <v>0</v>
      </c>
      <c r="AU48" s="238">
        <f>SUM(COUNTIF(B49:AG49,"P"))</f>
        <v>0</v>
      </c>
      <c r="AV48" s="238">
        <f>SUM(COUNTIF(B49:AG49,"J"))</f>
        <v>0</v>
      </c>
      <c r="AW48" s="238">
        <f>SUM(COUNTIF(B49:AG49,"I"))</f>
        <v>0</v>
      </c>
      <c r="AX48" s="238">
        <f>SUM(COUNTIF(B49:AG49,"Y"))</f>
        <v>0</v>
      </c>
      <c r="AY48" s="240">
        <f>SUM(COUNTIF(B49:AG49,"Z"))</f>
        <v>0</v>
      </c>
      <c r="AZ48" s="68"/>
      <c r="BA48" s="68"/>
      <c r="BB48" s="68"/>
      <c r="BC48" s="68"/>
      <c r="BD48" s="68"/>
      <c r="BE48" s="68"/>
    </row>
    <row r="49" spans="1:217" s="69" customFormat="1" ht="14.1" customHeight="1" thickBot="1" x14ac:dyDescent="0.25">
      <c r="A49" s="161"/>
      <c r="B49" s="46" t="s">
        <v>12</v>
      </c>
      <c r="C49" s="46" t="s">
        <v>12</v>
      </c>
      <c r="D49" s="46" t="s">
        <v>80</v>
      </c>
      <c r="E49" s="46" t="s">
        <v>80</v>
      </c>
      <c r="F49" s="40" t="s">
        <v>86</v>
      </c>
      <c r="G49" s="40" t="s">
        <v>86</v>
      </c>
      <c r="H49" s="40" t="s">
        <v>86</v>
      </c>
      <c r="I49" s="40" t="s">
        <v>86</v>
      </c>
      <c r="J49" s="40" t="s">
        <v>86</v>
      </c>
      <c r="K49" s="40" t="s">
        <v>86</v>
      </c>
      <c r="L49" s="46" t="s">
        <v>81</v>
      </c>
      <c r="M49" s="46" t="s">
        <v>81</v>
      </c>
      <c r="N49" s="46" t="s">
        <v>81</v>
      </c>
      <c r="O49" s="46" t="s">
        <v>81</v>
      </c>
      <c r="P49" s="46" t="s">
        <v>81</v>
      </c>
      <c r="Q49" s="46" t="s">
        <v>81</v>
      </c>
      <c r="R49" s="46" t="s">
        <v>28</v>
      </c>
      <c r="S49" s="46" t="s">
        <v>27</v>
      </c>
      <c r="T49" s="46" t="s">
        <v>27</v>
      </c>
      <c r="U49" s="46" t="s">
        <v>27</v>
      </c>
      <c r="V49" s="46" t="s">
        <v>27</v>
      </c>
      <c r="W49" s="46" t="s">
        <v>27</v>
      </c>
      <c r="X49" s="46" t="s">
        <v>27</v>
      </c>
      <c r="Y49" s="46" t="s">
        <v>27</v>
      </c>
      <c r="Z49" s="46" t="s">
        <v>27</v>
      </c>
      <c r="AA49" s="46" t="s">
        <v>27</v>
      </c>
      <c r="AB49" s="46" t="s">
        <v>27</v>
      </c>
      <c r="AC49" s="46" t="s">
        <v>27</v>
      </c>
      <c r="AD49" s="46" t="s">
        <v>27</v>
      </c>
      <c r="AE49" s="46" t="s">
        <v>28</v>
      </c>
      <c r="AF49" s="48"/>
      <c r="AG49" s="42"/>
      <c r="AH49" s="163"/>
      <c r="AI49" s="152"/>
      <c r="AJ49" s="154"/>
      <c r="AK49" s="156"/>
      <c r="AL49" s="237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41"/>
      <c r="AZ49" s="68"/>
      <c r="BA49" s="68"/>
      <c r="BB49" s="68"/>
      <c r="BC49" s="68"/>
      <c r="BD49" s="68"/>
      <c r="BE49" s="68"/>
    </row>
    <row r="50" spans="1:217" s="69" customFormat="1" ht="14.1" customHeight="1" thickTop="1" x14ac:dyDescent="0.2">
      <c r="A50" s="160" t="s">
        <v>36</v>
      </c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104">
        <v>2</v>
      </c>
      <c r="AD50" s="104">
        <v>2</v>
      </c>
      <c r="AE50" s="104">
        <v>2</v>
      </c>
      <c r="AF50" s="104">
        <v>2</v>
      </c>
      <c r="AG50" s="39"/>
      <c r="AH50" s="162">
        <f t="shared" si="1"/>
        <v>17</v>
      </c>
      <c r="AI50" s="151">
        <f t="shared" si="2"/>
        <v>14</v>
      </c>
      <c r="AJ50" s="153">
        <f>SUM(B50:AF50)</f>
        <v>8</v>
      </c>
      <c r="AK50" s="156"/>
      <c r="AL50" s="236">
        <f>SUM(COUNTIF(B51:AF51,"F"))</f>
        <v>0</v>
      </c>
      <c r="AM50" s="238">
        <f>SUM(COUNTIF(B51:AG51,"V"),COUNTIF(B51:AG51,"M"))</f>
        <v>0</v>
      </c>
      <c r="AN50" s="238">
        <f>SUM(COUNTIF(B51:AG51,"E"))</f>
        <v>0</v>
      </c>
      <c r="AO50" s="238">
        <f>SUM(COUNTIF(B51:AG51,"B"))</f>
        <v>0</v>
      </c>
      <c r="AP50" s="238">
        <f>SUM(COUNTIF(B51:AG51,"A"))</f>
        <v>0</v>
      </c>
      <c r="AQ50" s="238">
        <f>SUM(COUNTIF(B51:AG51,"Q"))</f>
        <v>0</v>
      </c>
      <c r="AR50" s="238">
        <f>SUM(COUNTIF(B51:AG51,"S"))</f>
        <v>0</v>
      </c>
      <c r="AS50" s="238">
        <f>SUM(COUNTIF(B51:AG51,"K"))</f>
        <v>0</v>
      </c>
      <c r="AT50" s="238">
        <f>SUM(COUNTIF(B51:AG51,"L"))</f>
        <v>0</v>
      </c>
      <c r="AU50" s="238">
        <f>SUM(COUNTIF(B51:AG51,"P"))</f>
        <v>0</v>
      </c>
      <c r="AV50" s="238">
        <f>SUM(COUNTIF(B51:AG51,"J"))</f>
        <v>0</v>
      </c>
      <c r="AW50" s="238">
        <f>SUM(COUNTIF(B51:AG51,"I"))</f>
        <v>0</v>
      </c>
      <c r="AX50" s="238">
        <f>SUM(COUNTIF(B51:AG51,"Y"))</f>
        <v>0</v>
      </c>
      <c r="AY50" s="240">
        <f>SUM(COUNTIF(B51:AG51,"Z"))</f>
        <v>0</v>
      </c>
      <c r="AZ50" s="68"/>
      <c r="BA50" s="68"/>
      <c r="BB50" s="68"/>
      <c r="BC50" s="68"/>
      <c r="BD50" s="68"/>
      <c r="BE50" s="68"/>
    </row>
    <row r="51" spans="1:217" s="69" customFormat="1" ht="14.1" customHeight="1" thickBot="1" x14ac:dyDescent="0.25">
      <c r="A51" s="161"/>
      <c r="B51" s="46" t="s">
        <v>80</v>
      </c>
      <c r="C51" s="46" t="s">
        <v>80</v>
      </c>
      <c r="D51" s="40" t="s">
        <v>86</v>
      </c>
      <c r="E51" s="40" t="s">
        <v>86</v>
      </c>
      <c r="F51" s="40" t="s">
        <v>86</v>
      </c>
      <c r="G51" s="40" t="s">
        <v>86</v>
      </c>
      <c r="H51" s="40" t="s">
        <v>81</v>
      </c>
      <c r="I51" s="40" t="s">
        <v>81</v>
      </c>
      <c r="J51" s="40" t="s">
        <v>81</v>
      </c>
      <c r="K51" s="40" t="s">
        <v>86</v>
      </c>
      <c r="L51" s="40" t="s">
        <v>86</v>
      </c>
      <c r="M51" s="40" t="s">
        <v>86</v>
      </c>
      <c r="N51" s="40" t="s">
        <v>86</v>
      </c>
      <c r="O51" s="40" t="s">
        <v>28</v>
      </c>
      <c r="P51" s="40" t="s">
        <v>27</v>
      </c>
      <c r="Q51" s="40" t="s">
        <v>27</v>
      </c>
      <c r="R51" s="40" t="s">
        <v>27</v>
      </c>
      <c r="S51" s="40" t="s">
        <v>27</v>
      </c>
      <c r="T51" s="40" t="s">
        <v>27</v>
      </c>
      <c r="U51" s="40" t="s">
        <v>27</v>
      </c>
      <c r="V51" s="40" t="s">
        <v>27</v>
      </c>
      <c r="W51" s="40" t="s">
        <v>27</v>
      </c>
      <c r="X51" s="40" t="s">
        <v>27</v>
      </c>
      <c r="Y51" s="40" t="s">
        <v>27</v>
      </c>
      <c r="Z51" s="40" t="s">
        <v>27</v>
      </c>
      <c r="AA51" s="40" t="s">
        <v>27</v>
      </c>
      <c r="AB51" s="40" t="s">
        <v>28</v>
      </c>
      <c r="AC51" s="40" t="s">
        <v>80</v>
      </c>
      <c r="AD51" s="40" t="s">
        <v>80</v>
      </c>
      <c r="AE51" s="40" t="s">
        <v>86</v>
      </c>
      <c r="AF51" s="40" t="s">
        <v>86</v>
      </c>
      <c r="AG51" s="42"/>
      <c r="AH51" s="163"/>
      <c r="AI51" s="152"/>
      <c r="AJ51" s="154"/>
      <c r="AK51" s="156"/>
      <c r="AL51" s="237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41"/>
      <c r="AZ51" s="68"/>
      <c r="BA51" s="68"/>
      <c r="BB51" s="68"/>
      <c r="BC51" s="68"/>
      <c r="BD51" s="68"/>
      <c r="BE51" s="68"/>
    </row>
    <row r="52" spans="1:217" s="69" customFormat="1" ht="14.1" customHeight="1" thickTop="1" x14ac:dyDescent="0.2">
      <c r="A52" s="160" t="s">
        <v>37</v>
      </c>
      <c r="B52" s="107">
        <v>2</v>
      </c>
      <c r="C52" s="107">
        <v>2</v>
      </c>
      <c r="D52" s="107">
        <v>2</v>
      </c>
      <c r="E52" s="107">
        <v>2</v>
      </c>
      <c r="F52" s="107">
        <v>2</v>
      </c>
      <c r="G52" s="107">
        <v>2</v>
      </c>
      <c r="H52" s="107">
        <v>2</v>
      </c>
      <c r="I52" s="107">
        <v>2</v>
      </c>
      <c r="J52" s="107">
        <v>2</v>
      </c>
      <c r="K52" s="107">
        <v>2</v>
      </c>
      <c r="L52" s="107">
        <v>2</v>
      </c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8"/>
      <c r="AG52" s="39"/>
      <c r="AH52" s="162">
        <f t="shared" si="1"/>
        <v>11</v>
      </c>
      <c r="AI52" s="151">
        <f t="shared" si="2"/>
        <v>13</v>
      </c>
      <c r="AJ52" s="153">
        <f>SUM(B52:AF52)</f>
        <v>22</v>
      </c>
      <c r="AK52" s="156"/>
      <c r="AL52" s="236">
        <f>SUM(COUNTIF(B53:AF53,"F"))</f>
        <v>0</v>
      </c>
      <c r="AM52" s="238">
        <f>SUM(COUNTIF(B53:AG53,"V"),COUNTIF(B53:AG53,"M"))</f>
        <v>0</v>
      </c>
      <c r="AN52" s="238">
        <f>SUM(COUNTIF(B53:AG53,"E"))</f>
        <v>0</v>
      </c>
      <c r="AO52" s="238">
        <f>SUM(COUNTIF(B53:AG53,"B"))</f>
        <v>0</v>
      </c>
      <c r="AP52" s="238">
        <f>SUM(COUNTIF(B53:AG53,"A"))</f>
        <v>0</v>
      </c>
      <c r="AQ52" s="238">
        <f>SUM(COUNTIF(B53:AG53,"Q"))</f>
        <v>0</v>
      </c>
      <c r="AR52" s="238">
        <f>SUM(COUNTIF(B53:AG53,"S"))</f>
        <v>0</v>
      </c>
      <c r="AS52" s="238">
        <f>SUM(COUNTIF(B53:AG53,"K"))</f>
        <v>0</v>
      </c>
      <c r="AT52" s="238">
        <f>SUM(COUNTIF(B53:AG53,"L"))</f>
        <v>0</v>
      </c>
      <c r="AU52" s="238">
        <f>SUM(COUNTIF(B53:AG53,"P"))</f>
        <v>0</v>
      </c>
      <c r="AV52" s="238">
        <f>SUM(COUNTIF(B53:AG53,"J"))</f>
        <v>0</v>
      </c>
      <c r="AW52" s="238">
        <f>SUM(COUNTIF(B53:AG53,"I"))</f>
        <v>0</v>
      </c>
      <c r="AX52" s="238">
        <f>SUM(COUNTIF(B53:AG53,"Y"))</f>
        <v>0</v>
      </c>
      <c r="AY52" s="240">
        <f>SUM(COUNTIF(B53:AG53,"Z"))</f>
        <v>0</v>
      </c>
      <c r="AZ52" s="68"/>
      <c r="BA52" s="68"/>
      <c r="BB52" s="68"/>
      <c r="BC52" s="68"/>
      <c r="BD52" s="68"/>
      <c r="BE52" s="68"/>
    </row>
    <row r="53" spans="1:217" s="69" customFormat="1" ht="14.1" customHeight="1" thickBot="1" x14ac:dyDescent="0.25">
      <c r="A53" s="161"/>
      <c r="B53" s="40" t="s">
        <v>86</v>
      </c>
      <c r="C53" s="40" t="s">
        <v>86</v>
      </c>
      <c r="D53" s="40" t="s">
        <v>81</v>
      </c>
      <c r="E53" s="40" t="s">
        <v>81</v>
      </c>
      <c r="F53" s="40" t="s">
        <v>81</v>
      </c>
      <c r="G53" s="40" t="s">
        <v>81</v>
      </c>
      <c r="H53" s="40" t="s">
        <v>81</v>
      </c>
      <c r="I53" s="40" t="s">
        <v>81</v>
      </c>
      <c r="J53" s="40" t="s">
        <v>81</v>
      </c>
      <c r="K53" s="40" t="s">
        <v>81</v>
      </c>
      <c r="L53" s="46" t="s">
        <v>81</v>
      </c>
      <c r="M53" s="40" t="s">
        <v>28</v>
      </c>
      <c r="N53" s="40" t="s">
        <v>27</v>
      </c>
      <c r="O53" s="40" t="s">
        <v>27</v>
      </c>
      <c r="P53" s="40" t="s">
        <v>27</v>
      </c>
      <c r="Q53" s="40" t="s">
        <v>27</v>
      </c>
      <c r="R53" s="40" t="s">
        <v>27</v>
      </c>
      <c r="S53" s="40" t="s">
        <v>27</v>
      </c>
      <c r="T53" s="40" t="s">
        <v>27</v>
      </c>
      <c r="U53" s="40" t="s">
        <v>27</v>
      </c>
      <c r="V53" s="40" t="s">
        <v>27</v>
      </c>
      <c r="W53" s="40" t="s">
        <v>27</v>
      </c>
      <c r="X53" s="40" t="s">
        <v>27</v>
      </c>
      <c r="Y53" s="40" t="s">
        <v>27</v>
      </c>
      <c r="Z53" s="40"/>
      <c r="AA53" s="40"/>
      <c r="AB53" s="40"/>
      <c r="AC53" s="40"/>
      <c r="AD53" s="40"/>
      <c r="AE53" s="40"/>
      <c r="AF53" s="48"/>
      <c r="AG53" s="42"/>
      <c r="AH53" s="163"/>
      <c r="AI53" s="152"/>
      <c r="AJ53" s="154"/>
      <c r="AK53" s="157"/>
      <c r="AL53" s="237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41"/>
      <c r="AZ53" s="68"/>
      <c r="BA53" s="68"/>
      <c r="BB53" s="68"/>
      <c r="BC53" s="68"/>
      <c r="BD53" s="68"/>
      <c r="BE53" s="68"/>
    </row>
    <row r="54" spans="1:217" s="69" customFormat="1" ht="14.1" customHeight="1" thickTop="1" x14ac:dyDescent="0.2">
      <c r="A54" s="160" t="s">
        <v>39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9"/>
      <c r="AH54" s="162">
        <f t="shared" si="1"/>
        <v>0</v>
      </c>
      <c r="AI54" s="151">
        <f t="shared" si="2"/>
        <v>0</v>
      </c>
      <c r="AJ54" s="153">
        <f>SUM(B54:AF54)</f>
        <v>0</v>
      </c>
      <c r="AK54" s="179">
        <v>2018</v>
      </c>
      <c r="AL54" s="236">
        <f>SUM(COUNTIF(B55:AF55,"F"))</f>
        <v>0</v>
      </c>
      <c r="AM54" s="238">
        <f>SUM(COUNTIF(B55:AG55,"V"),COUNTIF(B55:AG55,"M"))</f>
        <v>0</v>
      </c>
      <c r="AN54" s="238">
        <f>SUM(COUNTIF(B55:AG55,"E"))</f>
        <v>0</v>
      </c>
      <c r="AO54" s="238">
        <f>SUM(COUNTIF(B55:AG55,"B"))</f>
        <v>0</v>
      </c>
      <c r="AP54" s="238">
        <f>SUM(COUNTIF(B55:AG55,"A"))</f>
        <v>0</v>
      </c>
      <c r="AQ54" s="238">
        <f>SUM(COUNTIF(B55:AG55,"Q"))</f>
        <v>0</v>
      </c>
      <c r="AR54" s="238">
        <f>SUM(COUNTIF(B55:AG55,"S"))</f>
        <v>0</v>
      </c>
      <c r="AS54" s="238">
        <f>SUM(COUNTIF(B55:AG55,"K"))</f>
        <v>0</v>
      </c>
      <c r="AT54" s="238">
        <f>SUM(COUNTIF(B55:AG55,"L"))</f>
        <v>0</v>
      </c>
      <c r="AU54" s="238">
        <f>SUM(COUNTIF(B55:AG55,"P"))</f>
        <v>0</v>
      </c>
      <c r="AV54" s="238">
        <f>SUM(COUNTIF(B55:AG55,"J"))</f>
        <v>0</v>
      </c>
      <c r="AW54" s="238">
        <f>SUM(COUNTIF(B55:AG55,"I"))</f>
        <v>0</v>
      </c>
      <c r="AX54" s="238">
        <f>SUM(COUNTIF(B55:AG55,"Y"))</f>
        <v>0</v>
      </c>
      <c r="AY54" s="240">
        <f>SUM(COUNTIF(B55:AG55,"Z"))</f>
        <v>0</v>
      </c>
      <c r="AZ54" s="68"/>
      <c r="BA54" s="68"/>
      <c r="BB54" s="68"/>
      <c r="BC54" s="68"/>
      <c r="BD54" s="68"/>
      <c r="BE54" s="68"/>
    </row>
    <row r="55" spans="1:217" s="69" customFormat="1" ht="14.1" customHeight="1" thickBot="1" x14ac:dyDescent="0.25">
      <c r="A55" s="161"/>
      <c r="B55" s="40"/>
      <c r="C55" s="40"/>
      <c r="D55" s="40"/>
      <c r="E55" s="40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2"/>
      <c r="AH55" s="163"/>
      <c r="AI55" s="152"/>
      <c r="AJ55" s="154"/>
      <c r="AK55" s="180"/>
      <c r="AL55" s="237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41"/>
      <c r="AZ55" s="68"/>
      <c r="BA55" s="68"/>
      <c r="BB55" s="68"/>
      <c r="BC55" s="68"/>
      <c r="BD55" s="68"/>
      <c r="BE55" s="68"/>
    </row>
    <row r="56" spans="1:217" s="69" customFormat="1" ht="14.1" customHeight="1" thickTop="1" x14ac:dyDescent="0.2">
      <c r="A56" s="160" t="s">
        <v>40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39"/>
      <c r="AH56" s="162">
        <f t="shared" si="1"/>
        <v>0</v>
      </c>
      <c r="AI56" s="151">
        <f t="shared" si="2"/>
        <v>0</v>
      </c>
      <c r="AJ56" s="153">
        <f>SUM(B56:AF56)</f>
        <v>0</v>
      </c>
      <c r="AK56" s="180"/>
      <c r="AL56" s="236">
        <f>SUM(COUNTIF(B57:AF57,"F"))</f>
        <v>0</v>
      </c>
      <c r="AM56" s="238">
        <f>SUM(COUNTIF(B57:AG57,"V"),COUNTIF(B57:AG57,"M"))</f>
        <v>0</v>
      </c>
      <c r="AN56" s="238">
        <f>SUM(COUNTIF(B57:AG57,"E"))</f>
        <v>0</v>
      </c>
      <c r="AO56" s="238">
        <f>SUM(COUNTIF(B57:AG57,"B"))</f>
        <v>0</v>
      </c>
      <c r="AP56" s="238">
        <f>SUM(COUNTIF(B57:AG57,"A"))</f>
        <v>0</v>
      </c>
      <c r="AQ56" s="238">
        <f>SUM(COUNTIF(B57:AG57,"Q"))</f>
        <v>0</v>
      </c>
      <c r="AR56" s="238">
        <f>SUM(COUNTIF(B57:AG57,"S"))</f>
        <v>0</v>
      </c>
      <c r="AS56" s="238">
        <f>SUM(COUNTIF(B57:AG57,"K"))</f>
        <v>0</v>
      </c>
      <c r="AT56" s="238">
        <f>SUM(COUNTIF(B57:AG57,"L"))</f>
        <v>0</v>
      </c>
      <c r="AU56" s="238">
        <f>SUM(COUNTIF(B57:AG57,"P"))</f>
        <v>0</v>
      </c>
      <c r="AV56" s="238">
        <f>SUM(COUNTIF(B57:AG57,"J"))</f>
        <v>0</v>
      </c>
      <c r="AW56" s="238">
        <f>SUM(COUNTIF(B57:AG57,"I"))</f>
        <v>0</v>
      </c>
      <c r="AX56" s="238">
        <f>SUM(COUNTIF(B57:AG57,"Y"))</f>
        <v>0</v>
      </c>
      <c r="AY56" s="240">
        <f>SUM(COUNTIF(B57:AG57,"Z"))</f>
        <v>0</v>
      </c>
      <c r="AZ56" s="68"/>
      <c r="BA56" s="68"/>
      <c r="BB56" s="68"/>
      <c r="BC56" s="68"/>
      <c r="BD56" s="68"/>
      <c r="BE56" s="68"/>
    </row>
    <row r="57" spans="1:217" s="69" customFormat="1" ht="14.1" customHeight="1" thickBot="1" x14ac:dyDescent="0.25">
      <c r="A57" s="161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2"/>
      <c r="AH57" s="163"/>
      <c r="AI57" s="152"/>
      <c r="AJ57" s="154"/>
      <c r="AK57" s="180"/>
      <c r="AL57" s="237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41"/>
      <c r="AZ57" s="68"/>
      <c r="BA57" s="68"/>
      <c r="BB57" s="68"/>
      <c r="BC57" s="68"/>
      <c r="BD57" s="68"/>
      <c r="BE57" s="68"/>
    </row>
    <row r="58" spans="1:217" s="69" customFormat="1" ht="14.1" customHeight="1" thickTop="1" x14ac:dyDescent="0.2">
      <c r="A58" s="160" t="s">
        <v>41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54"/>
      <c r="AG58" s="39"/>
      <c r="AH58" s="162">
        <f t="shared" si="1"/>
        <v>0</v>
      </c>
      <c r="AI58" s="151">
        <f t="shared" si="2"/>
        <v>0</v>
      </c>
      <c r="AJ58" s="153">
        <f>SUM(B58:AF58)</f>
        <v>0</v>
      </c>
      <c r="AK58" s="180"/>
      <c r="AL58" s="236">
        <f>SUM(COUNTIF(B59:AF59,"F"))</f>
        <v>0</v>
      </c>
      <c r="AM58" s="238">
        <f>SUM(COUNTIF(B59:AG59,"V"),COUNTIF(B59:AG59,"M"))</f>
        <v>0</v>
      </c>
      <c r="AN58" s="238">
        <f>SUM(COUNTIF(B59:AG59,"E"))</f>
        <v>0</v>
      </c>
      <c r="AO58" s="238">
        <f>SUM(COUNTIF(B59:AG59,"B"))</f>
        <v>0</v>
      </c>
      <c r="AP58" s="238">
        <f>SUM(COUNTIF(B59:AG59,"A"))</f>
        <v>0</v>
      </c>
      <c r="AQ58" s="238">
        <f>SUM(COUNTIF(B59:AG59,"Q"))</f>
        <v>0</v>
      </c>
      <c r="AR58" s="238">
        <f>SUM(COUNTIF(B59:AG59,"S"))</f>
        <v>0</v>
      </c>
      <c r="AS58" s="238">
        <f>SUM(COUNTIF(B59:AG59,"K"))</f>
        <v>0</v>
      </c>
      <c r="AT58" s="238">
        <f>SUM(COUNTIF(B59:AG59,"L"))</f>
        <v>0</v>
      </c>
      <c r="AU58" s="238">
        <f>SUM(COUNTIF(B59:AG59,"P"))</f>
        <v>0</v>
      </c>
      <c r="AV58" s="238">
        <f>SUM(COUNTIF(B59:AG59,"J"))</f>
        <v>0</v>
      </c>
      <c r="AW58" s="238">
        <f>SUM(COUNTIF(B59:AG59,"I"))</f>
        <v>0</v>
      </c>
      <c r="AX58" s="238">
        <f>SUM(COUNTIF(B59:AG59,"Y"))</f>
        <v>0</v>
      </c>
      <c r="AY58" s="240">
        <f>SUM(COUNTIF(B59:AG59,"Z"))</f>
        <v>0</v>
      </c>
      <c r="AZ58" s="68"/>
      <c r="BA58" s="68"/>
      <c r="BB58" s="68"/>
      <c r="BC58" s="68"/>
      <c r="BD58" s="68"/>
      <c r="BE58" s="68"/>
    </row>
    <row r="59" spans="1:217" s="69" customFormat="1" ht="14.1" customHeight="1" thickBot="1" x14ac:dyDescent="0.25">
      <c r="A59" s="161"/>
      <c r="B59" s="40"/>
      <c r="C59" s="40"/>
      <c r="D59" s="40"/>
      <c r="E59" s="40"/>
      <c r="F59" s="40"/>
      <c r="G59" s="40"/>
      <c r="H59" s="49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5"/>
      <c r="AG59" s="42"/>
      <c r="AH59" s="163"/>
      <c r="AI59" s="152"/>
      <c r="AJ59" s="154"/>
      <c r="AK59" s="180"/>
      <c r="AL59" s="237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41"/>
      <c r="AZ59" s="68"/>
      <c r="BA59" s="68"/>
      <c r="BB59" s="68"/>
      <c r="BC59" s="68"/>
      <c r="BD59" s="68"/>
      <c r="BE59" s="68"/>
    </row>
    <row r="60" spans="1:217" s="69" customFormat="1" ht="14.1" customHeight="1" thickTop="1" x14ac:dyDescent="0.2">
      <c r="A60" s="160" t="s">
        <v>43</v>
      </c>
      <c r="B60" s="44"/>
      <c r="C60" s="44"/>
      <c r="D60" s="44"/>
      <c r="E60" s="44"/>
      <c r="F60" s="44"/>
      <c r="G60" s="38"/>
      <c r="H60" s="38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38"/>
      <c r="AC60" s="38"/>
      <c r="AD60" s="44"/>
      <c r="AE60" s="44"/>
      <c r="AF60" s="44"/>
      <c r="AG60" s="39"/>
      <c r="AH60" s="162">
        <f t="shared" si="1"/>
        <v>0</v>
      </c>
      <c r="AI60" s="151">
        <f t="shared" si="2"/>
        <v>0</v>
      </c>
      <c r="AJ60" s="153">
        <f>SUM(B60:AF60)</f>
        <v>0</v>
      </c>
      <c r="AK60" s="180"/>
      <c r="AL60" s="236">
        <f>SUM(COUNTIF(B61:AF61,"F"))</f>
        <v>0</v>
      </c>
      <c r="AM60" s="238">
        <f>SUM(COUNTIF(B61:AG61,"V"),COUNTIF(B61:AG61,"M"))</f>
        <v>0</v>
      </c>
      <c r="AN60" s="238">
        <f>SUM(COUNTIF(B61:AG61,"E"))</f>
        <v>0</v>
      </c>
      <c r="AO60" s="238">
        <f>SUM(COUNTIF(B61:AG61,"B"))</f>
        <v>0</v>
      </c>
      <c r="AP60" s="238">
        <f>SUM(COUNTIF(B61:AG61,"A"))</f>
        <v>0</v>
      </c>
      <c r="AQ60" s="238">
        <f>SUM(COUNTIF(B61:AG61,"Q"))</f>
        <v>0</v>
      </c>
      <c r="AR60" s="238">
        <f>SUM(COUNTIF(B61:AG61,"S"))</f>
        <v>0</v>
      </c>
      <c r="AS60" s="238">
        <f>SUM(COUNTIF(B61:AG61,"K"))</f>
        <v>0</v>
      </c>
      <c r="AT60" s="238">
        <f>SUM(COUNTIF(B61:AG61,"L"))</f>
        <v>0</v>
      </c>
      <c r="AU60" s="238">
        <f>SUM(COUNTIF(B61:AG61,"P"))</f>
        <v>0</v>
      </c>
      <c r="AV60" s="238">
        <f>SUM(COUNTIF(B61:AG61,"J"))</f>
        <v>0</v>
      </c>
      <c r="AW60" s="238">
        <f>SUM(COUNTIF(B61:AG61,"I"))</f>
        <v>0</v>
      </c>
      <c r="AX60" s="238">
        <f>SUM(COUNTIF(B61:AG61,"Y"))</f>
        <v>0</v>
      </c>
      <c r="AY60" s="240">
        <f>SUM(COUNTIF(B61:AG61,"Z"))</f>
        <v>0</v>
      </c>
      <c r="AZ60" s="68"/>
      <c r="BA60" s="68"/>
      <c r="BB60" s="68"/>
      <c r="BC60" s="68"/>
      <c r="BD60" s="68"/>
      <c r="BE60" s="68"/>
    </row>
    <row r="61" spans="1:217" s="69" customFormat="1" ht="14.1" customHeight="1" thickBot="1" x14ac:dyDescent="0.25">
      <c r="A61" s="161"/>
      <c r="B61" s="40"/>
      <c r="C61" s="40"/>
      <c r="D61" s="40"/>
      <c r="E61" s="40"/>
      <c r="F61" s="40"/>
      <c r="G61" s="41"/>
      <c r="H61" s="41"/>
      <c r="I61" s="40"/>
      <c r="J61" s="40"/>
      <c r="K61" s="40"/>
      <c r="L61" s="40"/>
      <c r="M61" s="40"/>
      <c r="N61" s="46"/>
      <c r="O61" s="46"/>
      <c r="P61" s="40"/>
      <c r="Q61" s="40"/>
      <c r="R61" s="40"/>
      <c r="S61" s="40"/>
      <c r="T61" s="40"/>
      <c r="U61" s="46"/>
      <c r="V61" s="46"/>
      <c r="W61" s="46"/>
      <c r="X61" s="46"/>
      <c r="Y61" s="40"/>
      <c r="Z61" s="40"/>
      <c r="AA61" s="40"/>
      <c r="AB61" s="41"/>
      <c r="AC61" s="41"/>
      <c r="AD61" s="40"/>
      <c r="AE61" s="40"/>
      <c r="AF61" s="40"/>
      <c r="AG61" s="42"/>
      <c r="AH61" s="163"/>
      <c r="AI61" s="152"/>
      <c r="AJ61" s="154"/>
      <c r="AK61" s="180"/>
      <c r="AL61" s="237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41"/>
      <c r="AZ61" s="68"/>
      <c r="BA61" s="68"/>
      <c r="BB61" s="68"/>
      <c r="BC61" s="68"/>
      <c r="BD61" s="68"/>
      <c r="BE61" s="68"/>
    </row>
    <row r="62" spans="1:217" s="69" customFormat="1" ht="14.1" customHeight="1" thickTop="1" x14ac:dyDescent="0.2">
      <c r="A62" s="160" t="s">
        <v>44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54"/>
      <c r="AG62" s="39"/>
      <c r="AH62" s="162">
        <f t="shared" si="1"/>
        <v>0</v>
      </c>
      <c r="AI62" s="151">
        <f t="shared" si="2"/>
        <v>0</v>
      </c>
      <c r="AJ62" s="153">
        <f>SUM(B62:AF62)</f>
        <v>0</v>
      </c>
      <c r="AK62" s="180"/>
      <c r="AL62" s="236">
        <f>SUM(COUNTIF(B63:AF63,"F"))</f>
        <v>0</v>
      </c>
      <c r="AM62" s="238">
        <f>SUM(COUNTIF(B63:AG63,"V"),COUNTIF(B63:AG63,"M"))</f>
        <v>0</v>
      </c>
      <c r="AN62" s="238">
        <f>SUM(COUNTIF(B63:AG63,"E"))</f>
        <v>0</v>
      </c>
      <c r="AO62" s="238">
        <f>SUM(COUNTIF(B63:AG63,"B"))</f>
        <v>0</v>
      </c>
      <c r="AP62" s="238">
        <f>SUM(COUNTIF(B63:AG63,"A"))</f>
        <v>0</v>
      </c>
      <c r="AQ62" s="238">
        <f>SUM(COUNTIF(B63:AG63,"Q"))</f>
        <v>0</v>
      </c>
      <c r="AR62" s="238">
        <f>SUM(COUNTIF(B63:AG63,"S"))</f>
        <v>0</v>
      </c>
      <c r="AS62" s="238">
        <f>SUM(COUNTIF(B63:AG63,"K"))</f>
        <v>0</v>
      </c>
      <c r="AT62" s="238">
        <f>SUM(COUNTIF(B63:AG63,"L"))</f>
        <v>0</v>
      </c>
      <c r="AU62" s="238">
        <f>SUM(COUNTIF(B63:AG63,"P"))</f>
        <v>0</v>
      </c>
      <c r="AV62" s="238">
        <f>SUM(COUNTIF(B63:AG63,"J"))</f>
        <v>0</v>
      </c>
      <c r="AW62" s="238">
        <f>SUM(COUNTIF(B63:AG63,"I"))</f>
        <v>0</v>
      </c>
      <c r="AX62" s="238">
        <f>SUM(COUNTIF(B63:AG63,"Y"))</f>
        <v>0</v>
      </c>
      <c r="AY62" s="240">
        <f>SUM(COUNTIF(B63:AG63,"Z"))</f>
        <v>0</v>
      </c>
      <c r="AZ62" s="68"/>
      <c r="BA62" s="68"/>
      <c r="BB62" s="68"/>
      <c r="BC62" s="68"/>
      <c r="BD62" s="68"/>
      <c r="BE62" s="68"/>
    </row>
    <row r="63" spans="1:217" s="69" customFormat="1" ht="14.1" customHeight="1" thickBot="1" x14ac:dyDescent="0.25">
      <c r="A63" s="161"/>
      <c r="B63" s="40"/>
      <c r="C63" s="40"/>
      <c r="D63" s="40"/>
      <c r="E63" s="40"/>
      <c r="F63" s="40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0"/>
      <c r="Z63" s="40"/>
      <c r="AA63" s="40"/>
      <c r="AB63" s="40"/>
      <c r="AC63" s="40"/>
      <c r="AD63" s="40"/>
      <c r="AE63" s="40"/>
      <c r="AF63" s="55"/>
      <c r="AG63" s="42"/>
      <c r="AH63" s="163"/>
      <c r="AI63" s="152"/>
      <c r="AJ63" s="154"/>
      <c r="AK63" s="180"/>
      <c r="AL63" s="237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41"/>
      <c r="AZ63" s="68"/>
      <c r="BA63" s="68"/>
      <c r="BB63" s="68"/>
      <c r="BC63" s="68"/>
      <c r="BD63" s="68"/>
      <c r="BE63" s="68"/>
    </row>
    <row r="64" spans="1:217" s="69" customFormat="1" ht="14.1" customHeight="1" thickTop="1" x14ac:dyDescent="0.2">
      <c r="A64" s="160" t="s">
        <v>45</v>
      </c>
      <c r="B64" s="44"/>
      <c r="C64" s="44"/>
      <c r="D64" s="44"/>
      <c r="E64" s="44"/>
      <c r="F64" s="44"/>
      <c r="G64" s="44"/>
      <c r="H64" s="44"/>
      <c r="I64" s="38"/>
      <c r="J64" s="38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39"/>
      <c r="AH64" s="162">
        <f t="shared" si="1"/>
        <v>0</v>
      </c>
      <c r="AI64" s="151">
        <f t="shared" si="2"/>
        <v>0</v>
      </c>
      <c r="AJ64" s="153">
        <f>SUM(B64:AF64)</f>
        <v>0</v>
      </c>
      <c r="AK64" s="180"/>
      <c r="AL64" s="236">
        <f>SUM(COUNTIF(B65:AF65,"F"))</f>
        <v>0</v>
      </c>
      <c r="AM64" s="238">
        <f>SUM(COUNTIF(B65:AG65,"V"),COUNTIF(B65:AG65,"M"))</f>
        <v>0</v>
      </c>
      <c r="AN64" s="238">
        <f>SUM(COUNTIF(B65:AG65,"E"))</f>
        <v>0</v>
      </c>
      <c r="AO64" s="238">
        <f>SUM(COUNTIF(B65:AG65,"B"))</f>
        <v>0</v>
      </c>
      <c r="AP64" s="238">
        <f>SUM(COUNTIF(B65:AG65,"A"))</f>
        <v>0</v>
      </c>
      <c r="AQ64" s="238">
        <f>SUM(COUNTIF(B65:AG65,"Q"))</f>
        <v>0</v>
      </c>
      <c r="AR64" s="238">
        <f>SUM(COUNTIF(B65:AG65,"S"))</f>
        <v>0</v>
      </c>
      <c r="AS64" s="238">
        <f>SUM(COUNTIF(B65:AG65,"K"))</f>
        <v>0</v>
      </c>
      <c r="AT64" s="238">
        <f>SUM(COUNTIF(B65:AG65,"L"))</f>
        <v>0</v>
      </c>
      <c r="AU64" s="238">
        <f>SUM(COUNTIF(B65:AG65,"P"))</f>
        <v>0</v>
      </c>
      <c r="AV64" s="238">
        <f>SUM(COUNTIF(B65:AG65,"J"))</f>
        <v>0</v>
      </c>
      <c r="AW64" s="238">
        <f>SUM(COUNTIF(B65:AG65,"I"))</f>
        <v>0</v>
      </c>
      <c r="AX64" s="238">
        <f>SUM(COUNTIF(B65:AG65,"Y"))</f>
        <v>0</v>
      </c>
      <c r="AY64" s="240">
        <f>SUM(COUNTIF(B65:AG65,"Z"))</f>
        <v>0</v>
      </c>
      <c r="AZ64" s="72"/>
      <c r="BA64" s="72"/>
      <c r="BB64" s="72"/>
      <c r="BC64" s="72"/>
      <c r="BD64" s="72"/>
      <c r="BE64" s="72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</row>
    <row r="65" spans="1:217" ht="14.1" customHeight="1" thickBot="1" x14ac:dyDescent="0.25">
      <c r="A65" s="182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56"/>
      <c r="AH65" s="163"/>
      <c r="AI65" s="152"/>
      <c r="AJ65" s="183"/>
      <c r="AK65" s="181"/>
      <c r="AL65" s="242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  <c r="AY65" s="244"/>
      <c r="AZ65" s="19"/>
      <c r="BA65" s="19"/>
      <c r="BB65" s="19"/>
      <c r="BC65" s="19"/>
      <c r="BD65" s="19"/>
      <c r="BE65" s="19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</row>
    <row r="66" spans="1:217" s="63" customFormat="1" ht="18" customHeight="1" thickBot="1" x14ac:dyDescent="0.25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9"/>
      <c r="AH66" s="60"/>
      <c r="AI66" s="60"/>
      <c r="AJ66" s="60"/>
      <c r="AK66" s="60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68"/>
      <c r="BA66" s="68"/>
      <c r="BB66" s="68"/>
      <c r="BC66" s="68"/>
      <c r="BD66" s="68"/>
      <c r="BE66" s="68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  <c r="EO66" s="69"/>
      <c r="EP66" s="69"/>
      <c r="EQ66" s="69"/>
      <c r="ER66" s="69"/>
      <c r="ES66" s="69"/>
      <c r="ET66" s="69"/>
      <c r="EU66" s="69"/>
      <c r="EV66" s="69"/>
      <c r="EW66" s="69"/>
      <c r="EX66" s="69"/>
      <c r="EY66" s="69"/>
      <c r="EZ66" s="69"/>
      <c r="FA66" s="69"/>
      <c r="FB66" s="69"/>
      <c r="FC66" s="69"/>
      <c r="FD66" s="69"/>
      <c r="FE66" s="69"/>
      <c r="FF66" s="69"/>
      <c r="FG66" s="69"/>
      <c r="FH66" s="69"/>
      <c r="FI66" s="69"/>
      <c r="FJ66" s="69"/>
      <c r="FK66" s="69"/>
      <c r="FL66" s="69"/>
      <c r="FM66" s="69"/>
      <c r="FN66" s="69"/>
      <c r="FO66" s="69"/>
      <c r="FP66" s="69"/>
      <c r="FQ66" s="69"/>
      <c r="FR66" s="69"/>
      <c r="FS66" s="69"/>
      <c r="FT66" s="69"/>
      <c r="FU66" s="69"/>
      <c r="FV66" s="69"/>
      <c r="FW66" s="69"/>
      <c r="FX66" s="69"/>
      <c r="FY66" s="69"/>
      <c r="FZ66" s="69"/>
      <c r="GA66" s="69"/>
      <c r="GB66" s="69"/>
      <c r="GC66" s="69"/>
      <c r="GD66" s="69"/>
      <c r="GE66" s="69"/>
      <c r="GF66" s="69"/>
      <c r="GG66" s="69"/>
      <c r="GH66" s="69"/>
      <c r="GI66" s="69"/>
      <c r="GJ66" s="69"/>
      <c r="GK66" s="69"/>
      <c r="GL66" s="69"/>
      <c r="GM66" s="69"/>
      <c r="GN66" s="69"/>
      <c r="GO66" s="69"/>
      <c r="GP66" s="69"/>
      <c r="GQ66" s="69"/>
      <c r="GR66" s="69"/>
      <c r="GS66" s="69"/>
      <c r="GT66" s="69"/>
      <c r="GU66" s="69"/>
      <c r="GV66" s="69"/>
      <c r="GW66" s="69"/>
      <c r="GX66" s="69"/>
      <c r="GY66" s="69"/>
      <c r="GZ66" s="69"/>
      <c r="HA66" s="69"/>
      <c r="HB66" s="69"/>
      <c r="HC66" s="69"/>
      <c r="HD66" s="69"/>
      <c r="HE66" s="69"/>
      <c r="HF66" s="69"/>
      <c r="HG66" s="69"/>
      <c r="HH66" s="69"/>
      <c r="HI66" s="69"/>
    </row>
    <row r="67" spans="1:217" s="69" customFormat="1" ht="18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87" t="str">
        <f>IF(AB71&lt;=-7,"انتبه  هذا الموظف قد تجاوز ايام الإجازة المطلوبة منه -7 ايام","")</f>
        <v/>
      </c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5"/>
      <c r="AB67" s="188">
        <f>AH67-AI67</f>
        <v>-19</v>
      </c>
      <c r="AC67" s="189"/>
      <c r="AD67" s="192" t="s">
        <v>46</v>
      </c>
      <c r="AE67" s="193"/>
      <c r="AF67" s="194"/>
      <c r="AG67" s="59"/>
      <c r="AH67" s="198">
        <f>SUM(AH42:AH65)</f>
        <v>69</v>
      </c>
      <c r="AI67" s="200">
        <f>SUM(AI42:AI65)</f>
        <v>88</v>
      </c>
      <c r="AJ67" s="226">
        <f>SUM(AJ42:AJ65)</f>
        <v>82</v>
      </c>
      <c r="AK67" s="60"/>
      <c r="AL67" s="228">
        <f>SUM(AL42:AL65)</f>
        <v>0</v>
      </c>
      <c r="AM67" s="212">
        <f t="shared" ref="AM67:AW67" si="3">SUM(AM42:AM65)</f>
        <v>10</v>
      </c>
      <c r="AN67" s="212">
        <f t="shared" si="3"/>
        <v>0</v>
      </c>
      <c r="AO67" s="212">
        <f t="shared" si="3"/>
        <v>0</v>
      </c>
      <c r="AP67" s="212">
        <f t="shared" si="3"/>
        <v>0</v>
      </c>
      <c r="AQ67" s="212">
        <f t="shared" si="3"/>
        <v>0</v>
      </c>
      <c r="AR67" s="212">
        <f t="shared" si="3"/>
        <v>0</v>
      </c>
      <c r="AS67" s="212">
        <f t="shared" si="3"/>
        <v>0</v>
      </c>
      <c r="AT67" s="212">
        <f t="shared" si="3"/>
        <v>0</v>
      </c>
      <c r="AU67" s="212">
        <f t="shared" si="3"/>
        <v>0</v>
      </c>
      <c r="AV67" s="212">
        <f t="shared" si="3"/>
        <v>0</v>
      </c>
      <c r="AW67" s="212">
        <f t="shared" si="3"/>
        <v>0</v>
      </c>
      <c r="AX67" s="214">
        <f>SUM(AX42:AX65)</f>
        <v>0</v>
      </c>
      <c r="AY67" s="214">
        <f>SUM(AY42:AY65)</f>
        <v>0</v>
      </c>
      <c r="AZ67" s="72"/>
      <c r="BA67" s="72"/>
      <c r="BB67" s="72"/>
      <c r="BC67" s="72"/>
      <c r="BD67" s="72"/>
      <c r="BE67" s="72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73"/>
      <c r="GG67" s="73"/>
      <c r="GH67" s="73"/>
      <c r="GI67" s="73"/>
      <c r="GJ67" s="73"/>
      <c r="GK67" s="73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</row>
    <row r="68" spans="1:217" ht="14.25" customHeight="1" thickBo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58"/>
      <c r="AB68" s="190"/>
      <c r="AC68" s="191"/>
      <c r="AD68" s="195"/>
      <c r="AE68" s="196"/>
      <c r="AF68" s="197"/>
      <c r="AG68" s="59"/>
      <c r="AH68" s="199"/>
      <c r="AI68" s="201"/>
      <c r="AJ68" s="227"/>
      <c r="AK68" s="60"/>
      <c r="AL68" s="229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5"/>
      <c r="AY68" s="215"/>
    </row>
    <row r="69" spans="1:217" ht="20.100000000000001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187" t="str">
        <f>IF(AB71&gt;=14,"انتبه  هذا الموظف قد تجاوز رصيده الأيام المسموح بها 14 ايام","")</f>
        <v/>
      </c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58"/>
      <c r="AB69" s="266">
        <f>AB39</f>
        <v>22</v>
      </c>
      <c r="AC69" s="217"/>
      <c r="AD69" s="220" t="s">
        <v>47</v>
      </c>
      <c r="AE69" s="221"/>
      <c r="AF69" s="222"/>
      <c r="AG69" s="59"/>
      <c r="AH69" s="61"/>
      <c r="AI69" s="61"/>
      <c r="AJ69" s="61"/>
      <c r="AK69" s="60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74"/>
      <c r="BA69" s="74"/>
      <c r="BB69" s="74"/>
      <c r="BC69" s="74"/>
      <c r="BD69" s="74"/>
      <c r="BE69" s="74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5"/>
      <c r="ET69" s="75"/>
      <c r="EU69" s="75"/>
      <c r="EV69" s="75"/>
      <c r="EW69" s="75"/>
      <c r="EX69" s="75"/>
      <c r="EY69" s="75"/>
      <c r="EZ69" s="75"/>
      <c r="FA69" s="75"/>
      <c r="FB69" s="75"/>
      <c r="FC69" s="75"/>
      <c r="FD69" s="75"/>
      <c r="FE69" s="75"/>
      <c r="FF69" s="75"/>
      <c r="FG69" s="75"/>
      <c r="FH69" s="75"/>
      <c r="FI69" s="75"/>
      <c r="FJ69" s="75"/>
      <c r="FK69" s="75"/>
      <c r="FL69" s="75"/>
      <c r="FM69" s="75"/>
      <c r="FN69" s="75"/>
      <c r="FO69" s="75"/>
      <c r="FP69" s="75"/>
      <c r="FQ69" s="75"/>
      <c r="FR69" s="75"/>
      <c r="FS69" s="75"/>
      <c r="FT69" s="75"/>
      <c r="FU69" s="75"/>
      <c r="FV69" s="75"/>
      <c r="FW69" s="75"/>
      <c r="FX69" s="75"/>
      <c r="FY69" s="75"/>
      <c r="FZ69" s="75"/>
      <c r="GA69" s="75"/>
      <c r="GB69" s="75"/>
      <c r="GC69" s="75"/>
      <c r="GD69" s="75"/>
      <c r="GE69" s="75"/>
      <c r="GF69" s="75"/>
      <c r="GG69" s="75"/>
      <c r="GH69" s="75"/>
      <c r="GI69" s="75"/>
      <c r="GJ69" s="75"/>
      <c r="GK69" s="75"/>
      <c r="GL69" s="75"/>
      <c r="GM69" s="75"/>
      <c r="GN69" s="75"/>
      <c r="GO69" s="75"/>
      <c r="GP69" s="75"/>
      <c r="GQ69" s="75"/>
      <c r="GR69" s="75"/>
      <c r="GS69" s="75"/>
      <c r="GT69" s="75"/>
      <c r="GU69" s="75"/>
      <c r="GV69" s="75"/>
      <c r="GW69" s="75"/>
      <c r="GX69" s="75"/>
      <c r="GY69" s="75"/>
      <c r="GZ69" s="75"/>
      <c r="HA69" s="75"/>
      <c r="HB69" s="75"/>
      <c r="HC69" s="75"/>
      <c r="HD69" s="75"/>
      <c r="HE69" s="75"/>
      <c r="HF69" s="75"/>
      <c r="HG69" s="75"/>
      <c r="HH69" s="75"/>
      <c r="HI69" s="75"/>
    </row>
    <row r="70" spans="1:217" s="75" customFormat="1" ht="18" customHeight="1" thickBot="1" x14ac:dyDescent="0.3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63"/>
      <c r="AB70" s="218"/>
      <c r="AC70" s="219"/>
      <c r="AD70" s="223"/>
      <c r="AE70" s="224"/>
      <c r="AF70" s="225"/>
      <c r="AG70" s="64"/>
      <c r="AH70" s="64"/>
      <c r="AI70" s="64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72"/>
      <c r="BA70" s="72"/>
      <c r="BB70" s="72"/>
      <c r="BC70" s="72"/>
      <c r="BD70" s="72"/>
      <c r="BE70" s="72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  <c r="DR70" s="73"/>
      <c r="DS70" s="73"/>
      <c r="DT70" s="73"/>
      <c r="DU70" s="73"/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P70" s="73"/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  <c r="FF70" s="73"/>
      <c r="FG70" s="73"/>
      <c r="FH70" s="73"/>
      <c r="FI70" s="73"/>
      <c r="FJ70" s="73"/>
      <c r="FK70" s="73"/>
      <c r="FL70" s="73"/>
      <c r="FM70" s="73"/>
      <c r="FN70" s="73"/>
      <c r="FO70" s="73"/>
      <c r="FP70" s="73"/>
      <c r="FQ70" s="73"/>
      <c r="FR70" s="73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73"/>
      <c r="GG70" s="73"/>
      <c r="GH70" s="73"/>
      <c r="GI70" s="73"/>
      <c r="GJ70" s="73"/>
      <c r="GK70" s="73"/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</row>
    <row r="71" spans="1:217" ht="18" customHeight="1" x14ac:dyDescent="0.25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5"/>
      <c r="Q71" s="65"/>
      <c r="R71" s="65"/>
      <c r="S71" s="65"/>
      <c r="T71" s="119"/>
      <c r="U71" s="65"/>
      <c r="V71" s="120"/>
      <c r="W71" s="65"/>
      <c r="X71" s="65"/>
      <c r="Y71" s="65"/>
      <c r="Z71" s="65"/>
      <c r="AA71" s="63"/>
      <c r="AB71" s="202">
        <f>AB67+AB69</f>
        <v>3</v>
      </c>
      <c r="AC71" s="203"/>
      <c r="AD71" s="206" t="s">
        <v>48</v>
      </c>
      <c r="AE71" s="207"/>
      <c r="AF71" s="208"/>
      <c r="AG71" s="64"/>
      <c r="AH71" s="64"/>
      <c r="AI71" s="64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68"/>
      <c r="BA71" s="68"/>
      <c r="BB71" s="68"/>
      <c r="BC71" s="68"/>
      <c r="BD71" s="68"/>
      <c r="BE71" s="68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</row>
    <row r="72" spans="1:217" s="69" customFormat="1" ht="18" customHeight="1" thickBot="1" x14ac:dyDescent="0.3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3"/>
      <c r="AB72" s="204"/>
      <c r="AC72" s="205"/>
      <c r="AD72" s="209"/>
      <c r="AE72" s="210"/>
      <c r="AF72" s="211"/>
      <c r="AG72" s="64"/>
      <c r="AH72" s="64"/>
      <c r="AI72" s="64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68"/>
      <c r="BA72" s="68"/>
      <c r="BB72" s="68"/>
      <c r="BC72" s="68"/>
      <c r="BD72" s="68"/>
      <c r="BE72" s="68"/>
    </row>
    <row r="73" spans="1:217" s="5" customFormat="1" ht="12.95" customHeight="1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3"/>
      <c r="AB73" s="63"/>
      <c r="AC73" s="76"/>
      <c r="AD73" s="76"/>
      <c r="AE73" s="77"/>
      <c r="AF73" s="77"/>
      <c r="AG73" s="64"/>
      <c r="AH73" s="64"/>
      <c r="AI73" s="64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</row>
    <row r="74" spans="1:217" s="69" customFormat="1" ht="18" customHeight="1" x14ac:dyDescent="0.2">
      <c r="A74" s="78"/>
      <c r="B74" s="79" t="s">
        <v>49</v>
      </c>
      <c r="C74" s="80"/>
      <c r="D74" s="81"/>
      <c r="E74" s="82"/>
      <c r="F74" s="83"/>
      <c r="G74" s="84"/>
      <c r="H74" s="85"/>
      <c r="I74" s="85"/>
      <c r="J74" s="85"/>
      <c r="K74" s="86"/>
      <c r="L74" s="78"/>
      <c r="M74" s="78"/>
      <c r="N74" s="245" t="s">
        <v>50</v>
      </c>
      <c r="O74" s="245"/>
      <c r="P74" s="245"/>
      <c r="Q74" s="245"/>
      <c r="R74" s="87"/>
      <c r="S74" s="87"/>
      <c r="T74" s="88"/>
      <c r="Y74" s="78"/>
      <c r="Z74" s="78"/>
      <c r="AB74" s="89" t="s">
        <v>51</v>
      </c>
      <c r="AJ74" s="68"/>
      <c r="AK74" s="19"/>
      <c r="AL74" s="19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</row>
    <row r="75" spans="1:217" s="69" customFormat="1" ht="18" customHeight="1" x14ac:dyDescent="0.2">
      <c r="A75" s="90"/>
      <c r="B75" s="90"/>
      <c r="C75" s="91" t="s">
        <v>52</v>
      </c>
      <c r="D75" s="90"/>
      <c r="F75" s="90"/>
      <c r="N75" s="78"/>
      <c r="O75" s="91" t="s">
        <v>53</v>
      </c>
      <c r="P75" s="90"/>
      <c r="R75" s="90"/>
      <c r="S75" s="90"/>
      <c r="T75" s="90"/>
      <c r="AB75" s="91" t="s">
        <v>54</v>
      </c>
      <c r="AJ75" s="68"/>
      <c r="AK75" s="19"/>
      <c r="AL75" s="19"/>
      <c r="AM75" s="86"/>
      <c r="AN75" s="86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</row>
    <row r="76" spans="1:217" s="69" customFormat="1" ht="18" customHeight="1" x14ac:dyDescent="0.2">
      <c r="A76" s="90"/>
      <c r="B76" s="90"/>
      <c r="C76" s="91" t="s">
        <v>55</v>
      </c>
      <c r="D76" s="90"/>
      <c r="F76" s="90"/>
      <c r="N76" s="78"/>
      <c r="O76" s="91" t="s">
        <v>56</v>
      </c>
      <c r="P76" s="90"/>
      <c r="R76" s="90"/>
      <c r="S76" s="90"/>
      <c r="T76" s="90"/>
      <c r="AB76" s="91" t="s">
        <v>57</v>
      </c>
      <c r="AJ76" s="68"/>
      <c r="AK76" s="19"/>
      <c r="AL76" s="19"/>
      <c r="AM76" s="86"/>
      <c r="AN76" s="86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</row>
    <row r="77" spans="1:217" s="69" customFormat="1" ht="18" customHeight="1" x14ac:dyDescent="0.2">
      <c r="A77" s="90"/>
      <c r="B77" s="90"/>
      <c r="C77" s="91" t="s">
        <v>58</v>
      </c>
      <c r="D77" s="90"/>
      <c r="F77" s="90"/>
      <c r="G77" s="73"/>
      <c r="H77" s="73"/>
      <c r="I77" s="73"/>
      <c r="J77" s="73"/>
      <c r="K77" s="73"/>
      <c r="L77" s="73"/>
      <c r="M77" s="73"/>
      <c r="N77" s="78"/>
      <c r="O77" s="91" t="s">
        <v>59</v>
      </c>
      <c r="P77" s="90"/>
      <c r="R77" s="90"/>
      <c r="S77" s="90"/>
      <c r="T77" s="90"/>
      <c r="X77" s="73"/>
      <c r="Y77" s="73"/>
      <c r="Z77" s="73"/>
      <c r="AA77" s="73"/>
      <c r="AB77" s="91" t="s">
        <v>60</v>
      </c>
      <c r="AC77" s="73"/>
      <c r="AE77" s="73"/>
      <c r="AJ77" s="68"/>
      <c r="AK77" s="19"/>
      <c r="AL77" s="19"/>
      <c r="AM77" s="86"/>
      <c r="AN77" s="86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</row>
    <row r="78" spans="1:217" s="69" customFormat="1" ht="18" customHeight="1" x14ac:dyDescent="0.2">
      <c r="A78" s="90"/>
      <c r="B78" s="90"/>
      <c r="C78" s="91" t="s">
        <v>61</v>
      </c>
      <c r="D78" s="90"/>
      <c r="F78" s="90"/>
      <c r="G78" s="63"/>
      <c r="H78" s="63"/>
      <c r="I78" s="63"/>
      <c r="J78" s="63"/>
      <c r="K78" s="63"/>
      <c r="L78" s="63"/>
      <c r="M78" s="63"/>
      <c r="N78" s="78"/>
      <c r="O78" s="89" t="s">
        <v>62</v>
      </c>
      <c r="P78" s="90"/>
      <c r="R78" s="90"/>
      <c r="S78" s="90"/>
      <c r="T78" s="90"/>
      <c r="X78" s="63"/>
      <c r="Y78" s="63"/>
      <c r="Z78" s="63"/>
      <c r="AA78" s="63"/>
      <c r="AB78" s="89" t="s">
        <v>63</v>
      </c>
      <c r="AC78" s="63"/>
      <c r="AE78" s="63"/>
      <c r="AJ78" s="68"/>
      <c r="AK78" s="19"/>
      <c r="AL78" s="19"/>
      <c r="AM78" s="86"/>
      <c r="AN78" s="86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</row>
    <row r="79" spans="1:217" s="69" customFormat="1" ht="12" customHeight="1" x14ac:dyDescent="0.2">
      <c r="A79" s="90"/>
      <c r="B79" s="90"/>
      <c r="C79" s="91" t="s">
        <v>64</v>
      </c>
      <c r="D79" s="90"/>
      <c r="F79" s="90"/>
      <c r="N79" s="78"/>
      <c r="O79" s="91" t="s">
        <v>65</v>
      </c>
      <c r="P79" s="91"/>
      <c r="R79" s="91"/>
      <c r="S79" s="91"/>
      <c r="T79" s="91"/>
      <c r="AB79" s="91" t="s">
        <v>66</v>
      </c>
      <c r="AJ79" s="68"/>
      <c r="AK79" s="19"/>
      <c r="AL79" s="19"/>
      <c r="AM79" s="86"/>
      <c r="AN79" s="91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</row>
    <row r="80" spans="1:217" s="69" customFormat="1" ht="18" customHeight="1" x14ac:dyDescent="0.2">
      <c r="A80" s="90"/>
      <c r="B80" s="90"/>
      <c r="D80" s="92" t="s">
        <v>67</v>
      </c>
      <c r="E80" s="93"/>
      <c r="F80" s="93"/>
      <c r="I80" s="73"/>
      <c r="J80" s="73"/>
      <c r="K80" s="73"/>
      <c r="L80" s="73"/>
      <c r="M80" s="73"/>
      <c r="N80" s="78"/>
      <c r="O80" s="91" t="s">
        <v>68</v>
      </c>
      <c r="P80" s="90"/>
      <c r="R80" s="90"/>
      <c r="S80" s="90"/>
      <c r="T80" s="90"/>
      <c r="X80" s="73"/>
      <c r="Y80" s="73"/>
      <c r="Z80" s="73"/>
      <c r="AA80" s="73"/>
      <c r="AB80" s="91" t="s">
        <v>69</v>
      </c>
      <c r="AC80" s="73"/>
      <c r="AE80" s="73"/>
      <c r="AJ80" s="68"/>
      <c r="AK80" s="19"/>
      <c r="AL80" s="19"/>
      <c r="AM80" s="86"/>
      <c r="AN80" s="86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</row>
    <row r="81" spans="1:57" s="69" customFormat="1" ht="18" customHeight="1" x14ac:dyDescent="0.2">
      <c r="A81" s="90"/>
      <c r="B81" s="90"/>
      <c r="C81" s="91" t="s">
        <v>70</v>
      </c>
      <c r="D81" s="90"/>
      <c r="F81" s="94"/>
      <c r="G81" s="73"/>
      <c r="H81" s="73"/>
      <c r="I81" s="73"/>
      <c r="J81" s="73"/>
      <c r="K81" s="73"/>
      <c r="L81" s="73"/>
      <c r="M81" s="73"/>
      <c r="N81" s="78"/>
      <c r="O81" s="91" t="s">
        <v>71</v>
      </c>
      <c r="P81" s="90"/>
      <c r="R81" s="90"/>
      <c r="S81" s="90"/>
      <c r="T81" s="90"/>
      <c r="X81" s="73"/>
      <c r="Y81" s="73"/>
      <c r="Z81" s="73"/>
      <c r="AA81" s="73"/>
      <c r="AB81" s="91" t="s">
        <v>72</v>
      </c>
      <c r="AC81" s="73"/>
      <c r="AE81" s="73"/>
      <c r="AJ81" s="72"/>
      <c r="AK81" s="5"/>
      <c r="AL81" s="5"/>
      <c r="AM81" s="86"/>
      <c r="AN81" s="86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</row>
    <row r="82" spans="1:57" s="69" customFormat="1" ht="18" customHeight="1" x14ac:dyDescent="0.2">
      <c r="A82" s="90"/>
      <c r="B82" s="90"/>
      <c r="C82" s="91" t="s">
        <v>73</v>
      </c>
      <c r="D82" s="90"/>
      <c r="F82" s="94"/>
      <c r="G82" s="75"/>
      <c r="H82" s="75"/>
      <c r="I82" s="75"/>
      <c r="J82" s="75"/>
      <c r="K82" s="75"/>
      <c r="L82" s="75"/>
      <c r="M82" s="75"/>
      <c r="N82" s="78"/>
      <c r="O82" s="91" t="s">
        <v>74</v>
      </c>
      <c r="P82" s="90"/>
      <c r="R82" s="90"/>
      <c r="S82" s="90"/>
      <c r="T82" s="90"/>
      <c r="X82" s="75"/>
      <c r="Y82" s="75"/>
      <c r="Z82" s="75"/>
      <c r="AA82" s="75"/>
      <c r="AB82" s="91" t="s">
        <v>75</v>
      </c>
      <c r="AC82" s="75"/>
      <c r="AE82" s="75"/>
      <c r="AF82" s="73"/>
      <c r="AG82" s="73"/>
      <c r="AH82" s="73"/>
      <c r="AI82" s="73"/>
      <c r="AJ82" s="19"/>
      <c r="AK82" s="19"/>
      <c r="AL82" s="19"/>
      <c r="AM82" s="86"/>
      <c r="AN82" s="86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</row>
    <row r="83" spans="1:57" s="69" customFormat="1" ht="18" customHeight="1" x14ac:dyDescent="0.2">
      <c r="A83" s="78"/>
      <c r="B83" s="86"/>
      <c r="C83" s="91" t="s">
        <v>76</v>
      </c>
      <c r="F83" s="91"/>
      <c r="G83" s="73"/>
      <c r="H83" s="73"/>
      <c r="I83" s="73"/>
      <c r="J83" s="73"/>
      <c r="K83" s="73"/>
      <c r="L83" s="73"/>
      <c r="M83" s="73"/>
      <c r="N83" s="78"/>
      <c r="O83" s="91" t="s">
        <v>77</v>
      </c>
      <c r="P83" s="90"/>
      <c r="R83" s="90"/>
      <c r="S83" s="90"/>
      <c r="T83" s="90"/>
      <c r="X83" s="73"/>
      <c r="Y83" s="73"/>
      <c r="Z83" s="73"/>
      <c r="AA83" s="73"/>
      <c r="AB83" s="91" t="s">
        <v>76</v>
      </c>
      <c r="AC83" s="73"/>
      <c r="AE83" s="73">
        <v>8</v>
      </c>
      <c r="AF83" s="63"/>
      <c r="AG83" s="63"/>
      <c r="AH83" s="63"/>
      <c r="AI83" s="63"/>
      <c r="AJ83" s="68"/>
      <c r="AK83" s="19"/>
      <c r="AL83" s="19"/>
      <c r="AM83" s="86"/>
      <c r="AN83" s="86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</row>
    <row r="84" spans="1:57" s="69" customFormat="1" ht="18" customHeight="1" x14ac:dyDescent="0.2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W84" s="73"/>
      <c r="X84" s="73"/>
      <c r="Y84" s="73"/>
      <c r="Z84" s="73"/>
      <c r="AA84" s="73"/>
      <c r="AB84" s="73"/>
      <c r="AC84" s="73"/>
      <c r="AD84" s="73"/>
      <c r="AE84" s="73"/>
      <c r="AJ84" s="68"/>
      <c r="AK84" s="5"/>
      <c r="AL84" s="19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</row>
    <row r="85" spans="1:57" s="69" customFormat="1" ht="18" customHeight="1" x14ac:dyDescent="0.2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W85" s="75"/>
      <c r="X85" s="73"/>
      <c r="Y85" s="73"/>
      <c r="Z85" s="73"/>
      <c r="AA85" s="73"/>
      <c r="AB85" s="73"/>
      <c r="AC85" s="73"/>
      <c r="AD85" s="73"/>
      <c r="AE85" s="73"/>
      <c r="AJ85" s="72"/>
      <c r="AK85" s="5"/>
      <c r="AL85" s="5"/>
      <c r="AM85" s="72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</row>
    <row r="86" spans="1:57" s="69" customFormat="1" ht="18" customHeight="1" x14ac:dyDescent="0.2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W86" s="73"/>
      <c r="X86" s="75"/>
      <c r="Y86" s="75"/>
      <c r="Z86" s="75"/>
      <c r="AA86" s="75"/>
      <c r="AB86" s="75"/>
      <c r="AC86" s="75"/>
      <c r="AD86" s="75"/>
      <c r="AE86" s="75"/>
      <c r="AF86" s="73"/>
      <c r="AG86" s="73"/>
      <c r="AH86" s="73"/>
      <c r="AI86" s="73"/>
      <c r="AJ86" s="19"/>
      <c r="AK86" s="53"/>
      <c r="AL86" s="19"/>
      <c r="AM86" s="19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</row>
    <row r="87" spans="1:57" s="69" customFormat="1" ht="18" customHeight="1" x14ac:dyDescent="0.2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X87" s="73"/>
      <c r="Y87" s="73"/>
      <c r="Z87" s="73"/>
      <c r="AA87" s="73"/>
      <c r="AB87" s="73"/>
      <c r="AC87" s="73"/>
      <c r="AD87" s="73"/>
      <c r="AE87" s="73"/>
      <c r="AF87" s="63"/>
      <c r="AG87" s="63"/>
      <c r="AH87" s="63"/>
      <c r="AI87" s="63"/>
      <c r="AJ87" s="68"/>
      <c r="AK87" s="5"/>
      <c r="AL87" s="19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</row>
    <row r="88" spans="1:57" s="69" customFormat="1" ht="18" customHeight="1" x14ac:dyDescent="0.2">
      <c r="AJ88" s="72"/>
      <c r="AK88" s="19"/>
      <c r="AL88" s="5"/>
      <c r="AM88" s="72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</row>
    <row r="89" spans="1:57" s="69" customFormat="1" ht="18" customHeight="1" x14ac:dyDescent="0.2">
      <c r="AF89" s="73"/>
      <c r="AG89" s="73"/>
      <c r="AH89" s="73"/>
      <c r="AI89" s="73"/>
      <c r="AJ89" s="72"/>
      <c r="AK89" s="19"/>
      <c r="AL89" s="5"/>
      <c r="AM89" s="72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</row>
    <row r="90" spans="1:57" s="69" customFormat="1" ht="18" customHeight="1" x14ac:dyDescent="0.2">
      <c r="AF90" s="73"/>
      <c r="AG90" s="73"/>
      <c r="AH90" s="73"/>
      <c r="AI90" s="73"/>
      <c r="AJ90" s="74"/>
      <c r="AK90" s="19"/>
      <c r="AL90" s="53"/>
      <c r="AM90" s="74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</row>
    <row r="91" spans="1:57" s="69" customFormat="1" ht="12" customHeight="1" x14ac:dyDescent="0.2">
      <c r="AF91" s="75"/>
      <c r="AG91" s="75"/>
      <c r="AH91" s="75"/>
      <c r="AI91" s="75"/>
      <c r="AJ91" s="72"/>
      <c r="AK91" s="19"/>
      <c r="AL91" s="5"/>
      <c r="AM91" s="72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</row>
    <row r="92" spans="1:57" s="69" customFormat="1" ht="18" customHeight="1" x14ac:dyDescent="0.2">
      <c r="AF92" s="73"/>
      <c r="AG92" s="73"/>
      <c r="AH92" s="73"/>
      <c r="AI92" s="73"/>
      <c r="AJ92" s="68"/>
      <c r="AK92" s="19"/>
      <c r="AL92" s="19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</row>
    <row r="93" spans="1:57" s="69" customFormat="1" ht="18" customHeight="1" x14ac:dyDescent="0.2">
      <c r="AJ93" s="68"/>
      <c r="AK93" s="19"/>
      <c r="AL93" s="19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</row>
    <row r="94" spans="1:57" s="69" customFormat="1" ht="18" customHeight="1" x14ac:dyDescent="0.2">
      <c r="AJ94" s="68"/>
      <c r="AK94" s="19"/>
      <c r="AL94" s="19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</row>
    <row r="95" spans="1:57" s="69" customFormat="1" ht="18" customHeight="1" x14ac:dyDescent="0.2">
      <c r="AJ95" s="68"/>
      <c r="AK95" s="19"/>
      <c r="AL95" s="19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</row>
    <row r="96" spans="1:57" s="69" customFormat="1" ht="18" customHeight="1" x14ac:dyDescent="0.2">
      <c r="AJ96" s="68"/>
      <c r="AK96" s="19"/>
      <c r="AL96" s="19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</row>
    <row r="97" spans="1:217" s="69" customFormat="1" ht="18" customHeight="1" x14ac:dyDescent="0.2">
      <c r="AJ97" s="68"/>
      <c r="AK97" s="19"/>
      <c r="AL97" s="19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</row>
    <row r="98" spans="1:217" s="69" customFormat="1" ht="18" customHeight="1" x14ac:dyDescent="0.2">
      <c r="AJ98" s="68"/>
      <c r="AK98" s="19"/>
      <c r="AL98" s="19"/>
      <c r="AM98" s="68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3"/>
      <c r="GV98" s="73"/>
      <c r="GW98" s="73"/>
      <c r="GX98" s="73"/>
      <c r="GY98" s="73"/>
      <c r="GZ98" s="73"/>
      <c r="HA98" s="73"/>
      <c r="HB98" s="73"/>
      <c r="HC98" s="73"/>
      <c r="HD98" s="73"/>
      <c r="HE98" s="73"/>
      <c r="HF98" s="73"/>
      <c r="HG98" s="73"/>
      <c r="HH98" s="73"/>
      <c r="HI98" s="73"/>
    </row>
    <row r="99" spans="1:217" ht="12.75" x14ac:dyDescent="0.2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8"/>
      <c r="AK99" s="19"/>
      <c r="AL99" s="19"/>
      <c r="AM99" s="68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</row>
    <row r="100" spans="1:217" s="63" customFormat="1" ht="18" customHeight="1" x14ac:dyDescent="0.2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8"/>
      <c r="AK100" s="19"/>
      <c r="AL100" s="19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69"/>
      <c r="CL100" s="69"/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69"/>
      <c r="DB100" s="69"/>
      <c r="DC100" s="69"/>
      <c r="DD100" s="69"/>
      <c r="DE100" s="69"/>
      <c r="DF100" s="69"/>
      <c r="DG100" s="69"/>
      <c r="DH100" s="69"/>
      <c r="DI100" s="69"/>
      <c r="DJ100" s="69"/>
      <c r="DK100" s="69"/>
      <c r="DL100" s="69"/>
      <c r="DM100" s="69"/>
      <c r="DN100" s="69"/>
      <c r="DO100" s="69"/>
      <c r="DP100" s="69"/>
      <c r="DQ100" s="69"/>
      <c r="DR100" s="69"/>
      <c r="DS100" s="69"/>
      <c r="DT100" s="69"/>
      <c r="DU100" s="69"/>
      <c r="DV100" s="69"/>
      <c r="DW100" s="69"/>
      <c r="DX100" s="69"/>
      <c r="DY100" s="69"/>
      <c r="DZ100" s="69"/>
      <c r="EA100" s="69"/>
      <c r="EB100" s="69"/>
      <c r="EC100" s="69"/>
      <c r="ED100" s="69"/>
      <c r="EE100" s="69"/>
      <c r="EF100" s="69"/>
      <c r="EG100" s="69"/>
      <c r="EH100" s="69"/>
      <c r="EI100" s="69"/>
      <c r="EJ100" s="69"/>
      <c r="EK100" s="69"/>
      <c r="EL100" s="69"/>
      <c r="EM100" s="69"/>
      <c r="EN100" s="69"/>
      <c r="EO100" s="69"/>
      <c r="EP100" s="69"/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  <c r="FE100" s="69"/>
      <c r="FF100" s="69"/>
      <c r="FG100" s="69"/>
      <c r="FH100" s="69"/>
      <c r="FI100" s="69"/>
      <c r="FJ100" s="69"/>
      <c r="FK100" s="69"/>
      <c r="FL100" s="69"/>
      <c r="FM100" s="69"/>
      <c r="FN100" s="69"/>
      <c r="FO100" s="69"/>
      <c r="FP100" s="69"/>
      <c r="FQ100" s="69"/>
      <c r="FR100" s="69"/>
      <c r="FS100" s="69"/>
      <c r="FT100" s="69"/>
      <c r="FU100" s="69"/>
      <c r="FV100" s="69"/>
      <c r="FW100" s="69"/>
      <c r="FX100" s="69"/>
      <c r="FY100" s="69"/>
      <c r="FZ100" s="69"/>
      <c r="GA100" s="69"/>
      <c r="GB100" s="69"/>
      <c r="GC100" s="69"/>
      <c r="GD100" s="69"/>
      <c r="GE100" s="69"/>
      <c r="GF100" s="69"/>
      <c r="GG100" s="69"/>
      <c r="GH100" s="69"/>
      <c r="GI100" s="69"/>
      <c r="GJ100" s="69"/>
      <c r="GK100" s="69"/>
      <c r="GL100" s="69"/>
      <c r="GM100" s="69"/>
      <c r="GN100" s="69"/>
      <c r="GO100" s="69"/>
      <c r="GP100" s="69"/>
      <c r="GQ100" s="69"/>
      <c r="GR100" s="69"/>
      <c r="GS100" s="69"/>
      <c r="GT100" s="69"/>
      <c r="GU100" s="69"/>
      <c r="GV100" s="69"/>
      <c r="GW100" s="69"/>
      <c r="GX100" s="69"/>
      <c r="GY100" s="69"/>
      <c r="GZ100" s="69"/>
      <c r="HA100" s="69"/>
      <c r="HB100" s="69"/>
      <c r="HC100" s="69"/>
      <c r="HD100" s="69"/>
      <c r="HE100" s="69"/>
      <c r="HF100" s="69"/>
      <c r="HG100" s="69"/>
      <c r="HH100" s="69"/>
      <c r="HI100" s="69"/>
    </row>
    <row r="101" spans="1:217" s="69" customFormat="1" ht="3.95" customHeight="1" x14ac:dyDescent="0.2">
      <c r="AJ101" s="68"/>
      <c r="AK101" s="19"/>
      <c r="AL101" s="19"/>
      <c r="AM101" s="68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3"/>
      <c r="GV101" s="73"/>
      <c r="GW101" s="73"/>
      <c r="GX101" s="73"/>
      <c r="GY101" s="73"/>
      <c r="GZ101" s="73"/>
      <c r="HA101" s="73"/>
      <c r="HB101" s="73"/>
      <c r="HC101" s="73"/>
      <c r="HD101" s="73"/>
      <c r="HE101" s="73"/>
      <c r="HF101" s="73"/>
      <c r="HG101" s="73"/>
      <c r="HH101" s="73"/>
      <c r="HI101" s="73"/>
    </row>
    <row r="102" spans="1:217" ht="14.25" customHeight="1" x14ac:dyDescent="0.2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8"/>
      <c r="AK102" s="19"/>
      <c r="AL102" s="19"/>
      <c r="AM102" s="68"/>
    </row>
    <row r="103" spans="1:217" ht="20.100000000000001" customHeight="1" x14ac:dyDescent="0.2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8"/>
      <c r="AK103" s="19"/>
      <c r="AL103" s="19"/>
      <c r="AM103" s="68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  <c r="DE103" s="75"/>
      <c r="DF103" s="75"/>
      <c r="DG103" s="75"/>
      <c r="DH103" s="75"/>
      <c r="DI103" s="75"/>
      <c r="DJ103" s="75"/>
      <c r="DK103" s="75"/>
      <c r="DL103" s="75"/>
      <c r="DM103" s="75"/>
      <c r="DN103" s="75"/>
      <c r="DO103" s="75"/>
      <c r="DP103" s="75"/>
      <c r="DQ103" s="75"/>
      <c r="DR103" s="75"/>
      <c r="DS103" s="75"/>
      <c r="DT103" s="75"/>
      <c r="DU103" s="75"/>
      <c r="DV103" s="75"/>
      <c r="DW103" s="75"/>
      <c r="DX103" s="75"/>
      <c r="DY103" s="75"/>
      <c r="DZ103" s="75"/>
      <c r="EA103" s="75"/>
      <c r="EB103" s="75"/>
      <c r="EC103" s="75"/>
      <c r="ED103" s="75"/>
      <c r="EE103" s="75"/>
      <c r="EF103" s="75"/>
      <c r="EG103" s="75"/>
      <c r="EH103" s="75"/>
      <c r="EI103" s="75"/>
      <c r="EJ103" s="75"/>
      <c r="EK103" s="75"/>
      <c r="EL103" s="75"/>
      <c r="EM103" s="75"/>
      <c r="EN103" s="75"/>
      <c r="EO103" s="75"/>
      <c r="EP103" s="75"/>
      <c r="EQ103" s="75"/>
      <c r="ER103" s="75"/>
      <c r="ES103" s="75"/>
      <c r="ET103" s="75"/>
      <c r="EU103" s="75"/>
      <c r="EV103" s="75"/>
      <c r="EW103" s="75"/>
      <c r="EX103" s="75"/>
      <c r="EY103" s="75"/>
      <c r="EZ103" s="75"/>
      <c r="FA103" s="75"/>
      <c r="FB103" s="75"/>
      <c r="FC103" s="75"/>
      <c r="FD103" s="75"/>
      <c r="FE103" s="75"/>
      <c r="FF103" s="75"/>
      <c r="FG103" s="75"/>
      <c r="FH103" s="75"/>
      <c r="FI103" s="75"/>
      <c r="FJ103" s="75"/>
      <c r="FK103" s="75"/>
      <c r="FL103" s="75"/>
      <c r="FM103" s="75"/>
      <c r="FN103" s="75"/>
      <c r="FO103" s="75"/>
      <c r="FP103" s="75"/>
      <c r="FQ103" s="75"/>
      <c r="FR103" s="75"/>
      <c r="FS103" s="75"/>
      <c r="FT103" s="75"/>
      <c r="FU103" s="75"/>
      <c r="FV103" s="75"/>
      <c r="FW103" s="75"/>
      <c r="FX103" s="75"/>
      <c r="FY103" s="75"/>
      <c r="FZ103" s="75"/>
      <c r="GA103" s="75"/>
      <c r="GB103" s="75"/>
      <c r="GC103" s="75"/>
      <c r="GD103" s="75"/>
      <c r="GE103" s="75"/>
      <c r="GF103" s="75"/>
      <c r="GG103" s="75"/>
      <c r="GH103" s="75"/>
      <c r="GI103" s="75"/>
      <c r="GJ103" s="75"/>
      <c r="GK103" s="75"/>
      <c r="GL103" s="75"/>
      <c r="GM103" s="75"/>
      <c r="GN103" s="75"/>
      <c r="GO103" s="75"/>
      <c r="GP103" s="75"/>
      <c r="GQ103" s="75"/>
      <c r="GR103" s="75"/>
      <c r="GS103" s="75"/>
      <c r="GT103" s="75"/>
      <c r="GU103" s="75"/>
      <c r="GV103" s="75"/>
      <c r="GW103" s="75"/>
      <c r="GX103" s="75"/>
      <c r="GY103" s="75"/>
      <c r="GZ103" s="75"/>
      <c r="HA103" s="75"/>
      <c r="HB103" s="75"/>
      <c r="HC103" s="75"/>
      <c r="HD103" s="75"/>
      <c r="HE103" s="75"/>
      <c r="HF103" s="75"/>
      <c r="HG103" s="75"/>
      <c r="HH103" s="75"/>
      <c r="HI103" s="75"/>
    </row>
    <row r="104" spans="1:217" s="75" customFormat="1" ht="18" customHeight="1" x14ac:dyDescent="0.2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8"/>
      <c r="AK104" s="19"/>
      <c r="AL104" s="19"/>
      <c r="AM104" s="68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3"/>
      <c r="GV104" s="73"/>
      <c r="GW104" s="73"/>
      <c r="GX104" s="73"/>
      <c r="GY104" s="73"/>
      <c r="GZ104" s="73"/>
      <c r="HA104" s="73"/>
      <c r="HB104" s="73"/>
      <c r="HC104" s="73"/>
      <c r="HD104" s="73"/>
      <c r="HE104" s="73"/>
      <c r="HF104" s="73"/>
      <c r="HG104" s="73"/>
      <c r="HH104" s="73"/>
      <c r="HI104" s="73"/>
    </row>
    <row r="105" spans="1:217" ht="18" customHeight="1" x14ac:dyDescent="0.2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8"/>
      <c r="AK105" s="19"/>
      <c r="AL105" s="19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  <c r="CO105" s="69"/>
      <c r="CP105" s="69"/>
      <c r="CQ105" s="69"/>
      <c r="CR105" s="69"/>
      <c r="CS105" s="69"/>
      <c r="CT105" s="69"/>
      <c r="CU105" s="69"/>
      <c r="CV105" s="69"/>
      <c r="CW105" s="69"/>
      <c r="CX105" s="69"/>
      <c r="CY105" s="69"/>
      <c r="CZ105" s="69"/>
      <c r="DA105" s="69"/>
      <c r="DB105" s="69"/>
      <c r="DC105" s="69"/>
      <c r="DD105" s="69"/>
      <c r="DE105" s="69"/>
      <c r="DF105" s="69"/>
      <c r="DG105" s="69"/>
      <c r="DH105" s="69"/>
      <c r="DI105" s="69"/>
      <c r="DJ105" s="69"/>
      <c r="DK105" s="69"/>
      <c r="DL105" s="69"/>
      <c r="DM105" s="69"/>
      <c r="DN105" s="69"/>
      <c r="DO105" s="69"/>
      <c r="DP105" s="69"/>
      <c r="DQ105" s="69"/>
      <c r="DR105" s="69"/>
      <c r="DS105" s="69"/>
      <c r="DT105" s="69"/>
      <c r="DU105" s="69"/>
      <c r="DV105" s="69"/>
      <c r="DW105" s="69"/>
      <c r="DX105" s="69"/>
      <c r="DY105" s="69"/>
      <c r="DZ105" s="69"/>
      <c r="EA105" s="69"/>
      <c r="EB105" s="69"/>
      <c r="EC105" s="69"/>
      <c r="ED105" s="69"/>
      <c r="EE105" s="69"/>
      <c r="EF105" s="69"/>
      <c r="EG105" s="69"/>
      <c r="EH105" s="69"/>
      <c r="EI105" s="69"/>
      <c r="EJ105" s="69"/>
      <c r="EK105" s="69"/>
      <c r="EL105" s="69"/>
      <c r="EM105" s="69"/>
      <c r="EN105" s="69"/>
      <c r="EO105" s="69"/>
      <c r="EP105" s="69"/>
      <c r="EQ105" s="69"/>
      <c r="ER105" s="69"/>
      <c r="ES105" s="69"/>
      <c r="ET105" s="69"/>
      <c r="EU105" s="69"/>
      <c r="EV105" s="69"/>
      <c r="EW105" s="69"/>
      <c r="EX105" s="69"/>
      <c r="EY105" s="69"/>
      <c r="EZ105" s="69"/>
      <c r="FA105" s="69"/>
      <c r="FB105" s="69"/>
      <c r="FC105" s="69"/>
      <c r="FD105" s="69"/>
      <c r="FE105" s="69"/>
      <c r="FF105" s="69"/>
      <c r="FG105" s="69"/>
      <c r="FH105" s="69"/>
      <c r="FI105" s="69"/>
      <c r="FJ105" s="69"/>
      <c r="FK105" s="69"/>
      <c r="FL105" s="69"/>
      <c r="FM105" s="69"/>
      <c r="FN105" s="69"/>
      <c r="FO105" s="69"/>
      <c r="FP105" s="69"/>
      <c r="FQ105" s="69"/>
      <c r="FR105" s="69"/>
      <c r="FS105" s="69"/>
      <c r="FT105" s="69"/>
      <c r="FU105" s="69"/>
      <c r="FV105" s="69"/>
      <c r="FW105" s="69"/>
      <c r="FX105" s="69"/>
      <c r="FY105" s="69"/>
      <c r="FZ105" s="69"/>
      <c r="GA105" s="69"/>
      <c r="GB105" s="69"/>
      <c r="GC105" s="69"/>
      <c r="GD105" s="69"/>
      <c r="GE105" s="69"/>
      <c r="GF105" s="69"/>
      <c r="GG105" s="69"/>
      <c r="GH105" s="69"/>
      <c r="GI105" s="69"/>
      <c r="GJ105" s="69"/>
      <c r="GK105" s="69"/>
      <c r="GL105" s="69"/>
      <c r="GM105" s="69"/>
      <c r="GN105" s="69"/>
      <c r="GO105" s="69"/>
      <c r="GP105" s="69"/>
      <c r="GQ105" s="69"/>
      <c r="GR105" s="69"/>
      <c r="GS105" s="69"/>
      <c r="GT105" s="69"/>
      <c r="GU105" s="69"/>
      <c r="GV105" s="69"/>
      <c r="GW105" s="69"/>
      <c r="GX105" s="69"/>
      <c r="GY105" s="69"/>
      <c r="GZ105" s="69"/>
      <c r="HA105" s="69"/>
      <c r="HB105" s="69"/>
      <c r="HC105" s="69"/>
      <c r="HD105" s="69"/>
      <c r="HE105" s="69"/>
      <c r="HF105" s="69"/>
      <c r="HG105" s="69"/>
      <c r="HH105" s="69"/>
      <c r="HI105" s="69"/>
    </row>
    <row r="106" spans="1:217" s="69" customFormat="1" ht="18" customHeight="1" x14ac:dyDescent="0.2">
      <c r="U106" s="73"/>
      <c r="V106" s="73"/>
      <c r="AJ106" s="68"/>
      <c r="AK106" s="19"/>
      <c r="AL106" s="19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</row>
    <row r="107" spans="1:217" s="69" customFormat="1" ht="18" customHeight="1" x14ac:dyDescent="0.2">
      <c r="U107" s="73"/>
      <c r="V107" s="73"/>
      <c r="AJ107" s="68"/>
      <c r="AK107" s="19"/>
      <c r="AL107" s="19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</row>
    <row r="108" spans="1:217" s="69" customFormat="1" ht="18" customHeight="1" x14ac:dyDescent="0.2">
      <c r="U108" s="73"/>
      <c r="V108" s="73"/>
      <c r="AJ108" s="68"/>
      <c r="AK108" s="19"/>
      <c r="AL108" s="19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</row>
    <row r="109" spans="1:217" s="69" customFormat="1" ht="18" customHeight="1" x14ac:dyDescent="0.2">
      <c r="U109" s="73"/>
      <c r="V109" s="73"/>
      <c r="AJ109" s="68"/>
      <c r="AK109" s="19"/>
      <c r="AL109" s="19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</row>
    <row r="110" spans="1:217" s="69" customFormat="1" ht="18" customHeight="1" x14ac:dyDescent="0.2">
      <c r="U110" s="73"/>
      <c r="V110" s="73"/>
      <c r="AJ110" s="68"/>
      <c r="AK110" s="19"/>
      <c r="AL110" s="19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</row>
    <row r="111" spans="1:217" s="69" customFormat="1" ht="18" customHeight="1" x14ac:dyDescent="0.2">
      <c r="U111" s="73"/>
      <c r="V111" s="73"/>
      <c r="AJ111" s="68"/>
      <c r="AK111" s="19"/>
      <c r="AL111" s="19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</row>
    <row r="112" spans="1:217" s="69" customFormat="1" ht="12" customHeight="1" x14ac:dyDescent="0.2">
      <c r="U112" s="73"/>
      <c r="V112" s="73"/>
      <c r="AJ112" s="68"/>
      <c r="AK112" s="19"/>
      <c r="AL112" s="19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</row>
    <row r="113" spans="1:57" s="69" customFormat="1" ht="18" customHeight="1" x14ac:dyDescent="0.2">
      <c r="U113" s="73"/>
      <c r="V113" s="73"/>
      <c r="AJ113" s="68"/>
      <c r="AK113" s="19"/>
      <c r="AL113" s="19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</row>
    <row r="114" spans="1:57" s="69" customFormat="1" ht="18" customHeight="1" x14ac:dyDescent="0.2">
      <c r="U114" s="73"/>
      <c r="V114" s="73"/>
      <c r="AJ114" s="68"/>
      <c r="AK114" s="19"/>
      <c r="AL114" s="19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</row>
    <row r="115" spans="1:57" s="69" customFormat="1" ht="18" customHeight="1" x14ac:dyDescent="0.2">
      <c r="U115" s="73"/>
      <c r="V115" s="73"/>
      <c r="W115" s="73"/>
      <c r="AJ115" s="68"/>
      <c r="AK115" s="19"/>
      <c r="AL115" s="19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</row>
    <row r="116" spans="1:57" s="69" customFormat="1" ht="18" customHeight="1" x14ac:dyDescent="0.2">
      <c r="A116" s="95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J116" s="68"/>
      <c r="AK116" s="19"/>
      <c r="AL116" s="19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</row>
    <row r="117" spans="1:57" s="69" customFormat="1" ht="18" customHeight="1" x14ac:dyDescent="0.2">
      <c r="A117" s="95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J117" s="68"/>
      <c r="AK117" s="19"/>
      <c r="AL117" s="19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</row>
    <row r="118" spans="1:57" s="69" customFormat="1" ht="18" customHeight="1" x14ac:dyDescent="0.2">
      <c r="A118" s="95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J118" s="68"/>
      <c r="AK118" s="19"/>
      <c r="AL118" s="19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</row>
    <row r="119" spans="1:57" s="69" customFormat="1" ht="18" customHeight="1" x14ac:dyDescent="0.2">
      <c r="A119" s="95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J119" s="68"/>
      <c r="AK119" s="5"/>
      <c r="AL119" s="19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</row>
    <row r="120" spans="1:57" s="69" customFormat="1" ht="18" customHeight="1" x14ac:dyDescent="0.2">
      <c r="A120" s="95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J120" s="68"/>
      <c r="AK120" s="19"/>
      <c r="AL120" s="19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</row>
    <row r="121" spans="1:57" s="69" customFormat="1" ht="12" customHeight="1" x14ac:dyDescent="0.2">
      <c r="A121" s="95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68"/>
      <c r="AK121" s="19"/>
      <c r="AL121" s="19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</row>
    <row r="122" spans="1:57" s="69" customFormat="1" ht="18" customHeight="1" x14ac:dyDescent="0.2">
      <c r="A122" s="95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68"/>
      <c r="AK122" s="5"/>
      <c r="AL122" s="19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</row>
    <row r="123" spans="1:57" s="69" customFormat="1" ht="18" customHeight="1" x14ac:dyDescent="0.2">
      <c r="A123" s="95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2"/>
      <c r="AK123" s="5"/>
      <c r="AL123" s="5"/>
      <c r="AM123" s="72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</row>
    <row r="124" spans="1:57" s="69" customFormat="1" ht="18" customHeight="1" x14ac:dyDescent="0.2">
      <c r="A124" s="95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19"/>
      <c r="AK124" s="53"/>
      <c r="AL124" s="19"/>
      <c r="AM124" s="19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</row>
    <row r="125" spans="1:57" s="69" customFormat="1" ht="18" customHeight="1" x14ac:dyDescent="0.2">
      <c r="A125" s="95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68"/>
      <c r="AK125" s="5"/>
      <c r="AL125" s="19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</row>
    <row r="126" spans="1:57" s="69" customFormat="1" ht="18" customHeight="1" x14ac:dyDescent="0.2">
      <c r="A126" s="95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2"/>
      <c r="AK126" s="19"/>
      <c r="AL126" s="5"/>
      <c r="AM126" s="72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</row>
    <row r="127" spans="1:57" s="69" customFormat="1" ht="18" customHeight="1" x14ac:dyDescent="0.2">
      <c r="A127" s="95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2"/>
      <c r="AK127" s="19"/>
      <c r="AL127" s="5"/>
      <c r="AM127" s="72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</row>
    <row r="128" spans="1:57" s="69" customFormat="1" ht="18" customHeight="1" x14ac:dyDescent="0.2">
      <c r="A128" s="9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4"/>
      <c r="AK128" s="19"/>
      <c r="AL128" s="53"/>
      <c r="AM128" s="74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</row>
    <row r="129" spans="1:217" s="69" customFormat="1" ht="12" customHeight="1" x14ac:dyDescent="0.2">
      <c r="A129" s="95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2"/>
      <c r="AK129" s="19"/>
      <c r="AL129" s="5"/>
      <c r="AM129" s="72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</row>
    <row r="130" spans="1:217" s="69" customFormat="1" ht="18" customHeight="1" x14ac:dyDescent="0.2">
      <c r="A130" s="95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68"/>
      <c r="AK130" s="19"/>
      <c r="AL130" s="19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</row>
    <row r="131" spans="1:217" s="69" customFormat="1" ht="18" customHeight="1" x14ac:dyDescent="0.2">
      <c r="A131" s="95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68"/>
      <c r="AK131" s="19"/>
      <c r="AL131" s="19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</row>
    <row r="132" spans="1:217" s="69" customFormat="1" ht="18" customHeight="1" x14ac:dyDescent="0.2">
      <c r="A132" s="95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  <c r="AJ132" s="68"/>
      <c r="AK132" s="19"/>
      <c r="AL132" s="19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</row>
    <row r="133" spans="1:217" s="69" customFormat="1" ht="18" customHeight="1" x14ac:dyDescent="0.2">
      <c r="A133" s="95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68"/>
      <c r="AK133" s="19"/>
      <c r="AL133" s="19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</row>
    <row r="134" spans="1:217" s="69" customFormat="1" ht="18" customHeight="1" x14ac:dyDescent="0.2">
      <c r="A134" s="95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68"/>
      <c r="AK134" s="19"/>
      <c r="AL134" s="19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</row>
    <row r="135" spans="1:217" s="69" customFormat="1" ht="18" customHeight="1" x14ac:dyDescent="0.2">
      <c r="A135" s="95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68"/>
      <c r="AK135" s="19"/>
      <c r="AL135" s="19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</row>
    <row r="136" spans="1:217" s="69" customFormat="1" ht="18" customHeight="1" x14ac:dyDescent="0.2">
      <c r="A136" s="95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68"/>
      <c r="AK136" s="19"/>
      <c r="AL136" s="19"/>
      <c r="AM136" s="68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73"/>
      <c r="BQ136" s="73"/>
      <c r="BR136" s="73"/>
      <c r="BS136" s="73"/>
      <c r="BT136" s="73"/>
      <c r="BU136" s="73"/>
      <c r="BV136" s="73"/>
      <c r="BW136" s="73"/>
      <c r="BX136" s="73"/>
      <c r="BY136" s="73"/>
      <c r="BZ136" s="73"/>
      <c r="CA136" s="73"/>
      <c r="CB136" s="73"/>
      <c r="CC136" s="73"/>
      <c r="CD136" s="73"/>
      <c r="CE136" s="73"/>
      <c r="CF136" s="73"/>
      <c r="CG136" s="73"/>
      <c r="CH136" s="73"/>
      <c r="CI136" s="73"/>
      <c r="CJ136" s="73"/>
      <c r="CK136" s="73"/>
      <c r="CL136" s="73"/>
      <c r="CM136" s="73"/>
      <c r="CN136" s="73"/>
      <c r="CO136" s="73"/>
      <c r="CP136" s="73"/>
      <c r="CQ136" s="73"/>
      <c r="CR136" s="73"/>
      <c r="CS136" s="73"/>
      <c r="CT136" s="73"/>
      <c r="CU136" s="73"/>
      <c r="CV136" s="73"/>
      <c r="CW136" s="73"/>
      <c r="CX136" s="73"/>
      <c r="CY136" s="73"/>
      <c r="CZ136" s="73"/>
      <c r="DA136" s="73"/>
      <c r="DB136" s="73"/>
      <c r="DC136" s="73"/>
      <c r="DD136" s="73"/>
      <c r="DE136" s="73"/>
      <c r="DF136" s="73"/>
      <c r="DG136" s="73"/>
      <c r="DH136" s="73"/>
      <c r="DI136" s="73"/>
      <c r="DJ136" s="73"/>
      <c r="DK136" s="73"/>
      <c r="DL136" s="73"/>
      <c r="DM136" s="73"/>
      <c r="DN136" s="73"/>
      <c r="DO136" s="73"/>
      <c r="DP136" s="73"/>
      <c r="DQ136" s="73"/>
      <c r="DR136" s="73"/>
      <c r="DS136" s="73"/>
      <c r="DT136" s="73"/>
      <c r="DU136" s="73"/>
      <c r="DV136" s="73"/>
      <c r="DW136" s="73"/>
      <c r="DX136" s="73"/>
      <c r="DY136" s="73"/>
      <c r="DZ136" s="73"/>
      <c r="EA136" s="73"/>
      <c r="EB136" s="73"/>
      <c r="EC136" s="73"/>
      <c r="ED136" s="73"/>
      <c r="EE136" s="73"/>
      <c r="EF136" s="73"/>
      <c r="EG136" s="73"/>
      <c r="EH136" s="73"/>
      <c r="EI136" s="73"/>
      <c r="EJ136" s="73"/>
      <c r="EK136" s="73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73"/>
      <c r="FA136" s="73"/>
      <c r="FB136" s="73"/>
      <c r="FC136" s="73"/>
      <c r="FD136" s="73"/>
      <c r="FE136" s="73"/>
      <c r="FF136" s="73"/>
      <c r="FG136" s="73"/>
      <c r="FH136" s="73"/>
      <c r="FI136" s="73"/>
      <c r="FJ136" s="73"/>
      <c r="FK136" s="73"/>
      <c r="FL136" s="73"/>
      <c r="FM136" s="73"/>
      <c r="FN136" s="73"/>
      <c r="FO136" s="73"/>
      <c r="FP136" s="73"/>
      <c r="FQ136" s="73"/>
      <c r="FR136" s="73"/>
      <c r="FS136" s="73"/>
      <c r="FT136" s="73"/>
      <c r="FU136" s="73"/>
      <c r="FV136" s="73"/>
      <c r="FW136" s="73"/>
      <c r="FX136" s="73"/>
      <c r="FY136" s="73"/>
      <c r="FZ136" s="73"/>
      <c r="GA136" s="73"/>
      <c r="GB136" s="73"/>
      <c r="GC136" s="73"/>
      <c r="GD136" s="73"/>
      <c r="GE136" s="73"/>
      <c r="GF136" s="73"/>
      <c r="GG136" s="73"/>
      <c r="GH136" s="73"/>
      <c r="GI136" s="73"/>
      <c r="GJ136" s="73"/>
      <c r="GK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</row>
    <row r="137" spans="1:217" ht="12.75" x14ac:dyDescent="0.2">
      <c r="AJ137" s="68"/>
      <c r="AK137" s="19"/>
      <c r="AL137" s="19"/>
      <c r="AM137" s="68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</row>
    <row r="138" spans="1:217" s="63" customFormat="1" ht="18" customHeight="1" x14ac:dyDescent="0.2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68"/>
      <c r="AK138" s="19"/>
      <c r="AL138" s="19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  <c r="DX138" s="69"/>
      <c r="DY138" s="69"/>
      <c r="DZ138" s="69"/>
      <c r="EA138" s="69"/>
      <c r="EB138" s="69"/>
      <c r="EC138" s="69"/>
      <c r="ED138" s="69"/>
      <c r="EE138" s="69"/>
      <c r="EF138" s="69"/>
      <c r="EG138" s="69"/>
      <c r="EH138" s="69"/>
      <c r="EI138" s="69"/>
      <c r="EJ138" s="69"/>
      <c r="EK138" s="69"/>
      <c r="EL138" s="69"/>
      <c r="EM138" s="69"/>
      <c r="EN138" s="69"/>
      <c r="EO138" s="69"/>
      <c r="EP138" s="69"/>
      <c r="EQ138" s="69"/>
      <c r="ER138" s="69"/>
      <c r="ES138" s="69"/>
      <c r="ET138" s="69"/>
      <c r="EU138" s="69"/>
      <c r="EV138" s="69"/>
      <c r="EW138" s="69"/>
      <c r="EX138" s="69"/>
      <c r="EY138" s="69"/>
      <c r="EZ138" s="69"/>
      <c r="FA138" s="69"/>
      <c r="FB138" s="69"/>
      <c r="FC138" s="69"/>
      <c r="FD138" s="69"/>
      <c r="FE138" s="69"/>
      <c r="FF138" s="69"/>
      <c r="FG138" s="69"/>
      <c r="FH138" s="69"/>
      <c r="FI138" s="69"/>
      <c r="FJ138" s="69"/>
      <c r="FK138" s="69"/>
      <c r="FL138" s="69"/>
      <c r="FM138" s="69"/>
      <c r="FN138" s="69"/>
      <c r="FO138" s="69"/>
      <c r="FP138" s="69"/>
      <c r="FQ138" s="69"/>
      <c r="FR138" s="69"/>
      <c r="FS138" s="69"/>
      <c r="FT138" s="69"/>
      <c r="FU138" s="69"/>
      <c r="FV138" s="69"/>
      <c r="FW138" s="69"/>
      <c r="FX138" s="69"/>
      <c r="FY138" s="69"/>
      <c r="FZ138" s="69"/>
      <c r="GA138" s="69"/>
      <c r="GB138" s="69"/>
      <c r="GC138" s="69"/>
      <c r="GD138" s="69"/>
      <c r="GE138" s="69"/>
      <c r="GF138" s="69"/>
      <c r="GG138" s="69"/>
      <c r="GH138" s="69"/>
      <c r="GI138" s="69"/>
      <c r="GJ138" s="69"/>
      <c r="GK138" s="69"/>
      <c r="GL138" s="69"/>
      <c r="GM138" s="69"/>
      <c r="GN138" s="69"/>
      <c r="GO138" s="69"/>
      <c r="GP138" s="69"/>
      <c r="GQ138" s="69"/>
      <c r="GR138" s="69"/>
      <c r="GS138" s="69"/>
      <c r="GT138" s="69"/>
      <c r="GU138" s="69"/>
      <c r="GV138" s="69"/>
      <c r="GW138" s="69"/>
      <c r="GX138" s="69"/>
      <c r="GY138" s="69"/>
      <c r="GZ138" s="69"/>
      <c r="HA138" s="69"/>
      <c r="HB138" s="69"/>
      <c r="HC138" s="69"/>
      <c r="HD138" s="69"/>
      <c r="HE138" s="69"/>
      <c r="HF138" s="69"/>
      <c r="HG138" s="69"/>
      <c r="HH138" s="69"/>
      <c r="HI138" s="69"/>
    </row>
    <row r="139" spans="1:217" s="69" customFormat="1" ht="3.95" customHeight="1" x14ac:dyDescent="0.2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68"/>
      <c r="AK139" s="19"/>
      <c r="AL139" s="19"/>
      <c r="AM139" s="68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</row>
    <row r="140" spans="1:217" ht="14.25" customHeight="1" x14ac:dyDescent="0.2">
      <c r="AJ140" s="68"/>
      <c r="AK140" s="19"/>
      <c r="AL140" s="19"/>
      <c r="AM140" s="68"/>
    </row>
    <row r="141" spans="1:217" ht="20.100000000000001" customHeight="1" x14ac:dyDescent="0.2">
      <c r="AJ141" s="68"/>
      <c r="AK141" s="19"/>
      <c r="AL141" s="19"/>
      <c r="AM141" s="68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  <c r="DM141" s="75"/>
      <c r="DN141" s="75"/>
      <c r="DO141" s="75"/>
      <c r="DP141" s="75"/>
      <c r="DQ141" s="75"/>
      <c r="DR141" s="75"/>
      <c r="DS141" s="75"/>
      <c r="DT141" s="75"/>
      <c r="DU141" s="75"/>
      <c r="DV141" s="75"/>
      <c r="DW141" s="75"/>
      <c r="DX141" s="75"/>
      <c r="DY141" s="75"/>
      <c r="DZ141" s="75"/>
      <c r="EA141" s="75"/>
      <c r="EB141" s="75"/>
      <c r="EC141" s="75"/>
      <c r="ED141" s="75"/>
      <c r="EE141" s="75"/>
      <c r="EF141" s="75"/>
      <c r="EG141" s="75"/>
      <c r="EH141" s="75"/>
      <c r="EI141" s="75"/>
      <c r="EJ141" s="75"/>
      <c r="EK141" s="75"/>
      <c r="EL141" s="75"/>
      <c r="EM141" s="75"/>
      <c r="EN141" s="75"/>
      <c r="EO141" s="75"/>
      <c r="EP141" s="75"/>
      <c r="EQ141" s="75"/>
      <c r="ER141" s="75"/>
      <c r="ES141" s="75"/>
      <c r="ET141" s="75"/>
      <c r="EU141" s="75"/>
      <c r="EV141" s="75"/>
      <c r="EW141" s="75"/>
      <c r="EX141" s="75"/>
      <c r="EY141" s="75"/>
      <c r="EZ141" s="75"/>
      <c r="FA141" s="75"/>
      <c r="FB141" s="75"/>
      <c r="FC141" s="75"/>
      <c r="FD141" s="75"/>
      <c r="FE141" s="75"/>
      <c r="FF141" s="75"/>
      <c r="FG141" s="75"/>
      <c r="FH141" s="75"/>
      <c r="FI141" s="75"/>
      <c r="FJ141" s="75"/>
      <c r="FK141" s="75"/>
      <c r="FL141" s="75"/>
      <c r="FM141" s="75"/>
      <c r="FN141" s="75"/>
      <c r="FO141" s="75"/>
      <c r="FP141" s="75"/>
      <c r="FQ141" s="75"/>
      <c r="FR141" s="75"/>
      <c r="FS141" s="75"/>
      <c r="FT141" s="75"/>
      <c r="FU141" s="75"/>
      <c r="FV141" s="75"/>
      <c r="FW141" s="75"/>
      <c r="FX141" s="75"/>
      <c r="FY141" s="75"/>
      <c r="FZ141" s="75"/>
      <c r="GA141" s="75"/>
      <c r="GB141" s="75"/>
      <c r="GC141" s="75"/>
      <c r="GD141" s="75"/>
      <c r="GE141" s="75"/>
      <c r="GF141" s="75"/>
      <c r="GG141" s="75"/>
      <c r="GH141" s="75"/>
      <c r="GI141" s="75"/>
      <c r="GJ141" s="75"/>
      <c r="GK141" s="75"/>
      <c r="GL141" s="75"/>
      <c r="GM141" s="75"/>
      <c r="GN141" s="75"/>
      <c r="GO141" s="75"/>
      <c r="GP141" s="75"/>
      <c r="GQ141" s="75"/>
      <c r="GR141" s="75"/>
      <c r="GS141" s="75"/>
      <c r="GT141" s="75"/>
      <c r="GU141" s="75"/>
      <c r="GV141" s="75"/>
      <c r="GW141" s="75"/>
      <c r="GX141" s="75"/>
      <c r="GY141" s="75"/>
      <c r="GZ141" s="75"/>
      <c r="HA141" s="75"/>
      <c r="HB141" s="75"/>
      <c r="HC141" s="75"/>
      <c r="HD141" s="75"/>
      <c r="HE141" s="75"/>
      <c r="HF141" s="75"/>
      <c r="HG141" s="75"/>
      <c r="HH141" s="75"/>
      <c r="HI141" s="75"/>
    </row>
    <row r="142" spans="1:217" s="75" customFormat="1" ht="18" customHeight="1" x14ac:dyDescent="0.2">
      <c r="A142" s="95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68"/>
      <c r="AK142" s="19"/>
      <c r="AL142" s="19"/>
      <c r="AM142" s="68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3"/>
      <c r="CS142" s="73"/>
      <c r="CT142" s="73"/>
      <c r="CU142" s="73"/>
      <c r="CV142" s="73"/>
      <c r="CW142" s="73"/>
      <c r="CX142" s="73"/>
      <c r="CY142" s="73"/>
      <c r="CZ142" s="73"/>
      <c r="DA142" s="73"/>
      <c r="DB142" s="73"/>
      <c r="DC142" s="73"/>
      <c r="DD142" s="73"/>
      <c r="DE142" s="73"/>
      <c r="DF142" s="73"/>
      <c r="DG142" s="73"/>
      <c r="DH142" s="73"/>
      <c r="DI142" s="73"/>
      <c r="DJ142" s="73"/>
      <c r="DK142" s="73"/>
      <c r="DL142" s="73"/>
      <c r="DM142" s="73"/>
      <c r="DN142" s="73"/>
      <c r="DO142" s="73"/>
      <c r="DP142" s="73"/>
      <c r="DQ142" s="73"/>
      <c r="DR142" s="73"/>
      <c r="DS142" s="73"/>
      <c r="DT142" s="73"/>
      <c r="DU142" s="73"/>
      <c r="DV142" s="73"/>
      <c r="DW142" s="73"/>
      <c r="DX142" s="73"/>
      <c r="DY142" s="73"/>
      <c r="DZ142" s="73"/>
      <c r="EA142" s="73"/>
      <c r="EB142" s="73"/>
      <c r="EC142" s="73"/>
      <c r="ED142" s="73"/>
      <c r="EE142" s="73"/>
      <c r="EF142" s="73"/>
      <c r="EG142" s="73"/>
      <c r="EH142" s="73"/>
      <c r="EI142" s="73"/>
      <c r="EJ142" s="73"/>
      <c r="EK142" s="73"/>
      <c r="EL142" s="73"/>
      <c r="EM142" s="73"/>
      <c r="EN142" s="73"/>
      <c r="EO142" s="73"/>
      <c r="EP142" s="73"/>
      <c r="EQ142" s="73"/>
      <c r="ER142" s="73"/>
      <c r="ES142" s="73"/>
      <c r="ET142" s="73"/>
      <c r="EU142" s="73"/>
      <c r="EV142" s="73"/>
      <c r="EW142" s="73"/>
      <c r="EX142" s="73"/>
      <c r="EY142" s="73"/>
      <c r="EZ142" s="73"/>
      <c r="FA142" s="73"/>
      <c r="FB142" s="73"/>
      <c r="FC142" s="73"/>
      <c r="FD142" s="73"/>
      <c r="FE142" s="73"/>
      <c r="FF142" s="73"/>
      <c r="FG142" s="73"/>
      <c r="FH142" s="73"/>
      <c r="FI142" s="73"/>
      <c r="FJ142" s="73"/>
      <c r="FK142" s="73"/>
      <c r="FL142" s="73"/>
      <c r="FM142" s="73"/>
      <c r="FN142" s="73"/>
      <c r="FO142" s="73"/>
      <c r="FP142" s="73"/>
      <c r="FQ142" s="73"/>
      <c r="FR142" s="73"/>
      <c r="FS142" s="73"/>
      <c r="FT142" s="73"/>
      <c r="FU142" s="73"/>
      <c r="FV142" s="73"/>
      <c r="FW142" s="73"/>
      <c r="FX142" s="73"/>
      <c r="FY142" s="73"/>
      <c r="FZ142" s="73"/>
      <c r="GA142" s="73"/>
      <c r="GB142" s="73"/>
      <c r="GC142" s="73"/>
      <c r="GD142" s="73"/>
      <c r="GE142" s="73"/>
      <c r="GF142" s="73"/>
      <c r="GG142" s="73"/>
      <c r="GH142" s="73"/>
      <c r="GI142" s="73"/>
      <c r="GJ142" s="73"/>
      <c r="GK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</row>
    <row r="143" spans="1:217" ht="18" customHeight="1" x14ac:dyDescent="0.2">
      <c r="AJ143" s="68"/>
      <c r="AK143" s="19"/>
      <c r="AL143" s="19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  <c r="CO143" s="69"/>
      <c r="CP143" s="69"/>
      <c r="CQ143" s="69"/>
      <c r="CR143" s="69"/>
      <c r="CS143" s="69"/>
      <c r="CT143" s="69"/>
      <c r="CU143" s="69"/>
      <c r="CV143" s="69"/>
      <c r="CW143" s="69"/>
      <c r="CX143" s="69"/>
      <c r="CY143" s="69"/>
      <c r="CZ143" s="69"/>
      <c r="DA143" s="69"/>
      <c r="DB143" s="69"/>
      <c r="DC143" s="69"/>
      <c r="DD143" s="69"/>
      <c r="DE143" s="69"/>
      <c r="DF143" s="69"/>
      <c r="DG143" s="69"/>
      <c r="DH143" s="69"/>
      <c r="DI143" s="69"/>
      <c r="DJ143" s="69"/>
      <c r="DK143" s="69"/>
      <c r="DL143" s="69"/>
      <c r="DM143" s="69"/>
      <c r="DN143" s="69"/>
      <c r="DO143" s="69"/>
      <c r="DP143" s="69"/>
      <c r="DQ143" s="69"/>
      <c r="DR143" s="69"/>
      <c r="DS143" s="69"/>
      <c r="DT143" s="69"/>
      <c r="DU143" s="69"/>
      <c r="DV143" s="69"/>
      <c r="DW143" s="69"/>
      <c r="DX143" s="69"/>
      <c r="DY143" s="69"/>
      <c r="DZ143" s="69"/>
      <c r="EA143" s="69"/>
      <c r="EB143" s="69"/>
      <c r="EC143" s="69"/>
      <c r="ED143" s="69"/>
      <c r="EE143" s="69"/>
      <c r="EF143" s="69"/>
      <c r="EG143" s="69"/>
      <c r="EH143" s="69"/>
      <c r="EI143" s="69"/>
      <c r="EJ143" s="69"/>
      <c r="EK143" s="69"/>
      <c r="EL143" s="69"/>
      <c r="EM143" s="69"/>
      <c r="EN143" s="69"/>
      <c r="EO143" s="69"/>
      <c r="EP143" s="69"/>
      <c r="EQ143" s="69"/>
      <c r="ER143" s="69"/>
      <c r="ES143" s="69"/>
      <c r="ET143" s="69"/>
      <c r="EU143" s="69"/>
      <c r="EV143" s="69"/>
      <c r="EW143" s="69"/>
      <c r="EX143" s="69"/>
      <c r="EY143" s="69"/>
      <c r="EZ143" s="69"/>
      <c r="FA143" s="69"/>
      <c r="FB143" s="69"/>
      <c r="FC143" s="69"/>
      <c r="FD143" s="69"/>
      <c r="FE143" s="69"/>
      <c r="FF143" s="69"/>
      <c r="FG143" s="69"/>
      <c r="FH143" s="69"/>
      <c r="FI143" s="69"/>
      <c r="FJ143" s="69"/>
      <c r="FK143" s="69"/>
      <c r="FL143" s="69"/>
      <c r="FM143" s="69"/>
      <c r="FN143" s="69"/>
      <c r="FO143" s="69"/>
      <c r="FP143" s="69"/>
      <c r="FQ143" s="69"/>
      <c r="FR143" s="69"/>
      <c r="FS143" s="69"/>
      <c r="FT143" s="69"/>
      <c r="FU143" s="69"/>
      <c r="FV143" s="69"/>
      <c r="FW143" s="69"/>
      <c r="FX143" s="69"/>
      <c r="FY143" s="69"/>
      <c r="FZ143" s="69"/>
      <c r="GA143" s="69"/>
      <c r="GB143" s="69"/>
      <c r="GC143" s="69"/>
      <c r="GD143" s="69"/>
      <c r="GE143" s="69"/>
      <c r="GF143" s="69"/>
      <c r="GG143" s="69"/>
      <c r="GH143" s="69"/>
      <c r="GI143" s="69"/>
      <c r="GJ143" s="69"/>
      <c r="GK143" s="69"/>
      <c r="GL143" s="69"/>
      <c r="GM143" s="69"/>
      <c r="GN143" s="69"/>
      <c r="GO143" s="69"/>
      <c r="GP143" s="69"/>
      <c r="GQ143" s="69"/>
      <c r="GR143" s="69"/>
      <c r="GS143" s="69"/>
      <c r="GT143" s="69"/>
      <c r="GU143" s="69"/>
      <c r="GV143" s="69"/>
      <c r="GW143" s="69"/>
      <c r="GX143" s="69"/>
      <c r="GY143" s="69"/>
      <c r="GZ143" s="69"/>
      <c r="HA143" s="69"/>
      <c r="HB143" s="69"/>
      <c r="HC143" s="69"/>
      <c r="HD143" s="69"/>
      <c r="HE143" s="69"/>
      <c r="HF143" s="69"/>
      <c r="HG143" s="69"/>
      <c r="HH143" s="69"/>
      <c r="HI143" s="69"/>
    </row>
    <row r="144" spans="1:217" s="69" customFormat="1" ht="18" customHeight="1" x14ac:dyDescent="0.2">
      <c r="A144" s="95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68"/>
      <c r="AK144" s="19"/>
      <c r="AL144" s="19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</row>
    <row r="145" spans="1:57" s="69" customFormat="1" ht="18" customHeight="1" x14ac:dyDescent="0.2">
      <c r="A145" s="95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  <c r="AJ145" s="68"/>
      <c r="AK145" s="19"/>
      <c r="AL145" s="19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</row>
    <row r="146" spans="1:57" s="69" customFormat="1" ht="18" customHeight="1" x14ac:dyDescent="0.2">
      <c r="A146" s="95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68"/>
      <c r="AK146" s="19"/>
      <c r="AL146" s="19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</row>
    <row r="147" spans="1:57" s="69" customFormat="1" ht="18" customHeight="1" x14ac:dyDescent="0.2">
      <c r="A147" s="95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68"/>
      <c r="AK147" s="19"/>
      <c r="AL147" s="19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</row>
    <row r="148" spans="1:57" s="69" customFormat="1" ht="18" customHeight="1" x14ac:dyDescent="0.2">
      <c r="A148" s="95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68"/>
      <c r="AK148" s="19"/>
      <c r="AL148" s="19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</row>
    <row r="149" spans="1:57" s="69" customFormat="1" ht="18" customHeight="1" x14ac:dyDescent="0.2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68"/>
      <c r="AK149" s="19"/>
      <c r="AL149" s="1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</row>
    <row r="150" spans="1:57" s="69" customFormat="1" ht="12" customHeight="1" x14ac:dyDescent="0.2">
      <c r="A150" s="95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68"/>
      <c r="AK150" s="19"/>
      <c r="AL150" s="19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</row>
    <row r="151" spans="1:57" s="69" customFormat="1" ht="18" customHeight="1" x14ac:dyDescent="0.2">
      <c r="A151" s="95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68"/>
      <c r="AK151" s="19"/>
      <c r="AL151" s="19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</row>
    <row r="152" spans="1:57" s="69" customFormat="1" ht="18" customHeight="1" x14ac:dyDescent="0.2">
      <c r="A152" s="95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68"/>
      <c r="AK152" s="19"/>
      <c r="AL152" s="19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</row>
    <row r="153" spans="1:57" s="69" customFormat="1" ht="18" customHeight="1" x14ac:dyDescent="0.2">
      <c r="A153" s="95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68"/>
      <c r="AK153" s="19"/>
      <c r="AL153" s="19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</row>
    <row r="154" spans="1:57" s="69" customFormat="1" ht="18" customHeight="1" x14ac:dyDescent="0.2">
      <c r="A154" s="95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68"/>
      <c r="AK154" s="19"/>
      <c r="AL154" s="19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</row>
    <row r="155" spans="1:57" s="69" customFormat="1" ht="18" customHeight="1" x14ac:dyDescent="0.2">
      <c r="A155" s="95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68"/>
      <c r="AK155" s="19"/>
      <c r="AL155" s="19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</row>
    <row r="156" spans="1:57" s="69" customFormat="1" ht="18" customHeight="1" x14ac:dyDescent="0.2">
      <c r="A156" s="95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68"/>
      <c r="AK156" s="19"/>
      <c r="AL156" s="19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</row>
    <row r="157" spans="1:57" s="69" customFormat="1" ht="18" customHeight="1" x14ac:dyDescent="0.2">
      <c r="A157" s="95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68"/>
      <c r="AK157" s="5"/>
      <c r="AL157" s="19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</row>
    <row r="158" spans="1:57" s="69" customFormat="1" ht="18" customHeight="1" x14ac:dyDescent="0.2">
      <c r="A158" s="95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68"/>
      <c r="AK158" s="19"/>
      <c r="AL158" s="19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</row>
    <row r="159" spans="1:57" s="69" customFormat="1" ht="12" customHeight="1" x14ac:dyDescent="0.2">
      <c r="A159" s="95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  <c r="AJ159" s="68"/>
      <c r="AK159" s="19"/>
      <c r="AL159" s="19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</row>
    <row r="160" spans="1:57" s="69" customFormat="1" ht="18" customHeight="1" x14ac:dyDescent="0.2">
      <c r="A160" s="95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68"/>
      <c r="AK160" s="5"/>
      <c r="AL160" s="19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</row>
    <row r="161" spans="1:217" s="69" customFormat="1" ht="18" customHeight="1" x14ac:dyDescent="0.2">
      <c r="A161" s="95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2"/>
      <c r="AK161" s="5"/>
      <c r="AL161" s="5"/>
      <c r="AM161" s="72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</row>
    <row r="162" spans="1:217" s="69" customFormat="1" ht="18" customHeight="1" x14ac:dyDescent="0.2">
      <c r="A162" s="95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19"/>
      <c r="AK162" s="53"/>
      <c r="AL162" s="19"/>
      <c r="AM162" s="19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</row>
    <row r="163" spans="1:217" s="69" customFormat="1" ht="18" customHeight="1" x14ac:dyDescent="0.2">
      <c r="A163" s="95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68"/>
      <c r="AK163" s="5"/>
      <c r="AL163" s="19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</row>
    <row r="164" spans="1:217" s="69" customFormat="1" ht="18" customHeight="1" x14ac:dyDescent="0.2">
      <c r="A164" s="95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2"/>
      <c r="AK164" s="19"/>
      <c r="AL164" s="5"/>
      <c r="AM164" s="72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</row>
    <row r="165" spans="1:217" s="69" customFormat="1" ht="18" customHeight="1" x14ac:dyDescent="0.2">
      <c r="A165" s="95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  <c r="AJ165" s="72"/>
      <c r="AK165" s="19"/>
      <c r="AL165" s="5"/>
      <c r="AM165" s="72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</row>
    <row r="166" spans="1:217" s="69" customFormat="1" ht="18" customHeight="1" x14ac:dyDescent="0.2">
      <c r="A166" s="95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  <c r="AJ166" s="74"/>
      <c r="AK166" s="19"/>
      <c r="AL166" s="53"/>
      <c r="AM166" s="74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</row>
    <row r="167" spans="1:217" s="69" customFormat="1" ht="12" customHeight="1" x14ac:dyDescent="0.2">
      <c r="A167" s="95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2"/>
      <c r="AK167" s="19"/>
      <c r="AL167" s="5"/>
      <c r="AM167" s="72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</row>
    <row r="168" spans="1:217" s="69" customFormat="1" ht="18" customHeight="1" x14ac:dyDescent="0.2">
      <c r="A168" s="95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68"/>
      <c r="AK168" s="19"/>
      <c r="AL168" s="19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</row>
    <row r="169" spans="1:217" s="69" customFormat="1" ht="18" customHeight="1" x14ac:dyDescent="0.2">
      <c r="A169" s="95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68"/>
      <c r="AK169" s="19"/>
      <c r="AL169" s="19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</row>
    <row r="170" spans="1:217" s="69" customFormat="1" ht="18" customHeight="1" x14ac:dyDescent="0.2">
      <c r="A170" s="95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68"/>
      <c r="AK170" s="19"/>
      <c r="AL170" s="19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</row>
    <row r="171" spans="1:217" s="69" customFormat="1" ht="18" customHeight="1" x14ac:dyDescent="0.2">
      <c r="A171" s="95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  <c r="AJ171" s="68"/>
      <c r="AK171" s="19"/>
      <c r="AL171" s="19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</row>
    <row r="172" spans="1:217" s="69" customFormat="1" ht="18" customHeight="1" x14ac:dyDescent="0.2">
      <c r="A172" s="95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68"/>
      <c r="AK172" s="19"/>
      <c r="AL172" s="19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</row>
    <row r="173" spans="1:217" s="69" customFormat="1" ht="18" customHeight="1" x14ac:dyDescent="0.2">
      <c r="A173" s="95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68"/>
      <c r="AK173" s="19"/>
      <c r="AL173" s="19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</row>
    <row r="174" spans="1:217" s="69" customFormat="1" ht="18" customHeight="1" x14ac:dyDescent="0.2">
      <c r="A174" s="95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68"/>
      <c r="AK174" s="19"/>
      <c r="AL174" s="19"/>
      <c r="AM174" s="68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73"/>
      <c r="EF174" s="73"/>
      <c r="EG174" s="73"/>
      <c r="EH174" s="73"/>
      <c r="EI174" s="73"/>
      <c r="EJ174" s="73"/>
      <c r="EK174" s="73"/>
      <c r="EL174" s="73"/>
      <c r="EM174" s="73"/>
      <c r="EN174" s="73"/>
      <c r="EO174" s="73"/>
      <c r="EP174" s="73"/>
      <c r="EQ174" s="73"/>
      <c r="ER174" s="73"/>
      <c r="ES174" s="73"/>
      <c r="ET174" s="73"/>
      <c r="EU174" s="73"/>
      <c r="EV174" s="73"/>
      <c r="EW174" s="73"/>
      <c r="EX174" s="73"/>
      <c r="EY174" s="73"/>
      <c r="EZ174" s="73"/>
      <c r="FA174" s="73"/>
      <c r="FB174" s="73"/>
      <c r="FC174" s="73"/>
      <c r="FD174" s="73"/>
      <c r="FE174" s="73"/>
      <c r="FF174" s="73"/>
      <c r="FG174" s="73"/>
      <c r="FH174" s="73"/>
      <c r="FI174" s="73"/>
      <c r="FJ174" s="73"/>
      <c r="FK174" s="73"/>
      <c r="FL174" s="73"/>
      <c r="FM174" s="73"/>
      <c r="FN174" s="73"/>
      <c r="FO174" s="73"/>
      <c r="FP174" s="73"/>
      <c r="FQ174" s="73"/>
      <c r="FR174" s="73"/>
      <c r="FS174" s="73"/>
      <c r="FT174" s="73"/>
      <c r="FU174" s="73"/>
      <c r="FV174" s="73"/>
      <c r="FW174" s="73"/>
      <c r="FX174" s="73"/>
      <c r="FY174" s="73"/>
      <c r="FZ174" s="73"/>
      <c r="GA174" s="73"/>
      <c r="GB174" s="73"/>
      <c r="GC174" s="73"/>
      <c r="GD174" s="73"/>
      <c r="GE174" s="73"/>
      <c r="GF174" s="73"/>
      <c r="GG174" s="73"/>
      <c r="GH174" s="73"/>
      <c r="GI174" s="73"/>
      <c r="GJ174" s="73"/>
      <c r="GK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</row>
    <row r="175" spans="1:217" ht="5.65" customHeight="1" x14ac:dyDescent="0.2">
      <c r="AJ175" s="68"/>
      <c r="AK175" s="19"/>
      <c r="AL175" s="19"/>
      <c r="AM175" s="68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  <c r="DD175" s="63"/>
      <c r="DE175" s="63"/>
      <c r="DF175" s="63"/>
      <c r="DG175" s="63"/>
      <c r="DH175" s="63"/>
      <c r="DI175" s="63"/>
      <c r="DJ175" s="63"/>
      <c r="DK175" s="63"/>
      <c r="DL175" s="63"/>
      <c r="DM175" s="63"/>
      <c r="DN175" s="63"/>
      <c r="DO175" s="63"/>
      <c r="DP175" s="63"/>
      <c r="DQ175" s="63"/>
      <c r="DR175" s="63"/>
      <c r="DS175" s="63"/>
      <c r="DT175" s="63"/>
      <c r="DU175" s="63"/>
      <c r="DV175" s="63"/>
      <c r="DW175" s="63"/>
      <c r="DX175" s="63"/>
      <c r="DY175" s="63"/>
      <c r="DZ175" s="63"/>
      <c r="EA175" s="63"/>
      <c r="EB175" s="63"/>
      <c r="EC175" s="63"/>
      <c r="ED175" s="63"/>
      <c r="EE175" s="63"/>
      <c r="EF175" s="63"/>
      <c r="EG175" s="63"/>
      <c r="EH175" s="63"/>
      <c r="EI175" s="63"/>
      <c r="EJ175" s="63"/>
      <c r="EK175" s="63"/>
      <c r="EL175" s="63"/>
      <c r="EM175" s="63"/>
      <c r="EN175" s="63"/>
      <c r="EO175" s="63"/>
      <c r="EP175" s="63"/>
      <c r="EQ175" s="63"/>
      <c r="ER175" s="63"/>
      <c r="ES175" s="63"/>
      <c r="ET175" s="63"/>
      <c r="EU175" s="63"/>
      <c r="EV175" s="63"/>
      <c r="EW175" s="63"/>
      <c r="EX175" s="63"/>
      <c r="EY175" s="63"/>
      <c r="EZ175" s="63"/>
      <c r="FA175" s="63"/>
      <c r="FB175" s="63"/>
      <c r="FC175" s="63"/>
      <c r="FD175" s="63"/>
      <c r="FE175" s="63"/>
      <c r="FF175" s="63"/>
      <c r="FG175" s="63"/>
      <c r="FH175" s="63"/>
      <c r="FI175" s="63"/>
      <c r="FJ175" s="63"/>
      <c r="FK175" s="63"/>
      <c r="FL175" s="63"/>
      <c r="FM175" s="63"/>
      <c r="FN175" s="63"/>
      <c r="FO175" s="63"/>
      <c r="FP175" s="63"/>
      <c r="FQ175" s="63"/>
      <c r="FR175" s="63"/>
      <c r="FS175" s="63"/>
      <c r="FT175" s="63"/>
      <c r="FU175" s="63"/>
      <c r="FV175" s="63"/>
      <c r="FW175" s="63"/>
      <c r="FX175" s="63"/>
      <c r="FY175" s="63"/>
      <c r="FZ175" s="63"/>
      <c r="GA175" s="63"/>
      <c r="GB175" s="63"/>
      <c r="GC175" s="63"/>
      <c r="GD175" s="63"/>
      <c r="GE175" s="63"/>
      <c r="GF175" s="63"/>
      <c r="GG175" s="63"/>
      <c r="GH175" s="63"/>
      <c r="GI175" s="63"/>
      <c r="GJ175" s="63"/>
      <c r="GK175" s="63"/>
      <c r="GL175" s="63"/>
      <c r="GM175" s="63"/>
      <c r="GN175" s="63"/>
      <c r="GO175" s="63"/>
      <c r="GP175" s="63"/>
      <c r="GQ175" s="63"/>
      <c r="GR175" s="63"/>
      <c r="GS175" s="63"/>
      <c r="GT175" s="63"/>
      <c r="GU175" s="63"/>
      <c r="GV175" s="63"/>
      <c r="GW175" s="63"/>
      <c r="GX175" s="63"/>
      <c r="GY175" s="63"/>
      <c r="GZ175" s="63"/>
      <c r="HA175" s="63"/>
      <c r="HB175" s="63"/>
      <c r="HC175" s="63"/>
      <c r="HD175" s="63"/>
      <c r="HE175" s="63"/>
      <c r="HF175" s="63"/>
      <c r="HG175" s="63"/>
      <c r="HH175" s="63"/>
      <c r="HI175" s="63"/>
    </row>
    <row r="176" spans="1:217" s="63" customFormat="1" ht="18" customHeight="1" x14ac:dyDescent="0.2">
      <c r="A176" s="95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68"/>
      <c r="AK176" s="19"/>
      <c r="AL176" s="19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  <c r="EP176" s="69"/>
      <c r="EQ176" s="69"/>
      <c r="ER176" s="69"/>
      <c r="ES176" s="69"/>
      <c r="ET176" s="69"/>
      <c r="EU176" s="69"/>
      <c r="EV176" s="69"/>
      <c r="EW176" s="69"/>
      <c r="EX176" s="69"/>
      <c r="EY176" s="69"/>
      <c r="EZ176" s="69"/>
      <c r="FA176" s="69"/>
      <c r="FB176" s="69"/>
      <c r="FC176" s="69"/>
      <c r="FD176" s="69"/>
      <c r="FE176" s="69"/>
      <c r="FF176" s="69"/>
      <c r="FG176" s="69"/>
      <c r="FH176" s="69"/>
      <c r="FI176" s="69"/>
      <c r="FJ176" s="69"/>
      <c r="FK176" s="69"/>
      <c r="FL176" s="69"/>
      <c r="FM176" s="69"/>
      <c r="FN176" s="69"/>
      <c r="FO176" s="69"/>
      <c r="FP176" s="69"/>
      <c r="FQ176" s="69"/>
      <c r="FR176" s="69"/>
      <c r="FS176" s="69"/>
      <c r="FT176" s="69"/>
      <c r="FU176" s="69"/>
      <c r="FV176" s="69"/>
      <c r="FW176" s="69"/>
      <c r="FX176" s="69"/>
      <c r="FY176" s="69"/>
      <c r="FZ176" s="69"/>
      <c r="GA176" s="69"/>
      <c r="GB176" s="69"/>
      <c r="GC176" s="69"/>
      <c r="GD176" s="69"/>
      <c r="GE176" s="69"/>
      <c r="GF176" s="69"/>
      <c r="GG176" s="69"/>
      <c r="GH176" s="69"/>
      <c r="GI176" s="69"/>
      <c r="GJ176" s="69"/>
      <c r="GK176" s="69"/>
      <c r="GL176" s="69"/>
      <c r="GM176" s="69"/>
      <c r="GN176" s="69"/>
      <c r="GO176" s="69"/>
      <c r="GP176" s="69"/>
      <c r="GQ176" s="69"/>
      <c r="GR176" s="69"/>
      <c r="GS176" s="69"/>
      <c r="GT176" s="69"/>
      <c r="GU176" s="69"/>
      <c r="GV176" s="69"/>
      <c r="GW176" s="69"/>
      <c r="GX176" s="69"/>
      <c r="GY176" s="69"/>
      <c r="GZ176" s="69"/>
      <c r="HA176" s="69"/>
      <c r="HB176" s="69"/>
      <c r="HC176" s="69"/>
      <c r="HD176" s="69"/>
      <c r="HE176" s="69"/>
      <c r="HF176" s="69"/>
      <c r="HG176" s="69"/>
      <c r="HH176" s="69"/>
      <c r="HI176" s="69"/>
    </row>
    <row r="177" spans="1:217" s="69" customFormat="1" ht="3.95" customHeight="1" x14ac:dyDescent="0.2">
      <c r="A177" s="95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68"/>
      <c r="AK177" s="19"/>
      <c r="AL177" s="19"/>
      <c r="AM177" s="68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  <c r="BQ177" s="73"/>
      <c r="BR177" s="73"/>
      <c r="BS177" s="73"/>
      <c r="BT177" s="73"/>
      <c r="BU177" s="73"/>
      <c r="BV177" s="73"/>
      <c r="BW177" s="73"/>
      <c r="BX177" s="73"/>
      <c r="BY177" s="73"/>
      <c r="BZ177" s="73"/>
      <c r="CA177" s="73"/>
      <c r="CB177" s="73"/>
      <c r="CC177" s="73"/>
      <c r="CD177" s="73"/>
      <c r="CE177" s="73"/>
      <c r="CF177" s="73"/>
      <c r="CG177" s="73"/>
      <c r="CH177" s="73"/>
      <c r="CI177" s="73"/>
      <c r="CJ177" s="73"/>
      <c r="CK177" s="73"/>
      <c r="CL177" s="73"/>
      <c r="CM177" s="73"/>
      <c r="CN177" s="73"/>
      <c r="CO177" s="73"/>
      <c r="CP177" s="73"/>
      <c r="CQ177" s="73"/>
      <c r="CR177" s="73"/>
      <c r="CS177" s="73"/>
      <c r="CT177" s="73"/>
      <c r="CU177" s="73"/>
      <c r="CV177" s="73"/>
      <c r="CW177" s="73"/>
      <c r="CX177" s="73"/>
      <c r="CY177" s="73"/>
      <c r="CZ177" s="73"/>
      <c r="DA177" s="73"/>
      <c r="DB177" s="73"/>
      <c r="DC177" s="73"/>
      <c r="DD177" s="73"/>
      <c r="DE177" s="73"/>
      <c r="DF177" s="73"/>
      <c r="DG177" s="73"/>
      <c r="DH177" s="73"/>
      <c r="DI177" s="73"/>
      <c r="DJ177" s="73"/>
      <c r="DK177" s="73"/>
      <c r="DL177" s="73"/>
      <c r="DM177" s="73"/>
      <c r="DN177" s="73"/>
      <c r="DO177" s="73"/>
      <c r="DP177" s="73"/>
      <c r="DQ177" s="73"/>
      <c r="DR177" s="73"/>
      <c r="DS177" s="73"/>
      <c r="DT177" s="73"/>
      <c r="DU177" s="73"/>
      <c r="DV177" s="73"/>
      <c r="DW177" s="73"/>
      <c r="DX177" s="73"/>
      <c r="DY177" s="73"/>
      <c r="DZ177" s="73"/>
      <c r="EA177" s="73"/>
      <c r="EB177" s="73"/>
      <c r="EC177" s="73"/>
      <c r="ED177" s="73"/>
      <c r="EE177" s="73"/>
      <c r="EF177" s="73"/>
      <c r="EG177" s="73"/>
      <c r="EH177" s="73"/>
      <c r="EI177" s="73"/>
      <c r="EJ177" s="73"/>
      <c r="EK177" s="73"/>
      <c r="EL177" s="73"/>
      <c r="EM177" s="73"/>
      <c r="EN177" s="73"/>
      <c r="EO177" s="73"/>
      <c r="EP177" s="73"/>
      <c r="EQ177" s="73"/>
      <c r="ER177" s="73"/>
      <c r="ES177" s="73"/>
      <c r="ET177" s="73"/>
      <c r="EU177" s="73"/>
      <c r="EV177" s="73"/>
      <c r="EW177" s="73"/>
      <c r="EX177" s="73"/>
      <c r="EY177" s="73"/>
      <c r="EZ177" s="73"/>
      <c r="FA177" s="73"/>
      <c r="FB177" s="73"/>
      <c r="FC177" s="73"/>
      <c r="FD177" s="73"/>
      <c r="FE177" s="73"/>
      <c r="FF177" s="73"/>
      <c r="FG177" s="73"/>
      <c r="FH177" s="73"/>
      <c r="FI177" s="73"/>
      <c r="FJ177" s="73"/>
      <c r="FK177" s="73"/>
      <c r="FL177" s="73"/>
      <c r="FM177" s="73"/>
      <c r="FN177" s="73"/>
      <c r="FO177" s="73"/>
      <c r="FP177" s="73"/>
      <c r="FQ177" s="73"/>
      <c r="FR177" s="73"/>
      <c r="FS177" s="73"/>
      <c r="FT177" s="73"/>
      <c r="FU177" s="73"/>
      <c r="FV177" s="73"/>
      <c r="FW177" s="73"/>
      <c r="FX177" s="73"/>
      <c r="FY177" s="73"/>
      <c r="FZ177" s="73"/>
      <c r="GA177" s="73"/>
      <c r="GB177" s="73"/>
      <c r="GC177" s="73"/>
      <c r="GD177" s="73"/>
      <c r="GE177" s="73"/>
      <c r="GF177" s="73"/>
      <c r="GG177" s="73"/>
      <c r="GH177" s="73"/>
      <c r="GI177" s="73"/>
      <c r="GJ177" s="73"/>
      <c r="GK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</row>
    <row r="178" spans="1:217" ht="14.25" customHeight="1" x14ac:dyDescent="0.2">
      <c r="AJ178" s="68"/>
      <c r="AK178" s="19"/>
      <c r="AL178" s="19"/>
      <c r="AM178" s="68"/>
    </row>
    <row r="179" spans="1:217" ht="20.100000000000001" customHeight="1" x14ac:dyDescent="0.2">
      <c r="AJ179" s="68"/>
      <c r="AK179" s="19"/>
      <c r="AL179" s="19"/>
      <c r="AM179" s="68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  <c r="DE179" s="75"/>
      <c r="DF179" s="75"/>
      <c r="DG179" s="75"/>
      <c r="DH179" s="75"/>
      <c r="DI179" s="75"/>
      <c r="DJ179" s="75"/>
      <c r="DK179" s="75"/>
      <c r="DL179" s="75"/>
      <c r="DM179" s="75"/>
      <c r="DN179" s="75"/>
      <c r="DO179" s="75"/>
      <c r="DP179" s="75"/>
      <c r="DQ179" s="75"/>
      <c r="DR179" s="75"/>
      <c r="DS179" s="75"/>
      <c r="DT179" s="75"/>
      <c r="DU179" s="75"/>
      <c r="DV179" s="75"/>
      <c r="DW179" s="75"/>
      <c r="DX179" s="75"/>
      <c r="DY179" s="75"/>
      <c r="DZ179" s="75"/>
      <c r="EA179" s="75"/>
      <c r="EB179" s="75"/>
      <c r="EC179" s="75"/>
      <c r="ED179" s="75"/>
      <c r="EE179" s="75"/>
      <c r="EF179" s="75"/>
      <c r="EG179" s="75"/>
      <c r="EH179" s="75"/>
      <c r="EI179" s="75"/>
      <c r="EJ179" s="75"/>
      <c r="EK179" s="75"/>
      <c r="EL179" s="75"/>
      <c r="EM179" s="75"/>
      <c r="EN179" s="75"/>
      <c r="EO179" s="75"/>
      <c r="EP179" s="75"/>
      <c r="EQ179" s="75"/>
      <c r="ER179" s="75"/>
      <c r="ES179" s="75"/>
      <c r="ET179" s="75"/>
      <c r="EU179" s="75"/>
      <c r="EV179" s="75"/>
      <c r="EW179" s="75"/>
      <c r="EX179" s="75"/>
      <c r="EY179" s="75"/>
      <c r="EZ179" s="75"/>
      <c r="FA179" s="75"/>
      <c r="FB179" s="75"/>
      <c r="FC179" s="75"/>
      <c r="FD179" s="75"/>
      <c r="FE179" s="75"/>
      <c r="FF179" s="75"/>
      <c r="FG179" s="75"/>
      <c r="FH179" s="75"/>
      <c r="FI179" s="75"/>
      <c r="FJ179" s="75"/>
      <c r="FK179" s="75"/>
      <c r="FL179" s="75"/>
      <c r="FM179" s="75"/>
      <c r="FN179" s="75"/>
      <c r="FO179" s="75"/>
      <c r="FP179" s="75"/>
      <c r="FQ179" s="75"/>
      <c r="FR179" s="75"/>
      <c r="FS179" s="75"/>
      <c r="FT179" s="75"/>
      <c r="FU179" s="75"/>
      <c r="FV179" s="75"/>
      <c r="FW179" s="75"/>
      <c r="FX179" s="75"/>
      <c r="FY179" s="75"/>
      <c r="FZ179" s="75"/>
      <c r="GA179" s="75"/>
      <c r="GB179" s="75"/>
      <c r="GC179" s="75"/>
      <c r="GD179" s="75"/>
      <c r="GE179" s="75"/>
      <c r="GF179" s="75"/>
      <c r="GG179" s="75"/>
      <c r="GH179" s="75"/>
      <c r="GI179" s="75"/>
      <c r="GJ179" s="75"/>
      <c r="GK179" s="75"/>
      <c r="GL179" s="75"/>
      <c r="GM179" s="75"/>
      <c r="GN179" s="75"/>
      <c r="GO179" s="75"/>
      <c r="GP179" s="75"/>
      <c r="GQ179" s="75"/>
      <c r="GR179" s="75"/>
      <c r="GS179" s="75"/>
      <c r="GT179" s="75"/>
      <c r="GU179" s="75"/>
      <c r="GV179" s="75"/>
      <c r="GW179" s="75"/>
      <c r="GX179" s="75"/>
      <c r="GY179" s="75"/>
      <c r="GZ179" s="75"/>
      <c r="HA179" s="75"/>
      <c r="HB179" s="75"/>
      <c r="HC179" s="75"/>
      <c r="HD179" s="75"/>
      <c r="HE179" s="75"/>
      <c r="HF179" s="75"/>
      <c r="HG179" s="75"/>
      <c r="HH179" s="75"/>
      <c r="HI179" s="75"/>
    </row>
    <row r="180" spans="1:217" s="75" customFormat="1" ht="18" customHeight="1" x14ac:dyDescent="0.2">
      <c r="A180" s="95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68"/>
      <c r="AK180" s="19"/>
      <c r="AL180" s="19"/>
      <c r="AM180" s="68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73"/>
      <c r="BY180" s="73"/>
      <c r="BZ180" s="73"/>
      <c r="CA180" s="73"/>
      <c r="CB180" s="73"/>
      <c r="CC180" s="73"/>
      <c r="CD180" s="73"/>
      <c r="CE180" s="73"/>
      <c r="CF180" s="73"/>
      <c r="CG180" s="73"/>
      <c r="CH180" s="73"/>
      <c r="CI180" s="73"/>
      <c r="CJ180" s="73"/>
      <c r="CK180" s="73"/>
      <c r="CL180" s="73"/>
      <c r="CM180" s="73"/>
      <c r="CN180" s="73"/>
      <c r="CO180" s="73"/>
      <c r="CP180" s="73"/>
      <c r="CQ180" s="73"/>
      <c r="CR180" s="73"/>
      <c r="CS180" s="73"/>
      <c r="CT180" s="73"/>
      <c r="CU180" s="73"/>
      <c r="CV180" s="73"/>
      <c r="CW180" s="73"/>
      <c r="CX180" s="73"/>
      <c r="CY180" s="73"/>
      <c r="CZ180" s="73"/>
      <c r="DA180" s="73"/>
      <c r="DB180" s="73"/>
      <c r="DC180" s="73"/>
      <c r="DD180" s="73"/>
      <c r="DE180" s="73"/>
      <c r="DF180" s="73"/>
      <c r="DG180" s="73"/>
      <c r="DH180" s="73"/>
      <c r="DI180" s="73"/>
      <c r="DJ180" s="73"/>
      <c r="DK180" s="73"/>
      <c r="DL180" s="73"/>
      <c r="DM180" s="73"/>
      <c r="DN180" s="73"/>
      <c r="DO180" s="73"/>
      <c r="DP180" s="73"/>
      <c r="DQ180" s="73"/>
      <c r="DR180" s="73"/>
      <c r="DS180" s="73"/>
      <c r="DT180" s="73"/>
      <c r="DU180" s="73"/>
      <c r="DV180" s="73"/>
      <c r="DW180" s="73"/>
      <c r="DX180" s="73"/>
      <c r="DY180" s="73"/>
      <c r="DZ180" s="73"/>
      <c r="EA180" s="73"/>
      <c r="EB180" s="73"/>
      <c r="EC180" s="73"/>
      <c r="ED180" s="73"/>
      <c r="EE180" s="73"/>
      <c r="EF180" s="73"/>
      <c r="EG180" s="73"/>
      <c r="EH180" s="73"/>
      <c r="EI180" s="73"/>
      <c r="EJ180" s="73"/>
      <c r="EK180" s="73"/>
      <c r="EL180" s="73"/>
      <c r="EM180" s="73"/>
      <c r="EN180" s="73"/>
      <c r="EO180" s="73"/>
      <c r="EP180" s="73"/>
      <c r="EQ180" s="73"/>
      <c r="ER180" s="73"/>
      <c r="ES180" s="73"/>
      <c r="ET180" s="73"/>
      <c r="EU180" s="73"/>
      <c r="EV180" s="73"/>
      <c r="EW180" s="73"/>
      <c r="EX180" s="73"/>
      <c r="EY180" s="73"/>
      <c r="EZ180" s="73"/>
      <c r="FA180" s="73"/>
      <c r="FB180" s="73"/>
      <c r="FC180" s="73"/>
      <c r="FD180" s="73"/>
      <c r="FE180" s="73"/>
      <c r="FF180" s="73"/>
      <c r="FG180" s="73"/>
      <c r="FH180" s="73"/>
      <c r="FI180" s="73"/>
      <c r="FJ180" s="73"/>
      <c r="FK180" s="73"/>
      <c r="FL180" s="73"/>
      <c r="FM180" s="73"/>
      <c r="FN180" s="73"/>
      <c r="FO180" s="73"/>
      <c r="FP180" s="73"/>
      <c r="FQ180" s="73"/>
      <c r="FR180" s="73"/>
      <c r="FS180" s="73"/>
      <c r="FT180" s="73"/>
      <c r="FU180" s="73"/>
      <c r="FV180" s="73"/>
      <c r="FW180" s="73"/>
      <c r="FX180" s="73"/>
      <c r="FY180" s="73"/>
      <c r="FZ180" s="73"/>
      <c r="GA180" s="73"/>
      <c r="GB180" s="73"/>
      <c r="GC180" s="73"/>
      <c r="GD180" s="73"/>
      <c r="GE180" s="73"/>
      <c r="GF180" s="73"/>
      <c r="GG180" s="73"/>
      <c r="GH180" s="73"/>
      <c r="GI180" s="73"/>
      <c r="GJ180" s="73"/>
      <c r="GK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</row>
    <row r="181" spans="1:217" ht="18" customHeight="1" x14ac:dyDescent="0.2">
      <c r="AJ181" s="68"/>
      <c r="AK181" s="19"/>
      <c r="AL181" s="19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  <c r="EP181" s="69"/>
      <c r="EQ181" s="69"/>
      <c r="ER181" s="69"/>
      <c r="ES181" s="69"/>
      <c r="ET181" s="69"/>
      <c r="EU181" s="69"/>
      <c r="EV181" s="69"/>
      <c r="EW181" s="69"/>
      <c r="EX181" s="69"/>
      <c r="EY181" s="69"/>
      <c r="EZ181" s="69"/>
      <c r="FA181" s="69"/>
      <c r="FB181" s="69"/>
      <c r="FC181" s="69"/>
      <c r="FD181" s="69"/>
      <c r="FE181" s="69"/>
      <c r="FF181" s="69"/>
      <c r="FG181" s="69"/>
      <c r="FH181" s="69"/>
      <c r="FI181" s="69"/>
      <c r="FJ181" s="69"/>
      <c r="FK181" s="69"/>
      <c r="FL181" s="69"/>
      <c r="FM181" s="69"/>
      <c r="FN181" s="69"/>
      <c r="FO181" s="69"/>
      <c r="FP181" s="69"/>
      <c r="FQ181" s="69"/>
      <c r="FR181" s="69"/>
      <c r="FS181" s="69"/>
      <c r="FT181" s="69"/>
      <c r="FU181" s="69"/>
      <c r="FV181" s="69"/>
      <c r="FW181" s="69"/>
      <c r="FX181" s="69"/>
      <c r="FY181" s="69"/>
      <c r="FZ181" s="69"/>
      <c r="GA181" s="69"/>
      <c r="GB181" s="69"/>
      <c r="GC181" s="69"/>
      <c r="GD181" s="69"/>
      <c r="GE181" s="69"/>
      <c r="GF181" s="69"/>
      <c r="GG181" s="69"/>
      <c r="GH181" s="69"/>
      <c r="GI181" s="69"/>
      <c r="GJ181" s="69"/>
      <c r="GK181" s="69"/>
      <c r="GL181" s="69"/>
      <c r="GM181" s="69"/>
      <c r="GN181" s="69"/>
      <c r="GO181" s="69"/>
      <c r="GP181" s="69"/>
      <c r="GQ181" s="69"/>
      <c r="GR181" s="69"/>
      <c r="GS181" s="69"/>
      <c r="GT181" s="69"/>
      <c r="GU181" s="69"/>
      <c r="GV181" s="69"/>
      <c r="GW181" s="69"/>
      <c r="GX181" s="69"/>
      <c r="GY181" s="69"/>
      <c r="GZ181" s="69"/>
      <c r="HA181" s="69"/>
      <c r="HB181" s="69"/>
      <c r="HC181" s="69"/>
      <c r="HD181" s="69"/>
      <c r="HE181" s="69"/>
      <c r="HF181" s="69"/>
      <c r="HG181" s="69"/>
      <c r="HH181" s="69"/>
      <c r="HI181" s="69"/>
    </row>
    <row r="182" spans="1:217" s="69" customFormat="1" ht="18" customHeight="1" x14ac:dyDescent="0.2">
      <c r="A182" s="95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  <c r="AJ182" s="68"/>
      <c r="AK182" s="19"/>
      <c r="AL182" s="19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</row>
    <row r="183" spans="1:217" s="69" customFormat="1" ht="18" customHeight="1" x14ac:dyDescent="0.2">
      <c r="A183" s="95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68"/>
      <c r="AK183" s="19"/>
      <c r="AL183" s="19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</row>
    <row r="184" spans="1:217" s="69" customFormat="1" ht="18" customHeight="1" x14ac:dyDescent="0.2">
      <c r="A184" s="95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  <c r="AJ184" s="68"/>
      <c r="AK184" s="19"/>
      <c r="AL184" s="19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</row>
    <row r="185" spans="1:217" s="69" customFormat="1" ht="18" customHeight="1" x14ac:dyDescent="0.2">
      <c r="A185" s="95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  <c r="AJ185" s="68"/>
      <c r="AK185" s="19"/>
      <c r="AL185" s="19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</row>
    <row r="186" spans="1:217" s="69" customFormat="1" ht="18" customHeight="1" x14ac:dyDescent="0.2">
      <c r="A186" s="95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68"/>
      <c r="AK186" s="19"/>
      <c r="AL186" s="19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</row>
    <row r="187" spans="1:217" s="69" customFormat="1" ht="18" customHeight="1" x14ac:dyDescent="0.2">
      <c r="A187" s="95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68"/>
      <c r="AK187" s="19"/>
      <c r="AL187" s="19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</row>
    <row r="188" spans="1:217" s="69" customFormat="1" ht="12" customHeight="1" x14ac:dyDescent="0.2">
      <c r="A188" s="95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  <c r="AJ188" s="68"/>
      <c r="AK188" s="19"/>
      <c r="AL188" s="19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</row>
    <row r="189" spans="1:217" s="69" customFormat="1" ht="18" customHeight="1" x14ac:dyDescent="0.2">
      <c r="A189" s="95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  <c r="AJ189" s="68"/>
      <c r="AK189" s="19"/>
      <c r="AL189" s="19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</row>
    <row r="190" spans="1:217" s="69" customFormat="1" ht="18" customHeight="1" x14ac:dyDescent="0.2">
      <c r="A190" s="95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  <c r="AJ190" s="68"/>
      <c r="AK190" s="19"/>
      <c r="AL190" s="19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</row>
    <row r="191" spans="1:217" s="69" customFormat="1" ht="18" customHeight="1" x14ac:dyDescent="0.2">
      <c r="A191" s="95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68"/>
      <c r="AK191" s="19"/>
      <c r="AL191" s="19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</row>
    <row r="192" spans="1:217" s="69" customFormat="1" ht="18" customHeight="1" x14ac:dyDescent="0.2">
      <c r="A192" s="95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68"/>
      <c r="AK192" s="19"/>
      <c r="AL192" s="19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</row>
    <row r="193" spans="1:57" s="69" customFormat="1" ht="18" customHeight="1" x14ac:dyDescent="0.2">
      <c r="A193" s="95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  <c r="AJ193" s="68"/>
      <c r="AK193" s="19"/>
      <c r="AL193" s="19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</row>
    <row r="194" spans="1:57" s="69" customFormat="1" ht="18" customHeight="1" x14ac:dyDescent="0.2">
      <c r="A194" s="95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68"/>
      <c r="AK194" s="19"/>
      <c r="AL194" s="19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</row>
    <row r="195" spans="1:57" s="69" customFormat="1" ht="18" customHeight="1" x14ac:dyDescent="0.2">
      <c r="A195" s="95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68"/>
      <c r="AK195" s="5"/>
      <c r="AL195" s="19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</row>
    <row r="196" spans="1:57" s="69" customFormat="1" ht="18" customHeight="1" x14ac:dyDescent="0.2">
      <c r="A196" s="95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  <c r="AJ196" s="68"/>
      <c r="AK196" s="19"/>
      <c r="AL196" s="19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</row>
    <row r="197" spans="1:57" s="69" customFormat="1" ht="12" customHeight="1" x14ac:dyDescent="0.2">
      <c r="A197" s="95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  <c r="AJ197" s="68"/>
      <c r="AK197" s="19"/>
      <c r="AL197" s="19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</row>
    <row r="198" spans="1:57" s="69" customFormat="1" ht="18" customHeight="1" x14ac:dyDescent="0.2">
      <c r="A198" s="95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68"/>
      <c r="AK198" s="5"/>
      <c r="AL198" s="19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</row>
    <row r="199" spans="1:57" s="69" customFormat="1" ht="18" customHeight="1" x14ac:dyDescent="0.2">
      <c r="A199" s="95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  <c r="AJ199" s="72"/>
      <c r="AK199" s="5"/>
      <c r="AL199" s="5"/>
      <c r="AM199" s="72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</row>
    <row r="200" spans="1:57" s="69" customFormat="1" ht="18" customHeight="1" x14ac:dyDescent="0.2">
      <c r="A200" s="95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  <c r="AJ200" s="19"/>
      <c r="AK200" s="53"/>
      <c r="AL200" s="19"/>
      <c r="AM200" s="19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</row>
    <row r="201" spans="1:57" s="69" customFormat="1" ht="18" customHeight="1" x14ac:dyDescent="0.2">
      <c r="A201" s="95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68"/>
      <c r="AK201" s="5"/>
      <c r="AL201" s="19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</row>
    <row r="202" spans="1:57" s="69" customFormat="1" ht="18" customHeight="1" x14ac:dyDescent="0.2">
      <c r="A202" s="95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  <c r="AJ202" s="72"/>
      <c r="AK202" s="19"/>
      <c r="AL202" s="5"/>
      <c r="AM202" s="72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</row>
    <row r="203" spans="1:57" s="69" customFormat="1" ht="18" customHeight="1" x14ac:dyDescent="0.2">
      <c r="A203" s="95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  <c r="AJ203" s="72"/>
      <c r="AK203" s="19"/>
      <c r="AL203" s="5"/>
      <c r="AM203" s="72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</row>
    <row r="204" spans="1:57" s="69" customFormat="1" ht="18" customHeight="1" x14ac:dyDescent="0.2">
      <c r="A204" s="95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4"/>
      <c r="AK204" s="19"/>
      <c r="AL204" s="53"/>
      <c r="AM204" s="74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</row>
    <row r="205" spans="1:57" s="69" customFormat="1" ht="12" customHeight="1" x14ac:dyDescent="0.2">
      <c r="A205" s="95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  <c r="AJ205" s="72"/>
      <c r="AK205" s="19"/>
      <c r="AL205" s="5"/>
      <c r="AM205" s="72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</row>
    <row r="206" spans="1:57" s="69" customFormat="1" ht="18" customHeight="1" x14ac:dyDescent="0.2">
      <c r="A206" s="95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  <c r="AJ206" s="68"/>
      <c r="AK206" s="19"/>
      <c r="AL206" s="19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</row>
    <row r="207" spans="1:57" s="69" customFormat="1" ht="18" customHeight="1" x14ac:dyDescent="0.2">
      <c r="A207" s="95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  <c r="AJ207" s="68"/>
      <c r="AK207" s="19"/>
      <c r="AL207" s="19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</row>
    <row r="208" spans="1:57" s="69" customFormat="1" ht="18" customHeight="1" x14ac:dyDescent="0.2">
      <c r="A208" s="95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68"/>
      <c r="AK208" s="19"/>
      <c r="AL208" s="19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</row>
    <row r="209" spans="1:217" s="69" customFormat="1" ht="18" customHeight="1" x14ac:dyDescent="0.2">
      <c r="A209" s="95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  <c r="AJ209" s="68"/>
      <c r="AK209" s="19"/>
      <c r="AL209" s="19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</row>
    <row r="210" spans="1:217" s="69" customFormat="1" ht="18" customHeight="1" x14ac:dyDescent="0.2">
      <c r="A210" s="95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68"/>
      <c r="AK210" s="19"/>
      <c r="AL210" s="19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</row>
    <row r="211" spans="1:217" s="69" customFormat="1" ht="18" customHeight="1" x14ac:dyDescent="0.2">
      <c r="A211" s="95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68"/>
      <c r="AK211" s="19"/>
      <c r="AL211" s="19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</row>
    <row r="212" spans="1:217" s="69" customFormat="1" ht="18" customHeight="1" x14ac:dyDescent="0.2">
      <c r="A212" s="95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68"/>
      <c r="AK212" s="19"/>
      <c r="AL212" s="19"/>
      <c r="AM212" s="68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3"/>
      <c r="BG212" s="73"/>
      <c r="BH212" s="73"/>
      <c r="BI212" s="73"/>
      <c r="BJ212" s="73"/>
      <c r="BK212" s="73"/>
      <c r="BL212" s="73"/>
      <c r="BM212" s="73"/>
      <c r="BN212" s="73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73"/>
      <c r="CB212" s="73"/>
      <c r="CC212" s="73"/>
      <c r="CD212" s="73"/>
      <c r="CE212" s="73"/>
      <c r="CF212" s="73"/>
      <c r="CG212" s="73"/>
      <c r="CH212" s="73"/>
      <c r="CI212" s="73"/>
      <c r="CJ212" s="73"/>
      <c r="CK212" s="73"/>
      <c r="CL212" s="73"/>
      <c r="CM212" s="73"/>
      <c r="CN212" s="73"/>
      <c r="CO212" s="73"/>
      <c r="CP212" s="73"/>
      <c r="CQ212" s="73"/>
      <c r="CR212" s="73"/>
      <c r="CS212" s="73"/>
      <c r="CT212" s="73"/>
      <c r="CU212" s="73"/>
      <c r="CV212" s="73"/>
      <c r="CW212" s="73"/>
      <c r="CX212" s="73"/>
      <c r="CY212" s="73"/>
      <c r="CZ212" s="73"/>
      <c r="DA212" s="73"/>
      <c r="DB212" s="73"/>
      <c r="DC212" s="73"/>
      <c r="DD212" s="73"/>
      <c r="DE212" s="73"/>
      <c r="DF212" s="73"/>
      <c r="DG212" s="73"/>
      <c r="DH212" s="73"/>
      <c r="DI212" s="73"/>
      <c r="DJ212" s="73"/>
      <c r="DK212" s="73"/>
      <c r="DL212" s="73"/>
      <c r="DM212" s="73"/>
      <c r="DN212" s="73"/>
      <c r="DO212" s="73"/>
      <c r="DP212" s="73"/>
      <c r="DQ212" s="73"/>
      <c r="DR212" s="73"/>
      <c r="DS212" s="73"/>
      <c r="DT212" s="73"/>
      <c r="DU212" s="73"/>
      <c r="DV212" s="73"/>
      <c r="DW212" s="73"/>
      <c r="DX212" s="73"/>
      <c r="DY212" s="73"/>
      <c r="DZ212" s="73"/>
      <c r="EA212" s="73"/>
      <c r="EB212" s="73"/>
      <c r="EC212" s="73"/>
      <c r="ED212" s="73"/>
      <c r="EE212" s="73"/>
      <c r="EF212" s="73"/>
      <c r="EG212" s="73"/>
      <c r="EH212" s="73"/>
      <c r="EI212" s="73"/>
      <c r="EJ212" s="73"/>
      <c r="EK212" s="73"/>
      <c r="EL212" s="73"/>
      <c r="EM212" s="73"/>
      <c r="EN212" s="73"/>
      <c r="EO212" s="73"/>
      <c r="EP212" s="73"/>
      <c r="EQ212" s="73"/>
      <c r="ER212" s="73"/>
      <c r="ES212" s="73"/>
      <c r="ET212" s="73"/>
      <c r="EU212" s="73"/>
      <c r="EV212" s="73"/>
      <c r="EW212" s="73"/>
      <c r="EX212" s="73"/>
      <c r="EY212" s="73"/>
      <c r="EZ212" s="73"/>
      <c r="FA212" s="73"/>
      <c r="FB212" s="73"/>
      <c r="FC212" s="73"/>
      <c r="FD212" s="73"/>
      <c r="FE212" s="73"/>
      <c r="FF212" s="73"/>
      <c r="FG212" s="73"/>
      <c r="FH212" s="73"/>
      <c r="FI212" s="73"/>
      <c r="FJ212" s="73"/>
      <c r="FK212" s="73"/>
      <c r="FL212" s="73"/>
      <c r="FM212" s="73"/>
      <c r="FN212" s="73"/>
      <c r="FO212" s="73"/>
      <c r="FP212" s="73"/>
      <c r="FQ212" s="73"/>
      <c r="FR212" s="73"/>
      <c r="FS212" s="73"/>
      <c r="FT212" s="73"/>
      <c r="FU212" s="73"/>
      <c r="FV212" s="73"/>
      <c r="FW212" s="73"/>
      <c r="FX212" s="73"/>
      <c r="FY212" s="73"/>
      <c r="FZ212" s="73"/>
      <c r="GA212" s="73"/>
      <c r="GB212" s="73"/>
      <c r="GC212" s="73"/>
      <c r="GD212" s="73"/>
      <c r="GE212" s="73"/>
      <c r="GF212" s="73"/>
      <c r="GG212" s="73"/>
      <c r="GH212" s="73"/>
      <c r="GI212" s="73"/>
      <c r="GJ212" s="73"/>
      <c r="GK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</row>
    <row r="213" spans="1:217" ht="5.65" customHeight="1" x14ac:dyDescent="0.2">
      <c r="AJ213" s="68"/>
      <c r="AK213" s="19"/>
      <c r="AL213" s="19"/>
      <c r="AM213" s="68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  <c r="DD213" s="63"/>
      <c r="DE213" s="63"/>
      <c r="DF213" s="63"/>
      <c r="DG213" s="63"/>
      <c r="DH213" s="63"/>
      <c r="DI213" s="63"/>
      <c r="DJ213" s="63"/>
      <c r="DK213" s="63"/>
      <c r="DL213" s="63"/>
      <c r="DM213" s="63"/>
      <c r="DN213" s="63"/>
      <c r="DO213" s="63"/>
      <c r="DP213" s="63"/>
      <c r="DQ213" s="63"/>
      <c r="DR213" s="63"/>
      <c r="DS213" s="63"/>
      <c r="DT213" s="63"/>
      <c r="DU213" s="63"/>
      <c r="DV213" s="63"/>
      <c r="DW213" s="63"/>
      <c r="DX213" s="63"/>
      <c r="DY213" s="63"/>
      <c r="DZ213" s="63"/>
      <c r="EA213" s="63"/>
      <c r="EB213" s="63"/>
      <c r="EC213" s="63"/>
      <c r="ED213" s="63"/>
      <c r="EE213" s="63"/>
      <c r="EF213" s="63"/>
      <c r="EG213" s="63"/>
      <c r="EH213" s="63"/>
      <c r="EI213" s="63"/>
      <c r="EJ213" s="63"/>
      <c r="EK213" s="63"/>
      <c r="EL213" s="63"/>
      <c r="EM213" s="63"/>
      <c r="EN213" s="63"/>
      <c r="EO213" s="63"/>
      <c r="EP213" s="63"/>
      <c r="EQ213" s="63"/>
      <c r="ER213" s="63"/>
      <c r="ES213" s="63"/>
      <c r="ET213" s="63"/>
      <c r="EU213" s="63"/>
      <c r="EV213" s="63"/>
      <c r="EW213" s="63"/>
      <c r="EX213" s="63"/>
      <c r="EY213" s="63"/>
      <c r="EZ213" s="63"/>
      <c r="FA213" s="63"/>
      <c r="FB213" s="63"/>
      <c r="FC213" s="63"/>
      <c r="FD213" s="63"/>
      <c r="FE213" s="63"/>
      <c r="FF213" s="63"/>
      <c r="FG213" s="63"/>
      <c r="FH213" s="63"/>
      <c r="FI213" s="63"/>
      <c r="FJ213" s="63"/>
      <c r="FK213" s="63"/>
      <c r="FL213" s="63"/>
      <c r="FM213" s="63"/>
      <c r="FN213" s="63"/>
      <c r="FO213" s="63"/>
      <c r="FP213" s="63"/>
      <c r="FQ213" s="63"/>
      <c r="FR213" s="63"/>
      <c r="FS213" s="63"/>
      <c r="FT213" s="63"/>
      <c r="FU213" s="63"/>
      <c r="FV213" s="63"/>
      <c r="FW213" s="63"/>
      <c r="FX213" s="63"/>
      <c r="FY213" s="63"/>
      <c r="FZ213" s="63"/>
      <c r="GA213" s="63"/>
      <c r="GB213" s="63"/>
      <c r="GC213" s="63"/>
      <c r="GD213" s="63"/>
      <c r="GE213" s="63"/>
      <c r="GF213" s="63"/>
      <c r="GG213" s="63"/>
      <c r="GH213" s="63"/>
      <c r="GI213" s="63"/>
      <c r="GJ213" s="63"/>
      <c r="GK213" s="63"/>
      <c r="GL213" s="63"/>
      <c r="GM213" s="63"/>
      <c r="GN213" s="63"/>
      <c r="GO213" s="63"/>
      <c r="GP213" s="63"/>
      <c r="GQ213" s="63"/>
      <c r="GR213" s="63"/>
      <c r="GS213" s="63"/>
      <c r="GT213" s="63"/>
      <c r="GU213" s="63"/>
      <c r="GV213" s="63"/>
      <c r="GW213" s="63"/>
      <c r="GX213" s="63"/>
      <c r="GY213" s="63"/>
      <c r="GZ213" s="63"/>
      <c r="HA213" s="63"/>
      <c r="HB213" s="63"/>
      <c r="HC213" s="63"/>
      <c r="HD213" s="63"/>
      <c r="HE213" s="63"/>
      <c r="HF213" s="63"/>
      <c r="HG213" s="63"/>
      <c r="HH213" s="63"/>
      <c r="HI213" s="63"/>
    </row>
    <row r="214" spans="1:217" s="63" customFormat="1" ht="18" customHeight="1" x14ac:dyDescent="0.2">
      <c r="A214" s="95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  <c r="AJ214" s="68"/>
      <c r="AK214" s="19"/>
      <c r="AL214" s="19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  <c r="CL214" s="69"/>
      <c r="CM214" s="69"/>
      <c r="CN214" s="69"/>
      <c r="CO214" s="69"/>
      <c r="CP214" s="69"/>
      <c r="CQ214" s="69"/>
      <c r="CR214" s="69"/>
      <c r="CS214" s="69"/>
      <c r="CT214" s="69"/>
      <c r="CU214" s="69"/>
      <c r="CV214" s="69"/>
      <c r="CW214" s="69"/>
      <c r="CX214" s="69"/>
      <c r="CY214" s="69"/>
      <c r="CZ214" s="69"/>
      <c r="DA214" s="69"/>
      <c r="DB214" s="69"/>
      <c r="DC214" s="69"/>
      <c r="DD214" s="69"/>
      <c r="DE214" s="69"/>
      <c r="DF214" s="69"/>
      <c r="DG214" s="69"/>
      <c r="DH214" s="69"/>
      <c r="DI214" s="69"/>
      <c r="DJ214" s="69"/>
      <c r="DK214" s="69"/>
      <c r="DL214" s="69"/>
      <c r="DM214" s="69"/>
      <c r="DN214" s="69"/>
      <c r="DO214" s="69"/>
      <c r="DP214" s="69"/>
      <c r="DQ214" s="69"/>
      <c r="DR214" s="69"/>
      <c r="DS214" s="69"/>
      <c r="DT214" s="69"/>
      <c r="DU214" s="69"/>
      <c r="DV214" s="69"/>
      <c r="DW214" s="69"/>
      <c r="DX214" s="69"/>
      <c r="DY214" s="69"/>
      <c r="DZ214" s="69"/>
      <c r="EA214" s="69"/>
      <c r="EB214" s="69"/>
      <c r="EC214" s="69"/>
      <c r="ED214" s="69"/>
      <c r="EE214" s="69"/>
      <c r="EF214" s="69"/>
      <c r="EG214" s="69"/>
      <c r="EH214" s="69"/>
      <c r="EI214" s="69"/>
      <c r="EJ214" s="69"/>
      <c r="EK214" s="69"/>
      <c r="EL214" s="69"/>
      <c r="EM214" s="69"/>
      <c r="EN214" s="69"/>
      <c r="EO214" s="69"/>
      <c r="EP214" s="69"/>
      <c r="EQ214" s="69"/>
      <c r="ER214" s="69"/>
      <c r="ES214" s="69"/>
      <c r="ET214" s="69"/>
      <c r="EU214" s="69"/>
      <c r="EV214" s="69"/>
      <c r="EW214" s="69"/>
      <c r="EX214" s="69"/>
      <c r="EY214" s="69"/>
      <c r="EZ214" s="69"/>
      <c r="FA214" s="69"/>
      <c r="FB214" s="69"/>
      <c r="FC214" s="69"/>
      <c r="FD214" s="69"/>
      <c r="FE214" s="69"/>
      <c r="FF214" s="69"/>
      <c r="FG214" s="69"/>
      <c r="FH214" s="69"/>
      <c r="FI214" s="69"/>
      <c r="FJ214" s="69"/>
      <c r="FK214" s="69"/>
      <c r="FL214" s="69"/>
      <c r="FM214" s="69"/>
      <c r="FN214" s="69"/>
      <c r="FO214" s="69"/>
      <c r="FP214" s="69"/>
      <c r="FQ214" s="69"/>
      <c r="FR214" s="69"/>
      <c r="FS214" s="69"/>
      <c r="FT214" s="69"/>
      <c r="FU214" s="69"/>
      <c r="FV214" s="69"/>
      <c r="FW214" s="69"/>
      <c r="FX214" s="69"/>
      <c r="FY214" s="69"/>
      <c r="FZ214" s="69"/>
      <c r="GA214" s="69"/>
      <c r="GB214" s="69"/>
      <c r="GC214" s="69"/>
      <c r="GD214" s="69"/>
      <c r="GE214" s="69"/>
      <c r="GF214" s="69"/>
      <c r="GG214" s="69"/>
      <c r="GH214" s="69"/>
      <c r="GI214" s="69"/>
      <c r="GJ214" s="69"/>
      <c r="GK214" s="69"/>
      <c r="GL214" s="69"/>
      <c r="GM214" s="69"/>
      <c r="GN214" s="69"/>
      <c r="GO214" s="69"/>
      <c r="GP214" s="69"/>
      <c r="GQ214" s="69"/>
      <c r="GR214" s="69"/>
      <c r="GS214" s="69"/>
      <c r="GT214" s="69"/>
      <c r="GU214" s="69"/>
      <c r="GV214" s="69"/>
      <c r="GW214" s="69"/>
      <c r="GX214" s="69"/>
      <c r="GY214" s="69"/>
      <c r="GZ214" s="69"/>
      <c r="HA214" s="69"/>
      <c r="HB214" s="69"/>
      <c r="HC214" s="69"/>
      <c r="HD214" s="69"/>
      <c r="HE214" s="69"/>
      <c r="HF214" s="69"/>
      <c r="HG214" s="69"/>
      <c r="HH214" s="69"/>
      <c r="HI214" s="69"/>
    </row>
    <row r="215" spans="1:217" s="69" customFormat="1" ht="3.95" customHeight="1" x14ac:dyDescent="0.2">
      <c r="A215" s="95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68"/>
      <c r="AK215" s="19"/>
      <c r="AL215" s="19"/>
      <c r="AM215" s="68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3"/>
      <c r="BG215" s="73"/>
      <c r="BH215" s="73"/>
      <c r="BI215" s="73"/>
      <c r="BJ215" s="73"/>
      <c r="BK215" s="73"/>
      <c r="BL215" s="73"/>
      <c r="BM215" s="73"/>
      <c r="BN215" s="73"/>
      <c r="BO215" s="73"/>
      <c r="BP215" s="73"/>
      <c r="BQ215" s="73"/>
      <c r="BR215" s="73"/>
      <c r="BS215" s="73"/>
      <c r="BT215" s="73"/>
      <c r="BU215" s="73"/>
      <c r="BV215" s="73"/>
      <c r="BW215" s="73"/>
      <c r="BX215" s="73"/>
      <c r="BY215" s="73"/>
      <c r="BZ215" s="73"/>
      <c r="CA215" s="73"/>
      <c r="CB215" s="73"/>
      <c r="CC215" s="73"/>
      <c r="CD215" s="73"/>
      <c r="CE215" s="73"/>
      <c r="CF215" s="73"/>
      <c r="CG215" s="73"/>
      <c r="CH215" s="73"/>
      <c r="CI215" s="73"/>
      <c r="CJ215" s="73"/>
      <c r="CK215" s="73"/>
      <c r="CL215" s="73"/>
      <c r="CM215" s="73"/>
      <c r="CN215" s="73"/>
      <c r="CO215" s="73"/>
      <c r="CP215" s="73"/>
      <c r="CQ215" s="73"/>
      <c r="CR215" s="73"/>
      <c r="CS215" s="73"/>
      <c r="CT215" s="73"/>
      <c r="CU215" s="73"/>
      <c r="CV215" s="73"/>
      <c r="CW215" s="73"/>
      <c r="CX215" s="73"/>
      <c r="CY215" s="73"/>
      <c r="CZ215" s="73"/>
      <c r="DA215" s="73"/>
      <c r="DB215" s="73"/>
      <c r="DC215" s="73"/>
      <c r="DD215" s="73"/>
      <c r="DE215" s="73"/>
      <c r="DF215" s="73"/>
      <c r="DG215" s="73"/>
      <c r="DH215" s="73"/>
      <c r="DI215" s="73"/>
      <c r="DJ215" s="73"/>
      <c r="DK215" s="73"/>
      <c r="DL215" s="73"/>
      <c r="DM215" s="73"/>
      <c r="DN215" s="73"/>
      <c r="DO215" s="73"/>
      <c r="DP215" s="73"/>
      <c r="DQ215" s="73"/>
      <c r="DR215" s="73"/>
      <c r="DS215" s="73"/>
      <c r="DT215" s="73"/>
      <c r="DU215" s="73"/>
      <c r="DV215" s="73"/>
      <c r="DW215" s="73"/>
      <c r="DX215" s="73"/>
      <c r="DY215" s="73"/>
      <c r="DZ215" s="73"/>
      <c r="EA215" s="73"/>
      <c r="EB215" s="73"/>
      <c r="EC215" s="73"/>
      <c r="ED215" s="73"/>
      <c r="EE215" s="73"/>
      <c r="EF215" s="73"/>
      <c r="EG215" s="73"/>
      <c r="EH215" s="73"/>
      <c r="EI215" s="73"/>
      <c r="EJ215" s="73"/>
      <c r="EK215" s="73"/>
      <c r="EL215" s="73"/>
      <c r="EM215" s="73"/>
      <c r="EN215" s="73"/>
      <c r="EO215" s="73"/>
      <c r="EP215" s="73"/>
      <c r="EQ215" s="73"/>
      <c r="ER215" s="73"/>
      <c r="ES215" s="73"/>
      <c r="ET215" s="73"/>
      <c r="EU215" s="73"/>
      <c r="EV215" s="73"/>
      <c r="EW215" s="73"/>
      <c r="EX215" s="73"/>
      <c r="EY215" s="73"/>
      <c r="EZ215" s="73"/>
      <c r="FA215" s="73"/>
      <c r="FB215" s="73"/>
      <c r="FC215" s="73"/>
      <c r="FD215" s="73"/>
      <c r="FE215" s="73"/>
      <c r="FF215" s="73"/>
      <c r="FG215" s="73"/>
      <c r="FH215" s="73"/>
      <c r="FI215" s="73"/>
      <c r="FJ215" s="73"/>
      <c r="FK215" s="73"/>
      <c r="FL215" s="73"/>
      <c r="FM215" s="73"/>
      <c r="FN215" s="73"/>
      <c r="FO215" s="73"/>
      <c r="FP215" s="73"/>
      <c r="FQ215" s="73"/>
      <c r="FR215" s="73"/>
      <c r="FS215" s="73"/>
      <c r="FT215" s="73"/>
      <c r="FU215" s="73"/>
      <c r="FV215" s="73"/>
      <c r="FW215" s="73"/>
      <c r="FX215" s="73"/>
      <c r="FY215" s="73"/>
      <c r="FZ215" s="73"/>
      <c r="GA215" s="73"/>
      <c r="GB215" s="73"/>
      <c r="GC215" s="73"/>
      <c r="GD215" s="73"/>
      <c r="GE215" s="73"/>
      <c r="GF215" s="73"/>
      <c r="GG215" s="73"/>
      <c r="GH215" s="73"/>
      <c r="GI215" s="73"/>
      <c r="GJ215" s="73"/>
      <c r="GK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</row>
    <row r="216" spans="1:217" ht="14.25" customHeight="1" x14ac:dyDescent="0.2">
      <c r="AJ216" s="68"/>
      <c r="AK216" s="19"/>
      <c r="AL216" s="19"/>
      <c r="AM216" s="68"/>
    </row>
    <row r="217" spans="1:217" ht="20.100000000000001" customHeight="1" x14ac:dyDescent="0.2">
      <c r="AJ217" s="68"/>
      <c r="AK217" s="19"/>
      <c r="AL217" s="19"/>
      <c r="AM217" s="68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  <c r="DE217" s="75"/>
      <c r="DF217" s="75"/>
      <c r="DG217" s="75"/>
      <c r="DH217" s="75"/>
      <c r="DI217" s="75"/>
      <c r="DJ217" s="75"/>
      <c r="DK217" s="75"/>
      <c r="DL217" s="75"/>
      <c r="DM217" s="75"/>
      <c r="DN217" s="75"/>
      <c r="DO217" s="75"/>
      <c r="DP217" s="75"/>
      <c r="DQ217" s="75"/>
      <c r="DR217" s="75"/>
      <c r="DS217" s="75"/>
      <c r="DT217" s="75"/>
      <c r="DU217" s="75"/>
      <c r="DV217" s="75"/>
      <c r="DW217" s="75"/>
      <c r="DX217" s="75"/>
      <c r="DY217" s="75"/>
      <c r="DZ217" s="75"/>
      <c r="EA217" s="75"/>
      <c r="EB217" s="75"/>
      <c r="EC217" s="75"/>
      <c r="ED217" s="75"/>
      <c r="EE217" s="75"/>
      <c r="EF217" s="75"/>
      <c r="EG217" s="75"/>
      <c r="EH217" s="75"/>
      <c r="EI217" s="75"/>
      <c r="EJ217" s="75"/>
      <c r="EK217" s="75"/>
      <c r="EL217" s="75"/>
      <c r="EM217" s="75"/>
      <c r="EN217" s="75"/>
      <c r="EO217" s="75"/>
      <c r="EP217" s="75"/>
      <c r="EQ217" s="75"/>
      <c r="ER217" s="75"/>
      <c r="ES217" s="75"/>
      <c r="ET217" s="75"/>
      <c r="EU217" s="75"/>
      <c r="EV217" s="75"/>
      <c r="EW217" s="75"/>
      <c r="EX217" s="75"/>
      <c r="EY217" s="75"/>
      <c r="EZ217" s="75"/>
      <c r="FA217" s="75"/>
      <c r="FB217" s="75"/>
      <c r="FC217" s="75"/>
      <c r="FD217" s="75"/>
      <c r="FE217" s="75"/>
      <c r="FF217" s="75"/>
      <c r="FG217" s="75"/>
      <c r="FH217" s="75"/>
      <c r="FI217" s="75"/>
      <c r="FJ217" s="75"/>
      <c r="FK217" s="75"/>
      <c r="FL217" s="75"/>
      <c r="FM217" s="75"/>
      <c r="FN217" s="75"/>
      <c r="FO217" s="75"/>
      <c r="FP217" s="75"/>
      <c r="FQ217" s="75"/>
      <c r="FR217" s="75"/>
      <c r="FS217" s="75"/>
      <c r="FT217" s="75"/>
      <c r="FU217" s="75"/>
      <c r="FV217" s="75"/>
      <c r="FW217" s="75"/>
      <c r="FX217" s="75"/>
      <c r="FY217" s="75"/>
      <c r="FZ217" s="75"/>
      <c r="GA217" s="75"/>
      <c r="GB217" s="75"/>
      <c r="GC217" s="75"/>
      <c r="GD217" s="75"/>
      <c r="GE217" s="75"/>
      <c r="GF217" s="75"/>
      <c r="GG217" s="75"/>
      <c r="GH217" s="75"/>
      <c r="GI217" s="75"/>
      <c r="GJ217" s="75"/>
      <c r="GK217" s="75"/>
      <c r="GL217" s="75"/>
      <c r="GM217" s="75"/>
      <c r="GN217" s="75"/>
      <c r="GO217" s="75"/>
      <c r="GP217" s="75"/>
      <c r="GQ217" s="75"/>
      <c r="GR217" s="75"/>
      <c r="GS217" s="75"/>
      <c r="GT217" s="75"/>
      <c r="GU217" s="75"/>
      <c r="GV217" s="75"/>
      <c r="GW217" s="75"/>
      <c r="GX217" s="75"/>
      <c r="GY217" s="75"/>
      <c r="GZ217" s="75"/>
      <c r="HA217" s="75"/>
      <c r="HB217" s="75"/>
      <c r="HC217" s="75"/>
      <c r="HD217" s="75"/>
      <c r="HE217" s="75"/>
      <c r="HF217" s="75"/>
      <c r="HG217" s="75"/>
      <c r="HH217" s="75"/>
      <c r="HI217" s="75"/>
    </row>
    <row r="218" spans="1:217" s="75" customFormat="1" ht="18" customHeight="1" x14ac:dyDescent="0.2">
      <c r="A218" s="95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68"/>
      <c r="AK218" s="19"/>
      <c r="AL218" s="19"/>
      <c r="AM218" s="68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3"/>
      <c r="BG218" s="73"/>
      <c r="BH218" s="73"/>
      <c r="BI218" s="73"/>
      <c r="BJ218" s="73"/>
      <c r="BK218" s="73"/>
      <c r="BL218" s="73"/>
      <c r="BM218" s="73"/>
      <c r="BN218" s="73"/>
      <c r="BO218" s="73"/>
      <c r="BP218" s="73"/>
      <c r="BQ218" s="73"/>
      <c r="BR218" s="73"/>
      <c r="BS218" s="73"/>
      <c r="BT218" s="73"/>
      <c r="BU218" s="73"/>
      <c r="BV218" s="73"/>
      <c r="BW218" s="73"/>
      <c r="BX218" s="73"/>
      <c r="BY218" s="73"/>
      <c r="BZ218" s="73"/>
      <c r="CA218" s="73"/>
      <c r="CB218" s="73"/>
      <c r="CC218" s="73"/>
      <c r="CD218" s="73"/>
      <c r="CE218" s="73"/>
      <c r="CF218" s="73"/>
      <c r="CG218" s="73"/>
      <c r="CH218" s="73"/>
      <c r="CI218" s="73"/>
      <c r="CJ218" s="73"/>
      <c r="CK218" s="73"/>
      <c r="CL218" s="73"/>
      <c r="CM218" s="73"/>
      <c r="CN218" s="73"/>
      <c r="CO218" s="73"/>
      <c r="CP218" s="73"/>
      <c r="CQ218" s="73"/>
      <c r="CR218" s="73"/>
      <c r="CS218" s="73"/>
      <c r="CT218" s="73"/>
      <c r="CU218" s="73"/>
      <c r="CV218" s="73"/>
      <c r="CW218" s="73"/>
      <c r="CX218" s="73"/>
      <c r="CY218" s="73"/>
      <c r="CZ218" s="73"/>
      <c r="DA218" s="73"/>
      <c r="DB218" s="73"/>
      <c r="DC218" s="73"/>
      <c r="DD218" s="73"/>
      <c r="DE218" s="73"/>
      <c r="DF218" s="73"/>
      <c r="DG218" s="73"/>
      <c r="DH218" s="73"/>
      <c r="DI218" s="73"/>
      <c r="DJ218" s="73"/>
      <c r="DK218" s="73"/>
      <c r="DL218" s="73"/>
      <c r="DM218" s="73"/>
      <c r="DN218" s="73"/>
      <c r="DO218" s="73"/>
      <c r="DP218" s="73"/>
      <c r="DQ218" s="73"/>
      <c r="DR218" s="73"/>
      <c r="DS218" s="73"/>
      <c r="DT218" s="73"/>
      <c r="DU218" s="73"/>
      <c r="DV218" s="73"/>
      <c r="DW218" s="73"/>
      <c r="DX218" s="73"/>
      <c r="DY218" s="73"/>
      <c r="DZ218" s="73"/>
      <c r="EA218" s="73"/>
      <c r="EB218" s="73"/>
      <c r="EC218" s="73"/>
      <c r="ED218" s="73"/>
      <c r="EE218" s="73"/>
      <c r="EF218" s="73"/>
      <c r="EG218" s="73"/>
      <c r="EH218" s="73"/>
      <c r="EI218" s="73"/>
      <c r="EJ218" s="73"/>
      <c r="EK218" s="73"/>
      <c r="EL218" s="73"/>
      <c r="EM218" s="73"/>
      <c r="EN218" s="73"/>
      <c r="EO218" s="73"/>
      <c r="EP218" s="73"/>
      <c r="EQ218" s="73"/>
      <c r="ER218" s="73"/>
      <c r="ES218" s="73"/>
      <c r="ET218" s="73"/>
      <c r="EU218" s="73"/>
      <c r="EV218" s="73"/>
      <c r="EW218" s="73"/>
      <c r="EX218" s="73"/>
      <c r="EY218" s="73"/>
      <c r="EZ218" s="73"/>
      <c r="FA218" s="73"/>
      <c r="FB218" s="73"/>
      <c r="FC218" s="73"/>
      <c r="FD218" s="73"/>
      <c r="FE218" s="73"/>
      <c r="FF218" s="73"/>
      <c r="FG218" s="73"/>
      <c r="FH218" s="73"/>
      <c r="FI218" s="73"/>
      <c r="FJ218" s="73"/>
      <c r="FK218" s="73"/>
      <c r="FL218" s="73"/>
      <c r="FM218" s="73"/>
      <c r="FN218" s="73"/>
      <c r="FO218" s="73"/>
      <c r="FP218" s="73"/>
      <c r="FQ218" s="73"/>
      <c r="FR218" s="73"/>
      <c r="FS218" s="73"/>
      <c r="FT218" s="73"/>
      <c r="FU218" s="73"/>
      <c r="FV218" s="73"/>
      <c r="FW218" s="73"/>
      <c r="FX218" s="73"/>
      <c r="FY218" s="73"/>
      <c r="FZ218" s="73"/>
      <c r="GA218" s="73"/>
      <c r="GB218" s="73"/>
      <c r="GC218" s="73"/>
      <c r="GD218" s="73"/>
      <c r="GE218" s="73"/>
      <c r="GF218" s="73"/>
      <c r="GG218" s="73"/>
      <c r="GH218" s="73"/>
      <c r="GI218" s="73"/>
      <c r="GJ218" s="73"/>
      <c r="GK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</row>
    <row r="219" spans="1:217" ht="18" customHeight="1" x14ac:dyDescent="0.2">
      <c r="AJ219" s="68"/>
      <c r="AK219" s="19"/>
      <c r="AL219" s="19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  <c r="CO219" s="69"/>
      <c r="CP219" s="69"/>
      <c r="CQ219" s="69"/>
      <c r="CR219" s="69"/>
      <c r="CS219" s="69"/>
      <c r="CT219" s="69"/>
      <c r="CU219" s="69"/>
      <c r="CV219" s="69"/>
      <c r="CW219" s="69"/>
      <c r="CX219" s="69"/>
      <c r="CY219" s="69"/>
      <c r="CZ219" s="69"/>
      <c r="DA219" s="69"/>
      <c r="DB219" s="69"/>
      <c r="DC219" s="69"/>
      <c r="DD219" s="69"/>
      <c r="DE219" s="69"/>
      <c r="DF219" s="69"/>
      <c r="DG219" s="69"/>
      <c r="DH219" s="69"/>
      <c r="DI219" s="69"/>
      <c r="DJ219" s="69"/>
      <c r="DK219" s="69"/>
      <c r="DL219" s="69"/>
      <c r="DM219" s="69"/>
      <c r="DN219" s="69"/>
      <c r="DO219" s="69"/>
      <c r="DP219" s="69"/>
      <c r="DQ219" s="69"/>
      <c r="DR219" s="69"/>
      <c r="DS219" s="69"/>
      <c r="DT219" s="69"/>
      <c r="DU219" s="69"/>
      <c r="DV219" s="69"/>
      <c r="DW219" s="69"/>
      <c r="DX219" s="69"/>
      <c r="DY219" s="69"/>
      <c r="DZ219" s="69"/>
      <c r="EA219" s="69"/>
      <c r="EB219" s="69"/>
      <c r="EC219" s="69"/>
      <c r="ED219" s="69"/>
      <c r="EE219" s="69"/>
      <c r="EF219" s="69"/>
      <c r="EG219" s="69"/>
      <c r="EH219" s="69"/>
      <c r="EI219" s="69"/>
      <c r="EJ219" s="69"/>
      <c r="EK219" s="69"/>
      <c r="EL219" s="69"/>
      <c r="EM219" s="69"/>
      <c r="EN219" s="69"/>
      <c r="EO219" s="69"/>
      <c r="EP219" s="69"/>
      <c r="EQ219" s="69"/>
      <c r="ER219" s="69"/>
      <c r="ES219" s="69"/>
      <c r="ET219" s="69"/>
      <c r="EU219" s="69"/>
      <c r="EV219" s="69"/>
      <c r="EW219" s="69"/>
      <c r="EX219" s="69"/>
      <c r="EY219" s="69"/>
      <c r="EZ219" s="69"/>
      <c r="FA219" s="69"/>
      <c r="FB219" s="69"/>
      <c r="FC219" s="69"/>
      <c r="FD219" s="69"/>
      <c r="FE219" s="69"/>
      <c r="FF219" s="69"/>
      <c r="FG219" s="69"/>
      <c r="FH219" s="69"/>
      <c r="FI219" s="69"/>
      <c r="FJ219" s="69"/>
      <c r="FK219" s="69"/>
      <c r="FL219" s="69"/>
      <c r="FM219" s="69"/>
      <c r="FN219" s="69"/>
      <c r="FO219" s="69"/>
      <c r="FP219" s="69"/>
      <c r="FQ219" s="69"/>
      <c r="FR219" s="69"/>
      <c r="FS219" s="69"/>
      <c r="FT219" s="69"/>
      <c r="FU219" s="69"/>
      <c r="FV219" s="69"/>
      <c r="FW219" s="69"/>
      <c r="FX219" s="69"/>
      <c r="FY219" s="69"/>
      <c r="FZ219" s="69"/>
      <c r="GA219" s="69"/>
      <c r="GB219" s="69"/>
      <c r="GC219" s="69"/>
      <c r="GD219" s="69"/>
      <c r="GE219" s="69"/>
      <c r="GF219" s="69"/>
      <c r="GG219" s="69"/>
      <c r="GH219" s="69"/>
      <c r="GI219" s="69"/>
      <c r="GJ219" s="69"/>
      <c r="GK219" s="69"/>
      <c r="GL219" s="69"/>
      <c r="GM219" s="69"/>
      <c r="GN219" s="69"/>
      <c r="GO219" s="69"/>
      <c r="GP219" s="69"/>
      <c r="GQ219" s="69"/>
      <c r="GR219" s="69"/>
      <c r="GS219" s="69"/>
      <c r="GT219" s="69"/>
      <c r="GU219" s="69"/>
      <c r="GV219" s="69"/>
      <c r="GW219" s="69"/>
      <c r="GX219" s="69"/>
      <c r="GY219" s="69"/>
      <c r="GZ219" s="69"/>
      <c r="HA219" s="69"/>
      <c r="HB219" s="69"/>
      <c r="HC219" s="69"/>
      <c r="HD219" s="69"/>
      <c r="HE219" s="69"/>
      <c r="HF219" s="69"/>
      <c r="HG219" s="69"/>
      <c r="HH219" s="69"/>
      <c r="HI219" s="69"/>
    </row>
    <row r="220" spans="1:217" s="69" customFormat="1" ht="18" customHeight="1" x14ac:dyDescent="0.2">
      <c r="A220" s="95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  <c r="AJ220" s="68"/>
      <c r="AK220" s="19"/>
      <c r="AL220" s="19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</row>
    <row r="221" spans="1:217" s="69" customFormat="1" ht="18" customHeight="1" x14ac:dyDescent="0.2">
      <c r="A221" s="95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68"/>
      <c r="AK221" s="19"/>
      <c r="AL221" s="19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</row>
    <row r="222" spans="1:217" s="69" customFormat="1" ht="18" customHeight="1" x14ac:dyDescent="0.2">
      <c r="A222" s="95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68"/>
      <c r="AK222" s="19"/>
      <c r="AL222" s="19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</row>
    <row r="223" spans="1:217" s="69" customFormat="1" ht="18" customHeight="1" x14ac:dyDescent="0.2">
      <c r="A223" s="95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  <c r="AJ223" s="68"/>
      <c r="AK223" s="19"/>
      <c r="AL223" s="19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</row>
    <row r="224" spans="1:217" s="69" customFormat="1" ht="18" customHeight="1" x14ac:dyDescent="0.2">
      <c r="A224" s="95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68"/>
      <c r="AK224" s="19"/>
      <c r="AL224" s="19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</row>
    <row r="225" spans="1:57" s="69" customFormat="1" ht="18" customHeight="1" x14ac:dyDescent="0.2">
      <c r="A225" s="95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68"/>
      <c r="AK225" s="19"/>
      <c r="AL225" s="19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</row>
    <row r="226" spans="1:57" s="69" customFormat="1" ht="12" customHeight="1" x14ac:dyDescent="0.2">
      <c r="A226" s="95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  <c r="AJ226" s="68"/>
      <c r="AK226" s="19"/>
      <c r="AL226" s="19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</row>
    <row r="227" spans="1:57" s="69" customFormat="1" ht="18" customHeight="1" x14ac:dyDescent="0.2">
      <c r="A227" s="95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68"/>
      <c r="AK227" s="19"/>
      <c r="AL227" s="19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</row>
    <row r="228" spans="1:57" s="69" customFormat="1" ht="18" customHeight="1" x14ac:dyDescent="0.2">
      <c r="A228" s="95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68"/>
      <c r="AK228" s="19"/>
      <c r="AL228" s="19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</row>
    <row r="229" spans="1:57" s="69" customFormat="1" ht="18" customHeight="1" x14ac:dyDescent="0.2">
      <c r="A229" s="95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  <c r="AJ229" s="68"/>
      <c r="AK229" s="19"/>
      <c r="AL229" s="19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</row>
    <row r="230" spans="1:57" s="69" customFormat="1" ht="18" customHeight="1" x14ac:dyDescent="0.2">
      <c r="A230" s="95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  <c r="AJ230" s="68"/>
      <c r="AK230" s="19"/>
      <c r="AL230" s="19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</row>
    <row r="231" spans="1:57" s="69" customFormat="1" ht="18" customHeight="1" x14ac:dyDescent="0.2">
      <c r="A231" s="95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  <c r="AJ231" s="68"/>
      <c r="AK231" s="19"/>
      <c r="AL231" s="19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</row>
    <row r="232" spans="1:57" s="69" customFormat="1" ht="18" customHeight="1" x14ac:dyDescent="0.2">
      <c r="A232" s="95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  <c r="AJ232" s="68"/>
      <c r="AK232" s="19"/>
      <c r="AL232" s="19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</row>
    <row r="233" spans="1:57" s="69" customFormat="1" ht="18" customHeight="1" x14ac:dyDescent="0.2">
      <c r="A233" s="95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  <c r="AJ233" s="68"/>
      <c r="AK233" s="5"/>
      <c r="AL233" s="19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</row>
    <row r="234" spans="1:57" s="69" customFormat="1" ht="18" customHeight="1" x14ac:dyDescent="0.2">
      <c r="A234" s="95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68"/>
      <c r="AK234" s="19"/>
      <c r="AL234" s="19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</row>
    <row r="235" spans="1:57" s="69" customFormat="1" ht="12" customHeight="1" x14ac:dyDescent="0.2">
      <c r="A235" s="95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68"/>
      <c r="AK235" s="19"/>
      <c r="AL235" s="19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</row>
    <row r="236" spans="1:57" s="69" customFormat="1" ht="18" customHeight="1" x14ac:dyDescent="0.2">
      <c r="A236" s="95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  <c r="AJ236" s="68"/>
      <c r="AK236" s="5"/>
      <c r="AL236" s="19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</row>
    <row r="237" spans="1:57" s="69" customFormat="1" ht="18" customHeight="1" x14ac:dyDescent="0.2">
      <c r="A237" s="95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  <c r="AJ237" s="72"/>
      <c r="AK237" s="5"/>
      <c r="AL237" s="5"/>
      <c r="AM237" s="72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</row>
    <row r="238" spans="1:57" s="69" customFormat="1" ht="18" customHeight="1" x14ac:dyDescent="0.2">
      <c r="A238" s="95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2"/>
      <c r="AK238" s="53"/>
      <c r="AL238" s="5"/>
      <c r="AM238" s="72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</row>
    <row r="239" spans="1:57" s="69" customFormat="1" ht="18" customHeight="1" x14ac:dyDescent="0.2">
      <c r="A239" s="95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2"/>
      <c r="AK239" s="5"/>
      <c r="AL239" s="5"/>
      <c r="AM239" s="72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</row>
    <row r="240" spans="1:57" s="69" customFormat="1" ht="18" customHeight="1" x14ac:dyDescent="0.2">
      <c r="A240" s="95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2"/>
      <c r="AK240" s="19"/>
      <c r="AL240" s="5"/>
      <c r="AM240" s="72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</row>
    <row r="241" spans="1:217" s="69" customFormat="1" ht="18" customHeight="1" x14ac:dyDescent="0.2">
      <c r="A241" s="95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  <c r="AJ241" s="72"/>
      <c r="AK241" s="19"/>
      <c r="AL241" s="5"/>
      <c r="AM241" s="72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</row>
    <row r="242" spans="1:217" s="69" customFormat="1" ht="18" customHeight="1" x14ac:dyDescent="0.2">
      <c r="A242" s="95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2"/>
      <c r="AK242" s="19"/>
      <c r="AL242" s="5"/>
      <c r="AM242" s="72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</row>
    <row r="243" spans="1:217" s="69" customFormat="1" ht="12" customHeight="1" x14ac:dyDescent="0.2">
      <c r="A243" s="95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2"/>
      <c r="AK243" s="19"/>
      <c r="AL243" s="5"/>
      <c r="AM243" s="72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</row>
    <row r="244" spans="1:217" s="69" customFormat="1" ht="18" customHeight="1" x14ac:dyDescent="0.2">
      <c r="A244" s="95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2"/>
      <c r="AK244" s="19"/>
      <c r="AL244" s="5"/>
      <c r="AM244" s="72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</row>
    <row r="245" spans="1:217" s="69" customFormat="1" ht="18" customHeight="1" x14ac:dyDescent="0.2">
      <c r="A245" s="95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2"/>
      <c r="AK245" s="19"/>
      <c r="AL245" s="5"/>
      <c r="AM245" s="72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</row>
    <row r="246" spans="1:217" s="69" customFormat="1" ht="18" customHeight="1" x14ac:dyDescent="0.2">
      <c r="A246" s="95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2"/>
      <c r="AK246" s="19"/>
      <c r="AL246" s="5"/>
      <c r="AM246" s="72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</row>
    <row r="247" spans="1:217" s="69" customFormat="1" ht="18" customHeight="1" x14ac:dyDescent="0.2">
      <c r="A247" s="95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2"/>
      <c r="AK247" s="19"/>
      <c r="AL247" s="5"/>
      <c r="AM247" s="72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</row>
    <row r="248" spans="1:217" s="69" customFormat="1" ht="18" customHeight="1" x14ac:dyDescent="0.2">
      <c r="A248" s="95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2"/>
      <c r="AK248" s="19"/>
      <c r="AL248" s="5"/>
      <c r="AM248" s="72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</row>
    <row r="249" spans="1:217" s="69" customFormat="1" ht="18" customHeight="1" x14ac:dyDescent="0.2">
      <c r="A249" s="95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2"/>
      <c r="AK249" s="19"/>
      <c r="AL249" s="5"/>
      <c r="AM249" s="72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</row>
    <row r="250" spans="1:217" s="69" customFormat="1" ht="18" customHeight="1" x14ac:dyDescent="0.2">
      <c r="A250" s="95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  <c r="AJ250" s="72"/>
      <c r="AK250" s="19"/>
      <c r="AL250" s="5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  <c r="CI250" s="73"/>
      <c r="CJ250" s="73"/>
      <c r="CK250" s="73"/>
      <c r="CL250" s="73"/>
      <c r="CM250" s="73"/>
      <c r="CN250" s="73"/>
      <c r="CO250" s="73"/>
      <c r="CP250" s="73"/>
      <c r="CQ250" s="73"/>
      <c r="CR250" s="73"/>
      <c r="CS250" s="73"/>
      <c r="CT250" s="73"/>
      <c r="CU250" s="73"/>
      <c r="CV250" s="73"/>
      <c r="CW250" s="73"/>
      <c r="CX250" s="73"/>
      <c r="CY250" s="73"/>
      <c r="CZ250" s="73"/>
      <c r="DA250" s="73"/>
      <c r="DB250" s="73"/>
      <c r="DC250" s="73"/>
      <c r="DD250" s="73"/>
      <c r="DE250" s="73"/>
      <c r="DF250" s="73"/>
      <c r="DG250" s="73"/>
      <c r="DH250" s="73"/>
      <c r="DI250" s="73"/>
      <c r="DJ250" s="73"/>
      <c r="DK250" s="73"/>
      <c r="DL250" s="73"/>
      <c r="DM250" s="73"/>
      <c r="DN250" s="73"/>
      <c r="DO250" s="73"/>
      <c r="DP250" s="73"/>
      <c r="DQ250" s="73"/>
      <c r="DR250" s="73"/>
      <c r="DS250" s="73"/>
      <c r="DT250" s="73"/>
      <c r="DU250" s="73"/>
      <c r="DV250" s="73"/>
      <c r="DW250" s="73"/>
      <c r="DX250" s="73"/>
      <c r="DY250" s="73"/>
      <c r="DZ250" s="73"/>
      <c r="EA250" s="73"/>
      <c r="EB250" s="73"/>
      <c r="EC250" s="73"/>
      <c r="ED250" s="73"/>
      <c r="EE250" s="73"/>
      <c r="EF250" s="73"/>
      <c r="EG250" s="73"/>
      <c r="EH250" s="73"/>
      <c r="EI250" s="73"/>
      <c r="EJ250" s="73"/>
      <c r="EK250" s="73"/>
      <c r="EL250" s="73"/>
      <c r="EM250" s="73"/>
      <c r="EN250" s="73"/>
      <c r="EO250" s="73"/>
      <c r="EP250" s="73"/>
      <c r="EQ250" s="73"/>
      <c r="ER250" s="73"/>
      <c r="ES250" s="73"/>
      <c r="ET250" s="73"/>
      <c r="EU250" s="73"/>
      <c r="EV250" s="73"/>
      <c r="EW250" s="73"/>
      <c r="EX250" s="73"/>
      <c r="EY250" s="73"/>
      <c r="EZ250" s="73"/>
      <c r="FA250" s="73"/>
      <c r="FB250" s="73"/>
      <c r="FC250" s="73"/>
      <c r="FD250" s="73"/>
      <c r="FE250" s="73"/>
      <c r="FF250" s="73"/>
      <c r="FG250" s="73"/>
      <c r="FH250" s="73"/>
      <c r="FI250" s="73"/>
      <c r="FJ250" s="73"/>
      <c r="FK250" s="73"/>
      <c r="FL250" s="73"/>
      <c r="FM250" s="73"/>
      <c r="FN250" s="73"/>
      <c r="FO250" s="73"/>
      <c r="FP250" s="73"/>
      <c r="FQ250" s="73"/>
      <c r="FR250" s="73"/>
      <c r="FS250" s="73"/>
      <c r="FT250" s="73"/>
      <c r="FU250" s="73"/>
      <c r="FV250" s="73"/>
      <c r="FW250" s="73"/>
      <c r="FX250" s="73"/>
      <c r="FY250" s="73"/>
      <c r="FZ250" s="73"/>
      <c r="GA250" s="73"/>
      <c r="GB250" s="73"/>
      <c r="GC250" s="73"/>
      <c r="GD250" s="73"/>
      <c r="GE250" s="73"/>
      <c r="GF250" s="73"/>
      <c r="GG250" s="73"/>
      <c r="GH250" s="73"/>
      <c r="GI250" s="73"/>
      <c r="GJ250" s="73"/>
      <c r="GK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</row>
    <row r="251" spans="1:217" ht="5.65" customHeight="1" x14ac:dyDescent="0.2">
      <c r="AK251" s="19"/>
    </row>
    <row r="252" spans="1:217" ht="5.65" customHeight="1" x14ac:dyDescent="0.2">
      <c r="AK252" s="19"/>
    </row>
    <row r="253" spans="1:217" ht="5.65" customHeight="1" x14ac:dyDescent="0.2">
      <c r="AK253" s="19"/>
    </row>
    <row r="254" spans="1:217" ht="5.65" customHeight="1" x14ac:dyDescent="0.2">
      <c r="AK254" s="19"/>
    </row>
    <row r="255" spans="1:217" ht="5.65" customHeight="1" x14ac:dyDescent="0.2">
      <c r="AK255" s="19"/>
    </row>
    <row r="256" spans="1:217" ht="5.65" customHeight="1" x14ac:dyDescent="0.2">
      <c r="AK256" s="19"/>
    </row>
    <row r="257" spans="37:37" ht="5.65" customHeight="1" x14ac:dyDescent="0.2">
      <c r="AK257" s="19"/>
    </row>
    <row r="258" spans="37:37" ht="5.65" customHeight="1" x14ac:dyDescent="0.2">
      <c r="AK258" s="19"/>
    </row>
    <row r="259" spans="37:37" ht="5.65" customHeight="1" x14ac:dyDescent="0.2">
      <c r="AK259" s="19"/>
    </row>
    <row r="260" spans="37:37" ht="5.65" customHeight="1" x14ac:dyDescent="0.2">
      <c r="AK260" s="19"/>
    </row>
    <row r="261" spans="37:37" ht="5.65" customHeight="1" x14ac:dyDescent="0.2">
      <c r="AK261" s="19"/>
    </row>
    <row r="262" spans="37:37" ht="5.65" customHeight="1" x14ac:dyDescent="0.2">
      <c r="AK262" s="19"/>
    </row>
    <row r="263" spans="37:37" ht="5.65" customHeight="1" x14ac:dyDescent="0.2">
      <c r="AK263" s="19"/>
    </row>
    <row r="264" spans="37:37" ht="5.65" customHeight="1" x14ac:dyDescent="0.2">
      <c r="AK264" s="19"/>
    </row>
    <row r="265" spans="37:37" ht="5.65" customHeight="1" x14ac:dyDescent="0.2">
      <c r="AK265" s="19"/>
    </row>
    <row r="266" spans="37:37" ht="5.65" customHeight="1" x14ac:dyDescent="0.2">
      <c r="AK266" s="19"/>
    </row>
    <row r="267" spans="37:37" ht="5.65" customHeight="1" x14ac:dyDescent="0.2">
      <c r="AK267" s="19"/>
    </row>
    <row r="268" spans="37:37" ht="5.65" customHeight="1" x14ac:dyDescent="0.2">
      <c r="AK268" s="19"/>
    </row>
    <row r="269" spans="37:37" ht="5.65" customHeight="1" x14ac:dyDescent="0.2">
      <c r="AK269" s="19"/>
    </row>
    <row r="270" spans="37:37" ht="5.65" customHeight="1" x14ac:dyDescent="0.2">
      <c r="AK270" s="19"/>
    </row>
  </sheetData>
  <dataConsolidate/>
  <mergeCells count="547">
    <mergeCell ref="AB71:AC72"/>
    <mergeCell ref="AD71:AF72"/>
    <mergeCell ref="N74:Q74"/>
    <mergeCell ref="AW67:AW68"/>
    <mergeCell ref="AX67:AX68"/>
    <mergeCell ref="AY67:AY68"/>
    <mergeCell ref="N69:Z70"/>
    <mergeCell ref="AB69:AC70"/>
    <mergeCell ref="AD69:AF70"/>
    <mergeCell ref="AQ67:AQ68"/>
    <mergeCell ref="AR67:AR68"/>
    <mergeCell ref="AS67:AS68"/>
    <mergeCell ref="AT67:AT68"/>
    <mergeCell ref="AU67:AU68"/>
    <mergeCell ref="AV67:AV68"/>
    <mergeCell ref="AJ67:AJ68"/>
    <mergeCell ref="AL67:AL68"/>
    <mergeCell ref="AM67:AM68"/>
    <mergeCell ref="AN67:AN68"/>
    <mergeCell ref="AO67:AO68"/>
    <mergeCell ref="AP67:AP68"/>
    <mergeCell ref="N67:Z68"/>
    <mergeCell ref="AB67:AC68"/>
    <mergeCell ref="AD67:AF68"/>
    <mergeCell ref="AH67:AH68"/>
    <mergeCell ref="AI67:AI68"/>
    <mergeCell ref="AO64:AO65"/>
    <mergeCell ref="AP64:AP65"/>
    <mergeCell ref="AQ64:AQ65"/>
    <mergeCell ref="AR64:AR65"/>
    <mergeCell ref="AY62:AY63"/>
    <mergeCell ref="A64:A65"/>
    <mergeCell ref="AH64:AH65"/>
    <mergeCell ref="AI64:AI65"/>
    <mergeCell ref="AJ64:AJ65"/>
    <mergeCell ref="AL64:AL65"/>
    <mergeCell ref="AM64:AM65"/>
    <mergeCell ref="AN64:AN65"/>
    <mergeCell ref="AQ62:AQ63"/>
    <mergeCell ref="AR62:AR63"/>
    <mergeCell ref="AS62:AS63"/>
    <mergeCell ref="AT62:AT63"/>
    <mergeCell ref="AU62:AU63"/>
    <mergeCell ref="AV62:AV63"/>
    <mergeCell ref="AU64:AU65"/>
    <mergeCell ref="AV64:AV65"/>
    <mergeCell ref="AW64:AW65"/>
    <mergeCell ref="AX64:AX65"/>
    <mergeCell ref="AY64:AY65"/>
    <mergeCell ref="AS64:AS65"/>
    <mergeCell ref="AT64:AT65"/>
    <mergeCell ref="AY60:AY61"/>
    <mergeCell ref="A62:A63"/>
    <mergeCell ref="AH62:AH63"/>
    <mergeCell ref="AI62:AI63"/>
    <mergeCell ref="AJ62:AJ63"/>
    <mergeCell ref="AL62:AL63"/>
    <mergeCell ref="AM62:AM63"/>
    <mergeCell ref="AN62:AN63"/>
    <mergeCell ref="AO62:AO63"/>
    <mergeCell ref="AP62:AP63"/>
    <mergeCell ref="AS60:AS61"/>
    <mergeCell ref="AT60:AT61"/>
    <mergeCell ref="AU60:AU61"/>
    <mergeCell ref="AV60:AV61"/>
    <mergeCell ref="AW60:AW61"/>
    <mergeCell ref="AX60:AX61"/>
    <mergeCell ref="AM60:AM61"/>
    <mergeCell ref="AN60:AN61"/>
    <mergeCell ref="AO60:AO61"/>
    <mergeCell ref="AP60:AP61"/>
    <mergeCell ref="AQ60:AQ61"/>
    <mergeCell ref="AR60:AR61"/>
    <mergeCell ref="AW62:AW63"/>
    <mergeCell ref="AX62:AX63"/>
    <mergeCell ref="A60:A61"/>
    <mergeCell ref="AH60:AH61"/>
    <mergeCell ref="AI60:AI61"/>
    <mergeCell ref="AJ60:AJ61"/>
    <mergeCell ref="AL60:AL61"/>
    <mergeCell ref="AO58:AO59"/>
    <mergeCell ref="AP58:AP59"/>
    <mergeCell ref="AQ58:AQ59"/>
    <mergeCell ref="AR58:AR59"/>
    <mergeCell ref="AY56:AY57"/>
    <mergeCell ref="A58:A59"/>
    <mergeCell ref="AH58:AH59"/>
    <mergeCell ref="AI58:AI59"/>
    <mergeCell ref="AJ58:AJ59"/>
    <mergeCell ref="AL58:AL59"/>
    <mergeCell ref="AM58:AM59"/>
    <mergeCell ref="AN58:AN59"/>
    <mergeCell ref="AQ56:AQ57"/>
    <mergeCell ref="AR56:AR57"/>
    <mergeCell ref="AS56:AS57"/>
    <mergeCell ref="AT56:AT57"/>
    <mergeCell ref="AU56:AU57"/>
    <mergeCell ref="AV56:AV57"/>
    <mergeCell ref="AU58:AU59"/>
    <mergeCell ref="AV58:AV59"/>
    <mergeCell ref="AW58:AW59"/>
    <mergeCell ref="AX58:AX59"/>
    <mergeCell ref="AY58:AY59"/>
    <mergeCell ref="AS58:AS59"/>
    <mergeCell ref="AT58:AT59"/>
    <mergeCell ref="AY54:AY55"/>
    <mergeCell ref="A56:A57"/>
    <mergeCell ref="AH56:AH57"/>
    <mergeCell ref="AI56:AI57"/>
    <mergeCell ref="AJ56:AJ57"/>
    <mergeCell ref="AL56:AL57"/>
    <mergeCell ref="AM56:AM57"/>
    <mergeCell ref="AN56:AN57"/>
    <mergeCell ref="AO56:AO57"/>
    <mergeCell ref="AP56:AP57"/>
    <mergeCell ref="AS54:AS55"/>
    <mergeCell ref="AT54:AT55"/>
    <mergeCell ref="AU54:AU55"/>
    <mergeCell ref="AV54:AV55"/>
    <mergeCell ref="AW54:AW55"/>
    <mergeCell ref="AX54:AX55"/>
    <mergeCell ref="AM54:AM55"/>
    <mergeCell ref="AN54:AN55"/>
    <mergeCell ref="AO54:AO55"/>
    <mergeCell ref="AP54:AP55"/>
    <mergeCell ref="AQ54:AQ55"/>
    <mergeCell ref="AR54:AR55"/>
    <mergeCell ref="A54:A55"/>
    <mergeCell ref="AH54:AH55"/>
    <mergeCell ref="AI54:AI55"/>
    <mergeCell ref="AJ54:AJ55"/>
    <mergeCell ref="AK54:AK65"/>
    <mergeCell ref="AL54:AL55"/>
    <mergeCell ref="AT52:AT53"/>
    <mergeCell ref="AU52:AU53"/>
    <mergeCell ref="AV52:AV53"/>
    <mergeCell ref="AW52:AW53"/>
    <mergeCell ref="AX52:AX53"/>
    <mergeCell ref="AW56:AW57"/>
    <mergeCell ref="AX56:AX57"/>
    <mergeCell ref="AY52:AY53"/>
    <mergeCell ref="AN52:AN53"/>
    <mergeCell ref="AO52:AO53"/>
    <mergeCell ref="AP52:AP53"/>
    <mergeCell ref="AQ52:AQ53"/>
    <mergeCell ref="AR52:AR53"/>
    <mergeCell ref="AS52:AS53"/>
    <mergeCell ref="A52:A53"/>
    <mergeCell ref="AH52:AH53"/>
    <mergeCell ref="AI52:AI53"/>
    <mergeCell ref="AJ52:AJ53"/>
    <mergeCell ref="AL52:AL53"/>
    <mergeCell ref="AM52:AM53"/>
    <mergeCell ref="AW50:AW51"/>
    <mergeCell ref="AX50:AX51"/>
    <mergeCell ref="AY50:AY51"/>
    <mergeCell ref="AN50:AN51"/>
    <mergeCell ref="AO50:AO51"/>
    <mergeCell ref="AP50:AP51"/>
    <mergeCell ref="AQ50:AQ51"/>
    <mergeCell ref="AR50:AR51"/>
    <mergeCell ref="AS50:AS51"/>
    <mergeCell ref="A50:A51"/>
    <mergeCell ref="AH50:AH51"/>
    <mergeCell ref="AI50:AI51"/>
    <mergeCell ref="AJ50:AJ51"/>
    <mergeCell ref="AL50:AL51"/>
    <mergeCell ref="AM50:AM51"/>
    <mergeCell ref="AT48:AT49"/>
    <mergeCell ref="AU48:AU49"/>
    <mergeCell ref="AV48:AV49"/>
    <mergeCell ref="AT50:AT51"/>
    <mergeCell ref="AU50:AU51"/>
    <mergeCell ref="AV50:AV51"/>
    <mergeCell ref="AU46:AU47"/>
    <mergeCell ref="AW48:AW49"/>
    <mergeCell ref="AX48:AX49"/>
    <mergeCell ref="AY48:AY49"/>
    <mergeCell ref="AN48:AN49"/>
    <mergeCell ref="AO48:AO49"/>
    <mergeCell ref="AP48:AP49"/>
    <mergeCell ref="AQ48:AQ49"/>
    <mergeCell ref="AR48:AR49"/>
    <mergeCell ref="AS48:AS49"/>
    <mergeCell ref="A48:A49"/>
    <mergeCell ref="AH48:AH49"/>
    <mergeCell ref="AI48:AI49"/>
    <mergeCell ref="AJ48:AJ49"/>
    <mergeCell ref="AL48:AL49"/>
    <mergeCell ref="AM48:AM49"/>
    <mergeCell ref="AP46:AP47"/>
    <mergeCell ref="AQ46:AQ47"/>
    <mergeCell ref="AR46:AR47"/>
    <mergeCell ref="AW44:AW45"/>
    <mergeCell ref="AX44:AX45"/>
    <mergeCell ref="AY44:AY45"/>
    <mergeCell ref="A46:A47"/>
    <mergeCell ref="AH46:AH47"/>
    <mergeCell ref="AI46:AI47"/>
    <mergeCell ref="AJ46:AJ47"/>
    <mergeCell ref="AL46:AL47"/>
    <mergeCell ref="AM46:AM47"/>
    <mergeCell ref="AN46:AN47"/>
    <mergeCell ref="AQ44:AQ45"/>
    <mergeCell ref="AR44:AR45"/>
    <mergeCell ref="AS44:AS45"/>
    <mergeCell ref="AT44:AT45"/>
    <mergeCell ref="AU44:AU45"/>
    <mergeCell ref="AV44:AV45"/>
    <mergeCell ref="AP44:AP45"/>
    <mergeCell ref="AO46:AO47"/>
    <mergeCell ref="AV46:AV47"/>
    <mergeCell ref="AW46:AW47"/>
    <mergeCell ref="AX46:AX47"/>
    <mergeCell ref="AY46:AY47"/>
    <mergeCell ref="AS46:AS47"/>
    <mergeCell ref="AT46:AT47"/>
    <mergeCell ref="AW42:AW43"/>
    <mergeCell ref="AX42:AX43"/>
    <mergeCell ref="AY42:AY43"/>
    <mergeCell ref="A44:A45"/>
    <mergeCell ref="AD44:AF45"/>
    <mergeCell ref="AH44:AH45"/>
    <mergeCell ref="AI44:AI45"/>
    <mergeCell ref="AJ44:AJ45"/>
    <mergeCell ref="AL44:AL45"/>
    <mergeCell ref="AM44:AM45"/>
    <mergeCell ref="AQ42:AQ43"/>
    <mergeCell ref="AR42:AR43"/>
    <mergeCell ref="AS42:AS43"/>
    <mergeCell ref="AT42:AT43"/>
    <mergeCell ref="AU42:AU43"/>
    <mergeCell ref="AV42:AV43"/>
    <mergeCell ref="AK42:AK53"/>
    <mergeCell ref="AL42:AL43"/>
    <mergeCell ref="AM42:AM43"/>
    <mergeCell ref="AN42:AN43"/>
    <mergeCell ref="AO42:AO43"/>
    <mergeCell ref="AP42:AP43"/>
    <mergeCell ref="AN44:AN45"/>
    <mergeCell ref="AO44:AO45"/>
    <mergeCell ref="AB39:AC40"/>
    <mergeCell ref="AD39:AF40"/>
    <mergeCell ref="A42:A43"/>
    <mergeCell ref="AH42:AH43"/>
    <mergeCell ref="AI42:AI43"/>
    <mergeCell ref="AJ42:AJ43"/>
    <mergeCell ref="AW35:AW36"/>
    <mergeCell ref="AX35:AX36"/>
    <mergeCell ref="AY35:AY36"/>
    <mergeCell ref="N37:Z38"/>
    <mergeCell ref="AB37:AC38"/>
    <mergeCell ref="AD37:AF38"/>
    <mergeCell ref="AQ35:AQ36"/>
    <mergeCell ref="AR35:AR36"/>
    <mergeCell ref="AS35:AS36"/>
    <mergeCell ref="AT35:AT36"/>
    <mergeCell ref="AU35:AU36"/>
    <mergeCell ref="AV35:AV36"/>
    <mergeCell ref="AJ35:AJ36"/>
    <mergeCell ref="AL35:AL36"/>
    <mergeCell ref="AM35:AM36"/>
    <mergeCell ref="AN35:AN36"/>
    <mergeCell ref="AO35:AO36"/>
    <mergeCell ref="AP35:AP36"/>
    <mergeCell ref="N35:Z36"/>
    <mergeCell ref="AB35:AC36"/>
    <mergeCell ref="AD35:AF36"/>
    <mergeCell ref="AH35:AH36"/>
    <mergeCell ref="AI35:AI36"/>
    <mergeCell ref="AO32:AO33"/>
    <mergeCell ref="AP32:AP33"/>
    <mergeCell ref="AQ32:AQ33"/>
    <mergeCell ref="AR32:AR33"/>
    <mergeCell ref="AY30:AY31"/>
    <mergeCell ref="A32:A33"/>
    <mergeCell ref="AH32:AH33"/>
    <mergeCell ref="AI32:AI33"/>
    <mergeCell ref="AJ32:AJ33"/>
    <mergeCell ref="AL32:AL33"/>
    <mergeCell ref="AM32:AM33"/>
    <mergeCell ref="AN32:AN33"/>
    <mergeCell ref="AQ30:AQ31"/>
    <mergeCell ref="AR30:AR31"/>
    <mergeCell ref="AS30:AS31"/>
    <mergeCell ref="AT30:AT31"/>
    <mergeCell ref="AU30:AU31"/>
    <mergeCell ref="AV30:AV31"/>
    <mergeCell ref="AU32:AU33"/>
    <mergeCell ref="AV32:AV33"/>
    <mergeCell ref="AW32:AW33"/>
    <mergeCell ref="AX32:AX33"/>
    <mergeCell ref="AY32:AY33"/>
    <mergeCell ref="AS32:AS33"/>
    <mergeCell ref="AT32:AT33"/>
    <mergeCell ref="AY28:AY29"/>
    <mergeCell ref="A30:A31"/>
    <mergeCell ref="AH30:AH31"/>
    <mergeCell ref="AI30:AI31"/>
    <mergeCell ref="AJ30:AJ31"/>
    <mergeCell ref="AL30:AL31"/>
    <mergeCell ref="AM30:AM31"/>
    <mergeCell ref="AN30:AN31"/>
    <mergeCell ref="AO30:AO31"/>
    <mergeCell ref="AP30:AP31"/>
    <mergeCell ref="AS28:AS29"/>
    <mergeCell ref="AT28:AT29"/>
    <mergeCell ref="AU28:AU29"/>
    <mergeCell ref="AV28:AV29"/>
    <mergeCell ref="AW28:AW29"/>
    <mergeCell ref="AX28:AX29"/>
    <mergeCell ref="AM28:AM29"/>
    <mergeCell ref="AN28:AN29"/>
    <mergeCell ref="AO28:AO29"/>
    <mergeCell ref="AP28:AP29"/>
    <mergeCell ref="AQ28:AQ29"/>
    <mergeCell ref="AR28:AR29"/>
    <mergeCell ref="AW30:AW31"/>
    <mergeCell ref="AX30:AX31"/>
    <mergeCell ref="A28:A29"/>
    <mergeCell ref="AH28:AH29"/>
    <mergeCell ref="AI28:AI29"/>
    <mergeCell ref="AJ28:AJ29"/>
    <mergeCell ref="AL28:AL29"/>
    <mergeCell ref="AO26:AO27"/>
    <mergeCell ref="AP26:AP27"/>
    <mergeCell ref="AQ26:AQ27"/>
    <mergeCell ref="AR26:AR27"/>
    <mergeCell ref="AY24:AY25"/>
    <mergeCell ref="A26:A27"/>
    <mergeCell ref="AH26:AH27"/>
    <mergeCell ref="AI26:AI27"/>
    <mergeCell ref="AJ26:AJ27"/>
    <mergeCell ref="AL26:AL27"/>
    <mergeCell ref="AM26:AM27"/>
    <mergeCell ref="AN26:AN27"/>
    <mergeCell ref="AQ24:AQ25"/>
    <mergeCell ref="AR24:AR25"/>
    <mergeCell ref="AS24:AS25"/>
    <mergeCell ref="AT24:AT25"/>
    <mergeCell ref="AU24:AU25"/>
    <mergeCell ref="AV24:AV25"/>
    <mergeCell ref="AU26:AU27"/>
    <mergeCell ref="AV26:AV27"/>
    <mergeCell ref="AW26:AW27"/>
    <mergeCell ref="AX26:AX27"/>
    <mergeCell ref="AY26:AY27"/>
    <mergeCell ref="AS26:AS27"/>
    <mergeCell ref="AT26:AT27"/>
    <mergeCell ref="AY22:AY23"/>
    <mergeCell ref="A24:A25"/>
    <mergeCell ref="AH24:AH25"/>
    <mergeCell ref="AI24:AI25"/>
    <mergeCell ref="AJ24:AJ25"/>
    <mergeCell ref="AL24:AL25"/>
    <mergeCell ref="AM24:AM25"/>
    <mergeCell ref="AN24:AN25"/>
    <mergeCell ref="AO24:AO25"/>
    <mergeCell ref="AP24:AP25"/>
    <mergeCell ref="AS22:AS23"/>
    <mergeCell ref="AT22:AT23"/>
    <mergeCell ref="AU22:AU23"/>
    <mergeCell ref="AV22:AV23"/>
    <mergeCell ref="AW22:AW23"/>
    <mergeCell ref="AX22:AX23"/>
    <mergeCell ref="AM22:AM23"/>
    <mergeCell ref="AN22:AN23"/>
    <mergeCell ref="AO22:AO23"/>
    <mergeCell ref="AP22:AP23"/>
    <mergeCell ref="AQ22:AQ23"/>
    <mergeCell ref="AR22:AR23"/>
    <mergeCell ref="A22:A23"/>
    <mergeCell ref="AH22:AH23"/>
    <mergeCell ref="AI22:AI23"/>
    <mergeCell ref="AJ22:AJ23"/>
    <mergeCell ref="AK22:AK33"/>
    <mergeCell ref="AL22:AL23"/>
    <mergeCell ref="AT20:AT21"/>
    <mergeCell ref="AU20:AU21"/>
    <mergeCell ref="AV20:AV21"/>
    <mergeCell ref="AW20:AW21"/>
    <mergeCell ref="AX20:AX21"/>
    <mergeCell ref="AW24:AW25"/>
    <mergeCell ref="AX24:AX25"/>
    <mergeCell ref="AR18:AR19"/>
    <mergeCell ref="AY20:AY21"/>
    <mergeCell ref="AN20:AN21"/>
    <mergeCell ref="AO20:AO21"/>
    <mergeCell ref="AP20:AP21"/>
    <mergeCell ref="AQ20:AQ21"/>
    <mergeCell ref="AR20:AR21"/>
    <mergeCell ref="AS20:AS21"/>
    <mergeCell ref="AV18:AV19"/>
    <mergeCell ref="AW18:AW19"/>
    <mergeCell ref="AX18:AX19"/>
    <mergeCell ref="AY18:AY19"/>
    <mergeCell ref="AS18:AS19"/>
    <mergeCell ref="AT18:AT19"/>
    <mergeCell ref="AU18:AU19"/>
    <mergeCell ref="AP16:AP17"/>
    <mergeCell ref="AQ16:AQ17"/>
    <mergeCell ref="A20:A21"/>
    <mergeCell ref="AH20:AH21"/>
    <mergeCell ref="AI20:AI21"/>
    <mergeCell ref="AJ20:AJ21"/>
    <mergeCell ref="AL20:AL21"/>
    <mergeCell ref="AM20:AM21"/>
    <mergeCell ref="AP18:AP19"/>
    <mergeCell ref="AQ18:AQ19"/>
    <mergeCell ref="AP14:AP15"/>
    <mergeCell ref="AQ14:AQ15"/>
    <mergeCell ref="AR14:AR15"/>
    <mergeCell ref="AS14:AS15"/>
    <mergeCell ref="AX16:AX17"/>
    <mergeCell ref="AY16:AY17"/>
    <mergeCell ref="A18:A19"/>
    <mergeCell ref="AH18:AH19"/>
    <mergeCell ref="AI18:AI19"/>
    <mergeCell ref="AJ18:AJ19"/>
    <mergeCell ref="AL18:AL19"/>
    <mergeCell ref="AM18:AM19"/>
    <mergeCell ref="AN18:AN19"/>
    <mergeCell ref="AO18:AO19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V12:AV13"/>
    <mergeCell ref="AW12:AW13"/>
    <mergeCell ref="AX12:AX13"/>
    <mergeCell ref="AY12:AY13"/>
    <mergeCell ref="A14:A15"/>
    <mergeCell ref="AH14:AH15"/>
    <mergeCell ref="AI14:AI15"/>
    <mergeCell ref="AJ14:AJ15"/>
    <mergeCell ref="AL14:AL15"/>
    <mergeCell ref="AM14:AM15"/>
    <mergeCell ref="AP12:AP13"/>
    <mergeCell ref="AQ12:AQ13"/>
    <mergeCell ref="AR12:AR13"/>
    <mergeCell ref="AS12:AS13"/>
    <mergeCell ref="AT12:AT13"/>
    <mergeCell ref="AU12:AU13"/>
    <mergeCell ref="AT14:AT15"/>
    <mergeCell ref="AU14:AU15"/>
    <mergeCell ref="AV14:AV15"/>
    <mergeCell ref="AW14:AW15"/>
    <mergeCell ref="AX14:AX15"/>
    <mergeCell ref="AY14:AY15"/>
    <mergeCell ref="AN14:AN15"/>
    <mergeCell ref="AO14:AO15"/>
    <mergeCell ref="AY10:AY11"/>
    <mergeCell ref="A12:A13"/>
    <mergeCell ref="AD12:AF13"/>
    <mergeCell ref="AH12:AH13"/>
    <mergeCell ref="AI12:AI13"/>
    <mergeCell ref="AJ12:AJ13"/>
    <mergeCell ref="AL12:AL13"/>
    <mergeCell ref="AM12:AM13"/>
    <mergeCell ref="AN12:AN13"/>
    <mergeCell ref="AO12:AO13"/>
    <mergeCell ref="AS10:AS11"/>
    <mergeCell ref="AT10:AT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AQ10:AQ11"/>
    <mergeCell ref="AR10:AR11"/>
    <mergeCell ref="A10:A11"/>
    <mergeCell ref="AH10:AH11"/>
    <mergeCell ref="AI10:AI11"/>
    <mergeCell ref="AJ10:AJ11"/>
    <mergeCell ref="AK10:AK21"/>
    <mergeCell ref="AL10:AL11"/>
    <mergeCell ref="A16:A17"/>
    <mergeCell ref="AH16:AH17"/>
    <mergeCell ref="AI16:AI17"/>
    <mergeCell ref="AJ16:AJ17"/>
    <mergeCell ref="AT8:AT9"/>
    <mergeCell ref="AF8:AF9"/>
    <mergeCell ref="AH8:AH9"/>
    <mergeCell ref="AI8:AI9"/>
    <mergeCell ref="AJ8:AJ9"/>
    <mergeCell ref="AL8:AL9"/>
    <mergeCell ref="AM8:AM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5:AE6"/>
    <mergeCell ref="AF5:AH6"/>
    <mergeCell ref="AL5:AY7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8:A9"/>
    <mergeCell ref="B8:B9"/>
    <mergeCell ref="C8:C9"/>
    <mergeCell ref="D8:D9"/>
    <mergeCell ref="E8:E9"/>
    <mergeCell ref="F8:F9"/>
    <mergeCell ref="G8:G9"/>
    <mergeCell ref="J2:T2"/>
    <mergeCell ref="M3:R3"/>
    <mergeCell ref="C5:D6"/>
    <mergeCell ref="E5:H6"/>
    <mergeCell ref="M5:O6"/>
    <mergeCell ref="P5:S6"/>
    <mergeCell ref="H8:H9"/>
    <mergeCell ref="I8:I9"/>
    <mergeCell ref="J8:J9"/>
    <mergeCell ref="K8:K9"/>
    <mergeCell ref="L8:L9"/>
    <mergeCell ref="M8:M9"/>
  </mergeCells>
  <printOptions horizontalCentered="1" verticalCentered="1"/>
  <pageMargins left="0" right="0" top="0" bottom="0" header="0" footer="0"/>
  <pageSetup paperSize="9" scale="90" orientation="landscape" r:id="rId1"/>
  <headerFooter alignWithMargins="0">
    <oddFooter>&amp;LREF-07-01-12&amp;CPage 1 of 1
&amp;RRev. No.:  0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MAIN</vt:lpstr>
      <vt:lpstr>0288</vt:lpstr>
      <vt:lpstr>1466</vt:lpstr>
      <vt:lpstr>5363</vt:lpstr>
      <vt:lpstr>11213</vt:lpstr>
      <vt:lpstr>11214</vt:lpstr>
      <vt:lpstr>11217</vt:lpstr>
      <vt:lpstr>11441</vt:lpstr>
      <vt:lpstr>11463</vt:lpstr>
      <vt:lpstr>11520</vt:lpstr>
      <vt:lpstr>'0288'!Print_Area</vt:lpstr>
      <vt:lpstr>'11213'!Print_Area</vt:lpstr>
      <vt:lpstr>'11214'!Print_Area</vt:lpstr>
      <vt:lpstr>'11217'!Print_Area</vt:lpstr>
      <vt:lpstr>'11441'!Print_Area</vt:lpstr>
      <vt:lpstr>'11463'!Print_Area</vt:lpstr>
      <vt:lpstr>'11520'!Print_Area</vt:lpstr>
      <vt:lpstr>'1466'!Print_Area</vt:lpstr>
      <vt:lpstr>'5363'!Print_Area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FMA</dc:creator>
  <cp:lastModifiedBy>FMA</cp:lastModifiedBy>
  <dcterms:created xsi:type="dcterms:W3CDTF">2018-06-26T10:08:14Z</dcterms:created>
  <dcterms:modified xsi:type="dcterms:W3CDTF">2018-06-26T10:31:29Z</dcterms:modified>
</cp:coreProperties>
</file>