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9200" windowHeight="10770"/>
  </bookViews>
  <sheets>
    <sheet name="MAIN" sheetId="10" r:id="rId1"/>
    <sheet name="0288" sheetId="1" r:id="rId2"/>
    <sheet name="1466" sheetId="2" r:id="rId3"/>
    <sheet name="5363" sheetId="3" r:id="rId4"/>
    <sheet name="11213" sheetId="4" r:id="rId5"/>
    <sheet name="11214" sheetId="5" r:id="rId6"/>
    <sheet name="11217" sheetId="6" r:id="rId7"/>
    <sheet name="11441" sheetId="7" r:id="rId8"/>
    <sheet name="11463" sheetId="8" r:id="rId9"/>
    <sheet name="11520" sheetId="9" r:id="rId10"/>
  </sheets>
  <externalReferences>
    <externalReference r:id="rId11"/>
  </externalReferences>
  <definedNames>
    <definedName name="_xlnm.Print_Area" localSheetId="1">'0288'!$A$1:$AF$23</definedName>
    <definedName name="_xlnm.Print_Area" localSheetId="4">'11213'!$A$1:$AF$23</definedName>
    <definedName name="_xlnm.Print_Area" localSheetId="5">'11214'!$A$1:$AJ$40</definedName>
    <definedName name="_xlnm.Print_Area" localSheetId="6">'11217'!$A$1:$AF$23</definedName>
    <definedName name="_xlnm.Print_Area" localSheetId="7">'11441'!$A$1:$AF$23</definedName>
    <definedName name="_xlnm.Print_Area" localSheetId="8">'11463'!$A$1:$AF$23</definedName>
    <definedName name="_xlnm.Print_Area" localSheetId="9">'11520'!$A$1:$AJ$33</definedName>
    <definedName name="_xlnm.Print_Area" localSheetId="2">'1466'!$A$1:$AF$23</definedName>
    <definedName name="_xlnm.Print_Area" localSheetId="3">'5363'!$A$1:$AF$23</definedName>
    <definedName name="TR" comment="ورشه عمل السلامه - التدريب الصناعي الثانية " localSheetId="1">#REF!</definedName>
    <definedName name="TR" comment="ورشه عمل السلامه - التدريب الصناعي الثانية " localSheetId="4">#REF!</definedName>
    <definedName name="TR" comment="ورشه عمل السلامه - التدريب الصناعي الثانية " localSheetId="5">#REF!</definedName>
    <definedName name="TR" comment="ورشه عمل السلامه - التدريب الصناعي الثانية " localSheetId="6">#REF!</definedName>
    <definedName name="TR" comment="ورشه عمل السلامه - التدريب الصناعي الثانية " localSheetId="7">#REF!</definedName>
    <definedName name="TR" comment="ورشه عمل السلامه - التدريب الصناعي الثانية " localSheetId="8">#REF!</definedName>
    <definedName name="TR" comment="ورشه عمل السلامه - التدريب الصناعي الثانية " localSheetId="9">#REF!</definedName>
    <definedName name="TR" comment="ورشه عمل السلامه - التدريب الصناعي الثانية " localSheetId="2">#REF!</definedName>
    <definedName name="TR" comment="ورشه عمل السلامه - التدريب الصناعي الثانية " localSheetId="3">#REF!</definedName>
    <definedName name="TR" comment="ورشه عمل السلامه - التدريب الصناعي الثانية ">#REF!</definedName>
  </definedNames>
  <calcPr calcId="12451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0"/>
  <c r="B9"/>
  <c r="B8"/>
  <c r="B7"/>
  <c r="B6"/>
  <c r="B5"/>
  <c r="B4"/>
  <c r="B3"/>
  <c r="B2"/>
  <c r="AY64" i="9" l="1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X46"/>
  <c r="AW46"/>
  <c r="AV46"/>
  <c r="AV67" s="1"/>
  <c r="AU46"/>
  <c r="AT46"/>
  <c r="AS46"/>
  <c r="AR46"/>
  <c r="AR67" s="1"/>
  <c r="AQ46"/>
  <c r="AP46"/>
  <c r="AO46"/>
  <c r="AN46"/>
  <c r="AN67" s="1"/>
  <c r="AM46"/>
  <c r="AL46"/>
  <c r="AJ46"/>
  <c r="AI46"/>
  <c r="AI67" s="1"/>
  <c r="AH46"/>
  <c r="AY44"/>
  <c r="AX44"/>
  <c r="AW44"/>
  <c r="AW67" s="1"/>
  <c r="AV44"/>
  <c r="AU44"/>
  <c r="AT44"/>
  <c r="AS44"/>
  <c r="AS67" s="1"/>
  <c r="AR44"/>
  <c r="AQ44"/>
  <c r="AP44"/>
  <c r="AO44"/>
  <c r="AO67" s="1"/>
  <c r="AN44"/>
  <c r="AM44"/>
  <c r="AL44"/>
  <c r="AJ44"/>
  <c r="AJ67" s="1"/>
  <c r="AI44"/>
  <c r="AH44"/>
  <c r="AY42"/>
  <c r="AX42"/>
  <c r="AX67" s="1"/>
  <c r="AW42"/>
  <c r="AV42"/>
  <c r="AU42"/>
  <c r="AT42"/>
  <c r="AT67" s="1"/>
  <c r="AS42"/>
  <c r="AR42"/>
  <c r="AQ42"/>
  <c r="AP42"/>
  <c r="AP67" s="1"/>
  <c r="AO42"/>
  <c r="AN42"/>
  <c r="AM42"/>
  <c r="AL42"/>
  <c r="AL67" s="1"/>
  <c r="AJ42"/>
  <c r="AI42"/>
  <c r="AH42"/>
  <c r="AB37"/>
  <c r="AX35"/>
  <c r="AU35"/>
  <c r="AP35"/>
  <c r="AM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V14"/>
  <c r="AU14"/>
  <c r="AT14"/>
  <c r="AT35" s="1"/>
  <c r="AS14"/>
  <c r="AR14"/>
  <c r="AQ14"/>
  <c r="AP14"/>
  <c r="AO14"/>
  <c r="AN14"/>
  <c r="AM14"/>
  <c r="AL14"/>
  <c r="AL35" s="1"/>
  <c r="AJ14"/>
  <c r="AI14"/>
  <c r="AH14"/>
  <c r="AY12"/>
  <c r="AY35" s="1"/>
  <c r="AX12"/>
  <c r="AW12"/>
  <c r="AV12"/>
  <c r="AU12"/>
  <c r="AT12"/>
  <c r="AS12"/>
  <c r="AR12"/>
  <c r="AQ12"/>
  <c r="AQ35" s="1"/>
  <c r="AP12"/>
  <c r="AO12"/>
  <c r="AN12"/>
  <c r="AM12"/>
  <c r="AL12"/>
  <c r="AJ12"/>
  <c r="AI12"/>
  <c r="AH12"/>
  <c r="AH35" s="1"/>
  <c r="AB35" s="1"/>
  <c r="AB39" s="1"/>
  <c r="AY10"/>
  <c r="AX10"/>
  <c r="AW10"/>
  <c r="AW35" s="1"/>
  <c r="AV10"/>
  <c r="AV35" s="1"/>
  <c r="AU10"/>
  <c r="AT10"/>
  <c r="AS10"/>
  <c r="AS35" s="1"/>
  <c r="AR10"/>
  <c r="AR35" s="1"/>
  <c r="AQ10"/>
  <c r="AP10"/>
  <c r="AO10"/>
  <c r="AO35" s="1"/>
  <c r="AN10"/>
  <c r="AN35" s="1"/>
  <c r="AM10"/>
  <c r="AL10"/>
  <c r="AJ10"/>
  <c r="AJ35" s="1"/>
  <c r="AI10"/>
  <c r="AI35" s="1"/>
  <c r="AH10"/>
  <c r="AT67" i="8"/>
  <c r="AL67"/>
  <c r="AY64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X46"/>
  <c r="AW46"/>
  <c r="AW67" s="1"/>
  <c r="AV46"/>
  <c r="AU46"/>
  <c r="AT46"/>
  <c r="AS46"/>
  <c r="AS67" s="1"/>
  <c r="AR46"/>
  <c r="AQ46"/>
  <c r="AP46"/>
  <c r="AO46"/>
  <c r="AO67" s="1"/>
  <c r="AN46"/>
  <c r="AM46"/>
  <c r="AL46"/>
  <c r="AJ46"/>
  <c r="AJ67" s="1"/>
  <c r="AI46"/>
  <c r="AH46"/>
  <c r="AY44"/>
  <c r="AX44"/>
  <c r="AX67" s="1"/>
  <c r="AW44"/>
  <c r="AV44"/>
  <c r="AU44"/>
  <c r="AT44"/>
  <c r="AS44"/>
  <c r="AR44"/>
  <c r="AQ44"/>
  <c r="AP44"/>
  <c r="AP67" s="1"/>
  <c r="AO44"/>
  <c r="AN44"/>
  <c r="AM44"/>
  <c r="AL44"/>
  <c r="AJ44"/>
  <c r="AI44"/>
  <c r="AH44"/>
  <c r="AY42"/>
  <c r="AY67" s="1"/>
  <c r="AX42"/>
  <c r="AW42"/>
  <c r="AV42"/>
  <c r="AU42"/>
  <c r="AU67" s="1"/>
  <c r="AT42"/>
  <c r="AS42"/>
  <c r="AR42"/>
  <c r="AQ42"/>
  <c r="AQ67" s="1"/>
  <c r="AP42"/>
  <c r="AO42"/>
  <c r="AN42"/>
  <c r="AM42"/>
  <c r="AM67" s="1"/>
  <c r="AL42"/>
  <c r="AJ42"/>
  <c r="AI42"/>
  <c r="AH42"/>
  <c r="AH67" s="1"/>
  <c r="AB37"/>
  <c r="AM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Y35" s="1"/>
  <c r="AX14"/>
  <c r="AW14"/>
  <c r="AV14"/>
  <c r="AU14"/>
  <c r="AU35" s="1"/>
  <c r="AT14"/>
  <c r="AS14"/>
  <c r="AR14"/>
  <c r="AQ14"/>
  <c r="AQ35" s="1"/>
  <c r="AP14"/>
  <c r="AO14"/>
  <c r="AN14"/>
  <c r="AM14"/>
  <c r="AL14"/>
  <c r="AJ14"/>
  <c r="AI14"/>
  <c r="AH14"/>
  <c r="AH35" s="1"/>
  <c r="AY12"/>
  <c r="AX12"/>
  <c r="AW12"/>
  <c r="AV12"/>
  <c r="AV35" s="1"/>
  <c r="AU12"/>
  <c r="AT12"/>
  <c r="AS12"/>
  <c r="AR12"/>
  <c r="AR35" s="1"/>
  <c r="AQ12"/>
  <c r="AP12"/>
  <c r="AO12"/>
  <c r="AN12"/>
  <c r="AN35" s="1"/>
  <c r="AM12"/>
  <c r="AL12"/>
  <c r="AJ12"/>
  <c r="AI12"/>
  <c r="AI35" s="1"/>
  <c r="AH12"/>
  <c r="AY10"/>
  <c r="AX10"/>
  <c r="AW10"/>
  <c r="AW35" s="1"/>
  <c r="AV10"/>
  <c r="AU10"/>
  <c r="AT10"/>
  <c r="AS10"/>
  <c r="AS35" s="1"/>
  <c r="AR10"/>
  <c r="AQ10"/>
  <c r="AP10"/>
  <c r="AO10"/>
  <c r="AO35" s="1"/>
  <c r="AN10"/>
  <c r="AM10"/>
  <c r="AL10"/>
  <c r="AJ10"/>
  <c r="AJ35" s="1"/>
  <c r="AI10"/>
  <c r="AH10"/>
  <c r="AY64" i="7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X67" s="1"/>
  <c r="AW48"/>
  <c r="AV48"/>
  <c r="AU48"/>
  <c r="AT48"/>
  <c r="AT67" s="1"/>
  <c r="AS48"/>
  <c r="AR48"/>
  <c r="AQ48"/>
  <c r="AP48"/>
  <c r="AP67" s="1"/>
  <c r="AO48"/>
  <c r="AN48"/>
  <c r="AM48"/>
  <c r="AL48"/>
  <c r="AL67" s="1"/>
  <c r="AJ48"/>
  <c r="AI48"/>
  <c r="AH48"/>
  <c r="AY46"/>
  <c r="AX46"/>
  <c r="AW46"/>
  <c r="AV46"/>
  <c r="AU46"/>
  <c r="AU67" s="1"/>
  <c r="AT46"/>
  <c r="AS46"/>
  <c r="AR46"/>
  <c r="AQ46"/>
  <c r="AP46"/>
  <c r="AO46"/>
  <c r="AN46"/>
  <c r="AM46"/>
  <c r="AM67" s="1"/>
  <c r="AL46"/>
  <c r="AJ46"/>
  <c r="AI46"/>
  <c r="AH46"/>
  <c r="AY44"/>
  <c r="AX44"/>
  <c r="AW44"/>
  <c r="AV44"/>
  <c r="AU44"/>
  <c r="AT44"/>
  <c r="AS44"/>
  <c r="AR44"/>
  <c r="AQ44"/>
  <c r="AP44"/>
  <c r="AO44"/>
  <c r="AN44"/>
  <c r="AM44"/>
  <c r="AL44"/>
  <c r="AJ44"/>
  <c r="AI44"/>
  <c r="AH44"/>
  <c r="AY42"/>
  <c r="AX42"/>
  <c r="AW42"/>
  <c r="AW67" s="1"/>
  <c r="AV42"/>
  <c r="AU42"/>
  <c r="AT42"/>
  <c r="AS42"/>
  <c r="AS67" s="1"/>
  <c r="AR42"/>
  <c r="AQ42"/>
  <c r="AP42"/>
  <c r="AO42"/>
  <c r="AO67" s="1"/>
  <c r="AN42"/>
  <c r="AM42"/>
  <c r="AL42"/>
  <c r="AJ42"/>
  <c r="AJ67" s="1"/>
  <c r="AI42"/>
  <c r="AH42"/>
  <c r="AB37"/>
  <c r="AS35"/>
  <c r="AR35"/>
  <c r="AJ35"/>
  <c r="AI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V14"/>
  <c r="AU14"/>
  <c r="AT14"/>
  <c r="AS14"/>
  <c r="AR14"/>
  <c r="AQ14"/>
  <c r="AP14"/>
  <c r="AO14"/>
  <c r="AN14"/>
  <c r="AM14"/>
  <c r="AL14"/>
  <c r="AJ14"/>
  <c r="AI14"/>
  <c r="AH14"/>
  <c r="AY12"/>
  <c r="AY35" s="1"/>
  <c r="AX12"/>
  <c r="AW12"/>
  <c r="AV12"/>
  <c r="AV35" s="1"/>
  <c r="AU12"/>
  <c r="AU35" s="1"/>
  <c r="AT12"/>
  <c r="AS12"/>
  <c r="AR12"/>
  <c r="AQ12"/>
  <c r="AQ35" s="1"/>
  <c r="AP12"/>
  <c r="AO12"/>
  <c r="AN12"/>
  <c r="AN35" s="1"/>
  <c r="AM12"/>
  <c r="AM35" s="1"/>
  <c r="AL12"/>
  <c r="AJ12"/>
  <c r="AI12"/>
  <c r="AH12"/>
  <c r="AH35" s="1"/>
  <c r="AY10"/>
  <c r="AX10"/>
  <c r="AX35" s="1"/>
  <c r="AW10"/>
  <c r="AW35" s="1"/>
  <c r="AV10"/>
  <c r="AU10"/>
  <c r="AT10"/>
  <c r="AT35" s="1"/>
  <c r="AS10"/>
  <c r="AR10"/>
  <c r="AQ10"/>
  <c r="AP10"/>
  <c r="AP35" s="1"/>
  <c r="AO10"/>
  <c r="AO35" s="1"/>
  <c r="AN10"/>
  <c r="AM10"/>
  <c r="AL10"/>
  <c r="AL35" s="1"/>
  <c r="AJ10"/>
  <c r="AI10"/>
  <c r="AH10"/>
  <c r="AX67" i="6"/>
  <c r="AP67"/>
  <c r="AY64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X46"/>
  <c r="AW46"/>
  <c r="AV46"/>
  <c r="AU46"/>
  <c r="AT46"/>
  <c r="AT67" s="1"/>
  <c r="AS46"/>
  <c r="AR46"/>
  <c r="AQ46"/>
  <c r="AP46"/>
  <c r="AO46"/>
  <c r="AN46"/>
  <c r="AM46"/>
  <c r="AL46"/>
  <c r="AL67" s="1"/>
  <c r="AJ46"/>
  <c r="AI46"/>
  <c r="AH46"/>
  <c r="AY44"/>
  <c r="AY67" s="1"/>
  <c r="AX44"/>
  <c r="AW44"/>
  <c r="AV44"/>
  <c r="AU44"/>
  <c r="AU67" s="1"/>
  <c r="AT44"/>
  <c r="AS44"/>
  <c r="AR44"/>
  <c r="AQ44"/>
  <c r="AQ67" s="1"/>
  <c r="AP44"/>
  <c r="AO44"/>
  <c r="AN44"/>
  <c r="AM44"/>
  <c r="AM67" s="1"/>
  <c r="AL44"/>
  <c r="AJ44"/>
  <c r="AI44"/>
  <c r="AH44"/>
  <c r="AH67" s="1"/>
  <c r="AB67" s="1"/>
  <c r="AY42"/>
  <c r="AX42"/>
  <c r="AW42"/>
  <c r="AV42"/>
  <c r="AV67" s="1"/>
  <c r="AU42"/>
  <c r="AT42"/>
  <c r="AS42"/>
  <c r="AR42"/>
  <c r="AR67" s="1"/>
  <c r="AQ42"/>
  <c r="AP42"/>
  <c r="AO42"/>
  <c r="AN42"/>
  <c r="AN67" s="1"/>
  <c r="AM42"/>
  <c r="AL42"/>
  <c r="AJ42"/>
  <c r="AI42"/>
  <c r="AI67" s="1"/>
  <c r="AH42"/>
  <c r="AB37"/>
  <c r="AO35"/>
  <c r="AN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V14"/>
  <c r="AV35" s="1"/>
  <c r="AU14"/>
  <c r="AT14"/>
  <c r="AS14"/>
  <c r="AR14"/>
  <c r="AQ14"/>
  <c r="AP14"/>
  <c r="AO14"/>
  <c r="AN14"/>
  <c r="AM14"/>
  <c r="AL14"/>
  <c r="AJ14"/>
  <c r="AI14"/>
  <c r="AH14"/>
  <c r="AY12"/>
  <c r="AX12"/>
  <c r="AW12"/>
  <c r="AW35" s="1"/>
  <c r="AV12"/>
  <c r="AU12"/>
  <c r="AT12"/>
  <c r="AS12"/>
  <c r="AR12"/>
  <c r="AQ12"/>
  <c r="AP12"/>
  <c r="AO12"/>
  <c r="AN12"/>
  <c r="AM12"/>
  <c r="AL12"/>
  <c r="AJ12"/>
  <c r="AI12"/>
  <c r="AH12"/>
  <c r="AY10"/>
  <c r="AY35" s="1"/>
  <c r="AX10"/>
  <c r="AW10"/>
  <c r="AV10"/>
  <c r="AU10"/>
  <c r="AU35" s="1"/>
  <c r="AT10"/>
  <c r="AS10"/>
  <c r="AR10"/>
  <c r="AQ10"/>
  <c r="AQ35" s="1"/>
  <c r="AP10"/>
  <c r="AO10"/>
  <c r="AN10"/>
  <c r="AM10"/>
  <c r="AM35" s="1"/>
  <c r="AL10"/>
  <c r="AJ10"/>
  <c r="AI10"/>
  <c r="AH10"/>
  <c r="AH35" s="1"/>
  <c r="AY64" i="5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Y67" s="1"/>
  <c r="AX46"/>
  <c r="AW46"/>
  <c r="AV46"/>
  <c r="AU46"/>
  <c r="AU67" s="1"/>
  <c r="AT46"/>
  <c r="AS46"/>
  <c r="AR46"/>
  <c r="AQ46"/>
  <c r="AQ67" s="1"/>
  <c r="AP46"/>
  <c r="AO46"/>
  <c r="AN46"/>
  <c r="AM46"/>
  <c r="AM67" s="1"/>
  <c r="AL46"/>
  <c r="AJ46"/>
  <c r="AI46"/>
  <c r="AH46"/>
  <c r="AH67" s="1"/>
  <c r="AY44"/>
  <c r="AX44"/>
  <c r="AW44"/>
  <c r="AV44"/>
  <c r="AV67" s="1"/>
  <c r="AU44"/>
  <c r="AT44"/>
  <c r="AS44"/>
  <c r="AR44"/>
  <c r="AR67" s="1"/>
  <c r="AQ44"/>
  <c r="AP44"/>
  <c r="AO44"/>
  <c r="AN44"/>
  <c r="AN67" s="1"/>
  <c r="AM44"/>
  <c r="AL44"/>
  <c r="AJ44"/>
  <c r="AI44"/>
  <c r="AI67" s="1"/>
  <c r="AH44"/>
  <c r="AY42"/>
  <c r="AX42"/>
  <c r="AW42"/>
  <c r="AW67" s="1"/>
  <c r="AV42"/>
  <c r="AU42"/>
  <c r="AT42"/>
  <c r="AS42"/>
  <c r="AS67" s="1"/>
  <c r="AR42"/>
  <c r="AQ42"/>
  <c r="AP42"/>
  <c r="AO42"/>
  <c r="AO67" s="1"/>
  <c r="AN42"/>
  <c r="AM42"/>
  <c r="AL42"/>
  <c r="AJ42"/>
  <c r="AJ67" s="1"/>
  <c r="AI42"/>
  <c r="AH42"/>
  <c r="AB37"/>
  <c r="AT35"/>
  <c r="AS35"/>
  <c r="AL35"/>
  <c r="AJ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W35" s="1"/>
  <c r="AV14"/>
  <c r="AU14"/>
  <c r="AT14"/>
  <c r="AS14"/>
  <c r="AR14"/>
  <c r="AQ14"/>
  <c r="AP14"/>
  <c r="AO14"/>
  <c r="AO35" s="1"/>
  <c r="AN14"/>
  <c r="AM14"/>
  <c r="AL14"/>
  <c r="AJ14"/>
  <c r="AI14"/>
  <c r="AH14"/>
  <c r="AY12"/>
  <c r="AX12"/>
  <c r="AX35" s="1"/>
  <c r="AW12"/>
  <c r="AV12"/>
  <c r="AU12"/>
  <c r="AT12"/>
  <c r="AS12"/>
  <c r="AR12"/>
  <c r="AQ12"/>
  <c r="AP12"/>
  <c r="AP35" s="1"/>
  <c r="AO12"/>
  <c r="AN12"/>
  <c r="AM12"/>
  <c r="AL12"/>
  <c r="AJ12"/>
  <c r="AI12"/>
  <c r="AH12"/>
  <c r="AY10"/>
  <c r="AY35" s="1"/>
  <c r="AX10"/>
  <c r="AW10"/>
  <c r="AV10"/>
  <c r="AU10"/>
  <c r="AU35" s="1"/>
  <c r="AT10"/>
  <c r="AS10"/>
  <c r="AR10"/>
  <c r="AQ10"/>
  <c r="AQ35" s="1"/>
  <c r="AP10"/>
  <c r="AO10"/>
  <c r="AN10"/>
  <c r="AM10"/>
  <c r="AM35" s="1"/>
  <c r="AL10"/>
  <c r="AJ10"/>
  <c r="AI10"/>
  <c r="AH10"/>
  <c r="AH35" s="1"/>
  <c r="AS67" i="4"/>
  <c r="AR67"/>
  <c r="AJ67"/>
  <c r="AI67"/>
  <c r="AY64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X46"/>
  <c r="AW46"/>
  <c r="AV46"/>
  <c r="AV67" s="1"/>
  <c r="AU46"/>
  <c r="AT46"/>
  <c r="AS46"/>
  <c r="AR46"/>
  <c r="AQ46"/>
  <c r="AP46"/>
  <c r="AO46"/>
  <c r="AN46"/>
  <c r="AN67" s="1"/>
  <c r="AM46"/>
  <c r="AL46"/>
  <c r="AJ46"/>
  <c r="AI46"/>
  <c r="AH46"/>
  <c r="AY44"/>
  <c r="AX44"/>
  <c r="AW44"/>
  <c r="AW67" s="1"/>
  <c r="AV44"/>
  <c r="AU44"/>
  <c r="AT44"/>
  <c r="AS44"/>
  <c r="AR44"/>
  <c r="AQ44"/>
  <c r="AP44"/>
  <c r="AO44"/>
  <c r="AO67" s="1"/>
  <c r="AN44"/>
  <c r="AM44"/>
  <c r="AL44"/>
  <c r="AJ44"/>
  <c r="AI44"/>
  <c r="AH44"/>
  <c r="AY42"/>
  <c r="AX42"/>
  <c r="AX67" s="1"/>
  <c r="AW42"/>
  <c r="AV42"/>
  <c r="AU42"/>
  <c r="AT42"/>
  <c r="AT67" s="1"/>
  <c r="AS42"/>
  <c r="AR42"/>
  <c r="AQ42"/>
  <c r="AP42"/>
  <c r="AP67" s="1"/>
  <c r="AO42"/>
  <c r="AN42"/>
  <c r="AM42"/>
  <c r="AL42"/>
  <c r="AL67" s="1"/>
  <c r="AJ42"/>
  <c r="AI42"/>
  <c r="AH42"/>
  <c r="AB37"/>
  <c r="AY35"/>
  <c r="AH35"/>
  <c r="AB35" s="1"/>
  <c r="AB39" s="1"/>
  <c r="AB69" s="1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X35" s="1"/>
  <c r="AW14"/>
  <c r="AV14"/>
  <c r="AU14"/>
  <c r="AT14"/>
  <c r="AT35" s="1"/>
  <c r="AS14"/>
  <c r="AR14"/>
  <c r="AQ14"/>
  <c r="AP14"/>
  <c r="AP35" s="1"/>
  <c r="AO14"/>
  <c r="AN14"/>
  <c r="AM14"/>
  <c r="AL14"/>
  <c r="AL35" s="1"/>
  <c r="AJ14"/>
  <c r="AI14"/>
  <c r="AH14"/>
  <c r="AY12"/>
  <c r="AX12"/>
  <c r="AW12"/>
  <c r="AV12"/>
  <c r="AU12"/>
  <c r="AU35" s="1"/>
  <c r="AT12"/>
  <c r="AS12"/>
  <c r="AR12"/>
  <c r="AQ12"/>
  <c r="AQ35" s="1"/>
  <c r="AP12"/>
  <c r="AO12"/>
  <c r="AN12"/>
  <c r="AM12"/>
  <c r="AM35" s="1"/>
  <c r="AL12"/>
  <c r="AJ12"/>
  <c r="AI12"/>
  <c r="AH12"/>
  <c r="AY10"/>
  <c r="AX10"/>
  <c r="AW10"/>
  <c r="AV10"/>
  <c r="AV35" s="1"/>
  <c r="AU10"/>
  <c r="AT10"/>
  <c r="AS10"/>
  <c r="AR10"/>
  <c r="AR35" s="1"/>
  <c r="AQ10"/>
  <c r="AP10"/>
  <c r="AO10"/>
  <c r="AN10"/>
  <c r="AN35" s="1"/>
  <c r="AM10"/>
  <c r="AL10"/>
  <c r="AJ10"/>
  <c r="AI10"/>
  <c r="AI35" s="1"/>
  <c r="AH10"/>
  <c r="AX67" i="3"/>
  <c r="AS67"/>
  <c r="AP67"/>
  <c r="AY64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J67" s="1"/>
  <c r="AI48"/>
  <c r="AH48"/>
  <c r="AY46"/>
  <c r="AX46"/>
  <c r="AW46"/>
  <c r="AW67" s="1"/>
  <c r="AV46"/>
  <c r="AU46"/>
  <c r="AT46"/>
  <c r="AS46"/>
  <c r="AR46"/>
  <c r="AQ46"/>
  <c r="AP46"/>
  <c r="AO46"/>
  <c r="AO67" s="1"/>
  <c r="AN46"/>
  <c r="AM46"/>
  <c r="AL46"/>
  <c r="AJ46"/>
  <c r="AI46"/>
  <c r="AH46"/>
  <c r="AY44"/>
  <c r="AX44"/>
  <c r="AW44"/>
  <c r="AV44"/>
  <c r="AU44"/>
  <c r="AT44"/>
  <c r="AT67" s="1"/>
  <c r="AS44"/>
  <c r="AR44"/>
  <c r="AQ44"/>
  <c r="AP44"/>
  <c r="AO44"/>
  <c r="AN44"/>
  <c r="AM44"/>
  <c r="AL44"/>
  <c r="AL67" s="1"/>
  <c r="AJ44"/>
  <c r="AI44"/>
  <c r="AH44"/>
  <c r="AY42"/>
  <c r="AX42"/>
  <c r="AW42"/>
  <c r="AV42"/>
  <c r="AV67" s="1"/>
  <c r="AU42"/>
  <c r="AT42"/>
  <c r="AS42"/>
  <c r="AR42"/>
  <c r="AR67" s="1"/>
  <c r="AQ42"/>
  <c r="AP42"/>
  <c r="AO42"/>
  <c r="AN42"/>
  <c r="AN67" s="1"/>
  <c r="AM42"/>
  <c r="AL42"/>
  <c r="AJ42"/>
  <c r="AI42"/>
  <c r="AI67" s="1"/>
  <c r="AH42"/>
  <c r="AB37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V14"/>
  <c r="AU14"/>
  <c r="AT14"/>
  <c r="AS14"/>
  <c r="AR14"/>
  <c r="AQ14"/>
  <c r="AP14"/>
  <c r="AO14"/>
  <c r="AN14"/>
  <c r="AM14"/>
  <c r="AL14"/>
  <c r="AJ14"/>
  <c r="AI14"/>
  <c r="AH14"/>
  <c r="AY12"/>
  <c r="AY35" s="1"/>
  <c r="AX12"/>
  <c r="AW12"/>
  <c r="AV12"/>
  <c r="AU12"/>
  <c r="AU35" s="1"/>
  <c r="AT12"/>
  <c r="AS12"/>
  <c r="AR12"/>
  <c r="AQ12"/>
  <c r="AQ35" s="1"/>
  <c r="AP12"/>
  <c r="AO12"/>
  <c r="AN12"/>
  <c r="AM12"/>
  <c r="AM35" s="1"/>
  <c r="AL12"/>
  <c r="AJ12"/>
  <c r="AI12"/>
  <c r="AH12"/>
  <c r="AH35" s="1"/>
  <c r="AY10"/>
  <c r="AX10"/>
  <c r="AW10"/>
  <c r="AV10"/>
  <c r="AV35" s="1"/>
  <c r="AU10"/>
  <c r="AT10"/>
  <c r="AS10"/>
  <c r="AR10"/>
  <c r="AR35" s="1"/>
  <c r="AQ10"/>
  <c r="AP10"/>
  <c r="AO10"/>
  <c r="AN10"/>
  <c r="AN35" s="1"/>
  <c r="AM10"/>
  <c r="AL10"/>
  <c r="AJ10"/>
  <c r="AI10"/>
  <c r="AI35" s="1"/>
  <c r="AH10"/>
  <c r="AB69" i="2"/>
  <c r="AU67"/>
  <c r="AJ67"/>
  <c r="AY64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T67" s="1"/>
  <c r="AS48"/>
  <c r="AR48"/>
  <c r="AQ48"/>
  <c r="AP48"/>
  <c r="AP67" s="1"/>
  <c r="AO48"/>
  <c r="AN48"/>
  <c r="AM48"/>
  <c r="AL48"/>
  <c r="AJ48"/>
  <c r="AI48"/>
  <c r="AH48"/>
  <c r="AY46"/>
  <c r="AY67" s="1"/>
  <c r="AX46"/>
  <c r="AW46"/>
  <c r="AV46"/>
  <c r="AU46"/>
  <c r="AT46"/>
  <c r="AS46"/>
  <c r="AR46"/>
  <c r="AQ46"/>
  <c r="AP46"/>
  <c r="AO46"/>
  <c r="AN46"/>
  <c r="AM46"/>
  <c r="AL46"/>
  <c r="AJ46"/>
  <c r="AI46"/>
  <c r="AH46"/>
  <c r="AH67" s="1"/>
  <c r="AY44"/>
  <c r="AX44"/>
  <c r="AW44"/>
  <c r="AV44"/>
  <c r="AU44"/>
  <c r="AT44"/>
  <c r="AS44"/>
  <c r="AR44"/>
  <c r="AQ44"/>
  <c r="AP44"/>
  <c r="AO44"/>
  <c r="AN44"/>
  <c r="AM44"/>
  <c r="AL44"/>
  <c r="AJ44"/>
  <c r="AI44"/>
  <c r="AH44"/>
  <c r="AY42"/>
  <c r="AX42"/>
  <c r="AW42"/>
  <c r="AW67" s="1"/>
  <c r="AV42"/>
  <c r="AU42"/>
  <c r="AT42"/>
  <c r="AS42"/>
  <c r="AS67" s="1"/>
  <c r="AR42"/>
  <c r="AQ42"/>
  <c r="AP42"/>
  <c r="AO42"/>
  <c r="AO67" s="1"/>
  <c r="AN42"/>
  <c r="AM42"/>
  <c r="AL42"/>
  <c r="AJ42"/>
  <c r="AI42"/>
  <c r="AH42"/>
  <c r="AB37"/>
  <c r="AV35"/>
  <c r="AP35"/>
  <c r="AM35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V14"/>
  <c r="AU14"/>
  <c r="AT14"/>
  <c r="AS14"/>
  <c r="AR14"/>
  <c r="AQ14"/>
  <c r="AP14"/>
  <c r="AO14"/>
  <c r="AN14"/>
  <c r="AM14"/>
  <c r="AL14"/>
  <c r="AL35" s="1"/>
  <c r="AJ14"/>
  <c r="AI14"/>
  <c r="AH14"/>
  <c r="AY12"/>
  <c r="AX12"/>
  <c r="AW12"/>
  <c r="AV12"/>
  <c r="AU12"/>
  <c r="AU35" s="1"/>
  <c r="AT12"/>
  <c r="AS12"/>
  <c r="AR12"/>
  <c r="AQ12"/>
  <c r="AQ35" s="1"/>
  <c r="AP12"/>
  <c r="AO12"/>
  <c r="AN12"/>
  <c r="AM12"/>
  <c r="AL12"/>
  <c r="AJ12"/>
  <c r="AI12"/>
  <c r="AH12"/>
  <c r="AH35" s="1"/>
  <c r="AY10"/>
  <c r="AY35" s="1"/>
  <c r="AX10"/>
  <c r="AW10"/>
  <c r="AW35" s="1"/>
  <c r="AV10"/>
  <c r="AU10"/>
  <c r="AT10"/>
  <c r="AS10"/>
  <c r="AS35" s="1"/>
  <c r="AR10"/>
  <c r="AQ10"/>
  <c r="AP10"/>
  <c r="AO10"/>
  <c r="AO35" s="1"/>
  <c r="AN10"/>
  <c r="AM10"/>
  <c r="AL10"/>
  <c r="AJ10"/>
  <c r="AJ35" s="1"/>
  <c r="AI10"/>
  <c r="AH10"/>
  <c r="AY64" i="1"/>
  <c r="AX64"/>
  <c r="AW64"/>
  <c r="AV64"/>
  <c r="AU64"/>
  <c r="AT64"/>
  <c r="AS64"/>
  <c r="AR64"/>
  <c r="AQ64"/>
  <c r="AP64"/>
  <c r="AO64"/>
  <c r="AN64"/>
  <c r="AM64"/>
  <c r="AL64"/>
  <c r="AJ64"/>
  <c r="AI64"/>
  <c r="AH64"/>
  <c r="AY62"/>
  <c r="AX62"/>
  <c r="AW62"/>
  <c r="AV62"/>
  <c r="AU62"/>
  <c r="AT62"/>
  <c r="AS62"/>
  <c r="AR62"/>
  <c r="AQ62"/>
  <c r="AP62"/>
  <c r="AO62"/>
  <c r="AN62"/>
  <c r="AM62"/>
  <c r="AL62"/>
  <c r="AJ62"/>
  <c r="AI62"/>
  <c r="AH62"/>
  <c r="AY60"/>
  <c r="AX60"/>
  <c r="AW60"/>
  <c r="AV60"/>
  <c r="AU60"/>
  <c r="AT60"/>
  <c r="AS60"/>
  <c r="AR60"/>
  <c r="AQ60"/>
  <c r="AP60"/>
  <c r="AO60"/>
  <c r="AN60"/>
  <c r="AM60"/>
  <c r="AL60"/>
  <c r="AJ60"/>
  <c r="AI60"/>
  <c r="AH60"/>
  <c r="AY58"/>
  <c r="AX58"/>
  <c r="AW58"/>
  <c r="AV58"/>
  <c r="AU58"/>
  <c r="AT58"/>
  <c r="AS58"/>
  <c r="AR58"/>
  <c r="AQ58"/>
  <c r="AP58"/>
  <c r="AO58"/>
  <c r="AN58"/>
  <c r="AM58"/>
  <c r="AL58"/>
  <c r="AJ58"/>
  <c r="AI58"/>
  <c r="AH58"/>
  <c r="AY56"/>
  <c r="AX56"/>
  <c r="AW56"/>
  <c r="AV56"/>
  <c r="AU56"/>
  <c r="AT56"/>
  <c r="AS56"/>
  <c r="AR56"/>
  <c r="AQ56"/>
  <c r="AP56"/>
  <c r="AO56"/>
  <c r="AN56"/>
  <c r="AM56"/>
  <c r="AL56"/>
  <c r="AJ56"/>
  <c r="AI56"/>
  <c r="AH56"/>
  <c r="AY54"/>
  <c r="AX54"/>
  <c r="AW54"/>
  <c r="AV54"/>
  <c r="AU54"/>
  <c r="AT54"/>
  <c r="AS54"/>
  <c r="AR54"/>
  <c r="AQ54"/>
  <c r="AP54"/>
  <c r="AO54"/>
  <c r="AN54"/>
  <c r="AM54"/>
  <c r="AL54"/>
  <c r="AJ54"/>
  <c r="AI54"/>
  <c r="AH54"/>
  <c r="AY52"/>
  <c r="AX52"/>
  <c r="AW52"/>
  <c r="AV52"/>
  <c r="AU52"/>
  <c r="AT52"/>
  <c r="AS52"/>
  <c r="AR52"/>
  <c r="AQ52"/>
  <c r="AP52"/>
  <c r="AO52"/>
  <c r="AN52"/>
  <c r="AM52"/>
  <c r="AL52"/>
  <c r="AJ52"/>
  <c r="AI52"/>
  <c r="AH52"/>
  <c r="AY50"/>
  <c r="AX50"/>
  <c r="AW50"/>
  <c r="AV50"/>
  <c r="AU50"/>
  <c r="AT50"/>
  <c r="AS50"/>
  <c r="AR50"/>
  <c r="AQ50"/>
  <c r="AP50"/>
  <c r="AO50"/>
  <c r="AN50"/>
  <c r="AM50"/>
  <c r="AL50"/>
  <c r="AJ50"/>
  <c r="AI50"/>
  <c r="AH50"/>
  <c r="AY48"/>
  <c r="AX48"/>
  <c r="AW48"/>
  <c r="AV48"/>
  <c r="AU48"/>
  <c r="AT48"/>
  <c r="AS48"/>
  <c r="AR48"/>
  <c r="AQ48"/>
  <c r="AP48"/>
  <c r="AO48"/>
  <c r="AN48"/>
  <c r="AM48"/>
  <c r="AL48"/>
  <c r="AJ48"/>
  <c r="AI48"/>
  <c r="AH48"/>
  <c r="AY46"/>
  <c r="AX46"/>
  <c r="AW46"/>
  <c r="AV46"/>
  <c r="AU46"/>
  <c r="AT46"/>
  <c r="AS46"/>
  <c r="AR46"/>
  <c r="AQ46"/>
  <c r="AP46"/>
  <c r="AO46"/>
  <c r="AN46"/>
  <c r="AM46"/>
  <c r="AL46"/>
  <c r="AJ46"/>
  <c r="AI46"/>
  <c r="AH46"/>
  <c r="AY44"/>
  <c r="AX44"/>
  <c r="AW44"/>
  <c r="AV44"/>
  <c r="AU44"/>
  <c r="AT44"/>
  <c r="AS44"/>
  <c r="AR44"/>
  <c r="AQ44"/>
  <c r="AP44"/>
  <c r="AO44"/>
  <c r="AN44"/>
  <c r="AM44"/>
  <c r="AL44"/>
  <c r="AJ44"/>
  <c r="AI44"/>
  <c r="AH44"/>
  <c r="AY42"/>
  <c r="AY67" s="1"/>
  <c r="AX42"/>
  <c r="AX67" s="1"/>
  <c r="AW42"/>
  <c r="AW67" s="1"/>
  <c r="AV42"/>
  <c r="AV67" s="1"/>
  <c r="AU42"/>
  <c r="AU67" s="1"/>
  <c r="AT42"/>
  <c r="AT67" s="1"/>
  <c r="AS42"/>
  <c r="AS67" s="1"/>
  <c r="AR42"/>
  <c r="AR67" s="1"/>
  <c r="AQ42"/>
  <c r="AQ67" s="1"/>
  <c r="AP42"/>
  <c r="AP67" s="1"/>
  <c r="AO42"/>
  <c r="AO67" s="1"/>
  <c r="AN42"/>
  <c r="AN67" s="1"/>
  <c r="AM42"/>
  <c r="AM67" s="1"/>
  <c r="AL42"/>
  <c r="AL67" s="1"/>
  <c r="AJ42"/>
  <c r="AJ67" s="1"/>
  <c r="AI42"/>
  <c r="AI67" s="1"/>
  <c r="AH42"/>
  <c r="AH67" s="1"/>
  <c r="AY32"/>
  <c r="AX32"/>
  <c r="AW32"/>
  <c r="AV32"/>
  <c r="AU32"/>
  <c r="AT32"/>
  <c r="AS32"/>
  <c r="AR32"/>
  <c r="AQ32"/>
  <c r="AP32"/>
  <c r="AO32"/>
  <c r="AN32"/>
  <c r="AM32"/>
  <c r="AL32"/>
  <c r="AJ32"/>
  <c r="AI32"/>
  <c r="AH32"/>
  <c r="AY30"/>
  <c r="AX30"/>
  <c r="AW30"/>
  <c r="AV30"/>
  <c r="AU30"/>
  <c r="AT30"/>
  <c r="AS30"/>
  <c r="AR30"/>
  <c r="AQ30"/>
  <c r="AP30"/>
  <c r="AO30"/>
  <c r="AN30"/>
  <c r="AM30"/>
  <c r="AL30"/>
  <c r="AJ30"/>
  <c r="AI30"/>
  <c r="AH30"/>
  <c r="AY28"/>
  <c r="AX28"/>
  <c r="AW28"/>
  <c r="AV28"/>
  <c r="AU28"/>
  <c r="AT28"/>
  <c r="AS28"/>
  <c r="AR28"/>
  <c r="AQ28"/>
  <c r="AP28"/>
  <c r="AO28"/>
  <c r="AN28"/>
  <c r="AM28"/>
  <c r="AL28"/>
  <c r="AJ28"/>
  <c r="AI28"/>
  <c r="AH28"/>
  <c r="AY26"/>
  <c r="AX26"/>
  <c r="AW26"/>
  <c r="AV26"/>
  <c r="AU26"/>
  <c r="AT26"/>
  <c r="AS26"/>
  <c r="AR26"/>
  <c r="AQ26"/>
  <c r="AP26"/>
  <c r="AO26"/>
  <c r="AN26"/>
  <c r="AM26"/>
  <c r="AL26"/>
  <c r="AJ26"/>
  <c r="AI26"/>
  <c r="AH26"/>
  <c r="AY24"/>
  <c r="AX24"/>
  <c r="AW24"/>
  <c r="AV24"/>
  <c r="AU24"/>
  <c r="AT24"/>
  <c r="AS24"/>
  <c r="AR24"/>
  <c r="AQ24"/>
  <c r="AP24"/>
  <c r="AO24"/>
  <c r="AN24"/>
  <c r="AM24"/>
  <c r="AL24"/>
  <c r="AJ24"/>
  <c r="AI24"/>
  <c r="AH24"/>
  <c r="AY22"/>
  <c r="AX22"/>
  <c r="AW22"/>
  <c r="AV22"/>
  <c r="AU22"/>
  <c r="AT22"/>
  <c r="AS22"/>
  <c r="AR22"/>
  <c r="AQ22"/>
  <c r="AP22"/>
  <c r="AO22"/>
  <c r="AN22"/>
  <c r="AM22"/>
  <c r="AL22"/>
  <c r="AJ22"/>
  <c r="AI22"/>
  <c r="AH22"/>
  <c r="AY20"/>
  <c r="AX20"/>
  <c r="AW20"/>
  <c r="AV20"/>
  <c r="AU20"/>
  <c r="AT20"/>
  <c r="AS20"/>
  <c r="AR20"/>
  <c r="AQ20"/>
  <c r="AP20"/>
  <c r="AO20"/>
  <c r="AN20"/>
  <c r="AM20"/>
  <c r="AL20"/>
  <c r="AJ20"/>
  <c r="AI20"/>
  <c r="AH20"/>
  <c r="AY18"/>
  <c r="AX18"/>
  <c r="AW18"/>
  <c r="AV18"/>
  <c r="AU18"/>
  <c r="AT18"/>
  <c r="AS18"/>
  <c r="AR18"/>
  <c r="AQ18"/>
  <c r="AP18"/>
  <c r="AO18"/>
  <c r="AN18"/>
  <c r="AM18"/>
  <c r="AL18"/>
  <c r="AJ18"/>
  <c r="AI18"/>
  <c r="AH18"/>
  <c r="AY16"/>
  <c r="AX16"/>
  <c r="AW16"/>
  <c r="AV16"/>
  <c r="AU16"/>
  <c r="AT16"/>
  <c r="AS16"/>
  <c r="AR16"/>
  <c r="AQ16"/>
  <c r="AP16"/>
  <c r="AO16"/>
  <c r="AN16"/>
  <c r="AM16"/>
  <c r="AL16"/>
  <c r="AJ16"/>
  <c r="AI16"/>
  <c r="AH16"/>
  <c r="AY14"/>
  <c r="AX14"/>
  <c r="AW14"/>
  <c r="AW35" s="1"/>
  <c r="AV14"/>
  <c r="AU14"/>
  <c r="AT14"/>
  <c r="AS14"/>
  <c r="AS35" s="1"/>
  <c r="AR14"/>
  <c r="AQ14"/>
  <c r="AP14"/>
  <c r="AO14"/>
  <c r="AO35" s="1"/>
  <c r="AN14"/>
  <c r="AM14"/>
  <c r="AL14"/>
  <c r="AJ14"/>
  <c r="AJ35" s="1"/>
  <c r="AI14"/>
  <c r="AH14"/>
  <c r="AY12"/>
  <c r="AX12"/>
  <c r="AW12"/>
  <c r="AV12"/>
  <c r="AU12"/>
  <c r="AT12"/>
  <c r="AS12"/>
  <c r="AR12"/>
  <c r="AQ12"/>
  <c r="AP12"/>
  <c r="AO12"/>
  <c r="AN12"/>
  <c r="AM12"/>
  <c r="AL12"/>
  <c r="AJ12"/>
  <c r="AI12"/>
  <c r="AH12"/>
  <c r="AY10"/>
  <c r="AY35" s="1"/>
  <c r="AX10"/>
  <c r="AX35" s="1"/>
  <c r="AW10"/>
  <c r="AV10"/>
  <c r="AV35" s="1"/>
  <c r="AU10"/>
  <c r="AU35" s="1"/>
  <c r="AT10"/>
  <c r="AT35" s="1"/>
  <c r="AS10"/>
  <c r="AR10"/>
  <c r="AR35" s="1"/>
  <c r="AQ10"/>
  <c r="AQ35" s="1"/>
  <c r="AP10"/>
  <c r="AP35" s="1"/>
  <c r="AO10"/>
  <c r="AN10"/>
  <c r="AN35" s="1"/>
  <c r="AM10"/>
  <c r="AM35" s="1"/>
  <c r="AL10"/>
  <c r="AL35" s="1"/>
  <c r="AJ10"/>
  <c r="AI10"/>
  <c r="AI35" s="1"/>
  <c r="AH10"/>
  <c r="AH35" s="1"/>
  <c r="N35" i="9" l="1"/>
  <c r="N37"/>
  <c r="AB69"/>
  <c r="AB35" i="3"/>
  <c r="AB39" s="1"/>
  <c r="AB67" i="5"/>
  <c r="AB67" i="8"/>
  <c r="AP67" i="5"/>
  <c r="AX67"/>
  <c r="AM67" i="2"/>
  <c r="AQ67"/>
  <c r="AL67"/>
  <c r="AX67"/>
  <c r="AH67" i="7"/>
  <c r="AQ67"/>
  <c r="AY67"/>
  <c r="AB35" i="8"/>
  <c r="AB39" s="1"/>
  <c r="N35" i="4"/>
  <c r="N37"/>
  <c r="AL67" i="5"/>
  <c r="AT67"/>
  <c r="AI35" i="2"/>
  <c r="AB35" s="1"/>
  <c r="AB39" s="1"/>
  <c r="AN35"/>
  <c r="AR35"/>
  <c r="AJ35" i="4"/>
  <c r="AO35"/>
  <c r="AS35"/>
  <c r="AW35"/>
  <c r="AL35" i="6"/>
  <c r="AP35"/>
  <c r="AT35"/>
  <c r="AX35"/>
  <c r="AJ35"/>
  <c r="AS35"/>
  <c r="AI35"/>
  <c r="AB35" s="1"/>
  <c r="AB39" s="1"/>
  <c r="AR35"/>
  <c r="AB35" i="7"/>
  <c r="AB39" s="1"/>
  <c r="AL35" i="8"/>
  <c r="AT35"/>
  <c r="AM67" i="9"/>
  <c r="AU67"/>
  <c r="AT35" i="2"/>
  <c r="AX35"/>
  <c r="AJ35" i="3"/>
  <c r="AO35"/>
  <c r="AS35"/>
  <c r="AW35"/>
  <c r="AJ67" i="6"/>
  <c r="AO67"/>
  <c r="AS67"/>
  <c r="AW67"/>
  <c r="AI67" i="8"/>
  <c r="AN67"/>
  <c r="AR67"/>
  <c r="AV67"/>
  <c r="AP35"/>
  <c r="AX35"/>
  <c r="AH67" i="9"/>
  <c r="AB67" s="1"/>
  <c r="AB71" s="1"/>
  <c r="AQ67"/>
  <c r="AY67"/>
  <c r="AI67" i="2"/>
  <c r="AB67" s="1"/>
  <c r="AB71" s="1"/>
  <c r="AN67"/>
  <c r="AR67"/>
  <c r="AV67"/>
  <c r="AL35" i="3"/>
  <c r="AP35"/>
  <c r="AT35"/>
  <c r="AX35"/>
  <c r="AH67"/>
  <c r="AB67" s="1"/>
  <c r="AM67"/>
  <c r="AQ67"/>
  <c r="AU67"/>
  <c r="AY67"/>
  <c r="AH67" i="4"/>
  <c r="AB67" s="1"/>
  <c r="AB71" s="1"/>
  <c r="AM67"/>
  <c r="AQ67"/>
  <c r="AU67"/>
  <c r="AY67"/>
  <c r="AI35" i="5"/>
  <c r="AB35" s="1"/>
  <c r="AB39" s="1"/>
  <c r="AN35"/>
  <c r="AR35"/>
  <c r="AV35"/>
  <c r="AI67" i="7"/>
  <c r="AN67"/>
  <c r="AR67"/>
  <c r="AV67"/>
  <c r="AB35" i="1"/>
  <c r="AB39" s="1"/>
  <c r="AB67"/>
  <c r="AB71" s="1"/>
  <c r="N37" i="5" l="1"/>
  <c r="AB69"/>
  <c r="N35"/>
  <c r="N69" i="2"/>
  <c r="N67"/>
  <c r="AB69" i="6"/>
  <c r="AB71" s="1"/>
  <c r="N37"/>
  <c r="N35"/>
  <c r="N35" i="2"/>
  <c r="N37"/>
  <c r="N35" i="3"/>
  <c r="AB69"/>
  <c r="N37"/>
  <c r="N67" i="4"/>
  <c r="N69"/>
  <c r="N67" i="9"/>
  <c r="N69"/>
  <c r="AB67" i="7"/>
  <c r="AB71" i="8"/>
  <c r="AB71" i="3"/>
  <c r="AB69" i="7"/>
  <c r="N35"/>
  <c r="N37"/>
  <c r="N35" i="8"/>
  <c r="AB69"/>
  <c r="N37"/>
  <c r="AB71" i="5"/>
  <c r="N67" i="1"/>
  <c r="N69"/>
  <c r="N35"/>
  <c r="N37"/>
  <c r="N67" i="5" l="1"/>
  <c r="N69"/>
  <c r="N69" i="8"/>
  <c r="N67"/>
  <c r="N69" i="3"/>
  <c r="N67"/>
  <c r="N67" i="6"/>
  <c r="N69"/>
  <c r="AB71" i="7"/>
  <c r="N67" l="1"/>
  <c r="N69"/>
</calcChain>
</file>

<file path=xl/sharedStrings.xml><?xml version="1.0" encoding="utf-8"?>
<sst xmlns="http://schemas.openxmlformats.org/spreadsheetml/2006/main" count="5842" uniqueCount="101">
  <si>
    <t xml:space="preserve">سجل الحضور والغياب اليومي </t>
  </si>
  <si>
    <t>لسنة 2017 ميلادي</t>
  </si>
  <si>
    <t xml:space="preserve">رقم الصفحة: </t>
  </si>
  <si>
    <t xml:space="preserve">رقم التوظيف : </t>
  </si>
  <si>
    <t>بوشناف علي بوشناف</t>
  </si>
  <si>
    <t xml:space="preserve">الأســــــم:          </t>
  </si>
  <si>
    <t>الغياب بأنواعه</t>
  </si>
  <si>
    <t>الشهر</t>
  </si>
  <si>
    <t>عمـل</t>
  </si>
  <si>
    <t>إجـازة</t>
  </si>
  <si>
    <t>عمل اضافي</t>
  </si>
  <si>
    <t>F</t>
  </si>
  <si>
    <t>V</t>
  </si>
  <si>
    <t>E</t>
  </si>
  <si>
    <t>B</t>
  </si>
  <si>
    <t>A</t>
  </si>
  <si>
    <t>Q</t>
  </si>
  <si>
    <t>S</t>
  </si>
  <si>
    <t>K</t>
  </si>
  <si>
    <t>L</t>
  </si>
  <si>
    <t>P</t>
  </si>
  <si>
    <t>J</t>
  </si>
  <si>
    <t>I</t>
  </si>
  <si>
    <t>Y</t>
  </si>
  <si>
    <t>Z</t>
  </si>
  <si>
    <t>يناير</t>
  </si>
  <si>
    <t>*8</t>
  </si>
  <si>
    <t>C</t>
  </si>
  <si>
    <t>T</t>
  </si>
  <si>
    <t>ـــــ</t>
  </si>
  <si>
    <t>R</t>
  </si>
  <si>
    <t>W</t>
  </si>
  <si>
    <t>فبراير</t>
  </si>
  <si>
    <t>مارس</t>
  </si>
  <si>
    <t>أبريل</t>
  </si>
  <si>
    <t>D</t>
  </si>
  <si>
    <t>مايو</t>
  </si>
  <si>
    <t>يونيو</t>
  </si>
  <si>
    <t>M</t>
  </si>
  <si>
    <t>يوليه</t>
  </si>
  <si>
    <t>أغسطس</t>
  </si>
  <si>
    <t>سبتمبر</t>
  </si>
  <si>
    <t>H</t>
  </si>
  <si>
    <t>أكتوبر</t>
  </si>
  <si>
    <t>نوفمبر</t>
  </si>
  <si>
    <t>ديسمبر</t>
  </si>
  <si>
    <t>الإجازة المستحقة</t>
  </si>
  <si>
    <t xml:space="preserve">رصيد سابق </t>
  </si>
  <si>
    <t xml:space="preserve">الصافي </t>
  </si>
  <si>
    <t>OVER TIME CODES</t>
  </si>
  <si>
    <t>ABSENCE CODES</t>
  </si>
  <si>
    <t>no code-show overtime hours worked</t>
  </si>
  <si>
    <t>R- REST TAKEN</t>
  </si>
  <si>
    <t>A- authorized absence without pay</t>
  </si>
  <si>
    <t>D - total hours worked on holiday</t>
  </si>
  <si>
    <t>S- SICKNESS FIRST DAY</t>
  </si>
  <si>
    <t>B- unauthrized absence without pay</t>
  </si>
  <si>
    <t>W- total hours worked on a rest day</t>
  </si>
  <si>
    <t>Q- SICKNESS PROVED BY SOC DOCTOR</t>
  </si>
  <si>
    <t>P- authorized absence with pay</t>
  </si>
  <si>
    <t>M- holidy during CL &amp; official rest days/holiday</t>
  </si>
  <si>
    <t>J- ACCIDENT FIRST DAY</t>
  </si>
  <si>
    <t>C- CL including travel time</t>
  </si>
  <si>
    <t>during vacation</t>
  </si>
  <si>
    <t>I- INDUSTRIAL ACCIDENT APPROVAL BY SOC</t>
  </si>
  <si>
    <t>F- MLTRY TRN WITH PAY</t>
  </si>
  <si>
    <t>N- over time hours worked in ramadan</t>
  </si>
  <si>
    <t>MEDICAL DEPT</t>
  </si>
  <si>
    <t>Y- SECONDED - WITH PAY</t>
  </si>
  <si>
    <t>O- night shift allow</t>
  </si>
  <si>
    <t>E- EMERGENCY LEAVE WITH PAY</t>
  </si>
  <si>
    <t>K- TRAINING</t>
  </si>
  <si>
    <t>G- evening shift allow.</t>
  </si>
  <si>
    <t>L- BUSSINESS</t>
  </si>
  <si>
    <t>V- VACATIO EXCLUDING OFFICIAL REST DAYS &amp; HOLIDAYS</t>
  </si>
  <si>
    <t>U- Field Allowence.</t>
  </si>
  <si>
    <t>Z- Off shore Allowence</t>
  </si>
  <si>
    <t>H- HOLADY TAKEN</t>
  </si>
  <si>
    <t>فتحي فرج سعد القماطي</t>
  </si>
  <si>
    <t xml:space="preserve">     الأســــــم:          </t>
  </si>
  <si>
    <t>G</t>
  </si>
  <si>
    <t>O</t>
  </si>
  <si>
    <t>*C</t>
  </si>
  <si>
    <t>*12</t>
  </si>
  <si>
    <t>عياد محمد ارحومة</t>
  </si>
  <si>
    <t>*T</t>
  </si>
  <si>
    <t>ــــــ</t>
  </si>
  <si>
    <t xml:space="preserve">محمد بلقاسم بوهريرة موسى </t>
  </si>
  <si>
    <t>حامد صالح عبدالجليل</t>
  </si>
  <si>
    <t>ـــــــ</t>
  </si>
  <si>
    <t>ــــ</t>
  </si>
  <si>
    <t xml:space="preserve">المبروك علي مفتاح  </t>
  </si>
  <si>
    <t xml:space="preserve">بوبكر ابشينه عمر قحيط </t>
  </si>
  <si>
    <t>ـــــ *</t>
  </si>
  <si>
    <t xml:space="preserve">صالح غيث محمد عوض  </t>
  </si>
  <si>
    <t>محمد صالح عمر الشيباني</t>
  </si>
  <si>
    <t>à</t>
  </si>
  <si>
    <t>رقم التوظيف</t>
  </si>
  <si>
    <t>صافي رصيد الإجازات</t>
  </si>
  <si>
    <t xml:space="preserve">المطلوب استيراد بيانات الخلية AB71 من كل صفحة </t>
  </si>
  <si>
    <t>حسب رقم التوظيف لهذه الصفحة</t>
  </si>
</sst>
</file>

<file path=xl/styles.xml><?xml version="1.0" encoding="utf-8"?>
<styleSheet xmlns="http://schemas.openxmlformats.org/spreadsheetml/2006/main">
  <numFmts count="4">
    <numFmt numFmtId="164" formatCode="_-&quot;ر.س.‏&quot;\ * #,##0.00_-;_-&quot;ر.س.‏&quot;\ * #,##0.00\-;_-&quot;ر.س.‏&quot;\ * &quot;-&quot;??_-;_-@_-"/>
    <numFmt numFmtId="165" formatCode="00000"/>
    <numFmt numFmtId="166" formatCode="[$-1000000]00000"/>
    <numFmt numFmtId="167" formatCode="0000"/>
  </numFmts>
  <fonts count="51">
    <font>
      <sz val="10"/>
      <name val="Arial"/>
      <charset val="178"/>
    </font>
    <font>
      <sz val="10"/>
      <name val="Arial"/>
      <family val="2"/>
    </font>
    <font>
      <b/>
      <sz val="11"/>
      <name val="Times New Roman"/>
      <family val="1"/>
    </font>
    <font>
      <b/>
      <sz val="10"/>
      <name val="Arial"/>
      <family val="2"/>
      <charset val="178"/>
    </font>
    <font>
      <b/>
      <sz val="2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20"/>
      <name val="Times New Roman"/>
      <family val="1"/>
      <scheme val="major"/>
    </font>
    <font>
      <sz val="14"/>
      <name val="Arial"/>
      <family val="2"/>
    </font>
    <font>
      <b/>
      <sz val="11"/>
      <color rgb="FF00B050"/>
      <name val="Times New Roman"/>
      <family val="1"/>
    </font>
    <font>
      <b/>
      <sz val="16"/>
      <name val="Arial"/>
      <family val="2"/>
      <charset val="178"/>
    </font>
    <font>
      <b/>
      <sz val="14"/>
      <name val="Arial"/>
      <family val="2"/>
      <charset val="178"/>
    </font>
    <font>
      <sz val="20"/>
      <name val="Arial"/>
      <family val="2"/>
    </font>
    <font>
      <b/>
      <sz val="18"/>
      <color rgb="FF0000FF"/>
      <name val="Arial"/>
      <family val="2"/>
      <scheme val="minor"/>
    </font>
    <font>
      <b/>
      <sz val="20"/>
      <name val="Arial"/>
      <family val="2"/>
      <scheme val="minor"/>
    </font>
    <font>
      <b/>
      <sz val="16"/>
      <color rgb="FF002060"/>
      <name val="Arial"/>
      <family val="2"/>
      <charset val="178"/>
    </font>
    <font>
      <b/>
      <sz val="18"/>
      <name val="Arial"/>
      <family val="2"/>
      <charset val="178"/>
    </font>
    <font>
      <b/>
      <sz val="12"/>
      <name val="Arial"/>
      <family val="2"/>
    </font>
    <font>
      <b/>
      <sz val="11"/>
      <name val="Arial"/>
      <family val="2"/>
    </font>
    <font>
      <b/>
      <sz val="7"/>
      <name val="Arial"/>
      <family val="2"/>
      <charset val="178"/>
    </font>
    <font>
      <b/>
      <sz val="16"/>
      <color rgb="FF0000FF"/>
      <name val="Arial"/>
      <family val="2"/>
    </font>
    <font>
      <b/>
      <u/>
      <sz val="14"/>
      <name val="Arial"/>
      <family val="2"/>
    </font>
    <font>
      <b/>
      <sz val="11"/>
      <color rgb="FF0000FF"/>
      <name val="Arial"/>
      <family val="2"/>
    </font>
    <font>
      <b/>
      <sz val="14"/>
      <name val="Times New Roman"/>
      <family val="1"/>
    </font>
    <font>
      <u/>
      <sz val="10"/>
      <name val="Arial"/>
      <family val="2"/>
    </font>
    <font>
      <b/>
      <sz val="14"/>
      <color rgb="FF151901"/>
      <name val="Arial"/>
      <family val="2"/>
      <scheme val="minor"/>
    </font>
    <font>
      <b/>
      <sz val="12"/>
      <color rgb="FFFF0000"/>
      <name val="Arial"/>
      <family val="2"/>
    </font>
    <font>
      <b/>
      <sz val="12"/>
      <color indexed="18"/>
      <name val="Arial"/>
      <family val="2"/>
    </font>
    <font>
      <b/>
      <sz val="14"/>
      <color indexed="18"/>
      <name val="Arial"/>
      <family val="2"/>
    </font>
    <font>
      <b/>
      <sz val="24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6"/>
      <color indexed="18"/>
      <name val="Arial"/>
      <family val="2"/>
    </font>
    <font>
      <b/>
      <sz val="12"/>
      <color theme="0" tint="-4.9989318521683403E-2"/>
      <name val="Arial"/>
      <family val="2"/>
      <scheme val="minor"/>
    </font>
    <font>
      <b/>
      <sz val="12"/>
      <name val="Arial"/>
      <family val="2"/>
      <charset val="178"/>
    </font>
    <font>
      <b/>
      <sz val="9"/>
      <color rgb="FFFF0000"/>
      <name val="Arial"/>
      <family val="2"/>
    </font>
    <font>
      <b/>
      <sz val="11"/>
      <name val="Arial"/>
      <family val="2"/>
      <charset val="178"/>
    </font>
    <font>
      <b/>
      <u/>
      <sz val="10"/>
      <name val="Arial (Arabic)"/>
      <family val="2"/>
      <charset val="178"/>
    </font>
    <font>
      <sz val="10"/>
      <name val="Arial (Arabic)"/>
      <family val="2"/>
      <charset val="178"/>
    </font>
    <font>
      <b/>
      <sz val="10"/>
      <name val="Arial"/>
      <family val="2"/>
    </font>
    <font>
      <b/>
      <u/>
      <sz val="10"/>
      <name val="Arial (Arabic)"/>
      <charset val="178"/>
    </font>
    <font>
      <b/>
      <sz val="10"/>
      <name val="Arial (Arabic)"/>
      <family val="2"/>
      <charset val="178"/>
    </font>
    <font>
      <b/>
      <u/>
      <sz val="10"/>
      <name val="Arial"/>
      <family val="2"/>
      <charset val="178"/>
    </font>
    <font>
      <b/>
      <sz val="12"/>
      <color rgb="FF00B050"/>
      <name val="Arial"/>
      <family val="2"/>
    </font>
    <font>
      <b/>
      <sz val="12"/>
      <color rgb="FF002060"/>
      <name val="Arial"/>
      <family val="2"/>
    </font>
    <font>
      <b/>
      <sz val="18"/>
      <color indexed="18"/>
      <name val="Arial"/>
      <family val="2"/>
    </font>
    <font>
      <b/>
      <sz val="12"/>
      <color theme="1"/>
      <name val="Arial"/>
      <family val="2"/>
    </font>
    <font>
      <b/>
      <sz val="20"/>
      <color rgb="FFFF0000"/>
      <name val="Wingdings"/>
      <charset val="2"/>
    </font>
    <font>
      <sz val="18"/>
      <name val="Arial"/>
      <family val="2"/>
    </font>
    <font>
      <sz val="16"/>
      <color rgb="FFFF0000"/>
      <name val="Arial"/>
      <family val="2"/>
    </font>
    <font>
      <b/>
      <sz val="22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theme="5" tint="0.39994506668294322"/>
        <bgColor indexed="43"/>
      </patternFill>
    </fill>
    <fill>
      <patternFill patternType="solid">
        <fgColor theme="5" tint="0.39997558519241921"/>
        <bgColor indexed="64"/>
      </patternFill>
    </fill>
    <fill>
      <patternFill patternType="lightGray">
        <fgColor theme="9" tint="0.39994506668294322"/>
        <bgColor indexed="65"/>
      </patternFill>
    </fill>
    <fill>
      <patternFill patternType="solid">
        <fgColor theme="0"/>
        <bgColor indexed="64"/>
      </patternFill>
    </fill>
    <fill>
      <patternFill patternType="mediumGray">
        <fgColor theme="5" tint="0.39994506668294322"/>
        <bgColor theme="0" tint="-0.34998626667073579"/>
      </patternFill>
    </fill>
    <fill>
      <patternFill patternType="solid">
        <fgColor rgb="FFFF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268">
    <xf numFmtId="0" fontId="0" fillId="0" borderId="0" xfId="0"/>
    <xf numFmtId="0" fontId="2" fillId="2" borderId="0" xfId="1" applyFont="1" applyFill="1" applyBorder="1" applyAlignment="1">
      <alignment horizontal="left" vertical="center"/>
    </xf>
    <xf numFmtId="0" fontId="1" fillId="0" borderId="0" xfId="1" applyFont="1" applyBorder="1" applyAlignment="1">
      <alignment vertical="center" readingOrder="1"/>
    </xf>
    <xf numFmtId="0" fontId="3" fillId="0" borderId="0" xfId="1" applyFont="1" applyFill="1" applyBorder="1" applyAlignment="1">
      <alignment vertical="center"/>
    </xf>
    <xf numFmtId="0" fontId="4" fillId="0" borderId="0" xfId="1" applyFont="1" applyBorder="1" applyAlignment="1">
      <alignment vertical="center" wrapText="1"/>
    </xf>
    <xf numFmtId="0" fontId="3" fillId="0" borderId="0" xfId="1" applyFont="1" applyFill="1" applyBorder="1"/>
    <xf numFmtId="0" fontId="4" fillId="0" borderId="0" xfId="1" applyFont="1" applyBorder="1" applyAlignment="1">
      <alignment horizontal="center" vertical="center"/>
    </xf>
    <xf numFmtId="22" fontId="5" fillId="0" borderId="0" xfId="1" applyNumberFormat="1" applyFont="1" applyBorder="1" applyAlignment="1">
      <alignment horizontal="right" vertical="center"/>
    </xf>
    <xf numFmtId="22" fontId="6" fillId="0" borderId="0" xfId="1" applyNumberFormat="1" applyFont="1" applyBorder="1" applyAlignment="1">
      <alignment horizontal="right" vertical="center"/>
    </xf>
    <xf numFmtId="0" fontId="8" fillId="0" borderId="0" xfId="1" applyFont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22" fontId="8" fillId="0" borderId="0" xfId="1" applyNumberFormat="1" applyFont="1" applyBorder="1" applyAlignment="1">
      <alignment horizontal="right" vertical="center"/>
    </xf>
    <xf numFmtId="0" fontId="9" fillId="2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/>
    </xf>
    <xf numFmtId="22" fontId="6" fillId="0" borderId="0" xfId="1" applyNumberFormat="1" applyFont="1" applyBorder="1" applyAlignment="1">
      <alignment vertical="center"/>
    </xf>
    <xf numFmtId="22" fontId="5" fillId="0" borderId="0" xfId="1" applyNumberFormat="1" applyFont="1" applyBorder="1" applyAlignment="1">
      <alignment vertical="center"/>
    </xf>
    <xf numFmtId="0" fontId="11" fillId="0" borderId="0" xfId="1" applyFont="1" applyBorder="1" applyAlignment="1">
      <alignment vertical="center"/>
    </xf>
    <xf numFmtId="22" fontId="12" fillId="0" borderId="0" xfId="1" applyNumberFormat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right" vertical="center"/>
    </xf>
    <xf numFmtId="0" fontId="1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left" vertical="center" readingOrder="2"/>
    </xf>
    <xf numFmtId="0" fontId="3" fillId="0" borderId="0" xfId="1" applyFont="1" applyBorder="1" applyAlignment="1">
      <alignment horizontal="center" vertical="center"/>
    </xf>
    <xf numFmtId="0" fontId="17" fillId="0" borderId="0" xfId="1" applyFont="1" applyBorder="1" applyAlignment="1">
      <alignment vertical="center" wrapText="1"/>
    </xf>
    <xf numFmtId="0" fontId="18" fillId="0" borderId="0" xfId="1" applyFont="1" applyBorder="1" applyAlignment="1">
      <alignment vertical="center"/>
    </xf>
    <xf numFmtId="0" fontId="19" fillId="0" borderId="0" xfId="1" applyFont="1" applyBorder="1" applyAlignment="1">
      <alignment vertical="center"/>
    </xf>
    <xf numFmtId="0" fontId="1" fillId="0" borderId="0" xfId="1" applyFont="1"/>
    <xf numFmtId="0" fontId="1" fillId="2" borderId="0" xfId="1" applyFont="1" applyFill="1" applyBorder="1"/>
    <xf numFmtId="0" fontId="1" fillId="0" borderId="0" xfId="1" applyFont="1" applyFill="1" applyBorder="1"/>
    <xf numFmtId="0" fontId="1" fillId="2" borderId="0" xfId="1" applyFont="1" applyFill="1"/>
    <xf numFmtId="0" fontId="21" fillId="12" borderId="11" xfId="1" applyFont="1" applyFill="1" applyBorder="1" applyAlignment="1">
      <alignment horizontal="center" vertical="center"/>
    </xf>
    <xf numFmtId="0" fontId="22" fillId="14" borderId="0" xfId="1" applyFont="1" applyFill="1" applyBorder="1" applyAlignment="1">
      <alignment horizontal="center" vertical="center" textRotation="45"/>
    </xf>
    <xf numFmtId="0" fontId="24" fillId="2" borderId="0" xfId="1" applyFont="1" applyFill="1" applyBorder="1" applyAlignment="1">
      <alignment horizontal="center" vertical="center"/>
    </xf>
    <xf numFmtId="0" fontId="21" fillId="12" borderId="18" xfId="1" applyFont="1" applyFill="1" applyBorder="1" applyAlignment="1">
      <alignment horizontal="center" vertical="center"/>
    </xf>
    <xf numFmtId="0" fontId="26" fillId="15" borderId="23" xfId="1" applyFont="1" applyFill="1" applyBorder="1" applyAlignment="1">
      <alignment horizontal="center" vertical="center"/>
    </xf>
    <xf numFmtId="0" fontId="26" fillId="15" borderId="24" xfId="1" applyFont="1" applyFill="1" applyBorder="1" applyAlignment="1">
      <alignment horizontal="center" vertical="center"/>
    </xf>
    <xf numFmtId="0" fontId="27" fillId="16" borderId="21" xfId="1" applyFont="1" applyFill="1" applyBorder="1" applyAlignment="1">
      <alignment horizontal="center" vertical="center"/>
    </xf>
    <xf numFmtId="0" fontId="27" fillId="15" borderId="26" xfId="1" applyFont="1" applyFill="1" applyBorder="1" applyAlignment="1">
      <alignment horizontal="center" vertical="center"/>
    </xf>
    <xf numFmtId="0" fontId="27" fillId="15" borderId="27" xfId="1" applyFont="1" applyFill="1" applyBorder="1" applyAlignment="1">
      <alignment horizontal="center" vertical="center"/>
    </xf>
    <xf numFmtId="0" fontId="27" fillId="16" borderId="28" xfId="1" applyFont="1" applyFill="1" applyBorder="1" applyAlignment="1">
      <alignment horizontal="center" vertical="center"/>
    </xf>
    <xf numFmtId="0" fontId="18" fillId="2" borderId="0" xfId="1" applyFont="1" applyFill="1" applyBorder="1" applyAlignment="1">
      <alignment horizontal="center"/>
    </xf>
    <xf numFmtId="0" fontId="26" fillId="15" borderId="34" xfId="1" applyFont="1" applyFill="1" applyBorder="1" applyAlignment="1">
      <alignment horizontal="center" vertical="center"/>
    </xf>
    <xf numFmtId="0" fontId="27" fillId="16" borderId="35" xfId="1" applyFont="1" applyFill="1" applyBorder="1" applyAlignment="1">
      <alignment horizontal="center" vertical="center"/>
    </xf>
    <xf numFmtId="0" fontId="27" fillId="15" borderId="36" xfId="1" applyFont="1" applyFill="1" applyBorder="1" applyAlignment="1">
      <alignment horizontal="center" vertical="center"/>
    </xf>
    <xf numFmtId="0" fontId="27" fillId="16" borderId="37" xfId="1" applyFont="1" applyFill="1" applyBorder="1" applyAlignment="1">
      <alignment horizontal="center" vertical="center"/>
    </xf>
    <xf numFmtId="0" fontId="27" fillId="18" borderId="17" xfId="1" applyFont="1" applyFill="1" applyBorder="1" applyAlignment="1">
      <alignment horizontal="center" vertical="center"/>
    </xf>
    <xf numFmtId="0" fontId="26" fillId="15" borderId="26" xfId="1" applyFont="1" applyFill="1" applyBorder="1" applyAlignment="1">
      <alignment horizontal="center" vertical="center"/>
    </xf>
    <xf numFmtId="0" fontId="26" fillId="15" borderId="36" xfId="1" applyFont="1" applyFill="1" applyBorder="1" applyAlignment="1">
      <alignment horizontal="center" vertical="center"/>
    </xf>
    <xf numFmtId="164" fontId="18" fillId="2" borderId="0" xfId="2" applyFont="1" applyFill="1" applyBorder="1" applyAlignment="1">
      <alignment horizontal="center"/>
    </xf>
    <xf numFmtId="0" fontId="6" fillId="15" borderId="0" xfId="1" applyFont="1" applyFill="1" applyBorder="1" applyAlignment="1">
      <alignment horizontal="center"/>
    </xf>
    <xf numFmtId="0" fontId="19" fillId="0" borderId="0" xfId="1" applyFont="1" applyFill="1" applyBorder="1" applyAlignment="1">
      <alignment horizontal="center"/>
    </xf>
    <xf numFmtId="0" fontId="27" fillId="18" borderId="41" xfId="1" applyFont="1" applyFill="1" applyBorder="1" applyAlignment="1">
      <alignment horizontal="center" vertical="center"/>
    </xf>
    <xf numFmtId="0" fontId="27" fillId="18" borderId="42" xfId="1" applyFont="1" applyFill="1" applyBorder="1" applyAlignment="1">
      <alignment horizontal="center" vertical="center"/>
    </xf>
    <xf numFmtId="0" fontId="27" fillId="16" borderId="44" xfId="1" applyFont="1" applyFill="1" applyBorder="1" applyAlignment="1">
      <alignment horizontal="center" vertical="center"/>
    </xf>
    <xf numFmtId="166" fontId="25" fillId="0" borderId="0" xfId="1" quotePrefix="1" applyNumberFormat="1" applyFont="1" applyFill="1" applyBorder="1" applyAlignment="1">
      <alignment horizontal="right" vertical="center"/>
    </xf>
    <xf numFmtId="0" fontId="27" fillId="15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center" vertical="center"/>
    </xf>
    <xf numFmtId="0" fontId="28" fillId="0" borderId="0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166" fontId="25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/>
    </xf>
    <xf numFmtId="0" fontId="34" fillId="0" borderId="0" xfId="1" applyFont="1" applyFill="1" applyBorder="1" applyAlignment="1">
      <alignment horizontal="center"/>
    </xf>
    <xf numFmtId="0" fontId="31" fillId="15" borderId="0" xfId="1" applyFont="1" applyFill="1" applyBorder="1" applyAlignment="1">
      <alignment horizontal="center" vertical="center"/>
    </xf>
    <xf numFmtId="0" fontId="32" fillId="15" borderId="0" xfId="1" applyFont="1" applyFill="1" applyBorder="1" applyAlignment="1">
      <alignment horizontal="center" vertical="center" wrapText="1"/>
    </xf>
    <xf numFmtId="0" fontId="11" fillId="15" borderId="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7" fillId="15" borderId="26" xfId="1" applyFont="1" applyFill="1" applyBorder="1" applyAlignment="1">
      <alignment horizontal="center" vertical="center"/>
    </xf>
    <xf numFmtId="0" fontId="17" fillId="15" borderId="36" xfId="1" applyFont="1" applyFill="1" applyBorder="1" applyAlignment="1">
      <alignment horizontal="center" vertical="center"/>
    </xf>
    <xf numFmtId="0" fontId="3" fillId="0" borderId="0" xfId="1" applyFont="1" applyBorder="1"/>
    <xf numFmtId="0" fontId="3" fillId="0" borderId="0" xfId="1" applyFont="1"/>
    <xf numFmtId="0" fontId="19" fillId="0" borderId="0" xfId="1" applyFont="1" applyBorder="1" applyAlignment="1">
      <alignment horizontal="center"/>
    </xf>
    <xf numFmtId="0" fontId="19" fillId="0" borderId="0" xfId="1" applyFont="1" applyAlignment="1">
      <alignment horizontal="center"/>
    </xf>
    <xf numFmtId="0" fontId="32" fillId="0" borderId="0" xfId="1" applyFont="1" applyFill="1" applyBorder="1" applyAlignment="1">
      <alignment horizontal="center" vertical="center"/>
    </xf>
    <xf numFmtId="0" fontId="36" fillId="0" borderId="0" xfId="1" applyFont="1" applyFill="1" applyBorder="1" applyAlignment="1">
      <alignment horizontal="center" vertical="center"/>
    </xf>
    <xf numFmtId="0" fontId="0" fillId="15" borderId="0" xfId="0" applyFill="1"/>
    <xf numFmtId="0" fontId="37" fillId="6" borderId="0" xfId="0" applyFont="1" applyFill="1" applyAlignment="1">
      <alignment vertical="center"/>
    </xf>
    <xf numFmtId="0" fontId="38" fillId="6" borderId="0" xfId="0" applyFont="1" applyFill="1"/>
    <xf numFmtId="0" fontId="3" fillId="6" borderId="0" xfId="1" applyFont="1" applyFill="1" applyAlignment="1">
      <alignment horizontal="center"/>
    </xf>
    <xf numFmtId="0" fontId="38" fillId="6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9" fillId="0" borderId="0" xfId="0" applyFont="1" applyFill="1" applyAlignment="1">
      <alignment vertical="center"/>
    </xf>
    <xf numFmtId="0" fontId="39" fillId="15" borderId="0" xfId="0" applyFont="1" applyFill="1"/>
    <xf numFmtId="0" fontId="1" fillId="15" borderId="0" xfId="0" applyFont="1" applyFill="1"/>
    <xf numFmtId="0" fontId="40" fillId="0" borderId="0" xfId="0" applyFont="1" applyFill="1" applyAlignment="1">
      <alignment horizontal="center" vertical="center"/>
    </xf>
    <xf numFmtId="0" fontId="37" fillId="15" borderId="0" xfId="0" applyFont="1" applyFill="1"/>
    <xf numFmtId="0" fontId="41" fillId="15" borderId="0" xfId="0" applyFont="1" applyFill="1" applyAlignment="1">
      <alignment vertical="center"/>
    </xf>
    <xf numFmtId="0" fontId="38" fillId="15" borderId="0" xfId="0" applyFont="1" applyFill="1"/>
    <xf numFmtId="0" fontId="38" fillId="15" borderId="0" xfId="0" applyFont="1" applyFill="1" applyAlignment="1">
      <alignment vertical="center"/>
    </xf>
    <xf numFmtId="0" fontId="37" fillId="15" borderId="0" xfId="0" applyFont="1" applyFill="1" applyAlignment="1">
      <alignment vertical="top"/>
    </xf>
    <xf numFmtId="0" fontId="42" fillId="0" borderId="0" xfId="1" applyFont="1"/>
    <xf numFmtId="0" fontId="38" fillId="15" borderId="0" xfId="0" applyFont="1" applyFill="1" applyAlignment="1">
      <alignment vertical="top"/>
    </xf>
    <xf numFmtId="0" fontId="3" fillId="0" borderId="0" xfId="1" applyFont="1" applyAlignment="1">
      <alignment horizontal="left"/>
    </xf>
    <xf numFmtId="0" fontId="17" fillId="15" borderId="24" xfId="1" applyFont="1" applyFill="1" applyBorder="1" applyAlignment="1">
      <alignment horizontal="center" vertical="center"/>
    </xf>
    <xf numFmtId="0" fontId="26" fillId="15" borderId="27" xfId="1" applyFont="1" applyFill="1" applyBorder="1" applyAlignment="1">
      <alignment horizontal="center" vertical="center"/>
    </xf>
    <xf numFmtId="0" fontId="43" fillId="15" borderId="24" xfId="1" applyFont="1" applyFill="1" applyBorder="1" applyAlignment="1">
      <alignment horizontal="center" vertical="center"/>
    </xf>
    <xf numFmtId="0" fontId="44" fillId="15" borderId="27" xfId="1" applyFont="1" applyFill="1" applyBorder="1" applyAlignment="1">
      <alignment horizontal="center" vertical="center"/>
    </xf>
    <xf numFmtId="0" fontId="27" fillId="18" borderId="10" xfId="1" applyFont="1" applyFill="1" applyBorder="1" applyAlignment="1">
      <alignment horizontal="center" vertical="center"/>
    </xf>
    <xf numFmtId="0" fontId="17" fillId="15" borderId="27" xfId="1" applyFont="1" applyFill="1" applyBorder="1" applyAlignment="1">
      <alignment horizontal="center" vertical="center"/>
    </xf>
    <xf numFmtId="0" fontId="27" fillId="18" borderId="44" xfId="1" applyFont="1" applyFill="1" applyBorder="1" applyAlignment="1">
      <alignment horizontal="center" vertical="center"/>
    </xf>
    <xf numFmtId="0" fontId="17" fillId="15" borderId="23" xfId="1" applyFont="1" applyFill="1" applyBorder="1" applyAlignment="1">
      <alignment horizontal="center" vertical="center"/>
    </xf>
    <xf numFmtId="0" fontId="46" fillId="15" borderId="23" xfId="1" applyFont="1" applyFill="1" applyBorder="1" applyAlignment="1">
      <alignment horizontal="center" vertical="center"/>
    </xf>
    <xf numFmtId="0" fontId="44" fillId="15" borderId="24" xfId="1" applyFont="1" applyFill="1" applyBorder="1" applyAlignment="1">
      <alignment horizontal="center" vertical="center"/>
    </xf>
    <xf numFmtId="0" fontId="27" fillId="8" borderId="26" xfId="1" applyFont="1" applyFill="1" applyBorder="1" applyAlignment="1">
      <alignment horizontal="center" vertical="center"/>
    </xf>
    <xf numFmtId="0" fontId="46" fillId="15" borderId="34" xfId="1" applyFont="1" applyFill="1" applyBorder="1" applyAlignment="1">
      <alignment horizontal="center" vertical="center"/>
    </xf>
    <xf numFmtId="0" fontId="26" fillId="15" borderId="10" xfId="1" applyFont="1" applyFill="1" applyBorder="1" applyAlignment="1">
      <alignment horizontal="center" vertical="center"/>
    </xf>
    <xf numFmtId="0" fontId="27" fillId="15" borderId="48" xfId="1" applyFont="1" applyFill="1" applyBorder="1" applyAlignment="1">
      <alignment horizontal="center" vertical="center"/>
    </xf>
    <xf numFmtId="0" fontId="46" fillId="15" borderId="24" xfId="1" applyFont="1" applyFill="1" applyBorder="1" applyAlignment="1">
      <alignment horizontal="center" vertical="center"/>
    </xf>
    <xf numFmtId="0" fontId="17" fillId="15" borderId="56" xfId="0" applyFont="1" applyFill="1" applyBorder="1" applyAlignment="1">
      <alignment horizontal="center" vertical="center"/>
    </xf>
    <xf numFmtId="0" fontId="17" fillId="15" borderId="57" xfId="0" applyFont="1" applyFill="1" applyBorder="1" applyAlignment="1">
      <alignment horizontal="center" vertical="center"/>
    </xf>
    <xf numFmtId="0" fontId="17" fillId="15" borderId="32" xfId="0" applyFont="1" applyFill="1" applyBorder="1" applyAlignment="1">
      <alignment horizontal="center" vertical="center"/>
    </xf>
    <xf numFmtId="0" fontId="17" fillId="15" borderId="34" xfId="1" applyFont="1" applyFill="1" applyBorder="1" applyAlignment="1">
      <alignment horizontal="center" vertical="center"/>
    </xf>
    <xf numFmtId="0" fontId="27" fillId="15" borderId="58" xfId="1" applyFont="1" applyFill="1" applyBorder="1" applyAlignment="1">
      <alignment horizontal="center" vertical="center"/>
    </xf>
    <xf numFmtId="0" fontId="27" fillId="0" borderId="26" xfId="1" applyFont="1" applyFill="1" applyBorder="1" applyAlignment="1">
      <alignment horizontal="center" vertical="center"/>
    </xf>
    <xf numFmtId="0" fontId="26" fillId="8" borderId="27" xfId="1" applyFont="1" applyFill="1" applyBorder="1" applyAlignment="1">
      <alignment horizontal="center" vertical="center"/>
    </xf>
    <xf numFmtId="0" fontId="17" fillId="8" borderId="34" xfId="1" applyFont="1" applyFill="1" applyBorder="1" applyAlignment="1">
      <alignment horizontal="center" vertical="center"/>
    </xf>
    <xf numFmtId="0" fontId="31" fillId="15" borderId="0" xfId="1" applyFont="1" applyFill="1" applyBorder="1" applyAlignment="1" applyProtection="1">
      <alignment horizontal="center" vertical="center"/>
      <protection hidden="1"/>
    </xf>
    <xf numFmtId="0" fontId="35" fillId="15" borderId="0" xfId="1" applyFont="1" applyFill="1" applyBorder="1" applyAlignment="1">
      <alignment horizontal="center" vertical="center"/>
    </xf>
    <xf numFmtId="167" fontId="48" fillId="0" borderId="0" xfId="0" applyNumberFormat="1" applyFont="1" applyAlignment="1">
      <alignment horizontal="center"/>
    </xf>
    <xf numFmtId="0" fontId="48" fillId="0" borderId="0" xfId="0" applyFont="1" applyAlignment="1">
      <alignment horizontal="center"/>
    </xf>
    <xf numFmtId="0" fontId="30" fillId="8" borderId="0" xfId="0" applyFont="1" applyFill="1" applyAlignment="1">
      <alignment vertical="center"/>
    </xf>
    <xf numFmtId="0" fontId="49" fillId="0" borderId="0" xfId="0" applyFont="1"/>
    <xf numFmtId="0" fontId="50" fillId="0" borderId="0" xfId="0" applyFont="1"/>
    <xf numFmtId="0" fontId="32" fillId="8" borderId="1" xfId="1" applyFont="1" applyFill="1" applyBorder="1" applyAlignment="1">
      <alignment horizontal="center" vertical="center" wrapText="1"/>
    </xf>
    <xf numFmtId="0" fontId="32" fillId="8" borderId="3" xfId="1" applyFont="1" applyFill="1" applyBorder="1" applyAlignment="1">
      <alignment horizontal="center" vertical="center" wrapText="1"/>
    </xf>
    <xf numFmtId="0" fontId="32" fillId="8" borderId="6" xfId="1" applyFont="1" applyFill="1" applyBorder="1" applyAlignment="1">
      <alignment horizontal="center" vertical="center" wrapText="1"/>
    </xf>
    <xf numFmtId="0" fontId="32" fillId="8" borderId="8" xfId="1" applyFont="1" applyFill="1" applyBorder="1" applyAlignment="1">
      <alignment horizontal="center" vertical="center" wrapText="1"/>
    </xf>
    <xf numFmtId="0" fontId="11" fillId="8" borderId="1" xfId="1" applyFont="1" applyFill="1" applyBorder="1" applyAlignment="1">
      <alignment horizontal="center" vertical="center"/>
    </xf>
    <xf numFmtId="0" fontId="11" fillId="8" borderId="2" xfId="1" applyFont="1" applyFill="1" applyBorder="1" applyAlignment="1">
      <alignment horizontal="center" vertical="center"/>
    </xf>
    <xf numFmtId="0" fontId="11" fillId="8" borderId="3" xfId="1" applyFont="1" applyFill="1" applyBorder="1" applyAlignment="1">
      <alignment horizontal="center" vertical="center"/>
    </xf>
    <xf numFmtId="0" fontId="11" fillId="8" borderId="6" xfId="1" applyFont="1" applyFill="1" applyBorder="1" applyAlignment="1">
      <alignment horizontal="center" vertical="center"/>
    </xf>
    <xf numFmtId="0" fontId="11" fillId="8" borderId="7" xfId="1" applyFont="1" applyFill="1" applyBorder="1" applyAlignment="1">
      <alignment horizontal="center" vertical="center"/>
    </xf>
    <xf numFmtId="0" fontId="11" fillId="8" borderId="8" xfId="1" applyFont="1" applyFill="1" applyBorder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4" fillId="0" borderId="14" xfId="1" applyFont="1" applyFill="1" applyBorder="1" applyAlignment="1">
      <alignment horizontal="center" vertical="center"/>
    </xf>
    <xf numFmtId="0" fontId="34" fillId="0" borderId="48" xfId="1" applyFont="1" applyFill="1" applyBorder="1" applyAlignment="1">
      <alignment horizontal="center" vertical="center"/>
    </xf>
    <xf numFmtId="0" fontId="34" fillId="0" borderId="15" xfId="1" applyFont="1" applyFill="1" applyBorder="1" applyAlignment="1">
      <alignment horizontal="center" vertical="center"/>
    </xf>
    <xf numFmtId="0" fontId="34" fillId="0" borderId="49" xfId="1" applyFont="1" applyFill="1" applyBorder="1" applyAlignment="1">
      <alignment horizontal="center" vertical="center"/>
    </xf>
    <xf numFmtId="0" fontId="31" fillId="15" borderId="0" xfId="1" applyFont="1" applyFill="1" applyBorder="1" applyAlignment="1">
      <alignment horizontal="center" vertical="center"/>
    </xf>
    <xf numFmtId="0" fontId="32" fillId="21" borderId="1" xfId="1" applyFont="1" applyFill="1" applyBorder="1" applyAlignment="1">
      <alignment horizontal="center" vertical="center" wrapText="1"/>
    </xf>
    <xf numFmtId="0" fontId="32" fillId="21" borderId="3" xfId="1" applyFont="1" applyFill="1" applyBorder="1" applyAlignment="1">
      <alignment horizontal="center" vertical="center" wrapText="1"/>
    </xf>
    <xf numFmtId="0" fontId="32" fillId="21" borderId="6" xfId="1" applyFont="1" applyFill="1" applyBorder="1" applyAlignment="1">
      <alignment horizontal="center" vertical="center" wrapText="1"/>
    </xf>
    <xf numFmtId="0" fontId="32" fillId="21" borderId="8" xfId="1" applyFont="1" applyFill="1" applyBorder="1" applyAlignment="1">
      <alignment horizontal="center" vertical="center" wrapText="1"/>
    </xf>
    <xf numFmtId="0" fontId="11" fillId="21" borderId="1" xfId="1" applyFont="1" applyFill="1" applyBorder="1" applyAlignment="1">
      <alignment horizontal="center" vertical="center"/>
    </xf>
    <xf numFmtId="0" fontId="11" fillId="21" borderId="2" xfId="1" applyFont="1" applyFill="1" applyBorder="1" applyAlignment="1">
      <alignment horizontal="center" vertical="center"/>
    </xf>
    <xf numFmtId="0" fontId="11" fillId="21" borderId="3" xfId="1" applyFont="1" applyFill="1" applyBorder="1" applyAlignment="1">
      <alignment horizontal="center" vertical="center"/>
    </xf>
    <xf numFmtId="0" fontId="11" fillId="21" borderId="6" xfId="1" applyFont="1" applyFill="1" applyBorder="1" applyAlignment="1">
      <alignment horizontal="center" vertical="center"/>
    </xf>
    <xf numFmtId="0" fontId="11" fillId="21" borderId="7" xfId="1" applyFont="1" applyFill="1" applyBorder="1" applyAlignment="1">
      <alignment horizontal="center" vertical="center"/>
    </xf>
    <xf numFmtId="0" fontId="11" fillId="21" borderId="8" xfId="1" applyFont="1" applyFill="1" applyBorder="1" applyAlignment="1">
      <alignment horizontal="center" vertical="center"/>
    </xf>
    <xf numFmtId="0" fontId="11" fillId="20" borderId="39" xfId="1" applyFont="1" applyFill="1" applyBorder="1" applyAlignment="1">
      <alignment horizontal="center" vertical="center"/>
    </xf>
    <xf numFmtId="0" fontId="11" fillId="20" borderId="46" xfId="1" applyFont="1" applyFill="1" applyBorder="1" applyAlignment="1">
      <alignment horizontal="center" vertical="center"/>
    </xf>
    <xf numFmtId="0" fontId="34" fillId="0" borderId="13" xfId="1" applyFont="1" applyFill="1" applyBorder="1" applyAlignment="1">
      <alignment horizontal="center" vertical="center"/>
    </xf>
    <xf numFmtId="0" fontId="34" fillId="0" borderId="47" xfId="1" applyFont="1" applyFill="1" applyBorder="1" applyAlignment="1">
      <alignment horizontal="center" vertical="center"/>
    </xf>
    <xf numFmtId="0" fontId="32" fillId="19" borderId="1" xfId="1" applyFont="1" applyFill="1" applyBorder="1" applyAlignment="1">
      <alignment horizontal="center" vertical="center" wrapText="1"/>
    </xf>
    <xf numFmtId="0" fontId="32" fillId="19" borderId="3" xfId="1" applyFont="1" applyFill="1" applyBorder="1" applyAlignment="1">
      <alignment horizontal="center" vertical="center" wrapText="1"/>
    </xf>
    <xf numFmtId="0" fontId="32" fillId="19" borderId="6" xfId="1" applyFont="1" applyFill="1" applyBorder="1" applyAlignment="1">
      <alignment horizontal="center" vertical="center" wrapText="1"/>
    </xf>
    <xf numFmtId="0" fontId="32" fillId="19" borderId="8" xfId="1" applyFont="1" applyFill="1" applyBorder="1" applyAlignment="1">
      <alignment horizontal="center" vertical="center" wrapText="1"/>
    </xf>
    <xf numFmtId="0" fontId="33" fillId="19" borderId="1" xfId="0" applyFont="1" applyFill="1" applyBorder="1" applyAlignment="1">
      <alignment horizontal="center" vertical="center" wrapText="1"/>
    </xf>
    <xf numFmtId="0" fontId="33" fillId="19" borderId="2" xfId="0" applyFont="1" applyFill="1" applyBorder="1" applyAlignment="1">
      <alignment horizontal="center" vertical="center" wrapText="1"/>
    </xf>
    <xf numFmtId="0" fontId="33" fillId="19" borderId="3" xfId="0" applyFont="1" applyFill="1" applyBorder="1" applyAlignment="1">
      <alignment horizontal="center" vertical="center" wrapText="1"/>
    </xf>
    <xf numFmtId="0" fontId="33" fillId="19" borderId="6" xfId="0" applyFont="1" applyFill="1" applyBorder="1" applyAlignment="1">
      <alignment horizontal="center" vertical="center" wrapText="1"/>
    </xf>
    <xf numFmtId="0" fontId="33" fillId="19" borderId="7" xfId="0" applyFont="1" applyFill="1" applyBorder="1" applyAlignment="1">
      <alignment horizontal="center" vertical="center" wrapText="1"/>
    </xf>
    <xf numFmtId="0" fontId="33" fillId="19" borderId="8" xfId="0" applyFont="1" applyFill="1" applyBorder="1" applyAlignment="1">
      <alignment horizontal="center" vertical="center" wrapText="1"/>
    </xf>
    <xf numFmtId="0" fontId="11" fillId="8" borderId="39" xfId="1" applyFont="1" applyFill="1" applyBorder="1" applyAlignment="1">
      <alignment horizontal="center" vertical="center"/>
    </xf>
    <xf numFmtId="0" fontId="11" fillId="8" borderId="46" xfId="1" applyFont="1" applyFill="1" applyBorder="1" applyAlignment="1">
      <alignment horizontal="center" vertical="center"/>
    </xf>
    <xf numFmtId="0" fontId="11" fillId="7" borderId="39" xfId="1" applyFont="1" applyFill="1" applyBorder="1" applyAlignment="1">
      <alignment horizontal="center" vertical="center"/>
    </xf>
    <xf numFmtId="0" fontId="11" fillId="7" borderId="46" xfId="1" applyFont="1" applyFill="1" applyBorder="1" applyAlignment="1">
      <alignment horizontal="center" vertical="center"/>
    </xf>
    <xf numFmtId="0" fontId="30" fillId="0" borderId="21" xfId="1" applyFont="1" applyFill="1" applyBorder="1" applyAlignment="1">
      <alignment horizontal="center" vertical="center"/>
    </xf>
    <xf numFmtId="0" fontId="30" fillId="0" borderId="44" xfId="1" applyFont="1" applyFill="1" applyBorder="1" applyAlignment="1">
      <alignment horizontal="center" vertical="center"/>
    </xf>
    <xf numFmtId="0" fontId="30" fillId="0" borderId="22" xfId="1" applyFont="1" applyFill="1" applyBorder="1" applyAlignment="1">
      <alignment horizontal="center" vertical="center"/>
    </xf>
    <xf numFmtId="0" fontId="30" fillId="0" borderId="29" xfId="1" applyFont="1" applyFill="1" applyBorder="1" applyAlignment="1">
      <alignment horizontal="center" vertical="center"/>
    </xf>
    <xf numFmtId="166" fontId="25" fillId="8" borderId="20" xfId="1" quotePrefix="1" applyNumberFormat="1" applyFont="1" applyFill="1" applyBorder="1" applyAlignment="1">
      <alignment horizontal="right" vertical="center"/>
    </xf>
    <xf numFmtId="166" fontId="25" fillId="8" borderId="43" xfId="1" quotePrefix="1" applyNumberFormat="1" applyFont="1" applyFill="1" applyBorder="1" applyAlignment="1">
      <alignment horizontal="right" vertical="center"/>
    </xf>
    <xf numFmtId="0" fontId="28" fillId="17" borderId="21" xfId="1" applyFont="1" applyFill="1" applyBorder="1" applyAlignment="1">
      <alignment horizontal="center" vertical="center"/>
    </xf>
    <xf numFmtId="0" fontId="28" fillId="17" borderId="28" xfId="1" applyFont="1" applyFill="1" applyBorder="1" applyAlignment="1">
      <alignment horizontal="center" vertical="center"/>
    </xf>
    <xf numFmtId="0" fontId="28" fillId="15" borderId="21" xfId="1" applyFont="1" applyFill="1" applyBorder="1" applyAlignment="1">
      <alignment horizontal="center" vertical="center"/>
    </xf>
    <xf numFmtId="0" fontId="28" fillId="15" borderId="28" xfId="1" applyFont="1" applyFill="1" applyBorder="1" applyAlignment="1">
      <alignment horizontal="center" vertical="center"/>
    </xf>
    <xf numFmtId="0" fontId="28" fillId="6" borderId="22" xfId="1" applyFont="1" applyFill="1" applyBorder="1" applyAlignment="1">
      <alignment horizontal="center" vertical="center"/>
    </xf>
    <xf numFmtId="0" fontId="28" fillId="6" borderId="45" xfId="1" applyFont="1" applyFill="1" applyBorder="1" applyAlignment="1">
      <alignment horizontal="center" vertical="center"/>
    </xf>
    <xf numFmtId="0" fontId="30" fillId="0" borderId="20" xfId="1" applyFont="1" applyFill="1" applyBorder="1" applyAlignment="1">
      <alignment horizontal="center" vertical="center"/>
    </xf>
    <xf numFmtId="0" fontId="30" fillId="0" borderId="43" xfId="1" applyFont="1" applyFill="1" applyBorder="1" applyAlignment="1">
      <alignment horizontal="center" vertical="center"/>
    </xf>
    <xf numFmtId="0" fontId="30" fillId="0" borderId="28" xfId="1" applyFont="1" applyFill="1" applyBorder="1" applyAlignment="1">
      <alignment horizontal="center" vertical="center"/>
    </xf>
    <xf numFmtId="0" fontId="30" fillId="0" borderId="45" xfId="1" applyFont="1" applyFill="1" applyBorder="1" applyAlignment="1">
      <alignment horizontal="center" vertical="center"/>
    </xf>
    <xf numFmtId="166" fontId="25" fillId="8" borderId="16" xfId="1" quotePrefix="1" applyNumberFormat="1" applyFont="1" applyFill="1" applyBorder="1" applyAlignment="1">
      <alignment horizontal="right" vertical="center"/>
    </xf>
    <xf numFmtId="0" fontId="28" fillId="6" borderId="29" xfId="1" applyFont="1" applyFill="1" applyBorder="1" applyAlignment="1">
      <alignment horizontal="center" vertical="center"/>
    </xf>
    <xf numFmtId="0" fontId="30" fillId="0" borderId="16" xfId="1" applyFont="1" applyFill="1" applyBorder="1" applyAlignment="1">
      <alignment horizontal="center" vertical="center"/>
    </xf>
    <xf numFmtId="0" fontId="29" fillId="0" borderId="39" xfId="0" applyFont="1" applyBorder="1" applyAlignment="1">
      <alignment horizontal="center" vertical="center" textRotation="90"/>
    </xf>
    <xf numFmtId="0" fontId="29" fillId="0" borderId="40" xfId="0" applyFont="1" applyBorder="1" applyAlignment="1">
      <alignment horizontal="center" vertical="center" textRotation="90"/>
    </xf>
    <xf numFmtId="0" fontId="29" fillId="0" borderId="46" xfId="0" applyFont="1" applyBorder="1" applyAlignment="1">
      <alignment horizontal="center" vertical="center" textRotation="90"/>
    </xf>
    <xf numFmtId="0" fontId="30" fillId="0" borderId="14" xfId="1" applyFont="1" applyFill="1" applyBorder="1" applyAlignment="1">
      <alignment horizontal="center" vertical="center"/>
    </xf>
    <xf numFmtId="0" fontId="30" fillId="0" borderId="32" xfId="1" applyFont="1" applyFill="1" applyBorder="1" applyAlignment="1">
      <alignment horizontal="center" vertical="center"/>
    </xf>
    <xf numFmtId="0" fontId="30" fillId="0" borderId="15" xfId="1" applyFont="1" applyFill="1" applyBorder="1" applyAlignment="1">
      <alignment horizontal="center" vertical="center"/>
    </xf>
    <xf numFmtId="0" fontId="30" fillId="0" borderId="33" xfId="1" applyFont="1" applyFill="1" applyBorder="1" applyAlignment="1">
      <alignment horizontal="center" vertical="center"/>
    </xf>
    <xf numFmtId="0" fontId="27" fillId="18" borderId="50" xfId="1" applyFont="1" applyFill="1" applyBorder="1" applyAlignment="1">
      <alignment horizontal="center" vertical="center"/>
    </xf>
    <xf numFmtId="0" fontId="27" fillId="18" borderId="51" xfId="1" applyFont="1" applyFill="1" applyBorder="1" applyAlignment="1">
      <alignment horizontal="center" vertical="center"/>
    </xf>
    <xf numFmtId="0" fontId="27" fillId="18" borderId="52" xfId="1" applyFont="1" applyFill="1" applyBorder="1" applyAlignment="1">
      <alignment horizontal="center" vertical="center"/>
    </xf>
    <xf numFmtId="0" fontId="27" fillId="18" borderId="53" xfId="1" applyFont="1" applyFill="1" applyBorder="1" applyAlignment="1">
      <alignment horizontal="center" vertical="center"/>
    </xf>
    <xf numFmtId="0" fontId="27" fillId="18" borderId="54" xfId="1" applyFont="1" applyFill="1" applyBorder="1" applyAlignment="1">
      <alignment horizontal="center" vertical="center"/>
    </xf>
    <xf numFmtId="0" fontId="27" fillId="18" borderId="55" xfId="1" applyFont="1" applyFill="1" applyBorder="1" applyAlignment="1">
      <alignment horizontal="center" vertical="center"/>
    </xf>
    <xf numFmtId="0" fontId="29" fillId="0" borderId="25" xfId="0" applyFont="1" applyBorder="1" applyAlignment="1">
      <alignment horizontal="center" vertical="center" textRotation="90"/>
    </xf>
    <xf numFmtId="0" fontId="30" fillId="0" borderId="13" xfId="1" applyFont="1" applyFill="1" applyBorder="1" applyAlignment="1">
      <alignment horizontal="center" vertical="center"/>
    </xf>
    <xf numFmtId="0" fontId="30" fillId="0" borderId="31" xfId="1" applyFont="1" applyFill="1" applyBorder="1" applyAlignment="1">
      <alignment horizontal="center" vertical="center"/>
    </xf>
    <xf numFmtId="0" fontId="30" fillId="0" borderId="48" xfId="1" applyFont="1" applyFill="1" applyBorder="1" applyAlignment="1">
      <alignment horizontal="center" vertical="center"/>
    </xf>
    <xf numFmtId="0" fontId="30" fillId="0" borderId="47" xfId="1" applyFont="1" applyFill="1" applyBorder="1" applyAlignment="1">
      <alignment horizontal="center" vertical="center"/>
    </xf>
    <xf numFmtId="0" fontId="30" fillId="0" borderId="49" xfId="1" applyFont="1" applyFill="1" applyBorder="1" applyAlignment="1">
      <alignment horizontal="center" vertical="center"/>
    </xf>
    <xf numFmtId="0" fontId="27" fillId="18" borderId="18" xfId="1" applyFont="1" applyFill="1" applyBorder="1" applyAlignment="1">
      <alignment horizontal="center" vertical="center"/>
    </xf>
    <xf numFmtId="0" fontId="27" fillId="18" borderId="0" xfId="1" applyFont="1" applyFill="1" applyBorder="1" applyAlignment="1">
      <alignment horizontal="center" vertical="center"/>
    </xf>
    <xf numFmtId="0" fontId="27" fillId="18" borderId="19" xfId="1" applyFont="1" applyFill="1" applyBorder="1" applyAlignment="1">
      <alignment horizontal="center" vertical="center"/>
    </xf>
    <xf numFmtId="0" fontId="29" fillId="0" borderId="30" xfId="0" applyFont="1" applyBorder="1" applyAlignment="1">
      <alignment horizontal="center" vertical="center" textRotation="90"/>
    </xf>
    <xf numFmtId="0" fontId="29" fillId="0" borderId="38" xfId="0" applyFont="1" applyBorder="1" applyAlignment="1">
      <alignment horizontal="center" vertical="center" textRotation="90"/>
    </xf>
    <xf numFmtId="0" fontId="23" fillId="8" borderId="14" xfId="0" applyFont="1" applyFill="1" applyBorder="1" applyAlignment="1">
      <alignment horizontal="center" vertical="center"/>
    </xf>
    <xf numFmtId="0" fontId="23" fillId="8" borderId="21" xfId="0" applyFont="1" applyFill="1" applyBorder="1" applyAlignment="1">
      <alignment horizontal="center" vertical="center"/>
    </xf>
    <xf numFmtId="0" fontId="21" fillId="11" borderId="10" xfId="1" applyFont="1" applyFill="1" applyBorder="1" applyAlignment="1">
      <alignment horizontal="center" vertical="center"/>
    </xf>
    <xf numFmtId="0" fontId="21" fillId="11" borderId="17" xfId="1" applyFont="1" applyFill="1" applyBorder="1" applyAlignment="1">
      <alignment horizontal="center" vertical="center"/>
    </xf>
    <xf numFmtId="0" fontId="6" fillId="9" borderId="11" xfId="1" applyFont="1" applyFill="1" applyBorder="1" applyAlignment="1">
      <alignment horizontal="center" vertical="center" textRotation="45"/>
    </xf>
    <xf numFmtId="0" fontId="6" fillId="9" borderId="18" xfId="1" applyFont="1" applyFill="1" applyBorder="1" applyAlignment="1">
      <alignment horizontal="center" vertical="center" textRotation="45"/>
    </xf>
    <xf numFmtId="0" fontId="6" fillId="13" borderId="12" xfId="1" applyFont="1" applyFill="1" applyBorder="1" applyAlignment="1">
      <alignment horizontal="center" vertical="center" textRotation="45"/>
    </xf>
    <xf numFmtId="0" fontId="6" fillId="13" borderId="19" xfId="1" applyFont="1" applyFill="1" applyBorder="1" applyAlignment="1">
      <alignment horizontal="center" vertical="center" textRotation="45"/>
    </xf>
    <xf numFmtId="0" fontId="22" fillId="8" borderId="3" xfId="1" applyFont="1" applyFill="1" applyBorder="1" applyAlignment="1">
      <alignment horizontal="center" vertical="center" textRotation="45"/>
    </xf>
    <xf numFmtId="0" fontId="22" fillId="8" borderId="5" xfId="1" applyFont="1" applyFill="1" applyBorder="1" applyAlignment="1">
      <alignment horizontal="center" vertical="center" textRotation="45"/>
    </xf>
    <xf numFmtId="0" fontId="23" fillId="8" borderId="13" xfId="0" applyFont="1" applyFill="1" applyBorder="1" applyAlignment="1">
      <alignment horizontal="center" vertical="center"/>
    </xf>
    <xf numFmtId="0" fontId="23" fillId="8" borderId="20" xfId="0" applyFont="1" applyFill="1" applyBorder="1" applyAlignment="1">
      <alignment horizontal="center" vertical="center"/>
    </xf>
    <xf numFmtId="0" fontId="14" fillId="7" borderId="0" xfId="1" applyFont="1" applyFill="1" applyBorder="1" applyAlignment="1">
      <alignment horizontal="center" vertical="center"/>
    </xf>
    <xf numFmtId="0" fontId="14" fillId="8" borderId="0" xfId="1" applyFont="1" applyFill="1" applyBorder="1" applyAlignment="1">
      <alignment horizontal="right" vertical="center" readingOrder="2"/>
    </xf>
    <xf numFmtId="0" fontId="16" fillId="9" borderId="1" xfId="1" applyFont="1" applyFill="1" applyBorder="1" applyAlignment="1">
      <alignment horizontal="center" vertical="center"/>
    </xf>
    <xf numFmtId="0" fontId="16" fillId="9" borderId="2" xfId="1" applyFont="1" applyFill="1" applyBorder="1" applyAlignment="1">
      <alignment horizontal="center" vertical="center"/>
    </xf>
    <xf numFmtId="0" fontId="16" fillId="9" borderId="3" xfId="1" applyFont="1" applyFill="1" applyBorder="1" applyAlignment="1">
      <alignment horizontal="center" vertical="center"/>
    </xf>
    <xf numFmtId="0" fontId="16" fillId="9" borderId="4" xfId="1" applyFont="1" applyFill="1" applyBorder="1" applyAlignment="1">
      <alignment horizontal="center" vertical="center"/>
    </xf>
    <xf numFmtId="0" fontId="16" fillId="9" borderId="0" xfId="1" applyFont="1" applyFill="1" applyBorder="1" applyAlignment="1">
      <alignment horizontal="center" vertical="center"/>
    </xf>
    <xf numFmtId="0" fontId="16" fillId="9" borderId="5" xfId="1" applyFont="1" applyFill="1" applyBorder="1" applyAlignment="1">
      <alignment horizontal="center" vertical="center"/>
    </xf>
    <xf numFmtId="0" fontId="16" fillId="9" borderId="6" xfId="1" applyFont="1" applyFill="1" applyBorder="1" applyAlignment="1">
      <alignment horizontal="center" vertical="center"/>
    </xf>
    <xf numFmtId="0" fontId="16" fillId="9" borderId="7" xfId="1" applyFont="1" applyFill="1" applyBorder="1" applyAlignment="1">
      <alignment horizontal="center" vertical="center"/>
    </xf>
    <xf numFmtId="0" fontId="16" fillId="9" borderId="8" xfId="1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23" fillId="8" borderId="22" xfId="0" applyFont="1" applyFill="1" applyBorder="1" applyAlignment="1">
      <alignment horizontal="center" vertical="center"/>
    </xf>
    <xf numFmtId="0" fontId="20" fillId="10" borderId="9" xfId="1" applyFont="1" applyFill="1" applyBorder="1" applyAlignment="1">
      <alignment horizontal="center" vertical="center"/>
    </xf>
    <xf numFmtId="0" fontId="20" fillId="10" borderId="16" xfId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10" fillId="0" borderId="0" xfId="1" applyFont="1" applyFill="1" applyBorder="1" applyAlignment="1">
      <alignment horizontal="center"/>
    </xf>
    <xf numFmtId="0" fontId="13" fillId="3" borderId="0" xfId="1" applyFont="1" applyFill="1" applyBorder="1" applyAlignment="1">
      <alignment horizontal="center" vertical="center"/>
    </xf>
    <xf numFmtId="0" fontId="13" fillId="4" borderId="0" xfId="1" applyFont="1" applyFill="1" applyBorder="1" applyAlignment="1">
      <alignment horizontal="center" vertical="center"/>
    </xf>
    <xf numFmtId="165" fontId="15" fillId="5" borderId="0" xfId="1" applyNumberFormat="1" applyFont="1" applyFill="1" applyBorder="1" applyAlignment="1">
      <alignment horizontal="center" vertical="center"/>
    </xf>
    <xf numFmtId="0" fontId="13" fillId="6" borderId="0" xfId="1" applyFont="1" applyFill="1" applyBorder="1" applyAlignment="1">
      <alignment horizontal="center" vertical="center"/>
    </xf>
    <xf numFmtId="1" fontId="32" fillId="21" borderId="1" xfId="1" applyNumberFormat="1" applyFont="1" applyFill="1" applyBorder="1" applyAlignment="1">
      <alignment horizontal="center" vertical="center" wrapText="1"/>
    </xf>
    <xf numFmtId="1" fontId="16" fillId="8" borderId="4" xfId="1" applyNumberFormat="1" applyFont="1" applyFill="1" applyBorder="1" applyAlignment="1">
      <alignment horizontal="center"/>
    </xf>
    <xf numFmtId="0" fontId="16" fillId="8" borderId="5" xfId="1" applyFont="1" applyFill="1" applyBorder="1" applyAlignment="1">
      <alignment horizontal="center"/>
    </xf>
    <xf numFmtId="0" fontId="16" fillId="8" borderId="6" xfId="1" applyFont="1" applyFill="1" applyBorder="1" applyAlignment="1">
      <alignment horizontal="center"/>
    </xf>
    <xf numFmtId="0" fontId="16" fillId="8" borderId="8" xfId="1" applyFont="1" applyFill="1" applyBorder="1" applyAlignment="1">
      <alignment horizontal="center"/>
    </xf>
    <xf numFmtId="0" fontId="11" fillId="0" borderId="14" xfId="1" applyFont="1" applyFill="1" applyBorder="1" applyAlignment="1">
      <alignment horizontal="center" vertical="center"/>
    </xf>
    <xf numFmtId="0" fontId="11" fillId="0" borderId="48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/>
    </xf>
    <xf numFmtId="0" fontId="11" fillId="0" borderId="49" xfId="1" applyFont="1" applyFill="1" applyBorder="1" applyAlignment="1">
      <alignment horizontal="center" vertical="center"/>
    </xf>
    <xf numFmtId="1" fontId="45" fillId="21" borderId="1" xfId="1" applyNumberFormat="1" applyFont="1" applyFill="1" applyBorder="1" applyAlignment="1">
      <alignment horizontal="center" vertical="center"/>
    </xf>
    <xf numFmtId="0" fontId="45" fillId="21" borderId="3" xfId="1" applyFont="1" applyFill="1" applyBorder="1" applyAlignment="1">
      <alignment horizontal="center" vertical="center"/>
    </xf>
    <xf numFmtId="0" fontId="45" fillId="21" borderId="6" xfId="1" applyFont="1" applyFill="1" applyBorder="1" applyAlignment="1">
      <alignment horizontal="center" vertical="center"/>
    </xf>
    <xf numFmtId="0" fontId="45" fillId="21" borderId="8" xfId="1" applyFont="1" applyFill="1" applyBorder="1" applyAlignment="1">
      <alignment horizontal="center" vertical="center"/>
    </xf>
    <xf numFmtId="0" fontId="11" fillId="0" borderId="13" xfId="1" applyFont="1" applyFill="1" applyBorder="1" applyAlignment="1">
      <alignment horizontal="center" vertical="center"/>
    </xf>
    <xf numFmtId="0" fontId="11" fillId="0" borderId="47" xfId="1" applyFont="1" applyFill="1" applyBorder="1" applyAlignment="1">
      <alignment horizontal="center" vertical="center"/>
    </xf>
    <xf numFmtId="0" fontId="45" fillId="19" borderId="1" xfId="1" applyFont="1" applyFill="1" applyBorder="1" applyAlignment="1">
      <alignment horizontal="center" vertical="center" wrapText="1"/>
    </xf>
    <xf numFmtId="0" fontId="45" fillId="19" borderId="2" xfId="1" applyFont="1" applyFill="1" applyBorder="1" applyAlignment="1">
      <alignment horizontal="center" vertical="center" wrapText="1"/>
    </xf>
    <xf numFmtId="0" fontId="45" fillId="19" borderId="6" xfId="1" applyFont="1" applyFill="1" applyBorder="1" applyAlignment="1">
      <alignment horizontal="center" vertical="center" wrapText="1"/>
    </xf>
    <xf numFmtId="0" fontId="45" fillId="19" borderId="7" xfId="1" applyFont="1" applyFill="1" applyBorder="1" applyAlignment="1">
      <alignment horizontal="center" vertical="center" wrapText="1"/>
    </xf>
    <xf numFmtId="0" fontId="14" fillId="7" borderId="0" xfId="1" applyFont="1" applyFill="1" applyBorder="1" applyAlignment="1">
      <alignment horizontal="right"/>
    </xf>
    <xf numFmtId="0" fontId="14" fillId="8" borderId="0" xfId="1" applyFont="1" applyFill="1" applyBorder="1" applyAlignment="1">
      <alignment horizontal="center" vertical="top" readingOrder="2"/>
    </xf>
    <xf numFmtId="0" fontId="47" fillId="15" borderId="0" xfId="1" applyFont="1" applyFill="1" applyBorder="1" applyAlignment="1">
      <alignment horizontal="center" vertical="center"/>
    </xf>
  </cellXfs>
  <cellStyles count="3">
    <cellStyle name="Currency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1177547</xdr:colOff>
      <xdr:row>12</xdr:row>
      <xdr:rowOff>129734</xdr:rowOff>
    </xdr:from>
    <xdr:to>
      <xdr:col>2</xdr:col>
      <xdr:colOff>161929</xdr:colOff>
      <xdr:row>28</xdr:row>
      <xdr:rowOff>5451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xmlns="" id="{16F76737-10C2-43E7-8BAB-389A29981DC1}"/>
            </a:ext>
          </a:extLst>
        </xdr:cNvPr>
        <xdr:cNvSpPr/>
      </xdr:nvSpPr>
      <xdr:spPr>
        <a:xfrm rot="16200000">
          <a:off x="1322429" y="4614002"/>
          <a:ext cx="2466517" cy="736982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201706</xdr:colOff>
      <xdr:row>1</xdr:row>
      <xdr:rowOff>112058</xdr:rowOff>
    </xdr:from>
    <xdr:to>
      <xdr:col>7</xdr:col>
      <xdr:colOff>33618</xdr:colOff>
      <xdr:row>2</xdr:row>
      <xdr:rowOff>235322</xdr:rowOff>
    </xdr:to>
    <xdr:sp macro="" textlink="">
      <xdr:nvSpPr>
        <xdr:cNvPr id="3" name="Arrow: Left 4">
          <a:hlinkClick xmlns:r="http://schemas.openxmlformats.org/officeDocument/2006/relationships" r:id="rId1" tooltip="GO TO MAIN PAGE"/>
          <a:extLst>
            <a:ext uri="{FF2B5EF4-FFF2-40B4-BE49-F238E27FC236}">
              <a16:creationId xmlns:a16="http://schemas.microsoft.com/office/drawing/2014/main" xmlns="" id="{F2D1634A-2E06-4430-8B4C-096D4697FF25}"/>
            </a:ext>
          </a:extLst>
        </xdr:cNvPr>
        <xdr:cNvSpPr/>
      </xdr:nvSpPr>
      <xdr:spPr>
        <a:xfrm>
          <a:off x="1639981" y="397808"/>
          <a:ext cx="717737" cy="418539"/>
        </a:xfrm>
        <a:prstGeom prst="leftArrow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en-US" sz="1400" b="1">
              <a:solidFill>
                <a:srgbClr val="FF0000"/>
              </a:solidFill>
            </a:rPr>
            <a:t>BACK</a:t>
          </a:r>
          <a:endParaRPr lang="ar-SA" sz="14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puArt/Downloads/&#1587;&#1580;&#1604;%20&#1575;&#1604;&#1583;&#1608;&#1575;&#1605;%20&#1575;&#1604;&#1610;&#1608;&#1605;&#1610;%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غياب السنوي"/>
      <sheetName val="Main"/>
      <sheetName val="ارصدة الإجازات"/>
      <sheetName val="0288"/>
      <sheetName val="0941"/>
      <sheetName val="0963"/>
      <sheetName val="1466"/>
      <sheetName val="1467"/>
      <sheetName val="1656"/>
      <sheetName val="2053"/>
      <sheetName val="2482"/>
      <sheetName val="2982"/>
      <sheetName val="4550"/>
      <sheetName val="4577"/>
      <sheetName val="5363"/>
      <sheetName val="5564"/>
      <sheetName val="9024"/>
      <sheetName val="11213"/>
      <sheetName val="11214"/>
      <sheetName val="11217"/>
      <sheetName val="11218"/>
      <sheetName val="11441"/>
      <sheetName val="11463"/>
      <sheetName val="11520"/>
      <sheetName val="11524"/>
      <sheetName val="11982"/>
      <sheetName val="12013"/>
      <sheetName val="12037"/>
      <sheetName val="12285"/>
      <sheetName val="12341"/>
      <sheetName val="12490"/>
      <sheetName val="12513"/>
      <sheetName val="13002"/>
      <sheetName val="13142"/>
      <sheetName val="13287"/>
      <sheetName val="13320"/>
      <sheetName val="13372"/>
      <sheetName val="13530"/>
      <sheetName val="13910"/>
      <sheetName val="14731"/>
      <sheetName val="14753"/>
      <sheetName val="14756"/>
      <sheetName val="14759"/>
      <sheetName val="14762"/>
      <sheetName val="14904"/>
      <sheetName val="14911"/>
      <sheetName val="14918"/>
      <sheetName val="14920"/>
      <sheetName val="14923"/>
      <sheetName val="15730"/>
      <sheetName val="15738"/>
      <sheetName val="15740"/>
      <sheetName val="15745"/>
      <sheetName val="15809"/>
      <sheetName val="16627"/>
      <sheetName val="16628"/>
      <sheetName val="16631"/>
      <sheetName val="16632"/>
      <sheetName val="16633"/>
      <sheetName val="16634"/>
      <sheetName val="16635"/>
      <sheetName val="16636"/>
      <sheetName val="17323"/>
      <sheetName val="17344"/>
      <sheetName val="18119"/>
      <sheetName val="18954"/>
      <sheetName val="4377"/>
      <sheetName val="5364"/>
      <sheetName val="11440"/>
      <sheetName val="12837"/>
      <sheetName val="2016"/>
      <sheetName val="16569"/>
      <sheetName val="16629"/>
      <sheetName val="16630"/>
      <sheetName val="18762"/>
      <sheetName val="18763"/>
      <sheetName val="18939"/>
      <sheetName val="2017"/>
      <sheetName val="00002"/>
      <sheetName val="2014-20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>
        <row r="7">
          <cell r="AE7">
            <v>18</v>
          </cell>
        </row>
        <row r="9">
          <cell r="AE9">
            <v>18</v>
          </cell>
        </row>
        <row r="10">
          <cell r="AE10">
            <v>-3</v>
          </cell>
        </row>
        <row r="11">
          <cell r="AE11">
            <v>-6</v>
          </cell>
        </row>
        <row r="12">
          <cell r="AE12">
            <v>-19</v>
          </cell>
        </row>
        <row r="13">
          <cell r="AE13">
            <v>27</v>
          </cell>
        </row>
        <row r="14">
          <cell r="AE14">
            <v>4</v>
          </cell>
        </row>
      </sheetData>
      <sheetData sheetId="71"/>
      <sheetData sheetId="72"/>
      <sheetData sheetId="73"/>
      <sheetData sheetId="74"/>
      <sheetData sheetId="75"/>
      <sheetData sheetId="76"/>
      <sheetData sheetId="77">
        <row r="3">
          <cell r="O3">
            <v>-25</v>
          </cell>
          <cell r="S3">
            <v>-6</v>
          </cell>
        </row>
      </sheetData>
      <sheetData sheetId="78"/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J11"/>
  <sheetViews>
    <sheetView tabSelected="1" workbookViewId="0">
      <selection activeCell="B7" sqref="B7"/>
    </sheetView>
  </sheetViews>
  <sheetFormatPr defaultRowHeight="12.75"/>
  <cols>
    <col min="1" max="1" width="15.140625" customWidth="1"/>
    <col min="2" max="2" width="26.28515625" customWidth="1"/>
  </cols>
  <sheetData>
    <row r="1" spans="1:10" ht="30.75" customHeight="1">
      <c r="A1" s="123" t="s">
        <v>97</v>
      </c>
      <c r="B1" s="123" t="s">
        <v>98</v>
      </c>
    </row>
    <row r="2" spans="1:10" ht="23.25">
      <c r="A2" s="121">
        <v>288</v>
      </c>
      <c r="B2" s="124">
        <f>'0288'!AB71</f>
        <v>3.2000000000000028</v>
      </c>
    </row>
    <row r="3" spans="1:10" ht="23.25">
      <c r="A3" s="122">
        <v>1466</v>
      </c>
      <c r="B3" s="124">
        <f>'1466'!AB71</f>
        <v>5</v>
      </c>
    </row>
    <row r="4" spans="1:10" ht="27.75">
      <c r="A4" s="122">
        <v>5363</v>
      </c>
      <c r="B4" s="124">
        <f>'5363'!AB71</f>
        <v>3</v>
      </c>
      <c r="J4" s="125" t="s">
        <v>99</v>
      </c>
    </row>
    <row r="5" spans="1:10" ht="27.75">
      <c r="A5" s="122">
        <v>11213</v>
      </c>
      <c r="B5" s="124">
        <f>'11213'!AB71</f>
        <v>6</v>
      </c>
      <c r="J5" s="125" t="s">
        <v>100</v>
      </c>
    </row>
    <row r="6" spans="1:10" ht="23.25">
      <c r="A6" s="122">
        <v>11214</v>
      </c>
      <c r="B6" s="124">
        <f>'11214'!AB71</f>
        <v>2</v>
      </c>
    </row>
    <row r="7" spans="1:10" ht="23.25">
      <c r="A7" s="122">
        <v>11217</v>
      </c>
      <c r="B7" s="124">
        <f>'11217'!AB71</f>
        <v>3</v>
      </c>
    </row>
    <row r="8" spans="1:10" ht="23.25">
      <c r="A8" s="122">
        <v>11441</v>
      </c>
      <c r="B8" s="124">
        <f>'11441'!AB71</f>
        <v>14</v>
      </c>
    </row>
    <row r="9" spans="1:10" ht="23.25">
      <c r="A9" s="122">
        <v>11463</v>
      </c>
      <c r="B9" s="124">
        <f>'11463'!AB71</f>
        <v>3</v>
      </c>
    </row>
    <row r="10" spans="1:10" ht="23.25">
      <c r="A10" s="122">
        <v>11520</v>
      </c>
      <c r="B10" s="124">
        <f>'11520'!AB71</f>
        <v>-5</v>
      </c>
    </row>
    <row r="11" spans="1:10" ht="23.25">
      <c r="A11" s="122"/>
      <c r="B11" s="124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70" zoomScaleNormal="70" zoomScalePageLayoutView="50" workbookViewId="0">
      <pane xSplit="1" ySplit="9" topLeftCell="B46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I5" sqref="I5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39" width="6" style="72" bestFit="1" customWidth="1"/>
    <col min="40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294" width="4.7109375" style="73" customWidth="1"/>
    <col min="295" max="295" width="6" style="73" bestFit="1" customWidth="1"/>
    <col min="296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50" width="4.7109375" style="73" customWidth="1"/>
    <col min="551" max="551" width="6" style="73" bestFit="1" customWidth="1"/>
    <col min="552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06" width="4.7109375" style="73" customWidth="1"/>
    <col min="807" max="807" width="6" style="73" bestFit="1" customWidth="1"/>
    <col min="808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62" width="4.7109375" style="73" customWidth="1"/>
    <col min="1063" max="1063" width="6" style="73" bestFit="1" customWidth="1"/>
    <col min="1064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18" width="4.7109375" style="73" customWidth="1"/>
    <col min="1319" max="1319" width="6" style="73" bestFit="1" customWidth="1"/>
    <col min="1320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74" width="4.7109375" style="73" customWidth="1"/>
    <col min="1575" max="1575" width="6" style="73" bestFit="1" customWidth="1"/>
    <col min="1576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30" width="4.7109375" style="73" customWidth="1"/>
    <col min="1831" max="1831" width="6" style="73" bestFit="1" customWidth="1"/>
    <col min="1832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86" width="4.7109375" style="73" customWidth="1"/>
    <col min="2087" max="2087" width="6" style="73" bestFit="1" customWidth="1"/>
    <col min="2088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42" width="4.7109375" style="73" customWidth="1"/>
    <col min="2343" max="2343" width="6" style="73" bestFit="1" customWidth="1"/>
    <col min="2344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598" width="4.7109375" style="73" customWidth="1"/>
    <col min="2599" max="2599" width="6" style="73" bestFit="1" customWidth="1"/>
    <col min="2600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54" width="4.7109375" style="73" customWidth="1"/>
    <col min="2855" max="2855" width="6" style="73" bestFit="1" customWidth="1"/>
    <col min="2856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10" width="4.7109375" style="73" customWidth="1"/>
    <col min="3111" max="3111" width="6" style="73" bestFit="1" customWidth="1"/>
    <col min="3112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66" width="4.7109375" style="73" customWidth="1"/>
    <col min="3367" max="3367" width="6" style="73" bestFit="1" customWidth="1"/>
    <col min="3368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22" width="4.7109375" style="73" customWidth="1"/>
    <col min="3623" max="3623" width="6" style="73" bestFit="1" customWidth="1"/>
    <col min="3624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78" width="4.7109375" style="73" customWidth="1"/>
    <col min="3879" max="3879" width="6" style="73" bestFit="1" customWidth="1"/>
    <col min="3880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34" width="4.7109375" style="73" customWidth="1"/>
    <col min="4135" max="4135" width="6" style="73" bestFit="1" customWidth="1"/>
    <col min="4136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390" width="4.7109375" style="73" customWidth="1"/>
    <col min="4391" max="4391" width="6" style="73" bestFit="1" customWidth="1"/>
    <col min="4392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46" width="4.7109375" style="73" customWidth="1"/>
    <col min="4647" max="4647" width="6" style="73" bestFit="1" customWidth="1"/>
    <col min="4648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02" width="4.7109375" style="73" customWidth="1"/>
    <col min="4903" max="4903" width="6" style="73" bestFit="1" customWidth="1"/>
    <col min="4904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58" width="4.7109375" style="73" customWidth="1"/>
    <col min="5159" max="5159" width="6" style="73" bestFit="1" customWidth="1"/>
    <col min="5160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14" width="4.7109375" style="73" customWidth="1"/>
    <col min="5415" max="5415" width="6" style="73" bestFit="1" customWidth="1"/>
    <col min="5416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70" width="4.7109375" style="73" customWidth="1"/>
    <col min="5671" max="5671" width="6" style="73" bestFit="1" customWidth="1"/>
    <col min="5672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26" width="4.7109375" style="73" customWidth="1"/>
    <col min="5927" max="5927" width="6" style="73" bestFit="1" customWidth="1"/>
    <col min="5928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82" width="4.7109375" style="73" customWidth="1"/>
    <col min="6183" max="6183" width="6" style="73" bestFit="1" customWidth="1"/>
    <col min="6184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38" width="4.7109375" style="73" customWidth="1"/>
    <col min="6439" max="6439" width="6" style="73" bestFit="1" customWidth="1"/>
    <col min="6440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694" width="4.7109375" style="73" customWidth="1"/>
    <col min="6695" max="6695" width="6" style="73" bestFit="1" customWidth="1"/>
    <col min="6696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50" width="4.7109375" style="73" customWidth="1"/>
    <col min="6951" max="6951" width="6" style="73" bestFit="1" customWidth="1"/>
    <col min="6952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06" width="4.7109375" style="73" customWidth="1"/>
    <col min="7207" max="7207" width="6" style="73" bestFit="1" customWidth="1"/>
    <col min="7208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62" width="4.7109375" style="73" customWidth="1"/>
    <col min="7463" max="7463" width="6" style="73" bestFit="1" customWidth="1"/>
    <col min="7464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18" width="4.7109375" style="73" customWidth="1"/>
    <col min="7719" max="7719" width="6" style="73" bestFit="1" customWidth="1"/>
    <col min="7720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74" width="4.7109375" style="73" customWidth="1"/>
    <col min="7975" max="7975" width="6" style="73" bestFit="1" customWidth="1"/>
    <col min="7976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30" width="4.7109375" style="73" customWidth="1"/>
    <col min="8231" max="8231" width="6" style="73" bestFit="1" customWidth="1"/>
    <col min="8232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86" width="4.7109375" style="73" customWidth="1"/>
    <col min="8487" max="8487" width="6" style="73" bestFit="1" customWidth="1"/>
    <col min="8488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42" width="4.7109375" style="73" customWidth="1"/>
    <col min="8743" max="8743" width="6" style="73" bestFit="1" customWidth="1"/>
    <col min="8744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8998" width="4.7109375" style="73" customWidth="1"/>
    <col min="8999" max="8999" width="6" style="73" bestFit="1" customWidth="1"/>
    <col min="9000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54" width="4.7109375" style="73" customWidth="1"/>
    <col min="9255" max="9255" width="6" style="73" bestFit="1" customWidth="1"/>
    <col min="9256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10" width="4.7109375" style="73" customWidth="1"/>
    <col min="9511" max="9511" width="6" style="73" bestFit="1" customWidth="1"/>
    <col min="9512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66" width="4.7109375" style="73" customWidth="1"/>
    <col min="9767" max="9767" width="6" style="73" bestFit="1" customWidth="1"/>
    <col min="9768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22" width="4.7109375" style="73" customWidth="1"/>
    <col min="10023" max="10023" width="6" style="73" bestFit="1" customWidth="1"/>
    <col min="10024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78" width="4.7109375" style="73" customWidth="1"/>
    <col min="10279" max="10279" width="6" style="73" bestFit="1" customWidth="1"/>
    <col min="10280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34" width="4.7109375" style="73" customWidth="1"/>
    <col min="10535" max="10535" width="6" style="73" bestFit="1" customWidth="1"/>
    <col min="10536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790" width="4.7109375" style="73" customWidth="1"/>
    <col min="10791" max="10791" width="6" style="73" bestFit="1" customWidth="1"/>
    <col min="10792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46" width="4.7109375" style="73" customWidth="1"/>
    <col min="11047" max="11047" width="6" style="73" bestFit="1" customWidth="1"/>
    <col min="11048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02" width="4.7109375" style="73" customWidth="1"/>
    <col min="11303" max="11303" width="6" style="73" bestFit="1" customWidth="1"/>
    <col min="11304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58" width="4.7109375" style="73" customWidth="1"/>
    <col min="11559" max="11559" width="6" style="73" bestFit="1" customWidth="1"/>
    <col min="11560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14" width="4.7109375" style="73" customWidth="1"/>
    <col min="11815" max="11815" width="6" style="73" bestFit="1" customWidth="1"/>
    <col min="11816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70" width="4.7109375" style="73" customWidth="1"/>
    <col min="12071" max="12071" width="6" style="73" bestFit="1" customWidth="1"/>
    <col min="12072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26" width="4.7109375" style="73" customWidth="1"/>
    <col min="12327" max="12327" width="6" style="73" bestFit="1" customWidth="1"/>
    <col min="12328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82" width="4.7109375" style="73" customWidth="1"/>
    <col min="12583" max="12583" width="6" style="73" bestFit="1" customWidth="1"/>
    <col min="12584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38" width="4.7109375" style="73" customWidth="1"/>
    <col min="12839" max="12839" width="6" style="73" bestFit="1" customWidth="1"/>
    <col min="12840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094" width="4.7109375" style="73" customWidth="1"/>
    <col min="13095" max="13095" width="6" style="73" bestFit="1" customWidth="1"/>
    <col min="13096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50" width="4.7109375" style="73" customWidth="1"/>
    <col min="13351" max="13351" width="6" style="73" bestFit="1" customWidth="1"/>
    <col min="13352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06" width="4.7109375" style="73" customWidth="1"/>
    <col min="13607" max="13607" width="6" style="73" bestFit="1" customWidth="1"/>
    <col min="13608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62" width="4.7109375" style="73" customWidth="1"/>
    <col min="13863" max="13863" width="6" style="73" bestFit="1" customWidth="1"/>
    <col min="13864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18" width="4.7109375" style="73" customWidth="1"/>
    <col min="14119" max="14119" width="6" style="73" bestFit="1" customWidth="1"/>
    <col min="14120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74" width="4.7109375" style="73" customWidth="1"/>
    <col min="14375" max="14375" width="6" style="73" bestFit="1" customWidth="1"/>
    <col min="14376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30" width="4.7109375" style="73" customWidth="1"/>
    <col min="14631" max="14631" width="6" style="73" bestFit="1" customWidth="1"/>
    <col min="14632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86" width="4.7109375" style="73" customWidth="1"/>
    <col min="14887" max="14887" width="6" style="73" bestFit="1" customWidth="1"/>
    <col min="14888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42" width="4.7109375" style="73" customWidth="1"/>
    <col min="15143" max="15143" width="6" style="73" bestFit="1" customWidth="1"/>
    <col min="15144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398" width="4.7109375" style="73" customWidth="1"/>
    <col min="15399" max="15399" width="6" style="73" bestFit="1" customWidth="1"/>
    <col min="15400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54" width="4.7109375" style="73" customWidth="1"/>
    <col min="15655" max="15655" width="6" style="73" bestFit="1" customWidth="1"/>
    <col min="15656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10" width="4.7109375" style="73" customWidth="1"/>
    <col min="15911" max="15911" width="6" style="73" bestFit="1" customWidth="1"/>
    <col min="15912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66" width="4.7109375" style="73" customWidth="1"/>
    <col min="16167" max="16167" width="6" style="73" bestFit="1" customWidth="1"/>
    <col min="16168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21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11520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95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76">
        <f>SUM(COUNTIF(B11:AF11,"O"),COUNTIF(B11:AF11,"G"),COUNTIF(A11:AF11,"ـــــ"),COUNTIF(A11:AF11,"D"))</f>
        <v>4</v>
      </c>
      <c r="AI10" s="178">
        <f>SUM(COUNTIF(B11:AF11,"T"),COUNTIF(B11:AF11,"C"),COUNTIF(B11:AF11,"W"),COUNTIF(B11:AF11,"R"))</f>
        <v>13</v>
      </c>
      <c r="AJ10" s="180">
        <f>SUM(B10:AF10)</f>
        <v>0</v>
      </c>
      <c r="AK10" s="202">
        <v>2017</v>
      </c>
      <c r="AL10" s="203">
        <f>SUM(COUNTIF(B11:AF11,"F"))</f>
        <v>0</v>
      </c>
      <c r="AM10" s="192">
        <f>SUM(COUNTIF(B11:AG11,"V"),COUNTIF(B11:AG11,"M"))</f>
        <v>14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29</v>
      </c>
      <c r="C11" s="41" t="s">
        <v>29</v>
      </c>
      <c r="D11" s="41" t="s">
        <v>29</v>
      </c>
      <c r="E11" s="41" t="s">
        <v>81</v>
      </c>
      <c r="F11" s="41" t="s">
        <v>28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27</v>
      </c>
      <c r="R11" s="41" t="s">
        <v>27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12</v>
      </c>
      <c r="X11" s="41" t="s">
        <v>12</v>
      </c>
      <c r="Y11" s="41" t="s">
        <v>12</v>
      </c>
      <c r="Z11" s="41" t="s">
        <v>12</v>
      </c>
      <c r="AA11" s="41" t="s">
        <v>12</v>
      </c>
      <c r="AB11" s="41" t="s">
        <v>38</v>
      </c>
      <c r="AC11" s="41" t="s">
        <v>12</v>
      </c>
      <c r="AD11" s="41" t="s">
        <v>12</v>
      </c>
      <c r="AE11" s="41" t="s">
        <v>12</v>
      </c>
      <c r="AF11" s="41" t="s">
        <v>12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96"/>
      <c r="S12" s="38"/>
      <c r="T12" s="38"/>
      <c r="U12" s="96"/>
      <c r="V12" s="96"/>
      <c r="W12" s="96"/>
      <c r="X12" s="96"/>
      <c r="Y12" s="96"/>
      <c r="Z12" s="96"/>
      <c r="AA12" s="96"/>
      <c r="AB12" s="96"/>
      <c r="AC12" s="96"/>
      <c r="AD12" s="208"/>
      <c r="AE12" s="209"/>
      <c r="AF12" s="210"/>
      <c r="AG12" s="45"/>
      <c r="AH12" s="176">
        <f>SUM(COUNTIF(B13:AF13,"O"),COUNTIF(B13:AF13,"G"),COUNTIF(A13:AF13,"ـــــ"),COUNTIF(A13:AF13,"D"))</f>
        <v>0</v>
      </c>
      <c r="AI12" s="178">
        <f>SUM(COUNTIF(B13:AF13,"T"),COUNTIF(B13:AF13,"C"),COUNTIF(B13:AF13,"W"),COUNTIF(B13:AF13,"R"))</f>
        <v>0</v>
      </c>
      <c r="AJ12" s="180">
        <f>SUM(B12:AF12)</f>
        <v>0</v>
      </c>
      <c r="AK12" s="211"/>
      <c r="AL12" s="204">
        <f>SUM(COUNTIF(B13:AF13,"F"))</f>
        <v>0</v>
      </c>
      <c r="AM12" s="193">
        <f>SUM(COUNTIF(B13:AG13,"V"),COUNTIF(B13:AG13,"M"))</f>
        <v>24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4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12</v>
      </c>
      <c r="C13" s="41" t="s">
        <v>12</v>
      </c>
      <c r="D13" s="41" t="s">
        <v>38</v>
      </c>
      <c r="E13" s="41" t="s">
        <v>12</v>
      </c>
      <c r="F13" s="41" t="s">
        <v>12</v>
      </c>
      <c r="G13" s="41" t="s">
        <v>12</v>
      </c>
      <c r="H13" s="41" t="s">
        <v>12</v>
      </c>
      <c r="I13" s="41" t="s">
        <v>12</v>
      </c>
      <c r="J13" s="41" t="s">
        <v>12</v>
      </c>
      <c r="K13" s="41" t="s">
        <v>38</v>
      </c>
      <c r="L13" s="41" t="s">
        <v>12</v>
      </c>
      <c r="M13" s="41" t="s">
        <v>12</v>
      </c>
      <c r="N13" s="41" t="s">
        <v>12</v>
      </c>
      <c r="O13" s="41" t="s">
        <v>12</v>
      </c>
      <c r="P13" s="41" t="s">
        <v>12</v>
      </c>
      <c r="Q13" s="41" t="s">
        <v>12</v>
      </c>
      <c r="R13" s="41" t="s">
        <v>38</v>
      </c>
      <c r="S13" s="41" t="s">
        <v>12</v>
      </c>
      <c r="T13" s="41" t="s">
        <v>12</v>
      </c>
      <c r="U13" s="41" t="s">
        <v>12</v>
      </c>
      <c r="V13" s="41" t="s">
        <v>12</v>
      </c>
      <c r="W13" s="41" t="s">
        <v>12</v>
      </c>
      <c r="X13" s="41" t="s">
        <v>12</v>
      </c>
      <c r="Y13" s="41" t="s">
        <v>38</v>
      </c>
      <c r="Z13" s="41" t="s">
        <v>20</v>
      </c>
      <c r="AA13" s="41" t="s">
        <v>20</v>
      </c>
      <c r="AB13" s="41" t="s">
        <v>20</v>
      </c>
      <c r="AC13" s="41" t="s">
        <v>20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/>
      <c r="F14" s="38"/>
      <c r="G14" s="96">
        <v>4</v>
      </c>
      <c r="H14" s="96">
        <v>4</v>
      </c>
      <c r="I14" s="96">
        <v>4</v>
      </c>
      <c r="J14" s="105">
        <v>4</v>
      </c>
      <c r="K14" s="105">
        <v>4</v>
      </c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76">
        <f>SUM(COUNTIF(B15:AF15,"O"),COUNTIF(B15:AF15,"G"),COUNTIF(A15:AF15,"ـــــ"),COUNTIF(A15:AF15,"D"))</f>
        <v>15</v>
      </c>
      <c r="AI14" s="178">
        <f>SUM(COUNTIF(B15:AF15,"T"),COUNTIF(B15:AF15,"C"),COUNTIF(B15:AF15,"W"),COUNTIF(B15:AF15,"R"))</f>
        <v>16</v>
      </c>
      <c r="AJ14" s="180">
        <f>SUM(B14:AF14)</f>
        <v>20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80</v>
      </c>
      <c r="C15" s="41" t="s">
        <v>29</v>
      </c>
      <c r="D15" s="41" t="s">
        <v>29</v>
      </c>
      <c r="E15" s="41" t="s">
        <v>29</v>
      </c>
      <c r="F15" s="41" t="s">
        <v>81</v>
      </c>
      <c r="G15" s="41" t="s">
        <v>81</v>
      </c>
      <c r="H15" s="41" t="s">
        <v>81</v>
      </c>
      <c r="I15" s="41" t="s">
        <v>81</v>
      </c>
      <c r="J15" s="41" t="s">
        <v>81</v>
      </c>
      <c r="K15" s="41" t="s">
        <v>81</v>
      </c>
      <c r="L15" s="41" t="s">
        <v>29</v>
      </c>
      <c r="M15" s="41" t="s">
        <v>29</v>
      </c>
      <c r="N15" s="41" t="s">
        <v>28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27</v>
      </c>
      <c r="Z15" s="41" t="s">
        <v>27</v>
      </c>
      <c r="AA15" s="41" t="s">
        <v>27</v>
      </c>
      <c r="AB15" s="41" t="s">
        <v>27</v>
      </c>
      <c r="AC15" s="41" t="s">
        <v>28</v>
      </c>
      <c r="AD15" s="41" t="s">
        <v>80</v>
      </c>
      <c r="AE15" s="41" t="s">
        <v>80</v>
      </c>
      <c r="AF15" s="41" t="s">
        <v>29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/>
      <c r="E16" s="96"/>
      <c r="F16" s="96"/>
      <c r="G16" s="96">
        <v>4</v>
      </c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>
        <v>4</v>
      </c>
      <c r="AD16" s="96">
        <v>4</v>
      </c>
      <c r="AE16" s="96">
        <v>12</v>
      </c>
      <c r="AF16" s="48"/>
      <c r="AG16" s="39"/>
      <c r="AH16" s="176">
        <f>SUM(COUNTIF(B17:AF17,"O"),COUNTIF(B17:AF17,"G"),COUNTIF(A17:AF17,"ـــــ"),COUNTIF(A17:AF17,"D"))</f>
        <v>17</v>
      </c>
      <c r="AI16" s="178">
        <f>SUM(COUNTIF(B17:AF17,"T"),COUNTIF(B17:AF17,"C"),COUNTIF(B17:AF17,"W"),COUNTIF(B17:AF17,"R"))</f>
        <v>13</v>
      </c>
      <c r="AJ16" s="180">
        <f>SUM(B16:AF16)</f>
        <v>24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29</v>
      </c>
      <c r="C17" s="41" t="s">
        <v>29</v>
      </c>
      <c r="D17" s="41" t="s">
        <v>29</v>
      </c>
      <c r="E17" s="41" t="s">
        <v>29</v>
      </c>
      <c r="F17" s="41" t="s">
        <v>29</v>
      </c>
      <c r="G17" s="41" t="s">
        <v>29</v>
      </c>
      <c r="H17" s="41" t="s">
        <v>29</v>
      </c>
      <c r="I17" s="41" t="s">
        <v>29</v>
      </c>
      <c r="J17" s="41" t="s">
        <v>29</v>
      </c>
      <c r="K17" s="41" t="s">
        <v>29</v>
      </c>
      <c r="L17" s="41" t="s">
        <v>81</v>
      </c>
      <c r="M17" s="41" t="s">
        <v>28</v>
      </c>
      <c r="N17" s="41" t="s">
        <v>27</v>
      </c>
      <c r="O17" s="41" t="s">
        <v>27</v>
      </c>
      <c r="P17" s="41" t="s">
        <v>27</v>
      </c>
      <c r="Q17" s="41" t="s">
        <v>27</v>
      </c>
      <c r="R17" s="41" t="s">
        <v>27</v>
      </c>
      <c r="S17" s="41" t="s">
        <v>27</v>
      </c>
      <c r="T17" s="41" t="s">
        <v>27</v>
      </c>
      <c r="U17" s="41" t="s">
        <v>27</v>
      </c>
      <c r="V17" s="41" t="s">
        <v>27</v>
      </c>
      <c r="W17" s="41" t="s">
        <v>27</v>
      </c>
      <c r="X17" s="41" t="s">
        <v>27</v>
      </c>
      <c r="Y17" s="41" t="s">
        <v>28</v>
      </c>
      <c r="Z17" s="41" t="s">
        <v>80</v>
      </c>
      <c r="AA17" s="41" t="s">
        <v>80</v>
      </c>
      <c r="AB17" s="41" t="s">
        <v>80</v>
      </c>
      <c r="AC17" s="41" t="s">
        <v>29</v>
      </c>
      <c r="AD17" s="41" t="s">
        <v>29</v>
      </c>
      <c r="AE17" s="41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>
        <v>12</v>
      </c>
      <c r="C18" s="96">
        <v>4</v>
      </c>
      <c r="D18" s="96">
        <v>4</v>
      </c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>
        <v>4</v>
      </c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>SUM(COUNTIF(B19:AF19,"O"),COUNTIF(B19:AF19,"G"),COUNTIF(A19:AF19,"ـــــ"),COUNTIF(A19:AF19,"D"))</f>
        <v>16</v>
      </c>
      <c r="AI18" s="178">
        <f>SUM(COUNTIF(B19:AF19,"T"),COUNTIF(B19:AF19,"C"),COUNTIF(B19:AF19,"W"),COUNTIF(B19:AF19,"R"))</f>
        <v>15</v>
      </c>
      <c r="AJ18" s="180">
        <f>SUM(B18:AF18)</f>
        <v>28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29</v>
      </c>
      <c r="I19" s="41" t="s">
        <v>29</v>
      </c>
      <c r="J19" s="41" t="s">
        <v>29</v>
      </c>
      <c r="K19" s="41" t="s">
        <v>29</v>
      </c>
      <c r="L19" s="41" t="s">
        <v>29</v>
      </c>
      <c r="M19" s="41" t="s">
        <v>29</v>
      </c>
      <c r="N19" s="41" t="s">
        <v>29</v>
      </c>
      <c r="O19" s="41" t="s">
        <v>29</v>
      </c>
      <c r="P19" s="41" t="s">
        <v>29</v>
      </c>
      <c r="Q19" s="41" t="s">
        <v>81</v>
      </c>
      <c r="R19" s="41" t="s">
        <v>28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76">
        <f>SUM(COUNTIF(B21:AF21,"O"),COUNTIF(B21:AF21,"G"),COUNTIF(A21:AF21,"ـــــ"),COUNTIF(A21:AF21,"D"))</f>
        <v>0</v>
      </c>
      <c r="AI20" s="178">
        <f>SUM(COUNTIF(B21:AF21,"T"),COUNTIF(B21:AF21,"C"),COUNTIF(B21:AF21,"W"),COUNTIF(B21:AF21,"R"))</f>
        <v>19</v>
      </c>
      <c r="AJ20" s="180">
        <f>SUM(B20:AF20)</f>
        <v>0</v>
      </c>
      <c r="AK20" s="211"/>
      <c r="AL20" s="204">
        <f>SUM(COUNTIF(B21:AF21,"F"))</f>
        <v>0</v>
      </c>
      <c r="AM20" s="193">
        <f>SUM(COUNTIF(B21:AG21,"V"),COUNTIF(B21:AG21,"M"))</f>
        <v>11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117" t="s">
        <v>27</v>
      </c>
      <c r="C21" s="117" t="s">
        <v>27</v>
      </c>
      <c r="D21" s="117" t="s">
        <v>27</v>
      </c>
      <c r="E21" s="117" t="s">
        <v>27</v>
      </c>
      <c r="F21" s="117" t="s">
        <v>27</v>
      </c>
      <c r="G21" s="117" t="s">
        <v>27</v>
      </c>
      <c r="H21" s="117" t="s">
        <v>27</v>
      </c>
      <c r="I21" s="117" t="s">
        <v>27</v>
      </c>
      <c r="J21" s="117" t="s">
        <v>27</v>
      </c>
      <c r="K21" s="117" t="s">
        <v>27</v>
      </c>
      <c r="L21" s="117" t="s">
        <v>27</v>
      </c>
      <c r="M21" s="117" t="s">
        <v>27</v>
      </c>
      <c r="N21" s="117" t="s">
        <v>27</v>
      </c>
      <c r="O21" s="117" t="s">
        <v>27</v>
      </c>
      <c r="P21" s="117" t="s">
        <v>27</v>
      </c>
      <c r="Q21" s="117" t="s">
        <v>27</v>
      </c>
      <c r="R21" s="117" t="s">
        <v>27</v>
      </c>
      <c r="S21" s="117" t="s">
        <v>27</v>
      </c>
      <c r="T21" s="117" t="s">
        <v>27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1" t="s">
        <v>38</v>
      </c>
      <c r="AA21" s="41" t="s">
        <v>38</v>
      </c>
      <c r="AB21" s="41" t="s">
        <v>38</v>
      </c>
      <c r="AC21" s="41" t="s">
        <v>12</v>
      </c>
      <c r="AD21" s="41" t="s">
        <v>12</v>
      </c>
      <c r="AE21" s="41" t="s">
        <v>38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/>
      <c r="E22" s="96"/>
      <c r="F22" s="96"/>
      <c r="G22" s="38">
        <v>4</v>
      </c>
      <c r="H22" s="96"/>
      <c r="I22" s="96">
        <v>4</v>
      </c>
      <c r="J22" s="96"/>
      <c r="K22" s="38"/>
      <c r="L22" s="38"/>
      <c r="M22" s="38">
        <v>4</v>
      </c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76">
        <f>SUM(COUNTIF(B23:AF23,"O"),COUNTIF(B23:AF23,"G"),COUNTIF(A23:AF23,"ـــــ"),COUNTIF(A23:AF23,"D"))</f>
        <v>17</v>
      </c>
      <c r="AI22" s="178">
        <f>SUM(COUNTIF(B23:AF23,"T"),COUNTIF(B23:AF23,"C"),COUNTIF(B23:AF23,"W"),COUNTIF(B23:AF23,"R"))</f>
        <v>13</v>
      </c>
      <c r="AJ22" s="180">
        <f>SUM(B22:AF22)</f>
        <v>12</v>
      </c>
      <c r="AK22" s="189">
        <v>2017</v>
      </c>
      <c r="AL22" s="204">
        <f>SUM(COUNTIF(B23:AF23,"F"))</f>
        <v>0</v>
      </c>
      <c r="AM22" s="193">
        <f>SUM(COUNTIF(B23:AG23,"V"),COUNTIF(B23:AG23,"M"))</f>
        <v>1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12</v>
      </c>
      <c r="C23" s="41" t="s">
        <v>80</v>
      </c>
      <c r="D23" s="41" t="s">
        <v>80</v>
      </c>
      <c r="E23" s="41" t="s">
        <v>80</v>
      </c>
      <c r="F23" s="41" t="s">
        <v>29</v>
      </c>
      <c r="G23" s="41" t="s">
        <v>29</v>
      </c>
      <c r="H23" s="41" t="s">
        <v>29</v>
      </c>
      <c r="I23" s="41" t="s">
        <v>29</v>
      </c>
      <c r="J23" s="41" t="s">
        <v>29</v>
      </c>
      <c r="K23" s="41" t="s">
        <v>29</v>
      </c>
      <c r="L23" s="41" t="s">
        <v>29</v>
      </c>
      <c r="M23" s="41" t="s">
        <v>29</v>
      </c>
      <c r="N23" s="41" t="s">
        <v>29</v>
      </c>
      <c r="O23" s="41" t="s">
        <v>29</v>
      </c>
      <c r="P23" s="41" t="s">
        <v>81</v>
      </c>
      <c r="Q23" s="41" t="s">
        <v>81</v>
      </c>
      <c r="R23" s="41" t="s">
        <v>81</v>
      </c>
      <c r="S23" s="41" t="s">
        <v>81</v>
      </c>
      <c r="T23" s="41" t="s">
        <v>28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27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114">
        <v>4</v>
      </c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76">
        <f>SUM(COUNTIF(B25:AF25,"O"),COUNTIF(B25:AF25,"G"),COUNTIF(A25:AF25,"ـــــ"),COUNTIF(A25:AF25,"D"))</f>
        <v>14</v>
      </c>
      <c r="AI24" s="178">
        <f>SUM(COUNTIF(B25:AF25,"T"),COUNTIF(B25:AF25,"C"),COUNTIF(B25:AF25,"W"),COUNTIF(B25:AF25,"R"))</f>
        <v>17</v>
      </c>
      <c r="AJ24" s="180">
        <f>SUM(B24:AF24)</f>
        <v>4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27</v>
      </c>
      <c r="C25" s="41" t="s">
        <v>27</v>
      </c>
      <c r="D25" s="41" t="s">
        <v>27</v>
      </c>
      <c r="E25" s="41" t="s">
        <v>27</v>
      </c>
      <c r="F25" s="41" t="s">
        <v>27</v>
      </c>
      <c r="G25" s="41" t="s">
        <v>27</v>
      </c>
      <c r="H25" s="41" t="s">
        <v>28</v>
      </c>
      <c r="I25" s="46" t="s">
        <v>80</v>
      </c>
      <c r="J25" s="46" t="s">
        <v>80</v>
      </c>
      <c r="K25" s="41" t="s">
        <v>29</v>
      </c>
      <c r="L25" s="41" t="s">
        <v>29</v>
      </c>
      <c r="M25" s="41" t="s">
        <v>29</v>
      </c>
      <c r="N25" s="41" t="s">
        <v>29</v>
      </c>
      <c r="O25" s="41" t="s">
        <v>29</v>
      </c>
      <c r="P25" s="41" t="s">
        <v>29</v>
      </c>
      <c r="Q25" s="46" t="s">
        <v>81</v>
      </c>
      <c r="R25" s="46" t="s">
        <v>81</v>
      </c>
      <c r="S25" s="46" t="s">
        <v>81</v>
      </c>
      <c r="T25" s="46" t="s">
        <v>81</v>
      </c>
      <c r="U25" s="46" t="s">
        <v>81</v>
      </c>
      <c r="V25" s="46" t="s">
        <v>81</v>
      </c>
      <c r="W25" s="46" t="s">
        <v>28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38</v>
      </c>
      <c r="C26" s="38" t="s">
        <v>38</v>
      </c>
      <c r="D26" s="38" t="s">
        <v>38</v>
      </c>
      <c r="E26" s="38"/>
      <c r="F26" s="38"/>
      <c r="G26" s="38"/>
      <c r="H26" s="38"/>
      <c r="I26" s="38"/>
      <c r="J26" s="38"/>
      <c r="K26" s="38"/>
      <c r="L26" s="96">
        <v>4</v>
      </c>
      <c r="M26" s="96">
        <v>4</v>
      </c>
      <c r="N26" s="38"/>
      <c r="O26" s="38"/>
      <c r="P26" s="38"/>
      <c r="Q26" s="38" t="s">
        <v>26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>SUM(COUNTIF(B27:AF27,"O"),COUNTIF(B27:AF27,"G"),COUNTIF(A27:AF27,"ـــــ"),COUNTIF(A27:AF27,"D"))</f>
        <v>17</v>
      </c>
      <c r="AI26" s="178">
        <f>SUM(COUNTIF(B27:AF27,"T"),COUNTIF(B27:AF27,"C"),COUNTIF(B27:AF27,"W"),COUNTIF(B27:AF27,"R"))</f>
        <v>13</v>
      </c>
      <c r="AJ26" s="180">
        <f>SUM(B26:AF26)</f>
        <v>8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27</v>
      </c>
      <c r="C27" s="41" t="s">
        <v>27</v>
      </c>
      <c r="D27" s="41" t="s">
        <v>27</v>
      </c>
      <c r="E27" s="41" t="s">
        <v>28</v>
      </c>
      <c r="F27" s="41" t="s">
        <v>80</v>
      </c>
      <c r="G27" s="41" t="s">
        <v>80</v>
      </c>
      <c r="H27" s="41" t="s">
        <v>29</v>
      </c>
      <c r="I27" s="41" t="s">
        <v>29</v>
      </c>
      <c r="J27" s="41" t="s">
        <v>29</v>
      </c>
      <c r="K27" s="41" t="s">
        <v>81</v>
      </c>
      <c r="L27" s="41" t="s">
        <v>81</v>
      </c>
      <c r="M27" s="41" t="s">
        <v>81</v>
      </c>
      <c r="N27" s="41" t="s">
        <v>81</v>
      </c>
      <c r="O27" s="41" t="s">
        <v>81</v>
      </c>
      <c r="P27" s="41" t="s">
        <v>29</v>
      </c>
      <c r="Q27" s="41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41" t="s">
        <v>35</v>
      </c>
      <c r="W27" s="41" t="s">
        <v>28</v>
      </c>
      <c r="X27" s="41" t="s">
        <v>27</v>
      </c>
      <c r="Y27" s="41" t="s">
        <v>27</v>
      </c>
      <c r="Z27" s="41" t="s">
        <v>27</v>
      </c>
      <c r="AA27" s="41" t="s">
        <v>27</v>
      </c>
      <c r="AB27" s="41" t="s">
        <v>27</v>
      </c>
      <c r="AC27" s="41" t="s">
        <v>27</v>
      </c>
      <c r="AD27" s="41" t="s">
        <v>27</v>
      </c>
      <c r="AE27" s="41" t="s">
        <v>27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96">
        <v>4</v>
      </c>
      <c r="R28" s="44"/>
      <c r="S28" s="44"/>
      <c r="T28" s="44"/>
      <c r="U28" s="44"/>
      <c r="V28" s="96">
        <v>4</v>
      </c>
      <c r="W28" s="38" t="s">
        <v>26</v>
      </c>
      <c r="X28" s="44"/>
      <c r="Y28" s="44"/>
      <c r="Z28" s="44"/>
      <c r="AA28" s="44"/>
      <c r="AB28" s="44"/>
      <c r="AC28" s="44"/>
      <c r="AD28" s="44"/>
      <c r="AE28" s="44"/>
      <c r="AF28" s="44"/>
      <c r="AG28" s="39"/>
      <c r="AH28" s="176">
        <f>SUM(COUNTIF(B29:AF29,"O"),COUNTIF(B29:AF29,"G"),COUNTIF(A29:AF29,"ـــــ"),COUNTIF(A29:AF29,"D"))</f>
        <v>17</v>
      </c>
      <c r="AI28" s="178">
        <f>SUM(COUNTIF(B29:AF29,"T"),COUNTIF(B29:AF29,"C"),COUNTIF(B29:AF29,"W"),COUNTIF(B29:AF29,"R"))</f>
        <v>14</v>
      </c>
      <c r="AJ28" s="180">
        <f>SUM(B28:AF28)</f>
        <v>8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1" t="s">
        <v>27</v>
      </c>
      <c r="C29" s="41" t="s">
        <v>27</v>
      </c>
      <c r="D29" s="41" t="s">
        <v>27</v>
      </c>
      <c r="E29" s="41" t="s">
        <v>27</v>
      </c>
      <c r="F29" s="41" t="s">
        <v>28</v>
      </c>
      <c r="G29" s="46" t="s">
        <v>80</v>
      </c>
      <c r="H29" s="46" t="s">
        <v>80</v>
      </c>
      <c r="I29" s="41" t="s">
        <v>29</v>
      </c>
      <c r="J29" s="41" t="s">
        <v>29</v>
      </c>
      <c r="K29" s="41" t="s">
        <v>29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1" t="s">
        <v>29</v>
      </c>
      <c r="R29" s="41" t="s">
        <v>29</v>
      </c>
      <c r="S29" s="41" t="s">
        <v>29</v>
      </c>
      <c r="T29" s="41" t="s">
        <v>29</v>
      </c>
      <c r="U29" s="46" t="s">
        <v>81</v>
      </c>
      <c r="V29" s="46" t="s">
        <v>81</v>
      </c>
      <c r="W29" s="41" t="s">
        <v>35</v>
      </c>
      <c r="X29" s="46" t="s">
        <v>28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27</v>
      </c>
      <c r="AE29" s="46" t="s">
        <v>27</v>
      </c>
      <c r="AF29" s="46" t="s">
        <v>27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>
        <v>4</v>
      </c>
      <c r="N30" s="110">
        <v>4</v>
      </c>
      <c r="O30" s="38"/>
      <c r="P30" s="38"/>
      <c r="Q30" s="38"/>
      <c r="R30" s="110">
        <v>4</v>
      </c>
      <c r="S30" s="38"/>
      <c r="T30" s="38"/>
      <c r="U30" s="38">
        <v>4</v>
      </c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76">
        <f>SUM(COUNTIF(B31:AF31,"O"),COUNTIF(B31:AF31,"G"),COUNTIF(A31:AF31,"ـــــ"),COUNTIF(A31:AF31,"D"))</f>
        <v>19</v>
      </c>
      <c r="AI30" s="178">
        <f>SUM(COUNTIF(B31:AF31,"T"),COUNTIF(B31:AF31,"C"),COUNTIF(B31:AF31,"W"),COUNTIF(B31:AF31,"R"))</f>
        <v>11</v>
      </c>
      <c r="AJ30" s="180">
        <f>SUM(B30:AF30)</f>
        <v>16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27</v>
      </c>
      <c r="C31" s="41" t="s">
        <v>27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28</v>
      </c>
      <c r="I31" s="41" t="s">
        <v>80</v>
      </c>
      <c r="J31" s="41" t="s">
        <v>80</v>
      </c>
      <c r="K31" s="41" t="s">
        <v>80</v>
      </c>
      <c r="L31" s="41" t="s">
        <v>29</v>
      </c>
      <c r="M31" s="41" t="s">
        <v>29</v>
      </c>
      <c r="N31" s="41" t="s">
        <v>29</v>
      </c>
      <c r="O31" s="41" t="s">
        <v>29</v>
      </c>
      <c r="P31" s="41" t="s">
        <v>29</v>
      </c>
      <c r="Q31" s="41" t="s">
        <v>29</v>
      </c>
      <c r="R31" s="41" t="s">
        <v>29</v>
      </c>
      <c r="S31" s="41" t="s">
        <v>29</v>
      </c>
      <c r="T31" s="41" t="s">
        <v>81</v>
      </c>
      <c r="U31" s="41" t="s">
        <v>81</v>
      </c>
      <c r="V31" s="41" t="s">
        <v>81</v>
      </c>
      <c r="W31" s="41" t="s">
        <v>81</v>
      </c>
      <c r="X31" s="41" t="s">
        <v>81</v>
      </c>
      <c r="Y31" s="41" t="s">
        <v>81</v>
      </c>
      <c r="Z31" s="41" t="s">
        <v>81</v>
      </c>
      <c r="AA31" s="41" t="s">
        <v>81</v>
      </c>
      <c r="AB31" s="41" t="s">
        <v>28</v>
      </c>
      <c r="AC31" s="41" t="s">
        <v>27</v>
      </c>
      <c r="AD31" s="41" t="s">
        <v>27</v>
      </c>
      <c r="AE31" s="41" t="s">
        <v>27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44">
        <v>4</v>
      </c>
      <c r="AC32" s="44"/>
      <c r="AD32" s="44"/>
      <c r="AE32" s="110">
        <v>4</v>
      </c>
      <c r="AF32" s="44"/>
      <c r="AG32" s="39"/>
      <c r="AH32" s="176">
        <f>SUM(COUNTIF(B33:AF33,"O"),COUNTIF(B33:AF33,"G"),COUNTIF(A33:AF33,"ـــــ"),COUNTIF(A33:AF33,"D"))</f>
        <v>8</v>
      </c>
      <c r="AI32" s="178">
        <f>SUM(COUNTIF(B33:AF33,"T"),COUNTIF(B33:AF33,"C"),COUNTIF(B33:AF33,"W"),COUNTIF(B33:AF33,"R"))</f>
        <v>7</v>
      </c>
      <c r="AJ32" s="180">
        <f>SUM(B32:AF32)</f>
        <v>8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27</v>
      </c>
      <c r="C33" s="41" t="s">
        <v>27</v>
      </c>
      <c r="D33" s="41" t="s">
        <v>27</v>
      </c>
      <c r="E33" s="41" t="s">
        <v>27</v>
      </c>
      <c r="F33" s="41" t="s">
        <v>27</v>
      </c>
      <c r="G33" s="41" t="s">
        <v>27</v>
      </c>
      <c r="H33" s="97" t="s">
        <v>82</v>
      </c>
      <c r="I33" s="97" t="s">
        <v>82</v>
      </c>
      <c r="J33" s="97" t="s">
        <v>82</v>
      </c>
      <c r="K33" s="97" t="s">
        <v>82</v>
      </c>
      <c r="L33" s="97" t="s">
        <v>82</v>
      </c>
      <c r="M33" s="97" t="s">
        <v>82</v>
      </c>
      <c r="N33" s="97" t="s">
        <v>82</v>
      </c>
      <c r="O33" s="97" t="s">
        <v>82</v>
      </c>
      <c r="P33" s="97" t="s">
        <v>82</v>
      </c>
      <c r="Q33" s="97" t="s">
        <v>82</v>
      </c>
      <c r="R33" s="97" t="s">
        <v>82</v>
      </c>
      <c r="S33" s="97" t="s">
        <v>82</v>
      </c>
      <c r="T33" s="97" t="s">
        <v>82</v>
      </c>
      <c r="U33" s="97" t="s">
        <v>82</v>
      </c>
      <c r="V33" s="97" t="s">
        <v>82</v>
      </c>
      <c r="W33" s="97" t="s">
        <v>82</v>
      </c>
      <c r="X33" s="41" t="s">
        <v>28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-7</v>
      </c>
      <c r="AC35" s="157"/>
      <c r="AD35" s="160" t="s">
        <v>46</v>
      </c>
      <c r="AE35" s="161"/>
      <c r="AF35" s="162"/>
      <c r="AG35" s="59"/>
      <c r="AH35" s="166">
        <f>SUM(AH10:AH33)</f>
        <v>144</v>
      </c>
      <c r="AI35" s="168">
        <f>SUM(AI10:AI33)</f>
        <v>151</v>
      </c>
      <c r="AJ35" s="152">
        <f>SUM(AJ10:AJ33)</f>
        <v>128</v>
      </c>
      <c r="AK35" s="60"/>
      <c r="AL35" s="259">
        <f>SUM(AL10:AL33)</f>
        <v>0</v>
      </c>
      <c r="AM35" s="251">
        <f t="shared" ref="AM35:AY35" si="0">SUM(AM10:AM33)</f>
        <v>50</v>
      </c>
      <c r="AN35" s="251">
        <f t="shared" si="0"/>
        <v>0</v>
      </c>
      <c r="AO35" s="251">
        <f t="shared" si="0"/>
        <v>0</v>
      </c>
      <c r="AP35" s="251">
        <f t="shared" si="0"/>
        <v>0</v>
      </c>
      <c r="AQ35" s="251">
        <f t="shared" si="0"/>
        <v>0</v>
      </c>
      <c r="AR35" s="251">
        <f t="shared" si="0"/>
        <v>0</v>
      </c>
      <c r="AS35" s="251">
        <f t="shared" si="0"/>
        <v>0</v>
      </c>
      <c r="AT35" s="251">
        <f t="shared" si="0"/>
        <v>0</v>
      </c>
      <c r="AU35" s="251">
        <f t="shared" si="0"/>
        <v>4</v>
      </c>
      <c r="AV35" s="251">
        <f t="shared" si="0"/>
        <v>0</v>
      </c>
      <c r="AW35" s="251">
        <f t="shared" si="0"/>
        <v>0</v>
      </c>
      <c r="AX35" s="251">
        <f t="shared" si="0"/>
        <v>0</v>
      </c>
      <c r="AY35" s="253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'[1]2016'!AE14</f>
        <v>4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-3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103">
        <v>4</v>
      </c>
      <c r="G42" s="37"/>
      <c r="H42" s="37"/>
      <c r="I42" s="37"/>
      <c r="J42" s="37"/>
      <c r="K42" s="37"/>
      <c r="L42" s="37">
        <v>4</v>
      </c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76">
        <f t="shared" ref="AH42:AH64" si="1">SUM(COUNTIF(B43:AF43,"O"),COUNTIF(B43:AF43,"G"),COUNTIF(A43:AF43,"ـــــ"),COUNTIF(A43:AF43,"D"))</f>
        <v>14</v>
      </c>
      <c r="AI42" s="178">
        <f t="shared" ref="AI42:AI64" si="2">SUM(COUNTIF(B43:AF43,"T"),COUNTIF(B43:AF43,"C"),COUNTIF(B43:AF43,"R"))</f>
        <v>17</v>
      </c>
      <c r="AJ42" s="180">
        <f>SUM(B42:AF42)</f>
        <v>8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86</v>
      </c>
      <c r="C43" s="40" t="s">
        <v>86</v>
      </c>
      <c r="D43" s="40" t="s">
        <v>86</v>
      </c>
      <c r="E43" s="40" t="s">
        <v>81</v>
      </c>
      <c r="F43" s="40" t="s">
        <v>86</v>
      </c>
      <c r="G43" s="40" t="s">
        <v>86</v>
      </c>
      <c r="H43" s="40" t="s">
        <v>86</v>
      </c>
      <c r="I43" s="40" t="s">
        <v>86</v>
      </c>
      <c r="J43" s="40" t="s">
        <v>81</v>
      </c>
      <c r="K43" s="40" t="s">
        <v>81</v>
      </c>
      <c r="L43" s="40" t="s">
        <v>86</v>
      </c>
      <c r="M43" s="40" t="s">
        <v>86</v>
      </c>
      <c r="N43" s="40" t="s">
        <v>80</v>
      </c>
      <c r="O43" s="40" t="s">
        <v>80</v>
      </c>
      <c r="P43" s="40" t="s">
        <v>28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27</v>
      </c>
      <c r="Z43" s="40" t="s">
        <v>27</v>
      </c>
      <c r="AA43" s="40" t="s">
        <v>27</v>
      </c>
      <c r="AB43" s="40" t="s">
        <v>27</v>
      </c>
      <c r="AC43" s="40" t="s">
        <v>27</v>
      </c>
      <c r="AD43" s="40" t="s">
        <v>27</v>
      </c>
      <c r="AE43" s="40" t="s">
        <v>27</v>
      </c>
      <c r="AF43" s="40" t="s">
        <v>27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 t="shared" si="1"/>
        <v>15</v>
      </c>
      <c r="AI44" s="178">
        <f t="shared" si="2"/>
        <v>13</v>
      </c>
      <c r="AJ44" s="180">
        <f>SUM(B44:AF44)</f>
        <v>0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27</v>
      </c>
      <c r="C45" s="46" t="s">
        <v>27</v>
      </c>
      <c r="D45" s="46" t="s">
        <v>28</v>
      </c>
      <c r="E45" s="46" t="s">
        <v>80</v>
      </c>
      <c r="F45" s="40" t="s">
        <v>86</v>
      </c>
      <c r="G45" s="40" t="s">
        <v>86</v>
      </c>
      <c r="H45" s="40" t="s">
        <v>86</v>
      </c>
      <c r="I45" s="40" t="s">
        <v>86</v>
      </c>
      <c r="J45" s="40" t="s">
        <v>86</v>
      </c>
      <c r="K45" s="40" t="s">
        <v>86</v>
      </c>
      <c r="L45" s="40" t="s">
        <v>86</v>
      </c>
      <c r="M45" s="46" t="s">
        <v>80</v>
      </c>
      <c r="N45" s="40" t="s">
        <v>86</v>
      </c>
      <c r="O45" s="40" t="s">
        <v>86</v>
      </c>
      <c r="P45" s="40" t="s">
        <v>86</v>
      </c>
      <c r="Q45" s="40" t="s">
        <v>86</v>
      </c>
      <c r="R45" s="41" t="s">
        <v>35</v>
      </c>
      <c r="S45" s="41" t="s">
        <v>35</v>
      </c>
      <c r="T45" s="46" t="s">
        <v>28</v>
      </c>
      <c r="U45" s="46" t="s">
        <v>27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103">
        <v>4</v>
      </c>
      <c r="N46" s="37">
        <v>4</v>
      </c>
      <c r="O46" s="103">
        <v>4</v>
      </c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 t="shared" si="1"/>
        <v>11</v>
      </c>
      <c r="AI46" s="178">
        <f t="shared" si="2"/>
        <v>14</v>
      </c>
      <c r="AJ46" s="180">
        <f>SUM(B46:AF46)</f>
        <v>12</v>
      </c>
      <c r="AK46" s="211"/>
      <c r="AL46" s="182">
        <f>SUM(COUNTIF(B47:AF47,"F"))</f>
        <v>0</v>
      </c>
      <c r="AM46" s="170">
        <f>SUM(COUNTIF(B47:AG47,"V"),COUNTIF(B47:AG47,"M"))</f>
        <v>6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12</v>
      </c>
      <c r="C47" s="40" t="s">
        <v>12</v>
      </c>
      <c r="D47" s="40" t="s">
        <v>12</v>
      </c>
      <c r="E47" s="40" t="s">
        <v>12</v>
      </c>
      <c r="F47" s="40" t="s">
        <v>12</v>
      </c>
      <c r="G47" s="40" t="s">
        <v>12</v>
      </c>
      <c r="H47" s="40" t="s">
        <v>80</v>
      </c>
      <c r="I47" s="40" t="s">
        <v>80</v>
      </c>
      <c r="J47" s="40" t="s">
        <v>80</v>
      </c>
      <c r="K47" s="40" t="s">
        <v>86</v>
      </c>
      <c r="L47" s="40" t="s">
        <v>86</v>
      </c>
      <c r="M47" s="40" t="s">
        <v>86</v>
      </c>
      <c r="N47" s="40" t="s">
        <v>86</v>
      </c>
      <c r="O47" s="40" t="s">
        <v>86</v>
      </c>
      <c r="P47" s="40" t="s">
        <v>86</v>
      </c>
      <c r="Q47" s="40" t="s">
        <v>86</v>
      </c>
      <c r="R47" s="40" t="s">
        <v>81</v>
      </c>
      <c r="S47" s="40" t="s">
        <v>28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28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/>
      <c r="D48" s="44"/>
      <c r="E48" s="44"/>
      <c r="F48" s="114">
        <v>4</v>
      </c>
      <c r="G48" s="44"/>
      <c r="H48" s="44"/>
      <c r="I48" s="118">
        <v>4</v>
      </c>
      <c r="J48" s="44"/>
      <c r="K48" s="44"/>
      <c r="L48" s="44">
        <v>4</v>
      </c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76">
        <f t="shared" si="1"/>
        <v>15</v>
      </c>
      <c r="AI48" s="178">
        <f t="shared" si="2"/>
        <v>14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1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6" t="s">
        <v>80</v>
      </c>
      <c r="C49" s="46" t="s">
        <v>80</v>
      </c>
      <c r="D49" s="46" t="s">
        <v>80</v>
      </c>
      <c r="E49" s="40" t="s">
        <v>86</v>
      </c>
      <c r="F49" s="40" t="s">
        <v>86</v>
      </c>
      <c r="G49" s="40" t="s">
        <v>86</v>
      </c>
      <c r="H49" s="40" t="s">
        <v>86</v>
      </c>
      <c r="I49" s="40" t="s">
        <v>86</v>
      </c>
      <c r="J49" s="40" t="s">
        <v>86</v>
      </c>
      <c r="K49" s="40" t="s">
        <v>86</v>
      </c>
      <c r="L49" s="40" t="s">
        <v>86</v>
      </c>
      <c r="M49" s="40" t="s">
        <v>86</v>
      </c>
      <c r="N49" s="40" t="s">
        <v>86</v>
      </c>
      <c r="O49" s="46" t="s">
        <v>81</v>
      </c>
      <c r="P49" s="46" t="s">
        <v>28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27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1" t="s">
        <v>28</v>
      </c>
      <c r="AD49" s="41" t="s">
        <v>15</v>
      </c>
      <c r="AE49" s="46" t="s">
        <v>29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 t="shared" si="1"/>
        <v>14</v>
      </c>
      <c r="AI50" s="178">
        <f t="shared" si="2"/>
        <v>17</v>
      </c>
      <c r="AJ50" s="180">
        <f>SUM(B50:AF50)</f>
        <v>0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86</v>
      </c>
      <c r="C51" s="40" t="s">
        <v>86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81</v>
      </c>
      <c r="I51" s="40" t="s">
        <v>81</v>
      </c>
      <c r="J51" s="40" t="s">
        <v>80</v>
      </c>
      <c r="K51" s="40" t="s">
        <v>80</v>
      </c>
      <c r="L51" s="40" t="s">
        <v>80</v>
      </c>
      <c r="M51" s="40" t="s">
        <v>86</v>
      </c>
      <c r="N51" s="40" t="s">
        <v>86</v>
      </c>
      <c r="O51" s="41" t="s">
        <v>81</v>
      </c>
      <c r="P51" s="41" t="s">
        <v>28</v>
      </c>
      <c r="Q51" s="41" t="s">
        <v>27</v>
      </c>
      <c r="R51" s="41" t="s">
        <v>27</v>
      </c>
      <c r="S51" s="41" t="s">
        <v>27</v>
      </c>
      <c r="T51" s="41" t="s">
        <v>27</v>
      </c>
      <c r="U51" s="41" t="s">
        <v>27</v>
      </c>
      <c r="V51" s="41" t="s">
        <v>27</v>
      </c>
      <c r="W51" s="41" t="s">
        <v>27</v>
      </c>
      <c r="X51" s="41" t="s">
        <v>27</v>
      </c>
      <c r="Y51" s="41" t="s">
        <v>27</v>
      </c>
      <c r="Z51" s="41" t="s">
        <v>27</v>
      </c>
      <c r="AA51" s="41" t="s">
        <v>27</v>
      </c>
      <c r="AB51" s="41" t="s">
        <v>27</v>
      </c>
      <c r="AC51" s="41" t="s">
        <v>27</v>
      </c>
      <c r="AD51" s="41" t="s">
        <v>27</v>
      </c>
      <c r="AE51" s="41" t="s">
        <v>27</v>
      </c>
      <c r="AF51" s="41" t="s">
        <v>27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 t="shared" si="1"/>
        <v>5</v>
      </c>
      <c r="AI52" s="178">
        <f t="shared" si="2"/>
        <v>1</v>
      </c>
      <c r="AJ52" s="180">
        <f>SUM(B52:AF52)</f>
        <v>0</v>
      </c>
      <c r="AK52" s="211"/>
      <c r="AL52" s="182">
        <f>SUM(COUNTIF(B53:AF53,"F"))</f>
        <v>0</v>
      </c>
      <c r="AM52" s="170">
        <f>SUM(COUNTIF(B53:AG53,"V"),COUNTIF(B53:AG53,"M"))</f>
        <v>20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6" t="s">
        <v>27</v>
      </c>
      <c r="C53" s="46" t="s">
        <v>12</v>
      </c>
      <c r="D53" s="46" t="s">
        <v>12</v>
      </c>
      <c r="E53" s="46" t="s">
        <v>12</v>
      </c>
      <c r="F53" s="46" t="s">
        <v>12</v>
      </c>
      <c r="G53" s="46" t="s">
        <v>12</v>
      </c>
      <c r="H53" s="46" t="s">
        <v>12</v>
      </c>
      <c r="I53" s="46" t="s">
        <v>12</v>
      </c>
      <c r="J53" s="46" t="s">
        <v>12</v>
      </c>
      <c r="K53" s="46" t="s">
        <v>12</v>
      </c>
      <c r="L53" s="46" t="s">
        <v>12</v>
      </c>
      <c r="M53" s="46" t="s">
        <v>12</v>
      </c>
      <c r="N53" s="46" t="s">
        <v>12</v>
      </c>
      <c r="O53" s="46" t="s">
        <v>12</v>
      </c>
      <c r="P53" s="46" t="s">
        <v>12</v>
      </c>
      <c r="Q53" s="46" t="s">
        <v>12</v>
      </c>
      <c r="R53" s="46" t="s">
        <v>12</v>
      </c>
      <c r="S53" s="46" t="s">
        <v>12</v>
      </c>
      <c r="T53" s="46" t="s">
        <v>12</v>
      </c>
      <c r="U53" s="46" t="s">
        <v>12</v>
      </c>
      <c r="V53" s="46" t="s">
        <v>12</v>
      </c>
      <c r="W53" s="49" t="s">
        <v>86</v>
      </c>
      <c r="X53" s="49" t="s">
        <v>86</v>
      </c>
      <c r="Y53" s="40" t="s">
        <v>80</v>
      </c>
      <c r="Z53" s="40" t="s">
        <v>80</v>
      </c>
      <c r="AA53" s="40" t="s">
        <v>86</v>
      </c>
      <c r="AB53" s="40"/>
      <c r="AC53" s="40"/>
      <c r="AD53" s="40"/>
      <c r="AE53" s="40"/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 t="shared" si="1"/>
        <v>0</v>
      </c>
      <c r="AI54" s="178">
        <f t="shared" si="2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 t="shared" si="1"/>
        <v>0</v>
      </c>
      <c r="AI56" s="178">
        <f t="shared" si="2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 t="shared" si="1"/>
        <v>0</v>
      </c>
      <c r="AI58" s="178">
        <f t="shared" si="2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 t="shared" si="1"/>
        <v>0</v>
      </c>
      <c r="AI60" s="178">
        <f t="shared" si="2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 t="shared" si="1"/>
        <v>0</v>
      </c>
      <c r="AI62" s="178">
        <f t="shared" si="2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 t="shared" si="1"/>
        <v>0</v>
      </c>
      <c r="AI64" s="178">
        <f t="shared" si="2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-2</v>
      </c>
      <c r="AC67" s="157"/>
      <c r="AD67" s="160" t="s">
        <v>46</v>
      </c>
      <c r="AE67" s="161"/>
      <c r="AF67" s="162"/>
      <c r="AG67" s="59"/>
      <c r="AH67" s="166">
        <f>SUM(AH42:AH65)</f>
        <v>74</v>
      </c>
      <c r="AI67" s="168">
        <f>SUM(AI42:AI65)</f>
        <v>76</v>
      </c>
      <c r="AJ67" s="152">
        <f>SUM(AJ42:AJ65)</f>
        <v>32</v>
      </c>
      <c r="AK67" s="60"/>
      <c r="AL67" s="154">
        <f>SUM(AL42:AL65)</f>
        <v>0</v>
      </c>
      <c r="AM67" s="137">
        <f t="shared" ref="AM67:AW67" si="3">SUM(AM42:AM65)</f>
        <v>26</v>
      </c>
      <c r="AN67" s="137">
        <f t="shared" si="3"/>
        <v>0</v>
      </c>
      <c r="AO67" s="137">
        <f t="shared" si="3"/>
        <v>0</v>
      </c>
      <c r="AP67" s="137">
        <f t="shared" si="3"/>
        <v>1</v>
      </c>
      <c r="AQ67" s="137">
        <f t="shared" si="3"/>
        <v>0</v>
      </c>
      <c r="AR67" s="137">
        <f t="shared" si="3"/>
        <v>0</v>
      </c>
      <c r="AS67" s="137">
        <f t="shared" si="3"/>
        <v>0</v>
      </c>
      <c r="AT67" s="137">
        <f t="shared" si="3"/>
        <v>0</v>
      </c>
      <c r="AU67" s="137">
        <f t="shared" si="3"/>
        <v>0</v>
      </c>
      <c r="AV67" s="137">
        <f t="shared" si="3"/>
        <v>0</v>
      </c>
      <c r="AW67" s="137">
        <f t="shared" si="3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-3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-5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20"/>
  </sheetPr>
  <dimension ref="A1:HI284"/>
  <sheetViews>
    <sheetView showGridLines="0" zoomScale="70" zoomScaleNormal="70" workbookViewId="0">
      <pane xSplit="1" ySplit="9" topLeftCell="B42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B71" sqref="AB71:AC72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288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4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thickTop="1">
      <c r="A10" s="174" t="s">
        <v>25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8" t="s">
        <v>26</v>
      </c>
      <c r="V10" s="38" t="s">
        <v>26</v>
      </c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9"/>
      <c r="AH10" s="176">
        <f>SUM(COUNTIF(B11:AF11,"D"),COUNTIF(B11:AF11,"G"),COUNTIF(A11:AF11,"ـــــ"))</f>
        <v>19</v>
      </c>
      <c r="AI10" s="178">
        <f>SUM(COUNTIF(B11:AF11,"R"))</f>
        <v>6</v>
      </c>
      <c r="AJ10" s="180">
        <f>SUM(B10:AF10)</f>
        <v>0</v>
      </c>
      <c r="AK10" s="202">
        <v>2017</v>
      </c>
      <c r="AL10" s="203">
        <f>SUM(COUNTIF(B11:AF11,"F"))</f>
        <v>0</v>
      </c>
      <c r="AM10" s="192">
        <f>SUM(COUNTIF(B11:AG11,"V"),COUNTIF(B11:AG11,"M"))</f>
        <v>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0" t="s">
        <v>27</v>
      </c>
      <c r="C11" s="40" t="s">
        <v>27</v>
      </c>
      <c r="D11" s="40" t="s">
        <v>27</v>
      </c>
      <c r="E11" s="40" t="s">
        <v>28</v>
      </c>
      <c r="F11" s="40" t="s">
        <v>29</v>
      </c>
      <c r="G11" s="40" t="s">
        <v>30</v>
      </c>
      <c r="H11" s="40" t="s">
        <v>30</v>
      </c>
      <c r="I11" s="40" t="s">
        <v>29</v>
      </c>
      <c r="J11" s="40" t="s">
        <v>29</v>
      </c>
      <c r="K11" s="40" t="s">
        <v>29</v>
      </c>
      <c r="L11" s="40" t="s">
        <v>29</v>
      </c>
      <c r="M11" s="40" t="s">
        <v>29</v>
      </c>
      <c r="N11" s="40" t="s">
        <v>30</v>
      </c>
      <c r="O11" s="40" t="s">
        <v>30</v>
      </c>
      <c r="P11" s="40" t="s">
        <v>29</v>
      </c>
      <c r="Q11" s="40" t="s">
        <v>29</v>
      </c>
      <c r="R11" s="40" t="s">
        <v>29</v>
      </c>
      <c r="S11" s="40" t="s">
        <v>29</v>
      </c>
      <c r="T11" s="40" t="s">
        <v>29</v>
      </c>
      <c r="U11" s="41" t="s">
        <v>31</v>
      </c>
      <c r="V11" s="41" t="s">
        <v>31</v>
      </c>
      <c r="W11" s="40" t="s">
        <v>29</v>
      </c>
      <c r="X11" s="40" t="s">
        <v>29</v>
      </c>
      <c r="Y11" s="40" t="s">
        <v>29</v>
      </c>
      <c r="Z11" s="40" t="s">
        <v>29</v>
      </c>
      <c r="AA11" s="40" t="s">
        <v>29</v>
      </c>
      <c r="AB11" s="40" t="s">
        <v>30</v>
      </c>
      <c r="AC11" s="40" t="s">
        <v>30</v>
      </c>
      <c r="AD11" s="40" t="s">
        <v>29</v>
      </c>
      <c r="AE11" s="40" t="s">
        <v>29</v>
      </c>
      <c r="AF11" s="40" t="s">
        <v>29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 thickTop="1">
      <c r="A12" s="174" t="s">
        <v>32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>
        <v>2</v>
      </c>
      <c r="N12" s="44"/>
      <c r="O12" s="44">
        <v>2</v>
      </c>
      <c r="P12" s="44"/>
      <c r="Q12" s="44"/>
      <c r="R12" s="38" t="s">
        <v>26</v>
      </c>
      <c r="S12" s="38" t="s">
        <v>26</v>
      </c>
      <c r="T12" s="44">
        <v>2</v>
      </c>
      <c r="U12" s="44"/>
      <c r="V12" s="44">
        <v>2</v>
      </c>
      <c r="W12" s="44"/>
      <c r="X12" s="44"/>
      <c r="Y12" s="44"/>
      <c r="Z12" s="44"/>
      <c r="AA12" s="44"/>
      <c r="AB12" s="44"/>
      <c r="AC12" s="44"/>
      <c r="AD12" s="208"/>
      <c r="AE12" s="209"/>
      <c r="AF12" s="210"/>
      <c r="AG12" s="45"/>
      <c r="AH12" s="176">
        <f>SUM(COUNTIF(B13:AF13,"D"),COUNTIF(B13:AF13,"G"),COUNTIF(A13:AF13,"ـــــ"))</f>
        <v>15</v>
      </c>
      <c r="AI12" s="178">
        <f>SUM(COUNTIF(B13:AF13,"R"))</f>
        <v>4</v>
      </c>
      <c r="AJ12" s="180">
        <f>SUM(B12:AF12)</f>
        <v>8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6" t="s">
        <v>29</v>
      </c>
      <c r="C13" s="46" t="s">
        <v>29</v>
      </c>
      <c r="D13" s="46" t="s">
        <v>30</v>
      </c>
      <c r="E13" s="46" t="s">
        <v>30</v>
      </c>
      <c r="F13" s="46" t="s">
        <v>29</v>
      </c>
      <c r="G13" s="46" t="s">
        <v>29</v>
      </c>
      <c r="H13" s="46" t="s">
        <v>29</v>
      </c>
      <c r="I13" s="46" t="s">
        <v>29</v>
      </c>
      <c r="J13" s="46" t="s">
        <v>29</v>
      </c>
      <c r="K13" s="46" t="s">
        <v>30</v>
      </c>
      <c r="L13" s="46" t="s">
        <v>30</v>
      </c>
      <c r="M13" s="46" t="s">
        <v>29</v>
      </c>
      <c r="N13" s="46" t="s">
        <v>29</v>
      </c>
      <c r="O13" s="46" t="s">
        <v>29</v>
      </c>
      <c r="P13" s="46" t="s">
        <v>29</v>
      </c>
      <c r="Q13" s="46" t="s">
        <v>29</v>
      </c>
      <c r="R13" s="41" t="s">
        <v>31</v>
      </c>
      <c r="S13" s="41" t="s">
        <v>31</v>
      </c>
      <c r="T13" s="46" t="s">
        <v>29</v>
      </c>
      <c r="U13" s="46" t="s">
        <v>29</v>
      </c>
      <c r="V13" s="46" t="s">
        <v>29</v>
      </c>
      <c r="W13" s="46" t="s">
        <v>28</v>
      </c>
      <c r="X13" s="46" t="s">
        <v>27</v>
      </c>
      <c r="Y13" s="46" t="s">
        <v>27</v>
      </c>
      <c r="Z13" s="46" t="s">
        <v>27</v>
      </c>
      <c r="AA13" s="46" t="s">
        <v>27</v>
      </c>
      <c r="AB13" s="46" t="s">
        <v>27</v>
      </c>
      <c r="AC13" s="46" t="s">
        <v>27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 thickTop="1">
      <c r="A14" s="174" t="s">
        <v>33</v>
      </c>
      <c r="B14" s="37"/>
      <c r="C14" s="37"/>
      <c r="D14" s="37"/>
      <c r="E14" s="37"/>
      <c r="F14" s="37">
        <v>2</v>
      </c>
      <c r="G14" s="37"/>
      <c r="H14" s="37">
        <v>2</v>
      </c>
      <c r="I14" s="37"/>
      <c r="J14" s="37">
        <v>2</v>
      </c>
      <c r="K14" s="38" t="s">
        <v>26</v>
      </c>
      <c r="L14" s="38" t="s">
        <v>26</v>
      </c>
      <c r="M14" s="37">
        <v>2</v>
      </c>
      <c r="N14" s="37">
        <v>2</v>
      </c>
      <c r="O14" s="37">
        <v>2</v>
      </c>
      <c r="P14" s="37">
        <v>2</v>
      </c>
      <c r="Q14" s="37">
        <v>2</v>
      </c>
      <c r="R14" s="37"/>
      <c r="S14" s="37"/>
      <c r="T14" s="37">
        <v>2</v>
      </c>
      <c r="U14" s="37">
        <v>2</v>
      </c>
      <c r="V14" s="37"/>
      <c r="W14" s="37"/>
      <c r="X14" s="37"/>
      <c r="Y14" s="37"/>
      <c r="Z14" s="37"/>
      <c r="AA14" s="37">
        <v>2</v>
      </c>
      <c r="AB14" s="37"/>
      <c r="AC14" s="37">
        <v>2</v>
      </c>
      <c r="AD14" s="37"/>
      <c r="AE14" s="37">
        <v>2</v>
      </c>
      <c r="AF14" s="37"/>
      <c r="AG14" s="39"/>
      <c r="AH14" s="176">
        <f>SUM(COUNTIF(B15:AF15,"D"),COUNTIF(B15:AF15,"G"),COUNTIF(A15:AF15,"ـــــ"))</f>
        <v>21</v>
      </c>
      <c r="AI14" s="178">
        <f>SUM(COUNTIF(B15:AF15,"R"))</f>
        <v>7</v>
      </c>
      <c r="AJ14" s="180">
        <f>SUM(B14:AF14)</f>
        <v>26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0" t="s">
        <v>28</v>
      </c>
      <c r="C15" s="40" t="s">
        <v>29</v>
      </c>
      <c r="D15" s="40" t="s">
        <v>30</v>
      </c>
      <c r="E15" s="40" t="s">
        <v>30</v>
      </c>
      <c r="F15" s="40" t="s">
        <v>29</v>
      </c>
      <c r="G15" s="40" t="s">
        <v>29</v>
      </c>
      <c r="H15" s="40" t="s">
        <v>29</v>
      </c>
      <c r="I15" s="40" t="s">
        <v>29</v>
      </c>
      <c r="J15" s="40" t="s">
        <v>29</v>
      </c>
      <c r="K15" s="41" t="s">
        <v>31</v>
      </c>
      <c r="L15" s="41" t="s">
        <v>31</v>
      </c>
      <c r="M15" s="40" t="s">
        <v>29</v>
      </c>
      <c r="N15" s="40" t="s">
        <v>29</v>
      </c>
      <c r="O15" s="40" t="s">
        <v>29</v>
      </c>
      <c r="P15" s="40" t="s">
        <v>29</v>
      </c>
      <c r="Q15" s="40" t="s">
        <v>29</v>
      </c>
      <c r="R15" s="40" t="s">
        <v>30</v>
      </c>
      <c r="S15" s="40" t="s">
        <v>30</v>
      </c>
      <c r="T15" s="40" t="s">
        <v>29</v>
      </c>
      <c r="U15" s="40" t="s">
        <v>29</v>
      </c>
      <c r="V15" s="40" t="s">
        <v>29</v>
      </c>
      <c r="W15" s="40" t="s">
        <v>29</v>
      </c>
      <c r="X15" s="40" t="s">
        <v>29</v>
      </c>
      <c r="Y15" s="40" t="s">
        <v>30</v>
      </c>
      <c r="Z15" s="40" t="s">
        <v>30</v>
      </c>
      <c r="AA15" s="40" t="s">
        <v>29</v>
      </c>
      <c r="AB15" s="40" t="s">
        <v>29</v>
      </c>
      <c r="AC15" s="40" t="s">
        <v>29</v>
      </c>
      <c r="AD15" s="40" t="s">
        <v>29</v>
      </c>
      <c r="AE15" s="40" t="s">
        <v>29</v>
      </c>
      <c r="AF15" s="40" t="s">
        <v>30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 thickTop="1">
      <c r="A16" s="174" t="s">
        <v>34</v>
      </c>
      <c r="B16" s="44"/>
      <c r="C16" s="44">
        <v>2</v>
      </c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>
        <v>2</v>
      </c>
      <c r="R16" s="44"/>
      <c r="S16" s="44">
        <v>2</v>
      </c>
      <c r="T16" s="44">
        <v>2</v>
      </c>
      <c r="U16" s="44"/>
      <c r="V16" s="44"/>
      <c r="W16" s="44"/>
      <c r="X16" s="44">
        <v>2</v>
      </c>
      <c r="Y16" s="44"/>
      <c r="Z16" s="44">
        <v>2</v>
      </c>
      <c r="AA16" s="44"/>
      <c r="AB16" s="44">
        <v>2</v>
      </c>
      <c r="AC16" s="38" t="s">
        <v>26</v>
      </c>
      <c r="AD16" s="38" t="s">
        <v>26</v>
      </c>
      <c r="AE16" s="38" t="s">
        <v>26</v>
      </c>
      <c r="AF16" s="48"/>
      <c r="AG16" s="39"/>
      <c r="AH16" s="176">
        <f>SUM(COUNTIF(B17:AF17,"D"),COUNTIF(B17:AF17,"G"),COUNTIF(A17:AF17,"ـــــ"))</f>
        <v>21</v>
      </c>
      <c r="AI16" s="178">
        <f>SUM(COUNTIF(B17:AF17,"R"))</f>
        <v>7</v>
      </c>
      <c r="AJ16" s="180">
        <f>SUM(B16:AF16)</f>
        <v>14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6" t="s">
        <v>30</v>
      </c>
      <c r="C17" s="46" t="s">
        <v>29</v>
      </c>
      <c r="D17" s="46" t="s">
        <v>29</v>
      </c>
      <c r="E17" s="46" t="s">
        <v>29</v>
      </c>
      <c r="F17" s="46" t="s">
        <v>29</v>
      </c>
      <c r="G17" s="46" t="s">
        <v>29</v>
      </c>
      <c r="H17" s="46" t="s">
        <v>30</v>
      </c>
      <c r="I17" s="46" t="s">
        <v>30</v>
      </c>
      <c r="J17" s="46" t="s">
        <v>29</v>
      </c>
      <c r="K17" s="46" t="s">
        <v>29</v>
      </c>
      <c r="L17" s="46" t="s">
        <v>29</v>
      </c>
      <c r="M17" s="46" t="s">
        <v>29</v>
      </c>
      <c r="N17" s="46" t="s">
        <v>29</v>
      </c>
      <c r="O17" s="46" t="s">
        <v>30</v>
      </c>
      <c r="P17" s="46" t="s">
        <v>30</v>
      </c>
      <c r="Q17" s="46" t="s">
        <v>29</v>
      </c>
      <c r="R17" s="46" t="s">
        <v>29</v>
      </c>
      <c r="S17" s="46" t="s">
        <v>29</v>
      </c>
      <c r="T17" s="46" t="s">
        <v>29</v>
      </c>
      <c r="U17" s="46" t="s">
        <v>29</v>
      </c>
      <c r="V17" s="46" t="s">
        <v>30</v>
      </c>
      <c r="W17" s="46" t="s">
        <v>30</v>
      </c>
      <c r="X17" s="46" t="s">
        <v>29</v>
      </c>
      <c r="Y17" s="46" t="s">
        <v>29</v>
      </c>
      <c r="Z17" s="46" t="s">
        <v>29</v>
      </c>
      <c r="AA17" s="46" t="s">
        <v>29</v>
      </c>
      <c r="AB17" s="46" t="s">
        <v>29</v>
      </c>
      <c r="AC17" s="41" t="s">
        <v>31</v>
      </c>
      <c r="AD17" s="41" t="s">
        <v>31</v>
      </c>
      <c r="AE17" s="46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 thickTop="1">
      <c r="A18" s="174" t="s">
        <v>36</v>
      </c>
      <c r="B18" s="38" t="s">
        <v>26</v>
      </c>
      <c r="C18" s="37"/>
      <c r="D18" s="37">
        <v>2</v>
      </c>
      <c r="E18" s="37"/>
      <c r="F18" s="37"/>
      <c r="G18" s="37"/>
      <c r="H18" s="37">
        <v>2</v>
      </c>
      <c r="I18" s="37"/>
      <c r="J18" s="37">
        <v>2</v>
      </c>
      <c r="K18" s="37"/>
      <c r="L18" s="37">
        <v>2</v>
      </c>
      <c r="M18" s="37"/>
      <c r="N18" s="37"/>
      <c r="O18" s="37">
        <v>2</v>
      </c>
      <c r="P18" s="37">
        <v>2</v>
      </c>
      <c r="Q18" s="37">
        <v>2</v>
      </c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9"/>
      <c r="AH18" s="176">
        <f>SUM(COUNTIF(B19:AF19,"D"),COUNTIF(B19:AF19,"G"),COUNTIF(A19:AF19,"ـــــ"))</f>
        <v>23</v>
      </c>
      <c r="AI18" s="178">
        <f>SUM(COUNTIF(B19:AF19,"R"))</f>
        <v>8</v>
      </c>
      <c r="AJ18" s="180">
        <f>SUM(B18:AF18)</f>
        <v>14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0" t="s">
        <v>35</v>
      </c>
      <c r="C19" s="40" t="s">
        <v>29</v>
      </c>
      <c r="D19" s="40" t="s">
        <v>29</v>
      </c>
      <c r="E19" s="40" t="s">
        <v>29</v>
      </c>
      <c r="F19" s="40" t="s">
        <v>30</v>
      </c>
      <c r="G19" s="40" t="s">
        <v>30</v>
      </c>
      <c r="H19" s="40" t="s">
        <v>29</v>
      </c>
      <c r="I19" s="40" t="s">
        <v>29</v>
      </c>
      <c r="J19" s="40" t="s">
        <v>29</v>
      </c>
      <c r="K19" s="40" t="s">
        <v>29</v>
      </c>
      <c r="L19" s="40" t="s">
        <v>29</v>
      </c>
      <c r="M19" s="40" t="s">
        <v>30</v>
      </c>
      <c r="N19" s="40" t="s">
        <v>30</v>
      </c>
      <c r="O19" s="40" t="s">
        <v>29</v>
      </c>
      <c r="P19" s="40" t="s">
        <v>29</v>
      </c>
      <c r="Q19" s="40" t="s">
        <v>29</v>
      </c>
      <c r="R19" s="49" t="s">
        <v>29</v>
      </c>
      <c r="S19" s="49" t="s">
        <v>29</v>
      </c>
      <c r="T19" s="49" t="s">
        <v>30</v>
      </c>
      <c r="U19" s="49" t="s">
        <v>30</v>
      </c>
      <c r="V19" s="49" t="s">
        <v>29</v>
      </c>
      <c r="W19" s="49" t="s">
        <v>29</v>
      </c>
      <c r="X19" s="49" t="s">
        <v>29</v>
      </c>
      <c r="Y19" s="49" t="s">
        <v>29</v>
      </c>
      <c r="Z19" s="49" t="s">
        <v>29</v>
      </c>
      <c r="AA19" s="49" t="s">
        <v>30</v>
      </c>
      <c r="AB19" s="49" t="s">
        <v>30</v>
      </c>
      <c r="AC19" s="49" t="s">
        <v>29</v>
      </c>
      <c r="AD19" s="49" t="s">
        <v>29</v>
      </c>
      <c r="AE19" s="49" t="s">
        <v>29</v>
      </c>
      <c r="AF19" s="49" t="s">
        <v>29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 thickTop="1">
      <c r="A20" s="174" t="s">
        <v>37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8"/>
      <c r="AG20" s="39"/>
      <c r="AH20" s="176">
        <f>SUM(COUNTIF(B21:AF21,"D"),COUNTIF(B21:AF21,"G"),COUNTIF(A21:AF21,"ـــــ"))</f>
        <v>6</v>
      </c>
      <c r="AI20" s="178">
        <f>SUM(COUNTIF(B21:AF21,"R"))</f>
        <v>4</v>
      </c>
      <c r="AJ20" s="180">
        <f>SUM(B20:AF20)</f>
        <v>0</v>
      </c>
      <c r="AK20" s="211"/>
      <c r="AL20" s="204">
        <f>SUM(COUNTIF(B21:AF21,"F"))</f>
        <v>0</v>
      </c>
      <c r="AM20" s="193">
        <f>SUM(COUNTIF(B21:AG21,"V"),COUNTIF(B21:AG21,"M"))</f>
        <v>13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50" t="s">
        <v>29</v>
      </c>
      <c r="C21" s="50" t="s">
        <v>30</v>
      </c>
      <c r="D21" s="50" t="s">
        <v>30</v>
      </c>
      <c r="E21" s="50" t="s">
        <v>29</v>
      </c>
      <c r="F21" s="50" t="s">
        <v>29</v>
      </c>
      <c r="G21" s="50" t="s">
        <v>29</v>
      </c>
      <c r="H21" s="50" t="s">
        <v>29</v>
      </c>
      <c r="I21" s="50" t="s">
        <v>29</v>
      </c>
      <c r="J21" s="50" t="s">
        <v>30</v>
      </c>
      <c r="K21" s="50" t="s">
        <v>30</v>
      </c>
      <c r="L21" s="46" t="s">
        <v>28</v>
      </c>
      <c r="M21" s="46" t="s">
        <v>27</v>
      </c>
      <c r="N21" s="46" t="s">
        <v>27</v>
      </c>
      <c r="O21" s="46" t="s">
        <v>27</v>
      </c>
      <c r="P21" s="46" t="s">
        <v>27</v>
      </c>
      <c r="Q21" s="46" t="s">
        <v>27</v>
      </c>
      <c r="R21" s="46" t="s">
        <v>27</v>
      </c>
      <c r="S21" s="46" t="s">
        <v>12</v>
      </c>
      <c r="T21" s="46" t="s">
        <v>12</v>
      </c>
      <c r="U21" s="46" t="s">
        <v>12</v>
      </c>
      <c r="V21" s="46" t="s">
        <v>12</v>
      </c>
      <c r="W21" s="46" t="s">
        <v>12</v>
      </c>
      <c r="X21" s="46" t="s">
        <v>38</v>
      </c>
      <c r="Y21" s="46" t="s">
        <v>12</v>
      </c>
      <c r="Z21" s="46" t="s">
        <v>38</v>
      </c>
      <c r="AA21" s="46" t="s">
        <v>38</v>
      </c>
      <c r="AB21" s="46" t="s">
        <v>38</v>
      </c>
      <c r="AC21" s="46" t="s">
        <v>12</v>
      </c>
      <c r="AD21" s="46" t="s">
        <v>12</v>
      </c>
      <c r="AE21" s="46" t="s">
        <v>38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 thickTop="1">
      <c r="A22" s="174" t="s">
        <v>39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>
        <v>2</v>
      </c>
      <c r="S22" s="37"/>
      <c r="T22" s="37">
        <v>2</v>
      </c>
      <c r="U22" s="37"/>
      <c r="V22" s="37"/>
      <c r="W22" s="37"/>
      <c r="X22" s="37">
        <v>2</v>
      </c>
      <c r="Y22" s="37"/>
      <c r="Z22" s="37">
        <v>2</v>
      </c>
      <c r="AA22" s="37"/>
      <c r="AB22" s="37">
        <v>2</v>
      </c>
      <c r="AC22" s="37"/>
      <c r="AD22" s="37"/>
      <c r="AE22" s="37">
        <v>2</v>
      </c>
      <c r="AF22" s="37"/>
      <c r="AG22" s="39"/>
      <c r="AH22" s="176">
        <f>SUM(COUNTIF(B23:AF23,"D"),COUNTIF(B23:AF23,"G"),COUNTIF(A23:AF23,"ـــــ"))</f>
        <v>11</v>
      </c>
      <c r="AI22" s="178">
        <f>SUM(COUNTIF(B23:AF23,"R"))</f>
        <v>4</v>
      </c>
      <c r="AJ22" s="180">
        <f>SUM(B22:AF22)</f>
        <v>12</v>
      </c>
      <c r="AK22" s="189">
        <v>2017</v>
      </c>
      <c r="AL22" s="204">
        <f>SUM(COUNTIF(B23:AF23,"F"))</f>
        <v>0</v>
      </c>
      <c r="AM22" s="193">
        <f>SUM(COUNTIF(B23:AG23,"V"),COUNTIF(B23:AG23,"M"))</f>
        <v>16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0" t="s">
        <v>12</v>
      </c>
      <c r="C23" s="40" t="s">
        <v>12</v>
      </c>
      <c r="D23" s="40" t="s">
        <v>12</v>
      </c>
      <c r="E23" s="40" t="s">
        <v>12</v>
      </c>
      <c r="F23" s="40" t="s">
        <v>12</v>
      </c>
      <c r="G23" s="40" t="s">
        <v>12</v>
      </c>
      <c r="H23" s="40" t="s">
        <v>38</v>
      </c>
      <c r="I23" s="40" t="s">
        <v>12</v>
      </c>
      <c r="J23" s="40" t="s">
        <v>12</v>
      </c>
      <c r="K23" s="40" t="s">
        <v>12</v>
      </c>
      <c r="L23" s="40" t="s">
        <v>12</v>
      </c>
      <c r="M23" s="40" t="s">
        <v>12</v>
      </c>
      <c r="N23" s="40" t="s">
        <v>12</v>
      </c>
      <c r="O23" s="40" t="s">
        <v>38</v>
      </c>
      <c r="P23" s="40" t="s">
        <v>12</v>
      </c>
      <c r="Q23" s="40" t="s">
        <v>12</v>
      </c>
      <c r="R23" s="40" t="s">
        <v>29</v>
      </c>
      <c r="S23" s="40" t="s">
        <v>29</v>
      </c>
      <c r="T23" s="40" t="s">
        <v>29</v>
      </c>
      <c r="U23" s="40" t="s">
        <v>29</v>
      </c>
      <c r="V23" s="40" t="s">
        <v>30</v>
      </c>
      <c r="W23" s="40" t="s">
        <v>30</v>
      </c>
      <c r="X23" s="40" t="s">
        <v>29</v>
      </c>
      <c r="Y23" s="40" t="s">
        <v>29</v>
      </c>
      <c r="Z23" s="40" t="s">
        <v>29</v>
      </c>
      <c r="AA23" s="40" t="s">
        <v>29</v>
      </c>
      <c r="AB23" s="40" t="s">
        <v>29</v>
      </c>
      <c r="AC23" s="40" t="s">
        <v>30</v>
      </c>
      <c r="AD23" s="40" t="s">
        <v>30</v>
      </c>
      <c r="AE23" s="40" t="s">
        <v>29</v>
      </c>
      <c r="AF23" s="40" t="s">
        <v>29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 thickTop="1">
      <c r="A24" s="174" t="s">
        <v>40</v>
      </c>
      <c r="B24" s="44"/>
      <c r="C24" s="44">
        <v>2</v>
      </c>
      <c r="D24" s="44"/>
      <c r="E24" s="44"/>
      <c r="F24" s="44"/>
      <c r="G24" s="44">
        <v>2</v>
      </c>
      <c r="H24" s="44"/>
      <c r="I24" s="44">
        <v>2</v>
      </c>
      <c r="J24" s="44"/>
      <c r="K24" s="44">
        <v>2</v>
      </c>
      <c r="L24" s="38" t="s">
        <v>26</v>
      </c>
      <c r="M24" s="38" t="s">
        <v>26</v>
      </c>
      <c r="N24" s="44">
        <v>2</v>
      </c>
      <c r="O24" s="44"/>
      <c r="P24" s="44"/>
      <c r="Q24" s="44">
        <v>2</v>
      </c>
      <c r="R24" s="44"/>
      <c r="S24" s="44"/>
      <c r="T24" s="44"/>
      <c r="U24" s="44"/>
      <c r="V24" s="44">
        <v>2</v>
      </c>
      <c r="W24" s="44"/>
      <c r="X24" s="44"/>
      <c r="Y24" s="44">
        <v>2</v>
      </c>
      <c r="Z24" s="44"/>
      <c r="AA24" s="44"/>
      <c r="AB24" s="44"/>
      <c r="AC24" s="44"/>
      <c r="AD24" s="44"/>
      <c r="AE24" s="44"/>
      <c r="AF24" s="44" t="s">
        <v>38</v>
      </c>
      <c r="AG24" s="39"/>
      <c r="AH24" s="176">
        <f>SUM(COUNTIF(B25:AF25,"D"),COUNTIF(B25:AF25,"G"),COUNTIF(A25:AF25,"ـــــ"))</f>
        <v>21</v>
      </c>
      <c r="AI24" s="178">
        <f>SUM(COUNTIF(B25:AF25,"R"))</f>
        <v>6</v>
      </c>
      <c r="AJ24" s="180">
        <f>SUM(B24:AF24)</f>
        <v>16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0" t="s">
        <v>29</v>
      </c>
      <c r="C25" s="40" t="s">
        <v>29</v>
      </c>
      <c r="D25" s="40" t="s">
        <v>29</v>
      </c>
      <c r="E25" s="40" t="s">
        <v>30</v>
      </c>
      <c r="F25" s="40" t="s">
        <v>30</v>
      </c>
      <c r="G25" s="40" t="s">
        <v>29</v>
      </c>
      <c r="H25" s="40" t="s">
        <v>29</v>
      </c>
      <c r="I25" s="40" t="s">
        <v>29</v>
      </c>
      <c r="J25" s="40" t="s">
        <v>29</v>
      </c>
      <c r="K25" s="40" t="s">
        <v>29</v>
      </c>
      <c r="L25" s="41" t="s">
        <v>31</v>
      </c>
      <c r="M25" s="41" t="s">
        <v>31</v>
      </c>
      <c r="N25" s="40" t="s">
        <v>29</v>
      </c>
      <c r="O25" s="40" t="s">
        <v>29</v>
      </c>
      <c r="P25" s="40" t="s">
        <v>29</v>
      </c>
      <c r="Q25" s="40" t="s">
        <v>29</v>
      </c>
      <c r="R25" s="40" t="s">
        <v>29</v>
      </c>
      <c r="S25" s="40" t="s">
        <v>30</v>
      </c>
      <c r="T25" s="40" t="s">
        <v>30</v>
      </c>
      <c r="U25" s="40" t="s">
        <v>29</v>
      </c>
      <c r="V25" s="40" t="s">
        <v>29</v>
      </c>
      <c r="W25" s="40" t="s">
        <v>29</v>
      </c>
      <c r="X25" s="40" t="s">
        <v>29</v>
      </c>
      <c r="Y25" s="40" t="s">
        <v>29</v>
      </c>
      <c r="Z25" s="46" t="s">
        <v>30</v>
      </c>
      <c r="AA25" s="46" t="s">
        <v>30</v>
      </c>
      <c r="AB25" s="49" t="s">
        <v>29</v>
      </c>
      <c r="AC25" s="49" t="s">
        <v>29</v>
      </c>
      <c r="AD25" s="49" t="s">
        <v>29</v>
      </c>
      <c r="AE25" s="50" t="s">
        <v>28</v>
      </c>
      <c r="AF25" s="50" t="s">
        <v>27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thickTop="1">
      <c r="A26" s="174" t="s">
        <v>41</v>
      </c>
      <c r="B26" s="37" t="s">
        <v>38</v>
      </c>
      <c r="C26" s="37" t="s">
        <v>38</v>
      </c>
      <c r="D26" s="37" t="s">
        <v>38</v>
      </c>
      <c r="E26" s="37" t="s">
        <v>38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>
        <v>2</v>
      </c>
      <c r="S26" s="37"/>
      <c r="T26" s="37">
        <v>2</v>
      </c>
      <c r="U26" s="37">
        <v>2</v>
      </c>
      <c r="V26" s="37"/>
      <c r="W26" s="37"/>
      <c r="X26" s="37"/>
      <c r="Y26" s="37">
        <v>2</v>
      </c>
      <c r="Z26" s="37"/>
      <c r="AA26" s="37">
        <v>2</v>
      </c>
      <c r="AB26" s="37">
        <v>2</v>
      </c>
      <c r="AC26" s="37"/>
      <c r="AD26" s="37"/>
      <c r="AE26" s="37"/>
      <c r="AF26" s="54"/>
      <c r="AG26" s="39"/>
      <c r="AH26" s="176">
        <f>SUM(COUNTIF(B27:AF27,"D"),COUNTIF(B27:AF27,"G"),COUNTIF(A27:AF27,"ـــــ"))</f>
        <v>15</v>
      </c>
      <c r="AI26" s="178">
        <f>SUM(COUNTIF(B27:AF27,"R"))</f>
        <v>7</v>
      </c>
      <c r="AJ26" s="180">
        <f>SUM(B26:AF26)</f>
        <v>12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9" t="s">
        <v>27</v>
      </c>
      <c r="C27" s="49" t="s">
        <v>27</v>
      </c>
      <c r="D27" s="49" t="s">
        <v>27</v>
      </c>
      <c r="E27" s="49" t="s">
        <v>27</v>
      </c>
      <c r="F27" s="49" t="s">
        <v>27</v>
      </c>
      <c r="G27" s="49" t="s">
        <v>28</v>
      </c>
      <c r="H27" s="49" t="s">
        <v>29</v>
      </c>
      <c r="I27" s="40" t="s">
        <v>30</v>
      </c>
      <c r="J27" s="40" t="s">
        <v>30</v>
      </c>
      <c r="K27" s="40" t="s">
        <v>29</v>
      </c>
      <c r="L27" s="40" t="s">
        <v>29</v>
      </c>
      <c r="M27" s="40" t="s">
        <v>29</v>
      </c>
      <c r="N27" s="40" t="s">
        <v>29</v>
      </c>
      <c r="O27" s="40" t="s">
        <v>29</v>
      </c>
      <c r="P27" s="40" t="s">
        <v>30</v>
      </c>
      <c r="Q27" s="40" t="s">
        <v>42</v>
      </c>
      <c r="R27" s="40" t="s">
        <v>29</v>
      </c>
      <c r="S27" s="40" t="s">
        <v>29</v>
      </c>
      <c r="T27" s="40" t="s">
        <v>29</v>
      </c>
      <c r="U27" s="40" t="s">
        <v>29</v>
      </c>
      <c r="V27" s="40" t="s">
        <v>42</v>
      </c>
      <c r="W27" s="40" t="s">
        <v>30</v>
      </c>
      <c r="X27" s="40" t="s">
        <v>30</v>
      </c>
      <c r="Y27" s="40" t="s">
        <v>29</v>
      </c>
      <c r="Z27" s="40" t="s">
        <v>29</v>
      </c>
      <c r="AA27" s="40" t="s">
        <v>29</v>
      </c>
      <c r="AB27" s="40" t="s">
        <v>29</v>
      </c>
      <c r="AC27" s="40" t="s">
        <v>29</v>
      </c>
      <c r="AD27" s="40" t="s">
        <v>30</v>
      </c>
      <c r="AE27" s="40" t="s">
        <v>30</v>
      </c>
      <c r="AF27" s="55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thickTop="1">
      <c r="A28" s="174" t="s">
        <v>43</v>
      </c>
      <c r="B28" s="44">
        <v>2</v>
      </c>
      <c r="C28" s="44"/>
      <c r="D28" s="44"/>
      <c r="E28" s="44">
        <v>2</v>
      </c>
      <c r="F28" s="44"/>
      <c r="G28" s="38" t="s">
        <v>26</v>
      </c>
      <c r="H28" s="38" t="s">
        <v>26</v>
      </c>
      <c r="I28" s="44"/>
      <c r="J28" s="44">
        <v>2</v>
      </c>
      <c r="K28" s="44"/>
      <c r="L28" s="44"/>
      <c r="M28" s="44">
        <v>2</v>
      </c>
      <c r="N28" s="44"/>
      <c r="O28" s="44"/>
      <c r="P28" s="44">
        <v>2</v>
      </c>
      <c r="Q28" s="44"/>
      <c r="R28" s="44">
        <v>2</v>
      </c>
      <c r="S28" s="44"/>
      <c r="T28" s="44">
        <v>2</v>
      </c>
      <c r="U28" s="44"/>
      <c r="V28" s="44"/>
      <c r="W28" s="44"/>
      <c r="X28" s="44"/>
      <c r="Y28" s="44">
        <v>2</v>
      </c>
      <c r="Z28" s="44"/>
      <c r="AA28" s="44">
        <v>2</v>
      </c>
      <c r="AB28" s="38" t="s">
        <v>26</v>
      </c>
      <c r="AC28" s="38" t="s">
        <v>26</v>
      </c>
      <c r="AD28" s="44">
        <v>2</v>
      </c>
      <c r="AE28" s="44"/>
      <c r="AF28" s="44">
        <v>2</v>
      </c>
      <c r="AG28" s="39"/>
      <c r="AH28" s="176">
        <f>SUM(COUNTIF(B29:AF29,"D"),COUNTIF(B29:AF29,"G"),COUNTIF(A29:AF29,"ـــــ"))</f>
        <v>21</v>
      </c>
      <c r="AI28" s="178">
        <f>SUM(COUNTIF(B29:AF29,"R"))</f>
        <v>4</v>
      </c>
      <c r="AJ28" s="180">
        <f>SUM(B28:AF28)</f>
        <v>22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0" t="s">
        <v>29</v>
      </c>
      <c r="C29" s="40" t="s">
        <v>29</v>
      </c>
      <c r="D29" s="40" t="s">
        <v>29</v>
      </c>
      <c r="E29" s="40" t="s">
        <v>29</v>
      </c>
      <c r="F29" s="40" t="s">
        <v>29</v>
      </c>
      <c r="G29" s="41" t="s">
        <v>31</v>
      </c>
      <c r="H29" s="41" t="s">
        <v>31</v>
      </c>
      <c r="I29" s="40" t="s">
        <v>29</v>
      </c>
      <c r="J29" s="40" t="s">
        <v>29</v>
      </c>
      <c r="K29" s="40" t="s">
        <v>29</v>
      </c>
      <c r="L29" s="40" t="s">
        <v>29</v>
      </c>
      <c r="M29" s="40" t="s">
        <v>29</v>
      </c>
      <c r="N29" s="46" t="s">
        <v>30</v>
      </c>
      <c r="O29" s="46" t="s">
        <v>30</v>
      </c>
      <c r="P29" s="40" t="s">
        <v>29</v>
      </c>
      <c r="Q29" s="40" t="s">
        <v>29</v>
      </c>
      <c r="R29" s="40" t="s">
        <v>29</v>
      </c>
      <c r="S29" s="40" t="s">
        <v>29</v>
      </c>
      <c r="T29" s="40" t="s">
        <v>29</v>
      </c>
      <c r="U29" s="46" t="s">
        <v>30</v>
      </c>
      <c r="V29" s="46" t="s">
        <v>30</v>
      </c>
      <c r="W29" s="46" t="s">
        <v>42</v>
      </c>
      <c r="X29" s="46" t="s">
        <v>42</v>
      </c>
      <c r="Y29" s="40" t="s">
        <v>29</v>
      </c>
      <c r="Z29" s="40" t="s">
        <v>29</v>
      </c>
      <c r="AA29" s="40" t="s">
        <v>29</v>
      </c>
      <c r="AB29" s="41" t="s">
        <v>31</v>
      </c>
      <c r="AC29" s="41" t="s">
        <v>31</v>
      </c>
      <c r="AD29" s="40" t="s">
        <v>29</v>
      </c>
      <c r="AE29" s="40" t="s">
        <v>29</v>
      </c>
      <c r="AF29" s="40" t="s">
        <v>29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thickTop="1">
      <c r="A30" s="174" t="s">
        <v>44</v>
      </c>
      <c r="B30" s="37"/>
      <c r="C30" s="37">
        <v>2</v>
      </c>
      <c r="D30" s="37"/>
      <c r="E30" s="37"/>
      <c r="F30" s="37"/>
      <c r="G30" s="37">
        <v>2</v>
      </c>
      <c r="H30" s="37"/>
      <c r="I30" s="37"/>
      <c r="J30" s="37">
        <v>2</v>
      </c>
      <c r="K30" s="37"/>
      <c r="L30" s="37"/>
      <c r="M30" s="37">
        <v>2</v>
      </c>
      <c r="N30" s="37"/>
      <c r="O30" s="37">
        <v>2</v>
      </c>
      <c r="P30" s="37"/>
      <c r="Q30" s="37">
        <v>2</v>
      </c>
      <c r="R30" s="37"/>
      <c r="S30" s="37"/>
      <c r="T30" s="37">
        <v>2</v>
      </c>
      <c r="U30" s="37"/>
      <c r="V30" s="37">
        <v>2</v>
      </c>
      <c r="W30" s="37"/>
      <c r="X30" s="37">
        <v>2</v>
      </c>
      <c r="Y30" s="37"/>
      <c r="Z30" s="37"/>
      <c r="AA30" s="37">
        <v>2</v>
      </c>
      <c r="AB30" s="37"/>
      <c r="AC30" s="37">
        <v>2</v>
      </c>
      <c r="AD30" s="37">
        <v>2</v>
      </c>
      <c r="AE30" s="37"/>
      <c r="AF30" s="54"/>
      <c r="AG30" s="39"/>
      <c r="AH30" s="176">
        <f>SUM(COUNTIF(B31:AF31,"D"),COUNTIF(B31:AF31,"G"),COUNTIF(A31:AF31,"ـــــ"))</f>
        <v>21</v>
      </c>
      <c r="AI30" s="178">
        <f>SUM(COUNTIF(B31:AF31,"R"))</f>
        <v>8</v>
      </c>
      <c r="AJ30" s="180">
        <f>SUM(B30:AF30)</f>
        <v>24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0" t="s">
        <v>29</v>
      </c>
      <c r="C31" s="40" t="s">
        <v>29</v>
      </c>
      <c r="D31" s="40" t="s">
        <v>30</v>
      </c>
      <c r="E31" s="40" t="s">
        <v>30</v>
      </c>
      <c r="F31" s="40" t="s">
        <v>29</v>
      </c>
      <c r="G31" s="49" t="s">
        <v>29</v>
      </c>
      <c r="H31" s="49" t="s">
        <v>29</v>
      </c>
      <c r="I31" s="49" t="s">
        <v>29</v>
      </c>
      <c r="J31" s="49" t="s">
        <v>29</v>
      </c>
      <c r="K31" s="49" t="s">
        <v>30</v>
      </c>
      <c r="L31" s="49" t="s">
        <v>30</v>
      </c>
      <c r="M31" s="49" t="s">
        <v>29</v>
      </c>
      <c r="N31" s="49" t="s">
        <v>29</v>
      </c>
      <c r="O31" s="49" t="s">
        <v>29</v>
      </c>
      <c r="P31" s="49" t="s">
        <v>29</v>
      </c>
      <c r="Q31" s="49" t="s">
        <v>29</v>
      </c>
      <c r="R31" s="49" t="s">
        <v>30</v>
      </c>
      <c r="S31" s="49" t="s">
        <v>30</v>
      </c>
      <c r="T31" s="49" t="s">
        <v>29</v>
      </c>
      <c r="U31" s="49" t="s">
        <v>29</v>
      </c>
      <c r="V31" s="49" t="s">
        <v>29</v>
      </c>
      <c r="W31" s="49" t="s">
        <v>29</v>
      </c>
      <c r="X31" s="49" t="s">
        <v>29</v>
      </c>
      <c r="Y31" s="40" t="s">
        <v>30</v>
      </c>
      <c r="Z31" s="40" t="s">
        <v>30</v>
      </c>
      <c r="AA31" s="40" t="s">
        <v>29</v>
      </c>
      <c r="AB31" s="40" t="s">
        <v>29</v>
      </c>
      <c r="AC31" s="40" t="s">
        <v>29</v>
      </c>
      <c r="AD31" s="40" t="s">
        <v>29</v>
      </c>
      <c r="AE31" s="40" t="s">
        <v>42</v>
      </c>
      <c r="AF31" s="55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thickTop="1">
      <c r="A32" s="174" t="s">
        <v>45</v>
      </c>
      <c r="B32" s="44"/>
      <c r="C32" s="44"/>
      <c r="D32" s="44">
        <v>2</v>
      </c>
      <c r="E32" s="44">
        <v>2</v>
      </c>
      <c r="F32" s="44">
        <v>2</v>
      </c>
      <c r="G32" s="44">
        <v>2</v>
      </c>
      <c r="H32" s="44">
        <v>2</v>
      </c>
      <c r="I32" s="38" t="s">
        <v>26</v>
      </c>
      <c r="J32" s="38" t="s">
        <v>26</v>
      </c>
      <c r="K32" s="44">
        <v>2</v>
      </c>
      <c r="L32" s="44">
        <v>2</v>
      </c>
      <c r="M32" s="44">
        <v>2</v>
      </c>
      <c r="N32" s="44">
        <v>2</v>
      </c>
      <c r="O32" s="44">
        <v>2</v>
      </c>
      <c r="P32" s="44"/>
      <c r="Q32" s="44"/>
      <c r="R32" s="44">
        <v>2</v>
      </c>
      <c r="S32" s="44">
        <v>2</v>
      </c>
      <c r="T32" s="44">
        <v>2</v>
      </c>
      <c r="U32" s="44">
        <v>2</v>
      </c>
      <c r="V32" s="44">
        <v>2</v>
      </c>
      <c r="W32" s="44"/>
      <c r="X32" s="44"/>
      <c r="Y32" s="44"/>
      <c r="Z32" s="44">
        <v>2</v>
      </c>
      <c r="AA32" s="44"/>
      <c r="AB32" s="44">
        <v>2</v>
      </c>
      <c r="AC32" s="44"/>
      <c r="AD32" s="44"/>
      <c r="AE32" s="44"/>
      <c r="AF32" s="44"/>
      <c r="AG32" s="39"/>
      <c r="AH32" s="176">
        <f>SUM(COUNTIF(B33:AF33,"D"),COUNTIF(B33:AF33,"G"),COUNTIF(A33:AF33,"ـــــ"))</f>
        <v>19</v>
      </c>
      <c r="AI32" s="178">
        <f>SUM(COUNTIF(B33:AF33,"R"))</f>
        <v>8</v>
      </c>
      <c r="AJ32" s="180">
        <f>SUM(B32:AF32)</f>
        <v>34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30</v>
      </c>
      <c r="C33" s="41" t="s">
        <v>30</v>
      </c>
      <c r="D33" s="40" t="s">
        <v>29</v>
      </c>
      <c r="E33" s="40" t="s">
        <v>29</v>
      </c>
      <c r="F33" s="40" t="s">
        <v>29</v>
      </c>
      <c r="G33" s="40" t="s">
        <v>29</v>
      </c>
      <c r="H33" s="40" t="s">
        <v>29</v>
      </c>
      <c r="I33" s="41" t="s">
        <v>31</v>
      </c>
      <c r="J33" s="41" t="s">
        <v>31</v>
      </c>
      <c r="K33" s="40" t="s">
        <v>29</v>
      </c>
      <c r="L33" s="40" t="s">
        <v>29</v>
      </c>
      <c r="M33" s="40" t="s">
        <v>29</v>
      </c>
      <c r="N33" s="40" t="s">
        <v>29</v>
      </c>
      <c r="O33" s="40" t="s">
        <v>29</v>
      </c>
      <c r="P33" s="40" t="s">
        <v>30</v>
      </c>
      <c r="Q33" s="41" t="s">
        <v>30</v>
      </c>
      <c r="R33" s="40" t="s">
        <v>29</v>
      </c>
      <c r="S33" s="40" t="s">
        <v>29</v>
      </c>
      <c r="T33" s="40" t="s">
        <v>29</v>
      </c>
      <c r="U33" s="40" t="s">
        <v>29</v>
      </c>
      <c r="V33" s="40" t="s">
        <v>29</v>
      </c>
      <c r="W33" s="41" t="s">
        <v>30</v>
      </c>
      <c r="X33" s="41" t="s">
        <v>30</v>
      </c>
      <c r="Y33" s="40" t="s">
        <v>42</v>
      </c>
      <c r="Z33" s="40" t="s">
        <v>29</v>
      </c>
      <c r="AA33" s="40" t="s">
        <v>29</v>
      </c>
      <c r="AB33" s="40" t="s">
        <v>29</v>
      </c>
      <c r="AC33" s="40" t="s">
        <v>29</v>
      </c>
      <c r="AD33" s="41" t="s">
        <v>30</v>
      </c>
      <c r="AE33" s="41" t="s">
        <v>30</v>
      </c>
      <c r="AF33" s="49" t="s">
        <v>28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12.200000000000003</v>
      </c>
      <c r="AC35" s="157"/>
      <c r="AD35" s="160" t="s">
        <v>46</v>
      </c>
      <c r="AE35" s="161"/>
      <c r="AF35" s="162"/>
      <c r="AG35" s="59"/>
      <c r="AH35" s="166">
        <f>SUM(AH10:AH33)*0.4</f>
        <v>85.2</v>
      </c>
      <c r="AI35" s="168">
        <f>SUM(AI10:AI33)</f>
        <v>73</v>
      </c>
      <c r="AJ35" s="152">
        <f>SUM(AJ10:AJ33)</f>
        <v>182</v>
      </c>
      <c r="AK35" s="60"/>
      <c r="AL35" s="154">
        <f>SUM(AL10:AL33)</f>
        <v>0</v>
      </c>
      <c r="AM35" s="137">
        <f t="shared" ref="AM35:AY35" si="0">SUM(AM10:AM33)</f>
        <v>29</v>
      </c>
      <c r="AN35" s="137">
        <f t="shared" si="0"/>
        <v>0</v>
      </c>
      <c r="AO35" s="137">
        <f t="shared" si="0"/>
        <v>0</v>
      </c>
      <c r="AP35" s="137">
        <f t="shared" si="0"/>
        <v>0</v>
      </c>
      <c r="AQ35" s="137">
        <f t="shared" si="0"/>
        <v>0</v>
      </c>
      <c r="AR35" s="137">
        <f t="shared" si="0"/>
        <v>0</v>
      </c>
      <c r="AS35" s="137">
        <f t="shared" si="0"/>
        <v>0</v>
      </c>
      <c r="AT35" s="137">
        <f t="shared" si="0"/>
        <v>0</v>
      </c>
      <c r="AU35" s="137">
        <f t="shared" si="0"/>
        <v>0</v>
      </c>
      <c r="AV35" s="137">
        <f t="shared" si="0"/>
        <v>0</v>
      </c>
      <c r="AW35" s="137">
        <f t="shared" si="0"/>
        <v>0</v>
      </c>
      <c r="AX35" s="139">
        <f>SUM(AX10:AX33)</f>
        <v>0</v>
      </c>
      <c r="AY35" s="139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155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40"/>
      <c r="AY36" s="140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142"/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12.200000000000003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37"/>
      <c r="H42" s="37">
        <v>2</v>
      </c>
      <c r="I42" s="37"/>
      <c r="J42" s="37">
        <v>2</v>
      </c>
      <c r="K42" s="37"/>
      <c r="L42" s="37"/>
      <c r="M42" s="38" t="s">
        <v>26</v>
      </c>
      <c r="N42" s="38" t="s">
        <v>26</v>
      </c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76">
        <f>SUM(COUNTIF(B43:AF43,"D"),COUNTIF(B43:AF43,"G"),COUNTIF(A43:AF43,"ـــــ"))</f>
        <v>19</v>
      </c>
      <c r="AI42" s="178">
        <f>SUM(COUNTIF(B43:AF43,"R"))</f>
        <v>6</v>
      </c>
      <c r="AJ42" s="180">
        <f>SUM(B42:AF42)</f>
        <v>4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9" t="s">
        <v>27</v>
      </c>
      <c r="C43" s="49" t="s">
        <v>27</v>
      </c>
      <c r="D43" s="49" t="s">
        <v>27</v>
      </c>
      <c r="E43" s="49" t="s">
        <v>28</v>
      </c>
      <c r="F43" s="40" t="s">
        <v>30</v>
      </c>
      <c r="G43" s="40" t="s">
        <v>30</v>
      </c>
      <c r="H43" s="40" t="s">
        <v>29</v>
      </c>
      <c r="I43" s="40" t="s">
        <v>29</v>
      </c>
      <c r="J43" s="40" t="s">
        <v>29</v>
      </c>
      <c r="K43" s="40" t="s">
        <v>29</v>
      </c>
      <c r="L43" s="40" t="s">
        <v>29</v>
      </c>
      <c r="M43" s="41" t="s">
        <v>31</v>
      </c>
      <c r="N43" s="41" t="s">
        <v>31</v>
      </c>
      <c r="O43" s="40" t="s">
        <v>29</v>
      </c>
      <c r="P43" s="40" t="s">
        <v>29</v>
      </c>
      <c r="Q43" s="40" t="s">
        <v>29</v>
      </c>
      <c r="R43" s="40" t="s">
        <v>29</v>
      </c>
      <c r="S43" s="40" t="s">
        <v>29</v>
      </c>
      <c r="T43" s="40" t="s">
        <v>30</v>
      </c>
      <c r="U43" s="40" t="s">
        <v>30</v>
      </c>
      <c r="V43" s="40" t="s">
        <v>29</v>
      </c>
      <c r="W43" s="40" t="s">
        <v>29</v>
      </c>
      <c r="X43" s="40" t="s">
        <v>29</v>
      </c>
      <c r="Y43" s="40" t="s">
        <v>29</v>
      </c>
      <c r="Z43" s="40" t="s">
        <v>29</v>
      </c>
      <c r="AA43" s="40" t="s">
        <v>30</v>
      </c>
      <c r="AB43" s="40" t="s">
        <v>30</v>
      </c>
      <c r="AC43" s="40" t="s">
        <v>29</v>
      </c>
      <c r="AD43" s="40" t="s">
        <v>29</v>
      </c>
      <c r="AE43" s="40" t="s">
        <v>29</v>
      </c>
      <c r="AF43" s="40" t="s">
        <v>29</v>
      </c>
      <c r="AG43" s="42"/>
      <c r="AH43" s="177"/>
      <c r="AI43" s="179"/>
      <c r="AJ43" s="187"/>
      <c r="AK43" s="190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37"/>
      <c r="N44" s="37"/>
      <c r="O44" s="37"/>
      <c r="P44" s="37"/>
      <c r="Q44" s="38" t="s">
        <v>26</v>
      </c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>SUM(COUNTIF(B45:AF45,"D"),COUNTIF(B45:AF45,"G"),COUNTIF(A45:AF45,"ـــــ"))</f>
        <v>10</v>
      </c>
      <c r="AI44" s="178">
        <f>SUM(COUNTIF(B45:AF45,"R"))</f>
        <v>6</v>
      </c>
      <c r="AJ44" s="180">
        <f>SUM(B44:AF44)</f>
        <v>0</v>
      </c>
      <c r="AK44" s="190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0" t="s">
        <v>29</v>
      </c>
      <c r="C45" s="46" t="s">
        <v>30</v>
      </c>
      <c r="D45" s="46" t="s">
        <v>30</v>
      </c>
      <c r="E45" s="50" t="s">
        <v>28</v>
      </c>
      <c r="F45" s="50" t="s">
        <v>27</v>
      </c>
      <c r="G45" s="50" t="s">
        <v>27</v>
      </c>
      <c r="H45" s="50" t="s">
        <v>27</v>
      </c>
      <c r="I45" s="50" t="s">
        <v>28</v>
      </c>
      <c r="J45" s="46" t="s">
        <v>30</v>
      </c>
      <c r="K45" s="40" t="s">
        <v>30</v>
      </c>
      <c r="L45" s="49" t="s">
        <v>29</v>
      </c>
      <c r="M45" s="40" t="s">
        <v>29</v>
      </c>
      <c r="N45" s="40" t="s">
        <v>29</v>
      </c>
      <c r="O45" s="40" t="s">
        <v>29</v>
      </c>
      <c r="P45" s="40" t="s">
        <v>29</v>
      </c>
      <c r="Q45" s="41" t="s">
        <v>31</v>
      </c>
      <c r="R45" s="41" t="s">
        <v>31</v>
      </c>
      <c r="S45" s="41" t="s">
        <v>31</v>
      </c>
      <c r="T45" s="40" t="s">
        <v>29</v>
      </c>
      <c r="U45" s="40" t="s">
        <v>29</v>
      </c>
      <c r="V45" s="49" t="s">
        <v>29</v>
      </c>
      <c r="W45" s="40" t="s">
        <v>29</v>
      </c>
      <c r="X45" s="46" t="s">
        <v>30</v>
      </c>
      <c r="Y45" s="46" t="s">
        <v>30</v>
      </c>
      <c r="Z45" s="46" t="s">
        <v>28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190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>SUM(COUNTIF(B47:AF47,"D"),COUNTIF(B47:AF47,"G"),COUNTIF(A47:AF47,"ـــــ"))</f>
        <v>0</v>
      </c>
      <c r="AI46" s="178">
        <f>SUM(COUNTIF(B47:AF47,"R"))</f>
        <v>0</v>
      </c>
      <c r="AJ46" s="180">
        <f>SUM(B46:AF46)</f>
        <v>0</v>
      </c>
      <c r="AK46" s="190"/>
      <c r="AL46" s="182">
        <f>SUM(COUNTIF(B47:AF47,"F"))</f>
        <v>0</v>
      </c>
      <c r="AM46" s="170">
        <f>SUM(COUNTIF(B47:AG47,"V"),COUNTIF(B47:AG47,"M"))</f>
        <v>31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12</v>
      </c>
      <c r="C47" s="40" t="s">
        <v>38</v>
      </c>
      <c r="D47" s="40" t="s">
        <v>12</v>
      </c>
      <c r="E47" s="40" t="s">
        <v>12</v>
      </c>
      <c r="F47" s="40" t="s">
        <v>12</v>
      </c>
      <c r="G47" s="40" t="s">
        <v>12</v>
      </c>
      <c r="H47" s="40" t="s">
        <v>12</v>
      </c>
      <c r="I47" s="40" t="s">
        <v>12</v>
      </c>
      <c r="J47" s="40" t="s">
        <v>38</v>
      </c>
      <c r="K47" s="40" t="s">
        <v>12</v>
      </c>
      <c r="L47" s="40" t="s">
        <v>12</v>
      </c>
      <c r="M47" s="40" t="s">
        <v>12</v>
      </c>
      <c r="N47" s="40" t="s">
        <v>12</v>
      </c>
      <c r="O47" s="40" t="s">
        <v>12</v>
      </c>
      <c r="P47" s="40" t="s">
        <v>12</v>
      </c>
      <c r="Q47" s="40" t="s">
        <v>38</v>
      </c>
      <c r="R47" s="40" t="s">
        <v>12</v>
      </c>
      <c r="S47" s="40" t="s">
        <v>12</v>
      </c>
      <c r="T47" s="40" t="s">
        <v>12</v>
      </c>
      <c r="U47" s="40" t="s">
        <v>12</v>
      </c>
      <c r="V47" s="40" t="s">
        <v>12</v>
      </c>
      <c r="W47" s="40" t="s">
        <v>12</v>
      </c>
      <c r="X47" s="40" t="s">
        <v>38</v>
      </c>
      <c r="Y47" s="40" t="s">
        <v>12</v>
      </c>
      <c r="Z47" s="40" t="s">
        <v>12</v>
      </c>
      <c r="AA47" s="40" t="s">
        <v>12</v>
      </c>
      <c r="AB47" s="40" t="s">
        <v>12</v>
      </c>
      <c r="AC47" s="40" t="s">
        <v>12</v>
      </c>
      <c r="AD47" s="40" t="s">
        <v>12</v>
      </c>
      <c r="AE47" s="40" t="s">
        <v>38</v>
      </c>
      <c r="AF47" s="40" t="s">
        <v>12</v>
      </c>
      <c r="AG47" s="42"/>
      <c r="AH47" s="177"/>
      <c r="AI47" s="179"/>
      <c r="AJ47" s="187"/>
      <c r="AK47" s="190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38" t="s">
        <v>26</v>
      </c>
      <c r="O48" s="38" t="s">
        <v>26</v>
      </c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76">
        <f>SUM(COUNTIF(B49:AF49,"D"),COUNTIF(B49:AF49,"G"),COUNTIF(A49:AF49,"ـــــ"))</f>
        <v>22</v>
      </c>
      <c r="AI48" s="178">
        <f>SUM(COUNTIF(B49:AF49,"R"))</f>
        <v>6</v>
      </c>
      <c r="AJ48" s="180">
        <f>SUM(B48:AF48)</f>
        <v>0</v>
      </c>
      <c r="AK48" s="190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0" t="s">
        <v>29</v>
      </c>
      <c r="C49" s="40" t="s">
        <v>29</v>
      </c>
      <c r="D49" s="40" t="s">
        <v>29</v>
      </c>
      <c r="E49" s="40" t="s">
        <v>29</v>
      </c>
      <c r="F49" s="40" t="s">
        <v>29</v>
      </c>
      <c r="G49" s="46" t="s">
        <v>30</v>
      </c>
      <c r="H49" s="46" t="s">
        <v>30</v>
      </c>
      <c r="I49" s="40" t="s">
        <v>29</v>
      </c>
      <c r="J49" s="40" t="s">
        <v>29</v>
      </c>
      <c r="K49" s="40" t="s">
        <v>29</v>
      </c>
      <c r="L49" s="40" t="s">
        <v>29</v>
      </c>
      <c r="M49" s="40" t="s">
        <v>29</v>
      </c>
      <c r="N49" s="41" t="s">
        <v>31</v>
      </c>
      <c r="O49" s="41" t="s">
        <v>31</v>
      </c>
      <c r="P49" s="40" t="s">
        <v>29</v>
      </c>
      <c r="Q49" s="49" t="s">
        <v>29</v>
      </c>
      <c r="R49" s="40" t="s">
        <v>29</v>
      </c>
      <c r="S49" s="40" t="s">
        <v>29</v>
      </c>
      <c r="T49" s="40" t="s">
        <v>29</v>
      </c>
      <c r="U49" s="46" t="s">
        <v>30</v>
      </c>
      <c r="V49" s="46" t="s">
        <v>30</v>
      </c>
      <c r="W49" s="40" t="s">
        <v>29</v>
      </c>
      <c r="X49" s="40" t="s">
        <v>29</v>
      </c>
      <c r="Y49" s="40" t="s">
        <v>29</v>
      </c>
      <c r="Z49" s="40" t="s">
        <v>29</v>
      </c>
      <c r="AA49" s="40" t="s">
        <v>29</v>
      </c>
      <c r="AB49" s="46" t="s">
        <v>30</v>
      </c>
      <c r="AC49" s="46" t="s">
        <v>30</v>
      </c>
      <c r="AD49" s="40" t="s">
        <v>29</v>
      </c>
      <c r="AE49" s="40" t="s">
        <v>29</v>
      </c>
      <c r="AF49" s="48"/>
      <c r="AG49" s="42"/>
      <c r="AH49" s="177"/>
      <c r="AI49" s="179"/>
      <c r="AJ49" s="187"/>
      <c r="AK49" s="190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>
        <v>2</v>
      </c>
      <c r="I50" s="37"/>
      <c r="J50" s="37">
        <v>2</v>
      </c>
      <c r="K50" s="37"/>
      <c r="L50" s="38" t="s">
        <v>26</v>
      </c>
      <c r="M50" s="38" t="s">
        <v>26</v>
      </c>
      <c r="N50" s="37">
        <v>2</v>
      </c>
      <c r="O50" s="37">
        <v>2</v>
      </c>
      <c r="P50" s="37">
        <v>2</v>
      </c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>SUM(COUNTIF(B51:AF51,"D"),COUNTIF(B51:AF51,"G"),COUNTIF(A51:AF51,"ـــــ"))</f>
        <v>17</v>
      </c>
      <c r="AI50" s="178">
        <f>SUM(COUNTIF(B51:AF51,"R"))</f>
        <v>6</v>
      </c>
      <c r="AJ50" s="180">
        <f>SUM(B50:AF50)</f>
        <v>10</v>
      </c>
      <c r="AK50" s="190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42</v>
      </c>
      <c r="C51" s="40" t="s">
        <v>29</v>
      </c>
      <c r="D51" s="40" t="s">
        <v>29</v>
      </c>
      <c r="E51" s="40" t="s">
        <v>30</v>
      </c>
      <c r="F51" s="40" t="s">
        <v>30</v>
      </c>
      <c r="G51" s="40" t="s">
        <v>29</v>
      </c>
      <c r="H51" s="40" t="s">
        <v>29</v>
      </c>
      <c r="I51" s="40" t="s">
        <v>29</v>
      </c>
      <c r="J51" s="40" t="s">
        <v>29</v>
      </c>
      <c r="K51" s="40" t="s">
        <v>29</v>
      </c>
      <c r="L51" s="41" t="s">
        <v>31</v>
      </c>
      <c r="M51" s="41" t="s">
        <v>31</v>
      </c>
      <c r="N51" s="40" t="s">
        <v>29</v>
      </c>
      <c r="O51" s="40" t="s">
        <v>29</v>
      </c>
      <c r="P51" s="49" t="s">
        <v>29</v>
      </c>
      <c r="Q51" s="49" t="s">
        <v>29</v>
      </c>
      <c r="R51" s="49" t="s">
        <v>29</v>
      </c>
      <c r="S51" s="40" t="s">
        <v>30</v>
      </c>
      <c r="T51" s="40" t="s">
        <v>30</v>
      </c>
      <c r="U51" s="49" t="s">
        <v>29</v>
      </c>
      <c r="V51" s="49" t="s">
        <v>29</v>
      </c>
      <c r="W51" s="49" t="s">
        <v>29</v>
      </c>
      <c r="X51" s="49" t="s">
        <v>29</v>
      </c>
      <c r="Y51" s="49" t="s">
        <v>29</v>
      </c>
      <c r="Z51" s="40" t="s">
        <v>30</v>
      </c>
      <c r="AA51" s="40" t="s">
        <v>30</v>
      </c>
      <c r="AB51" s="40" t="s">
        <v>28</v>
      </c>
      <c r="AC51" s="70" t="s">
        <v>27</v>
      </c>
      <c r="AD51" s="70" t="s">
        <v>27</v>
      </c>
      <c r="AE51" s="70" t="s">
        <v>27</v>
      </c>
      <c r="AF51" s="70" t="s">
        <v>27</v>
      </c>
      <c r="AG51" s="42"/>
      <c r="AH51" s="177"/>
      <c r="AI51" s="179"/>
      <c r="AJ51" s="187"/>
      <c r="AK51" s="190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>SUM(COUNTIF(B53:AF53,"D"),COUNTIF(B53:AF53,"G"),COUNTIF(A53:AF53,"ـــــ"))</f>
        <v>0</v>
      </c>
      <c r="AI52" s="178">
        <f>SUM(COUNTIF(B53:AF53,"R"))</f>
        <v>0</v>
      </c>
      <c r="AJ52" s="180">
        <f>SUM(B52:AF52)</f>
        <v>0</v>
      </c>
      <c r="AK52" s="190"/>
      <c r="AL52" s="182">
        <f>SUM(COUNTIF(B53:AF53,"F"))</f>
        <v>0</v>
      </c>
      <c r="AM52" s="170">
        <f>SUM(COUNTIF(B53:AG53,"V"),COUNTIF(B53:AG53,"M"))</f>
        <v>28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71" t="s">
        <v>27</v>
      </c>
      <c r="C53" s="71" t="s">
        <v>27</v>
      </c>
      <c r="D53" s="71" t="s">
        <v>12</v>
      </c>
      <c r="E53" s="71" t="s">
        <v>12</v>
      </c>
      <c r="F53" s="71" t="s">
        <v>12</v>
      </c>
      <c r="G53" s="71" t="s">
        <v>12</v>
      </c>
      <c r="H53" s="71" t="s">
        <v>12</v>
      </c>
      <c r="I53" s="71" t="s">
        <v>38</v>
      </c>
      <c r="J53" s="71" t="s">
        <v>12</v>
      </c>
      <c r="K53" s="71" t="s">
        <v>12</v>
      </c>
      <c r="L53" s="71" t="s">
        <v>12</v>
      </c>
      <c r="M53" s="71" t="s">
        <v>12</v>
      </c>
      <c r="N53" s="71" t="s">
        <v>12</v>
      </c>
      <c r="O53" s="71" t="s">
        <v>12</v>
      </c>
      <c r="P53" s="71" t="s">
        <v>38</v>
      </c>
      <c r="Q53" s="71" t="s">
        <v>38</v>
      </c>
      <c r="R53" s="71" t="s">
        <v>38</v>
      </c>
      <c r="S53" s="71" t="s">
        <v>12</v>
      </c>
      <c r="T53" s="71" t="s">
        <v>12</v>
      </c>
      <c r="U53" s="71" t="s">
        <v>12</v>
      </c>
      <c r="V53" s="71" t="s">
        <v>12</v>
      </c>
      <c r="W53" s="71" t="s">
        <v>38</v>
      </c>
      <c r="X53" s="71" t="s">
        <v>12</v>
      </c>
      <c r="Y53" s="71" t="s">
        <v>12</v>
      </c>
      <c r="Z53" s="71" t="s">
        <v>12</v>
      </c>
      <c r="AA53" s="71" t="s">
        <v>12</v>
      </c>
      <c r="AB53" s="71" t="s">
        <v>12</v>
      </c>
      <c r="AC53" s="71" t="s">
        <v>12</v>
      </c>
      <c r="AD53" s="71" t="s">
        <v>38</v>
      </c>
      <c r="AE53" s="71" t="s">
        <v>12</v>
      </c>
      <c r="AF53" s="48"/>
      <c r="AG53" s="42"/>
      <c r="AH53" s="177"/>
      <c r="AI53" s="179"/>
      <c r="AJ53" s="187"/>
      <c r="AK53" s="191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>SUM(COUNTIF(B55:AF55,"D"),COUNTIF(B55:AF55,"G"),COUNTIF(A55:AF55,"ـــــ"))</f>
        <v>0</v>
      </c>
      <c r="AI54" s="178">
        <f>SUM(COUNTIF(B55:AF55,"R"))</f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>SUM(COUNTIF(B57:AF57,"D"),COUNTIF(B57:AF57,"G"),COUNTIF(A57:AF57,"ـــــ"))</f>
        <v>0</v>
      </c>
      <c r="AI56" s="178">
        <f>SUM(COUNTIF(B57:AF57,"R"))</f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>SUM(COUNTIF(B59:AF59,"D"),COUNTIF(B59:AF59,"G"),COUNTIF(A59:AF59,"ـــــ"))</f>
        <v>0</v>
      </c>
      <c r="AI58" s="178">
        <f>SUM(COUNTIF(B59:AF59,"R"))</f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>SUM(COUNTIF(B61:AF61,"D"),COUNTIF(B61:AF61,"G"),COUNTIF(A61:AF61,"ـــــ"))</f>
        <v>0</v>
      </c>
      <c r="AI60" s="178">
        <f>SUM(COUNTIF(B61:AF61,"R"))</f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>SUM(COUNTIF(B63:AF63,"D"),COUNTIF(B63:AF63,"G"),COUNTIF(A63:AF63,"ـــــ"))</f>
        <v>0</v>
      </c>
      <c r="AI62" s="178">
        <f>SUM(COUNTIF(B63:AF63,"R"))</f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>SUM(COUNTIF(B65:AF65,"D"),COUNTIF(B65:AF65,"G"),COUNTIF(A65:AF65,"ـــــ"))</f>
        <v>0</v>
      </c>
      <c r="AI64" s="178">
        <f>SUM(COUNTIF(B65:AF65,"R"))</f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3.2000000000000028</v>
      </c>
      <c r="AC67" s="157"/>
      <c r="AD67" s="160" t="s">
        <v>46</v>
      </c>
      <c r="AE67" s="161"/>
      <c r="AF67" s="162"/>
      <c r="AG67" s="59"/>
      <c r="AH67" s="166">
        <f>SUM(AH42:AH65)*0.4</f>
        <v>27.200000000000003</v>
      </c>
      <c r="AI67" s="168">
        <f>SUM(AI42:AI65)</f>
        <v>24</v>
      </c>
      <c r="AJ67" s="152">
        <f>SUM(AJ42:AJ65)</f>
        <v>14</v>
      </c>
      <c r="AK67" s="60"/>
      <c r="AL67" s="154">
        <f>SUM(AL42:AL65)</f>
        <v>0</v>
      </c>
      <c r="AM67" s="137">
        <f t="shared" ref="AM67:AW67" si="1">SUM(AM42:AM65)</f>
        <v>59</v>
      </c>
      <c r="AN67" s="137">
        <f t="shared" si="1"/>
        <v>0</v>
      </c>
      <c r="AO67" s="137">
        <f t="shared" si="1"/>
        <v>0</v>
      </c>
      <c r="AP67" s="137">
        <f t="shared" si="1"/>
        <v>0</v>
      </c>
      <c r="AQ67" s="137">
        <f t="shared" si="1"/>
        <v>0</v>
      </c>
      <c r="AR67" s="137">
        <f t="shared" si="1"/>
        <v>0</v>
      </c>
      <c r="AS67" s="137">
        <f t="shared" si="1"/>
        <v>0</v>
      </c>
      <c r="AT67" s="137">
        <f t="shared" si="1"/>
        <v>0</v>
      </c>
      <c r="AU67" s="137">
        <f t="shared" si="1"/>
        <v>0</v>
      </c>
      <c r="AV67" s="137">
        <f t="shared" si="1"/>
        <v>0</v>
      </c>
      <c r="AW67" s="137">
        <f t="shared" si="1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142"/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3.2000000000000028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69" customFormat="1" ht="18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68"/>
      <c r="BA73" s="68"/>
      <c r="BB73" s="68"/>
      <c r="BC73" s="68"/>
      <c r="BD73" s="68"/>
      <c r="BE73" s="68"/>
    </row>
    <row r="74" spans="1:217" s="69" customFormat="1" ht="18" customHeight="1">
      <c r="A74" s="62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3"/>
      <c r="AB74" s="63"/>
      <c r="AC74" s="76"/>
      <c r="AD74" s="76"/>
      <c r="AE74" s="77"/>
      <c r="AF74" s="77"/>
      <c r="AG74" s="64"/>
      <c r="AH74" s="64"/>
      <c r="AI74" s="64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68"/>
      <c r="BA74" s="68"/>
      <c r="BB74" s="68"/>
      <c r="BC74" s="68"/>
      <c r="BD74" s="68"/>
      <c r="BE74" s="68"/>
    </row>
    <row r="75" spans="1:217" s="69" customFormat="1" ht="18" customHeight="1">
      <c r="A75" s="78"/>
      <c r="B75" s="79" t="s">
        <v>49</v>
      </c>
      <c r="C75" s="80"/>
      <c r="D75" s="81"/>
      <c r="E75" s="82"/>
      <c r="F75" s="83"/>
      <c r="G75" s="84"/>
      <c r="H75" s="85"/>
      <c r="I75" s="85"/>
      <c r="J75" s="85"/>
      <c r="K75" s="86"/>
      <c r="L75" s="78"/>
      <c r="M75" s="78"/>
      <c r="N75" s="136" t="s">
        <v>50</v>
      </c>
      <c r="O75" s="136"/>
      <c r="P75" s="136"/>
      <c r="Q75" s="136"/>
      <c r="R75" s="87"/>
      <c r="S75" s="87"/>
      <c r="T75" s="88"/>
      <c r="Y75" s="78"/>
      <c r="Z75" s="78"/>
      <c r="AB75" s="89" t="s">
        <v>51</v>
      </c>
      <c r="AJ75" s="68"/>
      <c r="AK75" s="19"/>
      <c r="AL75" s="19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52</v>
      </c>
      <c r="D76" s="90"/>
      <c r="F76" s="90"/>
      <c r="N76" s="78"/>
      <c r="O76" s="91" t="s">
        <v>53</v>
      </c>
      <c r="P76" s="90"/>
      <c r="R76" s="90"/>
      <c r="S76" s="90"/>
      <c r="T76" s="90"/>
      <c r="AB76" s="91" t="s">
        <v>54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55</v>
      </c>
      <c r="D77" s="90"/>
      <c r="F77" s="90"/>
      <c r="N77" s="78"/>
      <c r="O77" s="91" t="s">
        <v>56</v>
      </c>
      <c r="P77" s="90"/>
      <c r="R77" s="90"/>
      <c r="S77" s="90"/>
      <c r="T77" s="90"/>
      <c r="AB77" s="91" t="s">
        <v>57</v>
      </c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2" customHeight="1">
      <c r="A78" s="90"/>
      <c r="B78" s="90"/>
      <c r="C78" s="91" t="s">
        <v>58</v>
      </c>
      <c r="D78" s="90"/>
      <c r="F78" s="90"/>
      <c r="G78" s="73"/>
      <c r="H78" s="73"/>
      <c r="I78" s="73"/>
      <c r="J78" s="73"/>
      <c r="K78" s="73"/>
      <c r="L78" s="73"/>
      <c r="M78" s="73"/>
      <c r="N78" s="78"/>
      <c r="O78" s="91" t="s">
        <v>59</v>
      </c>
      <c r="P78" s="90"/>
      <c r="R78" s="90"/>
      <c r="S78" s="90"/>
      <c r="T78" s="90"/>
      <c r="X78" s="73"/>
      <c r="Y78" s="73"/>
      <c r="Z78" s="73"/>
      <c r="AA78" s="73"/>
      <c r="AB78" s="91" t="s">
        <v>60</v>
      </c>
      <c r="AC78" s="73"/>
      <c r="AE78" s="7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8" customHeight="1">
      <c r="A79" s="90"/>
      <c r="B79" s="90"/>
      <c r="C79" s="91" t="s">
        <v>61</v>
      </c>
      <c r="D79" s="90"/>
      <c r="F79" s="90"/>
      <c r="G79" s="63"/>
      <c r="H79" s="63"/>
      <c r="I79" s="63"/>
      <c r="J79" s="63"/>
      <c r="K79" s="63"/>
      <c r="L79" s="63"/>
      <c r="M79" s="63"/>
      <c r="N79" s="78"/>
      <c r="O79" s="89" t="s">
        <v>62</v>
      </c>
      <c r="P79" s="90"/>
      <c r="R79" s="90"/>
      <c r="S79" s="90"/>
      <c r="T79" s="90"/>
      <c r="X79" s="63"/>
      <c r="Y79" s="63"/>
      <c r="Z79" s="63"/>
      <c r="AA79" s="63"/>
      <c r="AB79" s="89" t="s">
        <v>63</v>
      </c>
      <c r="AC79" s="63"/>
      <c r="AE79" s="63"/>
      <c r="AJ79" s="68"/>
      <c r="AK79" s="19"/>
      <c r="AL79" s="19"/>
      <c r="AM79" s="86"/>
      <c r="AN79" s="86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C80" s="91" t="s">
        <v>64</v>
      </c>
      <c r="D80" s="90"/>
      <c r="F80" s="90"/>
      <c r="N80" s="78"/>
      <c r="O80" s="91" t="s">
        <v>65</v>
      </c>
      <c r="P80" s="91"/>
      <c r="R80" s="91"/>
      <c r="S80" s="91"/>
      <c r="T80" s="91"/>
      <c r="AB80" s="91" t="s">
        <v>66</v>
      </c>
      <c r="AJ80" s="68"/>
      <c r="AK80" s="19"/>
      <c r="AL80" s="19"/>
      <c r="AM80" s="86"/>
      <c r="AN80" s="91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D81" s="92" t="s">
        <v>67</v>
      </c>
      <c r="E81" s="93"/>
      <c r="F81" s="93"/>
      <c r="I81" s="73"/>
      <c r="J81" s="73"/>
      <c r="K81" s="73"/>
      <c r="L81" s="73"/>
      <c r="M81" s="73"/>
      <c r="N81" s="78"/>
      <c r="O81" s="91" t="s">
        <v>68</v>
      </c>
      <c r="P81" s="90"/>
      <c r="R81" s="90"/>
      <c r="S81" s="90"/>
      <c r="T81" s="90"/>
      <c r="X81" s="73"/>
      <c r="Y81" s="73"/>
      <c r="Z81" s="73"/>
      <c r="AA81" s="73"/>
      <c r="AB81" s="91" t="s">
        <v>69</v>
      </c>
      <c r="AC81" s="73"/>
      <c r="AE81" s="73"/>
      <c r="AJ81" s="68"/>
      <c r="AK81" s="19"/>
      <c r="AL81" s="19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70</v>
      </c>
      <c r="D82" s="90"/>
      <c r="F82" s="94"/>
      <c r="G82" s="73"/>
      <c r="H82" s="73"/>
      <c r="I82" s="73"/>
      <c r="J82" s="73"/>
      <c r="K82" s="73"/>
      <c r="L82" s="73"/>
      <c r="M82" s="73"/>
      <c r="N82" s="78"/>
      <c r="O82" s="91" t="s">
        <v>71</v>
      </c>
      <c r="P82" s="90"/>
      <c r="R82" s="90"/>
      <c r="S82" s="90"/>
      <c r="T82" s="90"/>
      <c r="X82" s="73"/>
      <c r="Y82" s="73"/>
      <c r="Z82" s="73"/>
      <c r="AA82" s="73"/>
      <c r="AB82" s="91" t="s">
        <v>72</v>
      </c>
      <c r="AC82" s="73"/>
      <c r="AE82" s="73"/>
      <c r="AJ82" s="72"/>
      <c r="AK82" s="5"/>
      <c r="AL82" s="5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90"/>
      <c r="B83" s="90"/>
      <c r="C83" s="91" t="s">
        <v>73</v>
      </c>
      <c r="D83" s="90"/>
      <c r="F83" s="94"/>
      <c r="G83" s="75"/>
      <c r="H83" s="75"/>
      <c r="I83" s="75"/>
      <c r="J83" s="75"/>
      <c r="K83" s="75"/>
      <c r="L83" s="75"/>
      <c r="M83" s="75"/>
      <c r="N83" s="78"/>
      <c r="O83" s="91" t="s">
        <v>74</v>
      </c>
      <c r="P83" s="90"/>
      <c r="R83" s="90"/>
      <c r="S83" s="90"/>
      <c r="T83" s="90"/>
      <c r="X83" s="75"/>
      <c r="Y83" s="75"/>
      <c r="Z83" s="75"/>
      <c r="AA83" s="75"/>
      <c r="AB83" s="91" t="s">
        <v>75</v>
      </c>
      <c r="AC83" s="75"/>
      <c r="AE83" s="75"/>
      <c r="AF83" s="73"/>
      <c r="AG83" s="73"/>
      <c r="AH83" s="73"/>
      <c r="AI83" s="73"/>
      <c r="AJ83" s="19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8"/>
      <c r="B84" s="86"/>
      <c r="C84" s="91" t="s">
        <v>76</v>
      </c>
      <c r="F84" s="91"/>
      <c r="G84" s="73"/>
      <c r="H84" s="73"/>
      <c r="I84" s="73"/>
      <c r="J84" s="73"/>
      <c r="K84" s="73"/>
      <c r="L84" s="73"/>
      <c r="M84" s="73"/>
      <c r="N84" s="78"/>
      <c r="O84" s="91" t="s">
        <v>77</v>
      </c>
      <c r="P84" s="90"/>
      <c r="R84" s="90"/>
      <c r="S84" s="90"/>
      <c r="T84" s="90"/>
      <c r="X84" s="73"/>
      <c r="Y84" s="73"/>
      <c r="Z84" s="73"/>
      <c r="AA84" s="73"/>
      <c r="AB84" s="91" t="s">
        <v>76</v>
      </c>
      <c r="AC84" s="73"/>
      <c r="AE84" s="73"/>
      <c r="AF84" s="63"/>
      <c r="AG84" s="63"/>
      <c r="AH84" s="63"/>
      <c r="AI84" s="63"/>
      <c r="AJ84" s="68"/>
      <c r="AK84" s="19"/>
      <c r="AL84" s="19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N85" s="78"/>
      <c r="O85" s="78"/>
      <c r="P85" s="90"/>
      <c r="Q85" s="90"/>
      <c r="R85" s="90"/>
      <c r="S85" s="90"/>
      <c r="T85" s="90"/>
      <c r="AJ85" s="72"/>
      <c r="AK85" s="5"/>
      <c r="AL85" s="5"/>
      <c r="AM85" s="86"/>
      <c r="AN85" s="86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F86" s="73"/>
      <c r="AG86" s="73"/>
      <c r="AH86" s="73"/>
      <c r="AI86" s="73"/>
      <c r="AJ86" s="72"/>
      <c r="AK86" s="5"/>
      <c r="AL86" s="5"/>
      <c r="AM86" s="72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2" customHeight="1">
      <c r="AF87" s="73"/>
      <c r="AG87" s="73"/>
      <c r="AH87" s="73"/>
      <c r="AI87" s="73"/>
      <c r="AJ87" s="74"/>
      <c r="AK87" s="53"/>
      <c r="AL87" s="53"/>
      <c r="AM87" s="74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F88" s="75"/>
      <c r="AG88" s="75"/>
      <c r="AH88" s="75"/>
      <c r="AI88" s="75"/>
      <c r="AJ88" s="72"/>
      <c r="AK88" s="5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8" customHeight="1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2" customHeight="1">
      <c r="AJ95" s="68"/>
      <c r="AK95" s="19"/>
      <c r="AL95" s="19"/>
      <c r="AM95" s="68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68"/>
      <c r="BA98" s="68"/>
      <c r="BB98" s="68"/>
      <c r="BC98" s="68"/>
      <c r="BD98" s="68"/>
      <c r="BE98" s="68"/>
    </row>
    <row r="99" spans="1:217" s="69" customFormat="1" ht="18" customHeight="1">
      <c r="AJ99" s="68"/>
      <c r="AK99" s="19"/>
      <c r="AL99" s="19"/>
      <c r="AM99" s="68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68"/>
      <c r="BA99" s="68"/>
      <c r="BB99" s="68"/>
      <c r="BC99" s="68"/>
      <c r="BD99" s="68"/>
      <c r="BE99" s="68"/>
    </row>
    <row r="100" spans="1:217" s="69" customFormat="1" ht="18" customHeight="1">
      <c r="AJ100" s="68"/>
      <c r="AK100" s="19"/>
      <c r="AL100" s="19"/>
      <c r="AM100" s="68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68"/>
      <c r="BA100" s="68"/>
      <c r="BB100" s="68"/>
      <c r="BC100" s="68"/>
      <c r="BD100" s="68"/>
      <c r="BE100" s="68"/>
    </row>
    <row r="101" spans="1:217" s="69" customFormat="1" ht="18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68"/>
      <c r="BA101" s="68"/>
      <c r="BB101" s="68"/>
      <c r="BC101" s="68"/>
      <c r="BD101" s="68"/>
      <c r="BE101" s="68"/>
    </row>
    <row r="102" spans="1:217" s="69" customFormat="1" ht="18" customHeight="1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72"/>
      <c r="BA102" s="72"/>
      <c r="BB102" s="72"/>
      <c r="BC102" s="72"/>
      <c r="BD102" s="72"/>
      <c r="BE102" s="72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</row>
    <row r="103" spans="1:217" ht="12.75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19"/>
      <c r="BA103" s="19"/>
      <c r="BB103" s="19"/>
      <c r="BC103" s="19"/>
      <c r="BD103" s="19"/>
      <c r="BE103" s="19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63"/>
      <c r="DE103" s="63"/>
      <c r="DF103" s="63"/>
      <c r="DG103" s="63"/>
      <c r="DH103" s="63"/>
      <c r="DI103" s="63"/>
      <c r="DJ103" s="63"/>
      <c r="DK103" s="63"/>
      <c r="DL103" s="63"/>
      <c r="DM103" s="63"/>
      <c r="DN103" s="63"/>
      <c r="DO103" s="63"/>
      <c r="DP103" s="63"/>
      <c r="DQ103" s="63"/>
      <c r="DR103" s="63"/>
      <c r="DS103" s="63"/>
      <c r="DT103" s="63"/>
      <c r="DU103" s="63"/>
      <c r="DV103" s="63"/>
      <c r="DW103" s="63"/>
      <c r="DX103" s="63"/>
      <c r="DY103" s="63"/>
      <c r="DZ103" s="63"/>
      <c r="EA103" s="63"/>
      <c r="EB103" s="63"/>
      <c r="EC103" s="63"/>
      <c r="ED103" s="63"/>
      <c r="EE103" s="63"/>
      <c r="EF103" s="63"/>
      <c r="EG103" s="63"/>
      <c r="EH103" s="63"/>
      <c r="EI103" s="63"/>
      <c r="EJ103" s="63"/>
      <c r="EK103" s="63"/>
      <c r="EL103" s="63"/>
      <c r="EM103" s="63"/>
      <c r="EN103" s="63"/>
      <c r="EO103" s="63"/>
      <c r="EP103" s="63"/>
      <c r="EQ103" s="63"/>
      <c r="ER103" s="63"/>
      <c r="ES103" s="63"/>
      <c r="ET103" s="63"/>
      <c r="EU103" s="63"/>
      <c r="EV103" s="63"/>
      <c r="EW103" s="63"/>
      <c r="EX103" s="63"/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3"/>
      <c r="FK103" s="63"/>
      <c r="FL103" s="63"/>
      <c r="FM103" s="63"/>
      <c r="FN103" s="63"/>
      <c r="FO103" s="63"/>
      <c r="FP103" s="63"/>
      <c r="FQ103" s="63"/>
      <c r="FR103" s="63"/>
      <c r="FS103" s="63"/>
      <c r="FT103" s="63"/>
      <c r="FU103" s="63"/>
      <c r="FV103" s="63"/>
      <c r="FW103" s="63"/>
      <c r="FX103" s="63"/>
      <c r="FY103" s="63"/>
      <c r="FZ103" s="63"/>
      <c r="GA103" s="63"/>
      <c r="GB103" s="63"/>
      <c r="GC103" s="63"/>
      <c r="GD103" s="63"/>
      <c r="GE103" s="63"/>
      <c r="GF103" s="63"/>
      <c r="GG103" s="63"/>
      <c r="GH103" s="63"/>
      <c r="GI103" s="63"/>
      <c r="GJ103" s="63"/>
      <c r="GK103" s="63"/>
      <c r="GL103" s="63"/>
      <c r="GM103" s="63"/>
      <c r="GN103" s="63"/>
      <c r="GO103" s="63"/>
      <c r="GP103" s="63"/>
      <c r="GQ103" s="63"/>
      <c r="GR103" s="63"/>
      <c r="GS103" s="63"/>
      <c r="GT103" s="63"/>
      <c r="GU103" s="63"/>
      <c r="GV103" s="63"/>
      <c r="GW103" s="63"/>
      <c r="GX103" s="63"/>
      <c r="GY103" s="63"/>
      <c r="GZ103" s="63"/>
      <c r="HA103" s="63"/>
      <c r="HB103" s="63"/>
      <c r="HC103" s="63"/>
      <c r="HD103" s="63"/>
      <c r="HE103" s="63"/>
      <c r="HF103" s="63"/>
      <c r="HG103" s="63"/>
      <c r="HH103" s="63"/>
      <c r="HI103" s="63"/>
    </row>
    <row r="104" spans="1:217" s="63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  <c r="EG104" s="69"/>
      <c r="EH104" s="69"/>
      <c r="EI104" s="69"/>
      <c r="EJ104" s="69"/>
      <c r="EK104" s="69"/>
      <c r="EL104" s="69"/>
      <c r="EM104" s="69"/>
      <c r="EN104" s="69"/>
      <c r="EO104" s="69"/>
      <c r="EP104" s="69"/>
      <c r="EQ104" s="69"/>
      <c r="ER104" s="69"/>
      <c r="ES104" s="69"/>
      <c r="ET104" s="69"/>
      <c r="EU104" s="69"/>
      <c r="EV104" s="69"/>
      <c r="EW104" s="69"/>
      <c r="EX104" s="69"/>
      <c r="EY104" s="69"/>
      <c r="EZ104" s="69"/>
      <c r="FA104" s="69"/>
      <c r="FB104" s="69"/>
      <c r="FC104" s="69"/>
      <c r="FD104" s="69"/>
      <c r="FE104" s="69"/>
      <c r="FF104" s="69"/>
      <c r="FG104" s="69"/>
      <c r="FH104" s="69"/>
      <c r="FI104" s="69"/>
      <c r="FJ104" s="69"/>
      <c r="FK104" s="69"/>
      <c r="FL104" s="69"/>
      <c r="FM104" s="69"/>
      <c r="FN104" s="69"/>
      <c r="FO104" s="69"/>
      <c r="FP104" s="69"/>
      <c r="FQ104" s="69"/>
      <c r="FR104" s="69"/>
      <c r="FS104" s="69"/>
      <c r="FT104" s="69"/>
      <c r="FU104" s="69"/>
      <c r="FV104" s="69"/>
      <c r="FW104" s="69"/>
      <c r="FX104" s="69"/>
      <c r="FY104" s="69"/>
      <c r="FZ104" s="69"/>
      <c r="GA104" s="69"/>
      <c r="GB104" s="69"/>
      <c r="GC104" s="69"/>
      <c r="GD104" s="69"/>
      <c r="GE104" s="69"/>
      <c r="GF104" s="69"/>
      <c r="GG104" s="69"/>
      <c r="GH104" s="69"/>
      <c r="GI104" s="69"/>
      <c r="GJ104" s="69"/>
      <c r="GK104" s="69"/>
      <c r="GL104" s="69"/>
      <c r="GM104" s="69"/>
      <c r="GN104" s="69"/>
      <c r="GO104" s="69"/>
      <c r="GP104" s="69"/>
      <c r="GQ104" s="69"/>
      <c r="GR104" s="69"/>
      <c r="GS104" s="69"/>
      <c r="GT104" s="69"/>
      <c r="GU104" s="69"/>
      <c r="GV104" s="69"/>
      <c r="GW104" s="69"/>
      <c r="GX104" s="69"/>
      <c r="GY104" s="69"/>
      <c r="GZ104" s="69"/>
      <c r="HA104" s="69"/>
      <c r="HB104" s="69"/>
      <c r="HC104" s="69"/>
      <c r="HD104" s="69"/>
      <c r="HE104" s="69"/>
      <c r="HF104" s="69"/>
      <c r="HG104" s="69"/>
      <c r="HH104" s="69"/>
      <c r="HI104" s="69"/>
    </row>
    <row r="105" spans="1:217" s="69" customFormat="1" ht="3.95" customHeight="1">
      <c r="U105" s="73"/>
      <c r="V105" s="7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72"/>
      <c r="BA105" s="72"/>
      <c r="BB105" s="72"/>
      <c r="BC105" s="72"/>
      <c r="BD105" s="72"/>
      <c r="BE105" s="72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</row>
    <row r="106" spans="1:217" ht="14.25" customHeight="1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3"/>
      <c r="V106" s="63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</row>
    <row r="107" spans="1:217" ht="20.100000000000001" customHeight="1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74"/>
      <c r="BA107" s="74"/>
      <c r="BB107" s="74"/>
      <c r="BC107" s="74"/>
      <c r="BD107" s="74"/>
      <c r="BE107" s="74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</row>
    <row r="108" spans="1:217" s="75" customFormat="1" ht="18" customHeight="1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73"/>
      <c r="V108" s="73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72"/>
      <c r="BA108" s="72"/>
      <c r="BB108" s="72"/>
      <c r="BC108" s="72"/>
      <c r="BD108" s="72"/>
      <c r="BE108" s="72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</row>
    <row r="109" spans="1:217" ht="18" customHeight="1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</row>
    <row r="110" spans="1:217" s="69" customFormat="1" ht="18" customHeight="1">
      <c r="U110" s="75"/>
      <c r="V110" s="75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2" customHeight="1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W116" s="6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X117" s="63"/>
      <c r="Y117" s="63"/>
      <c r="Z117" s="63"/>
      <c r="AA117" s="63"/>
      <c r="AB117" s="63"/>
      <c r="AC117" s="63"/>
      <c r="AD117" s="63"/>
      <c r="AE117" s="6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W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19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W120" s="75"/>
      <c r="X120" s="73"/>
      <c r="Y120" s="73"/>
      <c r="Z120" s="73"/>
      <c r="AA120" s="73"/>
      <c r="AB120" s="73"/>
      <c r="AC120" s="73"/>
      <c r="AD120" s="73"/>
      <c r="AE120" s="73"/>
      <c r="AJ120" s="72"/>
      <c r="AK120" s="5"/>
      <c r="AL120" s="5"/>
      <c r="AM120" s="72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W121" s="73"/>
      <c r="X121" s="75"/>
      <c r="Y121" s="75"/>
      <c r="Z121" s="75"/>
      <c r="AA121" s="75"/>
      <c r="AB121" s="75"/>
      <c r="AC121" s="75"/>
      <c r="AD121" s="75"/>
      <c r="AE121" s="75"/>
      <c r="AF121" s="73"/>
      <c r="AG121" s="73"/>
      <c r="AH121" s="73"/>
      <c r="AI121" s="73"/>
      <c r="AJ121" s="19"/>
      <c r="AK121" s="19"/>
      <c r="AL121" s="19"/>
      <c r="AM121" s="19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X122" s="73"/>
      <c r="Y122" s="73"/>
      <c r="Z122" s="73"/>
      <c r="AA122" s="73"/>
      <c r="AB122" s="73"/>
      <c r="AC122" s="73"/>
      <c r="AD122" s="73"/>
      <c r="AE122" s="73"/>
      <c r="AF122" s="63"/>
      <c r="AG122" s="63"/>
      <c r="AH122" s="63"/>
      <c r="AI122" s="63"/>
      <c r="AJ122" s="68"/>
      <c r="AK122" s="19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F124" s="73"/>
      <c r="AG124" s="73"/>
      <c r="AH124" s="73"/>
      <c r="AI124" s="73"/>
      <c r="AJ124" s="72"/>
      <c r="AK124" s="5"/>
      <c r="AL124" s="5"/>
      <c r="AM124" s="72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>
      <c r="AF125" s="73"/>
      <c r="AG125" s="73"/>
      <c r="AH125" s="73"/>
      <c r="AI125" s="73"/>
      <c r="AJ125" s="74"/>
      <c r="AK125" s="53"/>
      <c r="AL125" s="53"/>
      <c r="AM125" s="74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F126" s="75"/>
      <c r="AG126" s="75"/>
      <c r="AH126" s="75"/>
      <c r="AI126" s="75"/>
      <c r="AJ126" s="72"/>
      <c r="AK126" s="5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F127" s="73"/>
      <c r="AG127" s="73"/>
      <c r="AH127" s="73"/>
      <c r="AI127" s="73"/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2" customHeight="1">
      <c r="AJ133" s="68"/>
      <c r="AK133" s="19"/>
      <c r="AL133" s="19"/>
      <c r="AM133" s="68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68"/>
      <c r="BA133" s="68"/>
      <c r="BB133" s="68"/>
      <c r="BC133" s="68"/>
      <c r="BD133" s="68"/>
      <c r="BE133" s="68"/>
    </row>
    <row r="134" spans="1:217" s="69" customFormat="1" ht="18" customHeight="1">
      <c r="AJ134" s="68"/>
      <c r="AK134" s="19"/>
      <c r="AL134" s="19"/>
      <c r="AM134" s="68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68"/>
      <c r="BA134" s="68"/>
      <c r="BB134" s="68"/>
      <c r="BC134" s="68"/>
      <c r="BD134" s="68"/>
      <c r="BE134" s="68"/>
    </row>
    <row r="135" spans="1:217" s="69" customFormat="1" ht="18" customHeight="1"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68"/>
      <c r="BA136" s="68"/>
      <c r="BB136" s="68"/>
      <c r="BC136" s="68"/>
      <c r="BD136" s="68"/>
      <c r="BE136" s="68"/>
    </row>
    <row r="137" spans="1:217" s="69" customFormat="1" ht="18" customHeight="1">
      <c r="AJ137" s="68"/>
      <c r="AK137" s="19"/>
      <c r="AL137" s="19"/>
      <c r="AM137" s="68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68"/>
      <c r="BA137" s="68"/>
      <c r="BB137" s="68"/>
      <c r="BC137" s="68"/>
      <c r="BD137" s="68"/>
      <c r="BE137" s="68"/>
    </row>
    <row r="138" spans="1:217" s="69" customFormat="1" ht="18" customHeight="1">
      <c r="AJ138" s="68"/>
      <c r="AK138" s="19"/>
      <c r="AL138" s="19"/>
      <c r="AM138" s="68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68"/>
      <c r="BA138" s="68"/>
      <c r="BB138" s="68"/>
      <c r="BC138" s="68"/>
      <c r="BD138" s="68"/>
      <c r="BE138" s="68"/>
    </row>
    <row r="139" spans="1:217" s="69" customFormat="1" ht="18" customHeight="1"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68"/>
      <c r="BA139" s="68"/>
      <c r="BB139" s="68"/>
      <c r="BC139" s="68"/>
      <c r="BD139" s="68"/>
      <c r="BE139" s="68"/>
    </row>
    <row r="140" spans="1:217" s="69" customFormat="1" ht="18" customHeight="1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72"/>
      <c r="BA140" s="72"/>
      <c r="BB140" s="72"/>
      <c r="BC140" s="72"/>
      <c r="BD140" s="72"/>
      <c r="BE140" s="72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</row>
    <row r="141" spans="1:217" ht="12.75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19"/>
      <c r="BA141" s="19"/>
      <c r="BB141" s="19"/>
      <c r="BC141" s="19"/>
      <c r="BD141" s="19"/>
      <c r="BE141" s="19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63"/>
      <c r="CB141" s="63"/>
      <c r="CC141" s="63"/>
      <c r="CD141" s="63"/>
      <c r="CE141" s="63"/>
      <c r="CF141" s="63"/>
      <c r="CG141" s="63"/>
      <c r="CH141" s="63"/>
      <c r="CI141" s="63"/>
      <c r="CJ141" s="63"/>
      <c r="CK141" s="63"/>
      <c r="CL141" s="63"/>
      <c r="CM141" s="63"/>
      <c r="CN141" s="63"/>
      <c r="CO141" s="63"/>
      <c r="CP141" s="63"/>
      <c r="CQ141" s="63"/>
      <c r="CR141" s="63"/>
      <c r="CS141" s="63"/>
      <c r="CT141" s="63"/>
      <c r="CU141" s="63"/>
      <c r="CV141" s="63"/>
      <c r="CW141" s="63"/>
      <c r="CX141" s="63"/>
      <c r="CY141" s="63"/>
      <c r="CZ141" s="63"/>
      <c r="DA141" s="63"/>
      <c r="DB141" s="63"/>
      <c r="DC141" s="63"/>
      <c r="DD141" s="63"/>
      <c r="DE141" s="63"/>
      <c r="DF141" s="63"/>
      <c r="DG141" s="63"/>
      <c r="DH141" s="63"/>
      <c r="DI141" s="63"/>
      <c r="DJ141" s="63"/>
      <c r="DK141" s="63"/>
      <c r="DL141" s="63"/>
      <c r="DM141" s="63"/>
      <c r="DN141" s="63"/>
      <c r="DO141" s="63"/>
      <c r="DP141" s="63"/>
      <c r="DQ141" s="63"/>
      <c r="DR141" s="63"/>
      <c r="DS141" s="63"/>
      <c r="DT141" s="63"/>
      <c r="DU141" s="63"/>
      <c r="DV141" s="63"/>
      <c r="DW141" s="63"/>
      <c r="DX141" s="63"/>
      <c r="DY141" s="63"/>
      <c r="DZ141" s="63"/>
      <c r="EA141" s="63"/>
      <c r="EB141" s="63"/>
      <c r="EC141" s="63"/>
      <c r="ED141" s="63"/>
      <c r="EE141" s="63"/>
      <c r="EF141" s="63"/>
      <c r="EG141" s="63"/>
      <c r="EH141" s="63"/>
      <c r="EI141" s="63"/>
      <c r="EJ141" s="63"/>
      <c r="EK141" s="63"/>
      <c r="EL141" s="63"/>
      <c r="EM141" s="63"/>
      <c r="EN141" s="63"/>
      <c r="EO141" s="63"/>
      <c r="EP141" s="63"/>
      <c r="EQ141" s="63"/>
      <c r="ER141" s="63"/>
      <c r="ES141" s="63"/>
      <c r="ET141" s="63"/>
      <c r="EU141" s="63"/>
      <c r="EV141" s="63"/>
      <c r="EW141" s="63"/>
      <c r="EX141" s="63"/>
      <c r="EY141" s="63"/>
      <c r="EZ141" s="63"/>
      <c r="FA141" s="63"/>
      <c r="FB141" s="63"/>
      <c r="FC141" s="63"/>
      <c r="FD141" s="63"/>
      <c r="FE141" s="63"/>
      <c r="FF141" s="63"/>
      <c r="FG141" s="63"/>
      <c r="FH141" s="63"/>
      <c r="FI141" s="63"/>
      <c r="FJ141" s="63"/>
      <c r="FK141" s="63"/>
      <c r="FL141" s="63"/>
      <c r="FM141" s="63"/>
      <c r="FN141" s="63"/>
      <c r="FO141" s="63"/>
      <c r="FP141" s="63"/>
      <c r="FQ141" s="63"/>
      <c r="FR141" s="63"/>
      <c r="FS141" s="63"/>
      <c r="FT141" s="63"/>
      <c r="FU141" s="63"/>
      <c r="FV141" s="63"/>
      <c r="FW141" s="63"/>
      <c r="FX141" s="63"/>
      <c r="FY141" s="63"/>
      <c r="FZ141" s="63"/>
      <c r="GA141" s="63"/>
      <c r="GB141" s="63"/>
      <c r="GC141" s="63"/>
      <c r="GD141" s="63"/>
      <c r="GE141" s="63"/>
      <c r="GF141" s="63"/>
      <c r="GG141" s="63"/>
      <c r="GH141" s="63"/>
      <c r="GI141" s="63"/>
      <c r="GJ141" s="63"/>
      <c r="GK141" s="63"/>
      <c r="GL141" s="63"/>
      <c r="GM141" s="63"/>
      <c r="GN141" s="63"/>
      <c r="GO141" s="63"/>
      <c r="GP141" s="63"/>
      <c r="GQ141" s="63"/>
      <c r="GR141" s="63"/>
      <c r="GS141" s="63"/>
      <c r="GT141" s="63"/>
      <c r="GU141" s="63"/>
      <c r="GV141" s="63"/>
      <c r="GW141" s="63"/>
      <c r="GX141" s="63"/>
      <c r="GY141" s="63"/>
      <c r="GZ141" s="63"/>
      <c r="HA141" s="63"/>
      <c r="HB141" s="63"/>
      <c r="HC141" s="63"/>
      <c r="HD141" s="63"/>
      <c r="HE141" s="63"/>
      <c r="HF141" s="63"/>
      <c r="HG141" s="63"/>
      <c r="HH141" s="63"/>
      <c r="HI141" s="63"/>
    </row>
    <row r="142" spans="1:217" s="63" customFormat="1" ht="18" customHeight="1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73"/>
      <c r="V142" s="73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69"/>
      <c r="CB142" s="69"/>
      <c r="CC142" s="69"/>
      <c r="CD142" s="69"/>
      <c r="CE142" s="69"/>
      <c r="CF142" s="69"/>
      <c r="CG142" s="69"/>
      <c r="CH142" s="69"/>
      <c r="CI142" s="69"/>
      <c r="CJ142" s="69"/>
      <c r="CK142" s="69"/>
      <c r="CL142" s="69"/>
      <c r="CM142" s="69"/>
      <c r="CN142" s="69"/>
      <c r="CO142" s="69"/>
      <c r="CP142" s="69"/>
      <c r="CQ142" s="69"/>
      <c r="CR142" s="69"/>
      <c r="CS142" s="69"/>
      <c r="CT142" s="69"/>
      <c r="CU142" s="69"/>
      <c r="CV142" s="69"/>
      <c r="CW142" s="69"/>
      <c r="CX142" s="69"/>
      <c r="CY142" s="69"/>
      <c r="CZ142" s="69"/>
      <c r="DA142" s="69"/>
      <c r="DB142" s="69"/>
      <c r="DC142" s="69"/>
      <c r="DD142" s="69"/>
      <c r="DE142" s="69"/>
      <c r="DF142" s="69"/>
      <c r="DG142" s="69"/>
      <c r="DH142" s="69"/>
      <c r="DI142" s="69"/>
      <c r="DJ142" s="69"/>
      <c r="DK142" s="69"/>
      <c r="DL142" s="69"/>
      <c r="DM142" s="69"/>
      <c r="DN142" s="69"/>
      <c r="DO142" s="69"/>
      <c r="DP142" s="69"/>
      <c r="DQ142" s="69"/>
      <c r="DR142" s="69"/>
      <c r="DS142" s="69"/>
      <c r="DT142" s="69"/>
      <c r="DU142" s="69"/>
      <c r="DV142" s="69"/>
      <c r="DW142" s="69"/>
      <c r="DX142" s="69"/>
      <c r="DY142" s="69"/>
      <c r="DZ142" s="69"/>
      <c r="EA142" s="69"/>
      <c r="EB142" s="69"/>
      <c r="EC142" s="69"/>
      <c r="ED142" s="69"/>
      <c r="EE142" s="69"/>
      <c r="EF142" s="69"/>
      <c r="EG142" s="69"/>
      <c r="EH142" s="69"/>
      <c r="EI142" s="69"/>
      <c r="EJ142" s="69"/>
      <c r="EK142" s="69"/>
      <c r="EL142" s="69"/>
      <c r="EM142" s="69"/>
      <c r="EN142" s="69"/>
      <c r="EO142" s="69"/>
      <c r="EP142" s="69"/>
      <c r="EQ142" s="69"/>
      <c r="ER142" s="69"/>
      <c r="ES142" s="69"/>
      <c r="ET142" s="69"/>
      <c r="EU142" s="69"/>
      <c r="EV142" s="69"/>
      <c r="EW142" s="69"/>
      <c r="EX142" s="69"/>
      <c r="EY142" s="69"/>
      <c r="EZ142" s="69"/>
      <c r="FA142" s="69"/>
      <c r="FB142" s="69"/>
      <c r="FC142" s="69"/>
      <c r="FD142" s="69"/>
      <c r="FE142" s="69"/>
      <c r="FF142" s="69"/>
      <c r="FG142" s="69"/>
      <c r="FH142" s="69"/>
      <c r="FI142" s="69"/>
      <c r="FJ142" s="69"/>
      <c r="FK142" s="69"/>
      <c r="FL142" s="69"/>
      <c r="FM142" s="69"/>
      <c r="FN142" s="69"/>
      <c r="FO142" s="69"/>
      <c r="FP142" s="69"/>
      <c r="FQ142" s="69"/>
      <c r="FR142" s="69"/>
      <c r="FS142" s="69"/>
      <c r="FT142" s="69"/>
      <c r="FU142" s="69"/>
      <c r="FV142" s="69"/>
      <c r="FW142" s="69"/>
      <c r="FX142" s="69"/>
      <c r="FY142" s="69"/>
      <c r="FZ142" s="69"/>
      <c r="GA142" s="69"/>
      <c r="GB142" s="69"/>
      <c r="GC142" s="69"/>
      <c r="GD142" s="69"/>
      <c r="GE142" s="69"/>
      <c r="GF142" s="69"/>
      <c r="GG142" s="69"/>
      <c r="GH142" s="69"/>
      <c r="GI142" s="69"/>
      <c r="GJ142" s="69"/>
      <c r="GK142" s="69"/>
      <c r="GL142" s="69"/>
      <c r="GM142" s="69"/>
      <c r="GN142" s="69"/>
      <c r="GO142" s="69"/>
      <c r="GP142" s="69"/>
      <c r="GQ142" s="69"/>
      <c r="GR142" s="69"/>
      <c r="GS142" s="69"/>
      <c r="GT142" s="69"/>
      <c r="GU142" s="69"/>
      <c r="GV142" s="69"/>
      <c r="GW142" s="69"/>
      <c r="GX142" s="69"/>
      <c r="GY142" s="69"/>
      <c r="GZ142" s="69"/>
      <c r="HA142" s="69"/>
      <c r="HB142" s="69"/>
      <c r="HC142" s="69"/>
      <c r="HD142" s="69"/>
      <c r="HE142" s="69"/>
      <c r="HF142" s="69"/>
      <c r="HG142" s="69"/>
      <c r="HH142" s="69"/>
      <c r="HI142" s="69"/>
    </row>
    <row r="143" spans="1:217" s="69" customFormat="1" ht="3.95" customHeight="1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72"/>
      <c r="BA143" s="72"/>
      <c r="BB143" s="72"/>
      <c r="BC143" s="72"/>
      <c r="BD143" s="72"/>
      <c r="BE143" s="72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</row>
    <row r="144" spans="1:217" ht="14.25" customHeight="1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</row>
    <row r="145" spans="1:217" ht="20.100000000000001" customHeight="1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74"/>
      <c r="BA145" s="74"/>
      <c r="BB145" s="74"/>
      <c r="BC145" s="74"/>
      <c r="BD145" s="74"/>
      <c r="BE145" s="74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  <c r="EE145" s="75"/>
      <c r="EF145" s="75"/>
      <c r="EG145" s="75"/>
      <c r="EH145" s="75"/>
      <c r="EI145" s="75"/>
      <c r="EJ145" s="75"/>
      <c r="EK145" s="75"/>
      <c r="EL145" s="75"/>
      <c r="EM145" s="75"/>
      <c r="EN145" s="75"/>
      <c r="EO145" s="75"/>
      <c r="EP145" s="75"/>
      <c r="EQ145" s="75"/>
      <c r="ER145" s="75"/>
      <c r="ES145" s="75"/>
      <c r="ET145" s="75"/>
      <c r="EU145" s="75"/>
      <c r="EV145" s="75"/>
      <c r="EW145" s="75"/>
      <c r="EX145" s="75"/>
      <c r="EY145" s="75"/>
      <c r="EZ145" s="75"/>
      <c r="FA145" s="75"/>
      <c r="FB145" s="75"/>
      <c r="FC145" s="75"/>
      <c r="FD145" s="75"/>
      <c r="FE145" s="75"/>
      <c r="FF145" s="75"/>
      <c r="FG145" s="75"/>
      <c r="FH145" s="75"/>
      <c r="FI145" s="75"/>
      <c r="FJ145" s="75"/>
      <c r="FK145" s="75"/>
      <c r="FL145" s="75"/>
      <c r="FM145" s="75"/>
      <c r="FN145" s="75"/>
      <c r="FO145" s="75"/>
      <c r="FP145" s="75"/>
      <c r="FQ145" s="75"/>
      <c r="FR145" s="75"/>
      <c r="FS145" s="75"/>
      <c r="FT145" s="75"/>
      <c r="FU145" s="75"/>
      <c r="FV145" s="75"/>
      <c r="FW145" s="75"/>
      <c r="FX145" s="75"/>
      <c r="FY145" s="75"/>
      <c r="FZ145" s="75"/>
      <c r="GA145" s="75"/>
      <c r="GB145" s="75"/>
      <c r="GC145" s="75"/>
      <c r="GD145" s="75"/>
      <c r="GE145" s="75"/>
      <c r="GF145" s="75"/>
      <c r="GG145" s="75"/>
      <c r="GH145" s="75"/>
      <c r="GI145" s="75"/>
      <c r="GJ145" s="75"/>
      <c r="GK145" s="75"/>
      <c r="GL145" s="75"/>
      <c r="GM145" s="75"/>
      <c r="GN145" s="75"/>
      <c r="GO145" s="75"/>
      <c r="GP145" s="75"/>
      <c r="GQ145" s="75"/>
      <c r="GR145" s="75"/>
      <c r="GS145" s="75"/>
      <c r="GT145" s="75"/>
      <c r="GU145" s="75"/>
      <c r="GV145" s="75"/>
      <c r="GW145" s="75"/>
      <c r="GX145" s="75"/>
      <c r="GY145" s="75"/>
      <c r="GZ145" s="75"/>
      <c r="HA145" s="75"/>
      <c r="HB145" s="75"/>
      <c r="HC145" s="75"/>
      <c r="HD145" s="75"/>
      <c r="HE145" s="75"/>
      <c r="HF145" s="75"/>
      <c r="HG145" s="75"/>
      <c r="HH145" s="75"/>
      <c r="HI145" s="75"/>
    </row>
    <row r="146" spans="1:217" s="75" customFormat="1" ht="18" customHeight="1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73"/>
      <c r="V146" s="73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72"/>
      <c r="BA146" s="72"/>
      <c r="BB146" s="72"/>
      <c r="BC146" s="72"/>
      <c r="BD146" s="72"/>
      <c r="BE146" s="72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</row>
    <row r="147" spans="1:217" ht="18" customHeight="1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  <c r="CW147" s="69"/>
      <c r="CX147" s="69"/>
      <c r="CY147" s="69"/>
      <c r="CZ147" s="69"/>
      <c r="DA147" s="69"/>
      <c r="DB147" s="69"/>
      <c r="DC147" s="69"/>
      <c r="DD147" s="69"/>
      <c r="DE147" s="69"/>
      <c r="DF147" s="69"/>
      <c r="DG147" s="69"/>
      <c r="DH147" s="69"/>
      <c r="DI147" s="69"/>
      <c r="DJ147" s="69"/>
      <c r="DK147" s="69"/>
      <c r="DL147" s="69"/>
      <c r="DM147" s="69"/>
      <c r="DN147" s="69"/>
      <c r="DO147" s="69"/>
      <c r="DP147" s="69"/>
      <c r="DQ147" s="69"/>
      <c r="DR147" s="69"/>
      <c r="DS147" s="69"/>
      <c r="DT147" s="69"/>
      <c r="DU147" s="69"/>
      <c r="DV147" s="69"/>
      <c r="DW147" s="69"/>
      <c r="DX147" s="69"/>
      <c r="DY147" s="69"/>
      <c r="DZ147" s="69"/>
      <c r="EA147" s="69"/>
      <c r="EB147" s="69"/>
      <c r="EC147" s="69"/>
      <c r="ED147" s="69"/>
      <c r="EE147" s="69"/>
      <c r="EF147" s="69"/>
      <c r="EG147" s="69"/>
      <c r="EH147" s="69"/>
      <c r="EI147" s="69"/>
      <c r="EJ147" s="69"/>
      <c r="EK147" s="69"/>
      <c r="EL147" s="69"/>
      <c r="EM147" s="69"/>
      <c r="EN147" s="69"/>
      <c r="EO147" s="69"/>
      <c r="EP147" s="69"/>
      <c r="EQ147" s="69"/>
      <c r="ER147" s="69"/>
      <c r="ES147" s="69"/>
      <c r="ET147" s="69"/>
      <c r="EU147" s="69"/>
      <c r="EV147" s="69"/>
      <c r="EW147" s="69"/>
      <c r="EX147" s="69"/>
      <c r="EY147" s="69"/>
      <c r="EZ147" s="69"/>
      <c r="FA147" s="69"/>
      <c r="FB147" s="69"/>
      <c r="FC147" s="69"/>
      <c r="FD147" s="69"/>
      <c r="FE147" s="69"/>
      <c r="FF147" s="69"/>
      <c r="FG147" s="69"/>
      <c r="FH147" s="69"/>
      <c r="FI147" s="69"/>
      <c r="FJ147" s="69"/>
      <c r="FK147" s="69"/>
      <c r="FL147" s="69"/>
      <c r="FM147" s="69"/>
      <c r="FN147" s="69"/>
      <c r="FO147" s="69"/>
      <c r="FP147" s="69"/>
      <c r="FQ147" s="69"/>
      <c r="FR147" s="69"/>
      <c r="FS147" s="69"/>
      <c r="FT147" s="69"/>
      <c r="FU147" s="69"/>
      <c r="FV147" s="69"/>
      <c r="FW147" s="69"/>
      <c r="FX147" s="69"/>
      <c r="FY147" s="69"/>
      <c r="FZ147" s="69"/>
      <c r="GA147" s="69"/>
      <c r="GB147" s="69"/>
      <c r="GC147" s="69"/>
      <c r="GD147" s="69"/>
      <c r="GE147" s="69"/>
      <c r="GF147" s="69"/>
      <c r="GG147" s="69"/>
      <c r="GH147" s="69"/>
      <c r="GI147" s="69"/>
      <c r="GJ147" s="69"/>
      <c r="GK147" s="69"/>
      <c r="GL147" s="69"/>
      <c r="GM147" s="69"/>
      <c r="GN147" s="69"/>
      <c r="GO147" s="69"/>
      <c r="GP147" s="69"/>
      <c r="GQ147" s="69"/>
      <c r="GR147" s="69"/>
      <c r="GS147" s="69"/>
      <c r="GT147" s="69"/>
      <c r="GU147" s="69"/>
      <c r="GV147" s="69"/>
      <c r="GW147" s="69"/>
      <c r="GX147" s="69"/>
      <c r="GY147" s="69"/>
      <c r="GZ147" s="69"/>
      <c r="HA147" s="69"/>
      <c r="HB147" s="69"/>
      <c r="HC147" s="69"/>
      <c r="HD147" s="69"/>
      <c r="HE147" s="69"/>
      <c r="HF147" s="69"/>
      <c r="HG147" s="69"/>
      <c r="HH147" s="69"/>
      <c r="HI147" s="69"/>
    </row>
    <row r="148" spans="1:217" s="69" customFormat="1" ht="18" customHeight="1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217" s="69" customFormat="1" ht="18" customHeight="1">
      <c r="U149" s="73"/>
      <c r="V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217" s="69" customFormat="1" ht="18" customHeight="1">
      <c r="U150" s="73"/>
      <c r="V150" s="73"/>
      <c r="W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21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21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21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217" s="69" customFormat="1" ht="12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21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21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21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19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21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2"/>
      <c r="AK158" s="5"/>
      <c r="AL158" s="5"/>
      <c r="AM158" s="72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217" s="69" customFormat="1" ht="18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19"/>
      <c r="AK159" s="19"/>
      <c r="AL159" s="19"/>
      <c r="AM159" s="19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21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19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5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5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2"/>
      <c r="AK162" s="5"/>
      <c r="AL162" s="5"/>
      <c r="AM162" s="72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57" s="69" customFormat="1" ht="12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4"/>
      <c r="AK163" s="53"/>
      <c r="AL163" s="53"/>
      <c r="AM163" s="74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5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5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5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5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57" s="69" customFormat="1" ht="18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5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5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5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57" s="69" customFormat="1" ht="12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68"/>
      <c r="BA171" s="68"/>
      <c r="BB171" s="68"/>
      <c r="BC171" s="68"/>
      <c r="BD171" s="68"/>
      <c r="BE171" s="68"/>
    </row>
    <row r="172" spans="1:5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68"/>
      <c r="BA172" s="68"/>
      <c r="BB172" s="68"/>
      <c r="BC172" s="68"/>
      <c r="BD172" s="68"/>
      <c r="BE172" s="68"/>
    </row>
    <row r="173" spans="1:5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5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68"/>
      <c r="BA174" s="68"/>
      <c r="BB174" s="68"/>
      <c r="BC174" s="68"/>
      <c r="BD174" s="68"/>
      <c r="BE174" s="68"/>
    </row>
    <row r="175" spans="1:57" s="69" customFormat="1" ht="18" customHeight="1">
      <c r="A175" s="95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68"/>
      <c r="AK175" s="19"/>
      <c r="AL175" s="19"/>
      <c r="AM175" s="68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68"/>
      <c r="BA175" s="68"/>
      <c r="BB175" s="68"/>
      <c r="BC175" s="68"/>
      <c r="BD175" s="68"/>
      <c r="BE175" s="68"/>
    </row>
    <row r="176" spans="1:57" s="69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68"/>
      <c r="BA176" s="68"/>
      <c r="BB176" s="68"/>
      <c r="BC176" s="68"/>
      <c r="BD176" s="68"/>
      <c r="BE176" s="68"/>
    </row>
    <row r="177" spans="1:217" s="69" customFormat="1" ht="18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68"/>
      <c r="BA177" s="68"/>
      <c r="BB177" s="68"/>
      <c r="BC177" s="68"/>
      <c r="BD177" s="68"/>
      <c r="BE177" s="68"/>
    </row>
    <row r="178" spans="1:217" s="69" customFormat="1" ht="18" customHeight="1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72"/>
      <c r="BA178" s="72"/>
      <c r="BB178" s="72"/>
      <c r="BC178" s="72"/>
      <c r="BD178" s="72"/>
      <c r="BE178" s="72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</row>
    <row r="179" spans="1:217" ht="5.65" customHeight="1"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19"/>
      <c r="BA179" s="19"/>
      <c r="BB179" s="19"/>
      <c r="BC179" s="19"/>
      <c r="BD179" s="19"/>
      <c r="BE179" s="19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63"/>
      <c r="CB179" s="63"/>
      <c r="CC179" s="63"/>
      <c r="CD179" s="63"/>
      <c r="CE179" s="63"/>
      <c r="CF179" s="63"/>
      <c r="CG179" s="63"/>
      <c r="CH179" s="63"/>
      <c r="CI179" s="63"/>
      <c r="CJ179" s="63"/>
      <c r="CK179" s="63"/>
      <c r="CL179" s="63"/>
      <c r="CM179" s="63"/>
      <c r="CN179" s="63"/>
      <c r="CO179" s="63"/>
      <c r="CP179" s="63"/>
      <c r="CQ179" s="63"/>
      <c r="CR179" s="63"/>
      <c r="CS179" s="63"/>
      <c r="CT179" s="63"/>
      <c r="CU179" s="63"/>
      <c r="CV179" s="63"/>
      <c r="CW179" s="63"/>
      <c r="CX179" s="63"/>
      <c r="CY179" s="63"/>
      <c r="CZ179" s="63"/>
      <c r="DA179" s="63"/>
      <c r="DB179" s="63"/>
      <c r="DC179" s="63"/>
      <c r="DD179" s="63"/>
      <c r="DE179" s="63"/>
      <c r="DF179" s="63"/>
      <c r="DG179" s="63"/>
      <c r="DH179" s="63"/>
      <c r="DI179" s="63"/>
      <c r="DJ179" s="63"/>
      <c r="DK179" s="63"/>
      <c r="DL179" s="63"/>
      <c r="DM179" s="63"/>
      <c r="DN179" s="63"/>
      <c r="DO179" s="63"/>
      <c r="DP179" s="63"/>
      <c r="DQ179" s="63"/>
      <c r="DR179" s="63"/>
      <c r="DS179" s="63"/>
      <c r="DT179" s="63"/>
      <c r="DU179" s="63"/>
      <c r="DV179" s="63"/>
      <c r="DW179" s="63"/>
      <c r="DX179" s="63"/>
      <c r="DY179" s="63"/>
      <c r="DZ179" s="63"/>
      <c r="EA179" s="63"/>
      <c r="EB179" s="63"/>
      <c r="EC179" s="63"/>
      <c r="ED179" s="63"/>
      <c r="EE179" s="63"/>
      <c r="EF179" s="63"/>
      <c r="EG179" s="63"/>
      <c r="EH179" s="63"/>
      <c r="EI179" s="63"/>
      <c r="EJ179" s="63"/>
      <c r="EK179" s="63"/>
      <c r="EL179" s="63"/>
      <c r="EM179" s="63"/>
      <c r="EN179" s="63"/>
      <c r="EO179" s="63"/>
      <c r="EP179" s="63"/>
      <c r="EQ179" s="63"/>
      <c r="ER179" s="63"/>
      <c r="ES179" s="63"/>
      <c r="ET179" s="63"/>
      <c r="EU179" s="63"/>
      <c r="EV179" s="63"/>
      <c r="EW179" s="63"/>
      <c r="EX179" s="63"/>
      <c r="EY179" s="63"/>
      <c r="EZ179" s="63"/>
      <c r="FA179" s="63"/>
      <c r="FB179" s="63"/>
      <c r="FC179" s="63"/>
      <c r="FD179" s="63"/>
      <c r="FE179" s="63"/>
      <c r="FF179" s="63"/>
      <c r="FG179" s="63"/>
      <c r="FH179" s="63"/>
      <c r="FI179" s="63"/>
      <c r="FJ179" s="63"/>
      <c r="FK179" s="63"/>
      <c r="FL179" s="63"/>
      <c r="FM179" s="63"/>
      <c r="FN179" s="63"/>
      <c r="FO179" s="63"/>
      <c r="FP179" s="63"/>
      <c r="FQ179" s="63"/>
      <c r="FR179" s="63"/>
      <c r="FS179" s="63"/>
      <c r="FT179" s="63"/>
      <c r="FU179" s="63"/>
      <c r="FV179" s="63"/>
      <c r="FW179" s="63"/>
      <c r="FX179" s="63"/>
      <c r="FY179" s="63"/>
      <c r="FZ179" s="63"/>
      <c r="GA179" s="63"/>
      <c r="GB179" s="63"/>
      <c r="GC179" s="63"/>
      <c r="GD179" s="63"/>
      <c r="GE179" s="63"/>
      <c r="GF179" s="63"/>
      <c r="GG179" s="63"/>
      <c r="GH179" s="63"/>
      <c r="GI179" s="63"/>
      <c r="GJ179" s="63"/>
      <c r="GK179" s="63"/>
      <c r="GL179" s="63"/>
      <c r="GM179" s="63"/>
      <c r="GN179" s="63"/>
      <c r="GO179" s="63"/>
      <c r="GP179" s="63"/>
      <c r="GQ179" s="63"/>
      <c r="GR179" s="63"/>
      <c r="GS179" s="63"/>
      <c r="GT179" s="63"/>
      <c r="GU179" s="63"/>
      <c r="GV179" s="63"/>
      <c r="GW179" s="63"/>
      <c r="GX179" s="63"/>
      <c r="GY179" s="63"/>
      <c r="GZ179" s="63"/>
      <c r="HA179" s="63"/>
      <c r="HB179" s="63"/>
      <c r="HC179" s="63"/>
      <c r="HD179" s="63"/>
      <c r="HE179" s="63"/>
      <c r="HF179" s="63"/>
      <c r="HG179" s="63"/>
      <c r="HH179" s="63"/>
      <c r="HI179" s="63"/>
    </row>
    <row r="180" spans="1:217" s="63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9"/>
      <c r="BG180" s="69"/>
      <c r="BH180" s="69"/>
      <c r="BI180" s="69"/>
      <c r="BJ180" s="69"/>
      <c r="BK180" s="69"/>
      <c r="BL180" s="69"/>
      <c r="BM180" s="69"/>
      <c r="BN180" s="69"/>
      <c r="BO180" s="69"/>
      <c r="BP180" s="69"/>
      <c r="BQ180" s="69"/>
      <c r="BR180" s="69"/>
      <c r="BS180" s="69"/>
      <c r="BT180" s="69"/>
      <c r="BU180" s="69"/>
      <c r="BV180" s="69"/>
      <c r="BW180" s="69"/>
      <c r="BX180" s="69"/>
      <c r="BY180" s="69"/>
      <c r="BZ180" s="69"/>
      <c r="CA180" s="69"/>
      <c r="CB180" s="69"/>
      <c r="CC180" s="69"/>
      <c r="CD180" s="69"/>
      <c r="CE180" s="69"/>
      <c r="CF180" s="69"/>
      <c r="CG180" s="69"/>
      <c r="CH180" s="69"/>
      <c r="CI180" s="69"/>
      <c r="CJ180" s="69"/>
      <c r="CK180" s="69"/>
      <c r="CL180" s="69"/>
      <c r="CM180" s="69"/>
      <c r="CN180" s="69"/>
      <c r="CO180" s="69"/>
      <c r="CP180" s="69"/>
      <c r="CQ180" s="69"/>
      <c r="CR180" s="69"/>
      <c r="CS180" s="69"/>
      <c r="CT180" s="69"/>
      <c r="CU180" s="69"/>
      <c r="CV180" s="69"/>
      <c r="CW180" s="69"/>
      <c r="CX180" s="69"/>
      <c r="CY180" s="69"/>
      <c r="CZ180" s="69"/>
      <c r="DA180" s="69"/>
      <c r="DB180" s="69"/>
      <c r="DC180" s="69"/>
      <c r="DD180" s="69"/>
      <c r="DE180" s="69"/>
      <c r="DF180" s="69"/>
      <c r="DG180" s="69"/>
      <c r="DH180" s="69"/>
      <c r="DI180" s="69"/>
      <c r="DJ180" s="69"/>
      <c r="DK180" s="69"/>
      <c r="DL180" s="69"/>
      <c r="DM180" s="69"/>
      <c r="DN180" s="69"/>
      <c r="DO180" s="69"/>
      <c r="DP180" s="69"/>
      <c r="DQ180" s="69"/>
      <c r="DR180" s="69"/>
      <c r="DS180" s="69"/>
      <c r="DT180" s="69"/>
      <c r="DU180" s="69"/>
      <c r="DV180" s="69"/>
      <c r="DW180" s="69"/>
      <c r="DX180" s="69"/>
      <c r="DY180" s="69"/>
      <c r="DZ180" s="69"/>
      <c r="EA180" s="69"/>
      <c r="EB180" s="69"/>
      <c r="EC180" s="69"/>
      <c r="ED180" s="69"/>
      <c r="EE180" s="69"/>
      <c r="EF180" s="69"/>
      <c r="EG180" s="69"/>
      <c r="EH180" s="69"/>
      <c r="EI180" s="69"/>
      <c r="EJ180" s="69"/>
      <c r="EK180" s="69"/>
      <c r="EL180" s="69"/>
      <c r="EM180" s="69"/>
      <c r="EN180" s="69"/>
      <c r="EO180" s="69"/>
      <c r="EP180" s="69"/>
      <c r="EQ180" s="69"/>
      <c r="ER180" s="69"/>
      <c r="ES180" s="69"/>
      <c r="ET180" s="69"/>
      <c r="EU180" s="69"/>
      <c r="EV180" s="69"/>
      <c r="EW180" s="69"/>
      <c r="EX180" s="69"/>
      <c r="EY180" s="69"/>
      <c r="EZ180" s="69"/>
      <c r="FA180" s="69"/>
      <c r="FB180" s="69"/>
      <c r="FC180" s="69"/>
      <c r="FD180" s="69"/>
      <c r="FE180" s="69"/>
      <c r="FF180" s="69"/>
      <c r="FG180" s="69"/>
      <c r="FH180" s="69"/>
      <c r="FI180" s="69"/>
      <c r="FJ180" s="69"/>
      <c r="FK180" s="69"/>
      <c r="FL180" s="69"/>
      <c r="FM180" s="69"/>
      <c r="FN180" s="69"/>
      <c r="FO180" s="69"/>
      <c r="FP180" s="69"/>
      <c r="FQ180" s="69"/>
      <c r="FR180" s="69"/>
      <c r="FS180" s="69"/>
      <c r="FT180" s="69"/>
      <c r="FU180" s="69"/>
      <c r="FV180" s="69"/>
      <c r="FW180" s="69"/>
      <c r="FX180" s="69"/>
      <c r="FY180" s="69"/>
      <c r="FZ180" s="69"/>
      <c r="GA180" s="69"/>
      <c r="GB180" s="69"/>
      <c r="GC180" s="69"/>
      <c r="GD180" s="69"/>
      <c r="GE180" s="69"/>
      <c r="GF180" s="69"/>
      <c r="GG180" s="69"/>
      <c r="GH180" s="69"/>
      <c r="GI180" s="69"/>
      <c r="GJ180" s="69"/>
      <c r="GK180" s="69"/>
      <c r="GL180" s="69"/>
      <c r="GM180" s="69"/>
      <c r="GN180" s="69"/>
      <c r="GO180" s="69"/>
      <c r="GP180" s="69"/>
      <c r="GQ180" s="69"/>
      <c r="GR180" s="69"/>
      <c r="GS180" s="69"/>
      <c r="GT180" s="69"/>
      <c r="GU180" s="69"/>
      <c r="GV180" s="69"/>
      <c r="GW180" s="69"/>
      <c r="GX180" s="69"/>
      <c r="GY180" s="69"/>
      <c r="GZ180" s="69"/>
      <c r="HA180" s="69"/>
      <c r="HB180" s="69"/>
      <c r="HC180" s="69"/>
      <c r="HD180" s="69"/>
      <c r="HE180" s="69"/>
      <c r="HF180" s="69"/>
      <c r="HG180" s="69"/>
      <c r="HH180" s="69"/>
      <c r="HI180" s="69"/>
    </row>
    <row r="181" spans="1:217" s="69" customFormat="1" ht="3.95" customHeight="1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72"/>
      <c r="BA181" s="72"/>
      <c r="BB181" s="72"/>
      <c r="BC181" s="72"/>
      <c r="BD181" s="72"/>
      <c r="BE181" s="72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</row>
    <row r="182" spans="1:217" ht="14.25" customHeight="1"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</row>
    <row r="183" spans="1:217" ht="20.100000000000001" customHeight="1"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74"/>
      <c r="BA183" s="74"/>
      <c r="BB183" s="74"/>
      <c r="BC183" s="74"/>
      <c r="BD183" s="74"/>
      <c r="BE183" s="74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75"/>
      <c r="CB183" s="75"/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75"/>
      <c r="CX183" s="75"/>
      <c r="CY183" s="75"/>
      <c r="CZ183" s="75"/>
      <c r="DA183" s="75"/>
      <c r="DB183" s="75"/>
      <c r="DC183" s="75"/>
      <c r="DD183" s="75"/>
      <c r="DE183" s="75"/>
      <c r="DF183" s="75"/>
      <c r="DG183" s="75"/>
      <c r="DH183" s="75"/>
      <c r="DI183" s="75"/>
      <c r="DJ183" s="75"/>
      <c r="DK183" s="75"/>
      <c r="DL183" s="75"/>
      <c r="DM183" s="75"/>
      <c r="DN183" s="75"/>
      <c r="DO183" s="75"/>
      <c r="DP183" s="75"/>
      <c r="DQ183" s="75"/>
      <c r="DR183" s="75"/>
      <c r="DS183" s="75"/>
      <c r="DT183" s="75"/>
      <c r="DU183" s="75"/>
      <c r="DV183" s="75"/>
      <c r="DW183" s="75"/>
      <c r="DX183" s="75"/>
      <c r="DY183" s="75"/>
      <c r="DZ183" s="75"/>
      <c r="EA183" s="75"/>
      <c r="EB183" s="75"/>
      <c r="EC183" s="75"/>
      <c r="ED183" s="75"/>
      <c r="EE183" s="75"/>
      <c r="EF183" s="75"/>
      <c r="EG183" s="75"/>
      <c r="EH183" s="75"/>
      <c r="EI183" s="75"/>
      <c r="EJ183" s="75"/>
      <c r="EK183" s="75"/>
      <c r="EL183" s="75"/>
      <c r="EM183" s="75"/>
      <c r="EN183" s="75"/>
      <c r="EO183" s="75"/>
      <c r="EP183" s="75"/>
      <c r="EQ183" s="75"/>
      <c r="ER183" s="75"/>
      <c r="ES183" s="75"/>
      <c r="ET183" s="75"/>
      <c r="EU183" s="75"/>
      <c r="EV183" s="75"/>
      <c r="EW183" s="75"/>
      <c r="EX183" s="75"/>
      <c r="EY183" s="75"/>
      <c r="EZ183" s="75"/>
      <c r="FA183" s="75"/>
      <c r="FB183" s="75"/>
      <c r="FC183" s="75"/>
      <c r="FD183" s="75"/>
      <c r="FE183" s="75"/>
      <c r="FF183" s="75"/>
      <c r="FG183" s="75"/>
      <c r="FH183" s="75"/>
      <c r="FI183" s="75"/>
      <c r="FJ183" s="75"/>
      <c r="FK183" s="75"/>
      <c r="FL183" s="75"/>
      <c r="FM183" s="75"/>
      <c r="FN183" s="75"/>
      <c r="FO183" s="75"/>
      <c r="FP183" s="75"/>
      <c r="FQ183" s="75"/>
      <c r="FR183" s="75"/>
      <c r="FS183" s="75"/>
      <c r="FT183" s="75"/>
      <c r="FU183" s="75"/>
      <c r="FV183" s="75"/>
      <c r="FW183" s="75"/>
      <c r="FX183" s="75"/>
      <c r="FY183" s="75"/>
      <c r="FZ183" s="75"/>
      <c r="GA183" s="75"/>
      <c r="GB183" s="75"/>
      <c r="GC183" s="75"/>
      <c r="GD183" s="75"/>
      <c r="GE183" s="75"/>
      <c r="GF183" s="75"/>
      <c r="GG183" s="75"/>
      <c r="GH183" s="75"/>
      <c r="GI183" s="75"/>
      <c r="GJ183" s="75"/>
      <c r="GK183" s="75"/>
      <c r="GL183" s="75"/>
      <c r="GM183" s="75"/>
      <c r="GN183" s="75"/>
      <c r="GO183" s="75"/>
      <c r="GP183" s="75"/>
      <c r="GQ183" s="75"/>
      <c r="GR183" s="75"/>
      <c r="GS183" s="75"/>
      <c r="GT183" s="75"/>
      <c r="GU183" s="75"/>
      <c r="GV183" s="75"/>
      <c r="GW183" s="75"/>
      <c r="GX183" s="75"/>
      <c r="GY183" s="75"/>
      <c r="GZ183" s="75"/>
      <c r="HA183" s="75"/>
      <c r="HB183" s="75"/>
      <c r="HC183" s="75"/>
      <c r="HD183" s="75"/>
      <c r="HE183" s="75"/>
      <c r="HF183" s="75"/>
      <c r="HG183" s="75"/>
      <c r="HH183" s="75"/>
      <c r="HI183" s="75"/>
    </row>
    <row r="184" spans="1:217" s="75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72"/>
      <c r="BA184" s="72"/>
      <c r="BB184" s="72"/>
      <c r="BC184" s="72"/>
      <c r="BD184" s="72"/>
      <c r="BE184" s="72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</row>
    <row r="185" spans="1:217" ht="18" customHeight="1"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69"/>
      <c r="CB185" s="69"/>
      <c r="CC185" s="69"/>
      <c r="CD185" s="69"/>
      <c r="CE185" s="69"/>
      <c r="CF185" s="69"/>
      <c r="CG185" s="69"/>
      <c r="CH185" s="69"/>
      <c r="CI185" s="69"/>
      <c r="CJ185" s="69"/>
      <c r="CK185" s="69"/>
      <c r="CL185" s="69"/>
      <c r="CM185" s="69"/>
      <c r="CN185" s="69"/>
      <c r="CO185" s="69"/>
      <c r="CP185" s="69"/>
      <c r="CQ185" s="69"/>
      <c r="CR185" s="69"/>
      <c r="CS185" s="69"/>
      <c r="CT185" s="69"/>
      <c r="CU185" s="69"/>
      <c r="CV185" s="69"/>
      <c r="CW185" s="69"/>
      <c r="CX185" s="69"/>
      <c r="CY185" s="69"/>
      <c r="CZ185" s="69"/>
      <c r="DA185" s="69"/>
      <c r="DB185" s="69"/>
      <c r="DC185" s="69"/>
      <c r="DD185" s="69"/>
      <c r="DE185" s="69"/>
      <c r="DF185" s="69"/>
      <c r="DG185" s="69"/>
      <c r="DH185" s="69"/>
      <c r="DI185" s="69"/>
      <c r="DJ185" s="69"/>
      <c r="DK185" s="69"/>
      <c r="DL185" s="69"/>
      <c r="DM185" s="69"/>
      <c r="DN185" s="69"/>
      <c r="DO185" s="69"/>
      <c r="DP185" s="69"/>
      <c r="DQ185" s="69"/>
      <c r="DR185" s="69"/>
      <c r="DS185" s="69"/>
      <c r="DT185" s="69"/>
      <c r="DU185" s="69"/>
      <c r="DV185" s="69"/>
      <c r="DW185" s="69"/>
      <c r="DX185" s="69"/>
      <c r="DY185" s="69"/>
      <c r="DZ185" s="69"/>
      <c r="EA185" s="69"/>
      <c r="EB185" s="69"/>
      <c r="EC185" s="69"/>
      <c r="ED185" s="69"/>
      <c r="EE185" s="69"/>
      <c r="EF185" s="69"/>
      <c r="EG185" s="69"/>
      <c r="EH185" s="69"/>
      <c r="EI185" s="69"/>
      <c r="EJ185" s="69"/>
      <c r="EK185" s="69"/>
      <c r="EL185" s="69"/>
      <c r="EM185" s="69"/>
      <c r="EN185" s="69"/>
      <c r="EO185" s="69"/>
      <c r="EP185" s="69"/>
      <c r="EQ185" s="69"/>
      <c r="ER185" s="69"/>
      <c r="ES185" s="69"/>
      <c r="ET185" s="69"/>
      <c r="EU185" s="69"/>
      <c r="EV185" s="69"/>
      <c r="EW185" s="69"/>
      <c r="EX185" s="69"/>
      <c r="EY185" s="69"/>
      <c r="EZ185" s="69"/>
      <c r="FA185" s="69"/>
      <c r="FB185" s="69"/>
      <c r="FC185" s="69"/>
      <c r="FD185" s="69"/>
      <c r="FE185" s="69"/>
      <c r="FF185" s="69"/>
      <c r="FG185" s="69"/>
      <c r="FH185" s="69"/>
      <c r="FI185" s="69"/>
      <c r="FJ185" s="69"/>
      <c r="FK185" s="69"/>
      <c r="FL185" s="69"/>
      <c r="FM185" s="69"/>
      <c r="FN185" s="69"/>
      <c r="FO185" s="69"/>
      <c r="FP185" s="69"/>
      <c r="FQ185" s="69"/>
      <c r="FR185" s="69"/>
      <c r="FS185" s="69"/>
      <c r="FT185" s="69"/>
      <c r="FU185" s="69"/>
      <c r="FV185" s="69"/>
      <c r="FW185" s="69"/>
      <c r="FX185" s="69"/>
      <c r="FY185" s="69"/>
      <c r="FZ185" s="69"/>
      <c r="GA185" s="69"/>
      <c r="GB185" s="69"/>
      <c r="GC185" s="69"/>
      <c r="GD185" s="69"/>
      <c r="GE185" s="69"/>
      <c r="GF185" s="69"/>
      <c r="GG185" s="69"/>
      <c r="GH185" s="69"/>
      <c r="GI185" s="69"/>
      <c r="GJ185" s="69"/>
      <c r="GK185" s="69"/>
      <c r="GL185" s="69"/>
      <c r="GM185" s="69"/>
      <c r="GN185" s="69"/>
      <c r="GO185" s="69"/>
      <c r="GP185" s="69"/>
      <c r="GQ185" s="69"/>
      <c r="GR185" s="69"/>
      <c r="GS185" s="69"/>
      <c r="GT185" s="69"/>
      <c r="GU185" s="69"/>
      <c r="GV185" s="69"/>
      <c r="GW185" s="69"/>
      <c r="GX185" s="69"/>
      <c r="GY185" s="69"/>
      <c r="GZ185" s="69"/>
      <c r="HA185" s="69"/>
      <c r="HB185" s="69"/>
      <c r="HC185" s="69"/>
      <c r="HD185" s="69"/>
      <c r="HE185" s="69"/>
      <c r="HF185" s="69"/>
      <c r="HG185" s="69"/>
      <c r="HH185" s="69"/>
      <c r="HI185" s="69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2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19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2"/>
      <c r="AK196" s="5"/>
      <c r="AL196" s="5"/>
      <c r="AM196" s="72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8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19"/>
      <c r="AK197" s="19"/>
      <c r="AL197" s="19"/>
      <c r="AM197" s="19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19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2"/>
      <c r="AK200" s="5"/>
      <c r="AL200" s="5"/>
      <c r="AM200" s="72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2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4"/>
      <c r="AK201" s="53"/>
      <c r="AL201" s="53"/>
      <c r="AM201" s="74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5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8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2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68"/>
      <c r="BA212" s="68"/>
      <c r="BB212" s="68"/>
      <c r="BC212" s="68"/>
      <c r="BD212" s="68"/>
      <c r="BE212" s="68"/>
    </row>
    <row r="213" spans="1:217" s="69" customFormat="1" ht="18" customHeight="1">
      <c r="A213" s="95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68"/>
      <c r="AK213" s="19"/>
      <c r="AL213" s="19"/>
      <c r="AM213" s="68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68"/>
      <c r="BA213" s="68"/>
      <c r="BB213" s="68"/>
      <c r="BC213" s="68"/>
      <c r="BD213" s="68"/>
      <c r="BE213" s="68"/>
    </row>
    <row r="214" spans="1:217" s="69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68"/>
      <c r="BA214" s="68"/>
      <c r="BB214" s="68"/>
      <c r="BC214" s="68"/>
      <c r="BD214" s="68"/>
      <c r="BE214" s="68"/>
    </row>
    <row r="215" spans="1:217" s="69" customFormat="1" ht="18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68"/>
      <c r="BA215" s="68"/>
      <c r="BB215" s="68"/>
      <c r="BC215" s="68"/>
      <c r="BD215" s="68"/>
      <c r="BE215" s="68"/>
    </row>
    <row r="216" spans="1:217" s="69" customFormat="1" ht="18" customHeight="1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72"/>
      <c r="BA216" s="72"/>
      <c r="BB216" s="72"/>
      <c r="BC216" s="72"/>
      <c r="BD216" s="72"/>
      <c r="BE216" s="72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</row>
    <row r="217" spans="1:217" ht="5.65" customHeight="1"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19"/>
      <c r="BA217" s="19"/>
      <c r="BB217" s="19"/>
      <c r="BC217" s="19"/>
      <c r="BD217" s="19"/>
      <c r="BE217" s="19"/>
      <c r="BF217" s="63"/>
      <c r="BG217" s="63"/>
      <c r="BH217" s="63"/>
      <c r="BI217" s="63"/>
      <c r="BJ217" s="63"/>
      <c r="BK217" s="63"/>
      <c r="BL217" s="63"/>
      <c r="BM217" s="63"/>
      <c r="BN217" s="63"/>
      <c r="BO217" s="63"/>
      <c r="BP217" s="63"/>
      <c r="BQ217" s="63"/>
      <c r="BR217" s="63"/>
      <c r="BS217" s="63"/>
      <c r="BT217" s="63"/>
      <c r="BU217" s="63"/>
      <c r="BV217" s="63"/>
      <c r="BW217" s="63"/>
      <c r="BX217" s="63"/>
      <c r="BY217" s="63"/>
      <c r="BZ217" s="63"/>
      <c r="CA217" s="63"/>
      <c r="CB217" s="63"/>
      <c r="CC217" s="63"/>
      <c r="CD217" s="63"/>
      <c r="CE217" s="63"/>
      <c r="CF217" s="63"/>
      <c r="CG217" s="63"/>
      <c r="CH217" s="63"/>
      <c r="CI217" s="63"/>
      <c r="CJ217" s="63"/>
      <c r="CK217" s="63"/>
      <c r="CL217" s="63"/>
      <c r="CM217" s="63"/>
      <c r="CN217" s="63"/>
      <c r="CO217" s="63"/>
      <c r="CP217" s="63"/>
      <c r="CQ217" s="63"/>
      <c r="CR217" s="63"/>
      <c r="CS217" s="63"/>
      <c r="CT217" s="63"/>
      <c r="CU217" s="63"/>
      <c r="CV217" s="63"/>
      <c r="CW217" s="63"/>
      <c r="CX217" s="63"/>
      <c r="CY217" s="63"/>
      <c r="CZ217" s="63"/>
      <c r="DA217" s="63"/>
      <c r="DB217" s="63"/>
      <c r="DC217" s="63"/>
      <c r="DD217" s="63"/>
      <c r="DE217" s="63"/>
      <c r="DF217" s="63"/>
      <c r="DG217" s="63"/>
      <c r="DH217" s="63"/>
      <c r="DI217" s="63"/>
      <c r="DJ217" s="63"/>
      <c r="DK217" s="63"/>
      <c r="DL217" s="63"/>
      <c r="DM217" s="63"/>
      <c r="DN217" s="63"/>
      <c r="DO217" s="63"/>
      <c r="DP217" s="63"/>
      <c r="DQ217" s="63"/>
      <c r="DR217" s="63"/>
      <c r="DS217" s="63"/>
      <c r="DT217" s="63"/>
      <c r="DU217" s="63"/>
      <c r="DV217" s="63"/>
      <c r="DW217" s="63"/>
      <c r="DX217" s="63"/>
      <c r="DY217" s="63"/>
      <c r="DZ217" s="63"/>
      <c r="EA217" s="63"/>
      <c r="EB217" s="63"/>
      <c r="EC217" s="63"/>
      <c r="ED217" s="63"/>
      <c r="EE217" s="63"/>
      <c r="EF217" s="63"/>
      <c r="EG217" s="63"/>
      <c r="EH217" s="63"/>
      <c r="EI217" s="63"/>
      <c r="EJ217" s="63"/>
      <c r="EK217" s="63"/>
      <c r="EL217" s="63"/>
      <c r="EM217" s="63"/>
      <c r="EN217" s="63"/>
      <c r="EO217" s="63"/>
      <c r="EP217" s="63"/>
      <c r="EQ217" s="63"/>
      <c r="ER217" s="63"/>
      <c r="ES217" s="63"/>
      <c r="ET217" s="63"/>
      <c r="EU217" s="63"/>
      <c r="EV217" s="63"/>
      <c r="EW217" s="63"/>
      <c r="EX217" s="63"/>
      <c r="EY217" s="63"/>
      <c r="EZ217" s="63"/>
      <c r="FA217" s="63"/>
      <c r="FB217" s="63"/>
      <c r="FC217" s="63"/>
      <c r="FD217" s="63"/>
      <c r="FE217" s="63"/>
      <c r="FF217" s="63"/>
      <c r="FG217" s="63"/>
      <c r="FH217" s="63"/>
      <c r="FI217" s="63"/>
      <c r="FJ217" s="63"/>
      <c r="FK217" s="63"/>
      <c r="FL217" s="63"/>
      <c r="FM217" s="63"/>
      <c r="FN217" s="63"/>
      <c r="FO217" s="63"/>
      <c r="FP217" s="63"/>
      <c r="FQ217" s="63"/>
      <c r="FR217" s="63"/>
      <c r="FS217" s="63"/>
      <c r="FT217" s="63"/>
      <c r="FU217" s="63"/>
      <c r="FV217" s="63"/>
      <c r="FW217" s="63"/>
      <c r="FX217" s="63"/>
      <c r="FY217" s="63"/>
      <c r="FZ217" s="63"/>
      <c r="GA217" s="63"/>
      <c r="GB217" s="63"/>
      <c r="GC217" s="63"/>
      <c r="GD217" s="63"/>
      <c r="GE217" s="63"/>
      <c r="GF217" s="63"/>
      <c r="GG217" s="63"/>
      <c r="GH217" s="63"/>
      <c r="GI217" s="63"/>
      <c r="GJ217" s="63"/>
      <c r="GK217" s="63"/>
      <c r="GL217" s="63"/>
      <c r="GM217" s="63"/>
      <c r="GN217" s="63"/>
      <c r="GO217" s="63"/>
      <c r="GP217" s="63"/>
      <c r="GQ217" s="63"/>
      <c r="GR217" s="63"/>
      <c r="GS217" s="63"/>
      <c r="GT217" s="63"/>
      <c r="GU217" s="63"/>
      <c r="GV217" s="63"/>
      <c r="GW217" s="63"/>
      <c r="GX217" s="63"/>
      <c r="GY217" s="63"/>
      <c r="GZ217" s="63"/>
      <c r="HA217" s="63"/>
      <c r="HB217" s="63"/>
      <c r="HC217" s="63"/>
      <c r="HD217" s="63"/>
      <c r="HE217" s="63"/>
      <c r="HF217" s="63"/>
      <c r="HG217" s="63"/>
      <c r="HH217" s="63"/>
      <c r="HI217" s="63"/>
    </row>
    <row r="218" spans="1:217" s="63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9"/>
      <c r="BG218" s="69"/>
      <c r="BH218" s="69"/>
      <c r="BI218" s="69"/>
      <c r="BJ218" s="69"/>
      <c r="BK218" s="69"/>
      <c r="BL218" s="69"/>
      <c r="BM218" s="69"/>
      <c r="BN218" s="69"/>
      <c r="BO218" s="69"/>
      <c r="BP218" s="69"/>
      <c r="BQ218" s="69"/>
      <c r="BR218" s="69"/>
      <c r="BS218" s="69"/>
      <c r="BT218" s="69"/>
      <c r="BU218" s="69"/>
      <c r="BV218" s="69"/>
      <c r="BW218" s="69"/>
      <c r="BX218" s="69"/>
      <c r="BY218" s="69"/>
      <c r="BZ218" s="69"/>
      <c r="CA218" s="69"/>
      <c r="CB218" s="69"/>
      <c r="CC218" s="69"/>
      <c r="CD218" s="69"/>
      <c r="CE218" s="69"/>
      <c r="CF218" s="69"/>
      <c r="CG218" s="69"/>
      <c r="CH218" s="69"/>
      <c r="CI218" s="69"/>
      <c r="CJ218" s="69"/>
      <c r="CK218" s="69"/>
      <c r="CL218" s="69"/>
      <c r="CM218" s="69"/>
      <c r="CN218" s="69"/>
      <c r="CO218" s="69"/>
      <c r="CP218" s="69"/>
      <c r="CQ218" s="69"/>
      <c r="CR218" s="69"/>
      <c r="CS218" s="69"/>
      <c r="CT218" s="69"/>
      <c r="CU218" s="69"/>
      <c r="CV218" s="69"/>
      <c r="CW218" s="69"/>
      <c r="CX218" s="69"/>
      <c r="CY218" s="69"/>
      <c r="CZ218" s="69"/>
      <c r="DA218" s="69"/>
      <c r="DB218" s="69"/>
      <c r="DC218" s="69"/>
      <c r="DD218" s="69"/>
      <c r="DE218" s="69"/>
      <c r="DF218" s="69"/>
      <c r="DG218" s="69"/>
      <c r="DH218" s="69"/>
      <c r="DI218" s="69"/>
      <c r="DJ218" s="69"/>
      <c r="DK218" s="69"/>
      <c r="DL218" s="69"/>
      <c r="DM218" s="69"/>
      <c r="DN218" s="69"/>
      <c r="DO218" s="69"/>
      <c r="DP218" s="69"/>
      <c r="DQ218" s="69"/>
      <c r="DR218" s="69"/>
      <c r="DS218" s="69"/>
      <c r="DT218" s="69"/>
      <c r="DU218" s="69"/>
      <c r="DV218" s="69"/>
      <c r="DW218" s="69"/>
      <c r="DX218" s="69"/>
      <c r="DY218" s="69"/>
      <c r="DZ218" s="69"/>
      <c r="EA218" s="69"/>
      <c r="EB218" s="69"/>
      <c r="EC218" s="69"/>
      <c r="ED218" s="69"/>
      <c r="EE218" s="69"/>
      <c r="EF218" s="69"/>
      <c r="EG218" s="69"/>
      <c r="EH218" s="69"/>
      <c r="EI218" s="69"/>
      <c r="EJ218" s="69"/>
      <c r="EK218" s="69"/>
      <c r="EL218" s="69"/>
      <c r="EM218" s="69"/>
      <c r="EN218" s="69"/>
      <c r="EO218" s="69"/>
      <c r="EP218" s="69"/>
      <c r="EQ218" s="69"/>
      <c r="ER218" s="69"/>
      <c r="ES218" s="69"/>
      <c r="ET218" s="69"/>
      <c r="EU218" s="69"/>
      <c r="EV218" s="69"/>
      <c r="EW218" s="69"/>
      <c r="EX218" s="69"/>
      <c r="EY218" s="69"/>
      <c r="EZ218" s="69"/>
      <c r="FA218" s="69"/>
      <c r="FB218" s="69"/>
      <c r="FC218" s="69"/>
      <c r="FD218" s="69"/>
      <c r="FE218" s="69"/>
      <c r="FF218" s="69"/>
      <c r="FG218" s="69"/>
      <c r="FH218" s="69"/>
      <c r="FI218" s="69"/>
      <c r="FJ218" s="69"/>
      <c r="FK218" s="69"/>
      <c r="FL218" s="69"/>
      <c r="FM218" s="69"/>
      <c r="FN218" s="69"/>
      <c r="FO218" s="69"/>
      <c r="FP218" s="69"/>
      <c r="FQ218" s="69"/>
      <c r="FR218" s="69"/>
      <c r="FS218" s="69"/>
      <c r="FT218" s="69"/>
      <c r="FU218" s="69"/>
      <c r="FV218" s="69"/>
      <c r="FW218" s="69"/>
      <c r="FX218" s="69"/>
      <c r="FY218" s="69"/>
      <c r="FZ218" s="69"/>
      <c r="GA218" s="69"/>
      <c r="GB218" s="69"/>
      <c r="GC218" s="69"/>
      <c r="GD218" s="69"/>
      <c r="GE218" s="69"/>
      <c r="GF218" s="69"/>
      <c r="GG218" s="69"/>
      <c r="GH218" s="69"/>
      <c r="GI218" s="69"/>
      <c r="GJ218" s="69"/>
      <c r="GK218" s="69"/>
      <c r="GL218" s="69"/>
      <c r="GM218" s="69"/>
      <c r="GN218" s="69"/>
      <c r="GO218" s="69"/>
      <c r="GP218" s="69"/>
      <c r="GQ218" s="69"/>
      <c r="GR218" s="69"/>
      <c r="GS218" s="69"/>
      <c r="GT218" s="69"/>
      <c r="GU218" s="69"/>
      <c r="GV218" s="69"/>
      <c r="GW218" s="69"/>
      <c r="GX218" s="69"/>
      <c r="GY218" s="69"/>
      <c r="GZ218" s="69"/>
      <c r="HA218" s="69"/>
      <c r="HB218" s="69"/>
      <c r="HC218" s="69"/>
      <c r="HD218" s="69"/>
      <c r="HE218" s="69"/>
      <c r="HF218" s="69"/>
      <c r="HG218" s="69"/>
      <c r="HH218" s="69"/>
      <c r="HI218" s="69"/>
    </row>
    <row r="219" spans="1:217" s="69" customFormat="1" ht="3.95" customHeight="1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72"/>
      <c r="BA219" s="72"/>
      <c r="BB219" s="72"/>
      <c r="BC219" s="72"/>
      <c r="BD219" s="72"/>
      <c r="BE219" s="72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</row>
    <row r="220" spans="1:217" ht="14.25" customHeight="1"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</row>
    <row r="221" spans="1:217" ht="20.100000000000001" customHeight="1"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74"/>
      <c r="BA221" s="74"/>
      <c r="BB221" s="74"/>
      <c r="BC221" s="74"/>
      <c r="BD221" s="74"/>
      <c r="BE221" s="74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  <c r="BT221" s="75"/>
      <c r="BU221" s="75"/>
      <c r="BV221" s="75"/>
      <c r="BW221" s="75"/>
      <c r="BX221" s="75"/>
      <c r="BY221" s="75"/>
      <c r="BZ221" s="75"/>
      <c r="CA221" s="75"/>
      <c r="CB221" s="75"/>
      <c r="CC221" s="75"/>
      <c r="CD221" s="75"/>
      <c r="CE221" s="75"/>
      <c r="CF221" s="75"/>
      <c r="CG221" s="75"/>
      <c r="CH221" s="75"/>
      <c r="CI221" s="75"/>
      <c r="CJ221" s="75"/>
      <c r="CK221" s="75"/>
      <c r="CL221" s="75"/>
      <c r="CM221" s="75"/>
      <c r="CN221" s="75"/>
      <c r="CO221" s="75"/>
      <c r="CP221" s="75"/>
      <c r="CQ221" s="75"/>
      <c r="CR221" s="75"/>
      <c r="CS221" s="75"/>
      <c r="CT221" s="75"/>
      <c r="CU221" s="75"/>
      <c r="CV221" s="75"/>
      <c r="CW221" s="75"/>
      <c r="CX221" s="75"/>
      <c r="CY221" s="75"/>
      <c r="CZ221" s="75"/>
      <c r="DA221" s="75"/>
      <c r="DB221" s="75"/>
      <c r="DC221" s="75"/>
      <c r="DD221" s="75"/>
      <c r="DE221" s="75"/>
      <c r="DF221" s="75"/>
      <c r="DG221" s="75"/>
      <c r="DH221" s="75"/>
      <c r="DI221" s="75"/>
      <c r="DJ221" s="75"/>
      <c r="DK221" s="75"/>
      <c r="DL221" s="75"/>
      <c r="DM221" s="75"/>
      <c r="DN221" s="75"/>
      <c r="DO221" s="75"/>
      <c r="DP221" s="75"/>
      <c r="DQ221" s="75"/>
      <c r="DR221" s="75"/>
      <c r="DS221" s="75"/>
      <c r="DT221" s="75"/>
      <c r="DU221" s="75"/>
      <c r="DV221" s="75"/>
      <c r="DW221" s="75"/>
      <c r="DX221" s="75"/>
      <c r="DY221" s="75"/>
      <c r="DZ221" s="75"/>
      <c r="EA221" s="75"/>
      <c r="EB221" s="75"/>
      <c r="EC221" s="75"/>
      <c r="ED221" s="75"/>
      <c r="EE221" s="75"/>
      <c r="EF221" s="75"/>
      <c r="EG221" s="75"/>
      <c r="EH221" s="75"/>
      <c r="EI221" s="75"/>
      <c r="EJ221" s="75"/>
      <c r="EK221" s="75"/>
      <c r="EL221" s="75"/>
      <c r="EM221" s="75"/>
      <c r="EN221" s="75"/>
      <c r="EO221" s="75"/>
      <c r="EP221" s="75"/>
      <c r="EQ221" s="75"/>
      <c r="ER221" s="75"/>
      <c r="ES221" s="75"/>
      <c r="ET221" s="75"/>
      <c r="EU221" s="75"/>
      <c r="EV221" s="75"/>
      <c r="EW221" s="75"/>
      <c r="EX221" s="75"/>
      <c r="EY221" s="75"/>
      <c r="EZ221" s="75"/>
      <c r="FA221" s="75"/>
      <c r="FB221" s="75"/>
      <c r="FC221" s="75"/>
      <c r="FD221" s="75"/>
      <c r="FE221" s="75"/>
      <c r="FF221" s="75"/>
      <c r="FG221" s="75"/>
      <c r="FH221" s="75"/>
      <c r="FI221" s="75"/>
      <c r="FJ221" s="75"/>
      <c r="FK221" s="75"/>
      <c r="FL221" s="75"/>
      <c r="FM221" s="75"/>
      <c r="FN221" s="75"/>
      <c r="FO221" s="75"/>
      <c r="FP221" s="75"/>
      <c r="FQ221" s="75"/>
      <c r="FR221" s="75"/>
      <c r="FS221" s="75"/>
      <c r="FT221" s="75"/>
      <c r="FU221" s="75"/>
      <c r="FV221" s="75"/>
      <c r="FW221" s="75"/>
      <c r="FX221" s="75"/>
      <c r="FY221" s="75"/>
      <c r="FZ221" s="75"/>
      <c r="GA221" s="75"/>
      <c r="GB221" s="75"/>
      <c r="GC221" s="75"/>
      <c r="GD221" s="75"/>
      <c r="GE221" s="75"/>
      <c r="GF221" s="75"/>
      <c r="GG221" s="75"/>
      <c r="GH221" s="75"/>
      <c r="GI221" s="75"/>
      <c r="GJ221" s="75"/>
      <c r="GK221" s="75"/>
      <c r="GL221" s="75"/>
      <c r="GM221" s="75"/>
      <c r="GN221" s="75"/>
      <c r="GO221" s="75"/>
      <c r="GP221" s="75"/>
      <c r="GQ221" s="75"/>
      <c r="GR221" s="75"/>
      <c r="GS221" s="75"/>
      <c r="GT221" s="75"/>
      <c r="GU221" s="75"/>
      <c r="GV221" s="75"/>
      <c r="GW221" s="75"/>
      <c r="GX221" s="75"/>
      <c r="GY221" s="75"/>
      <c r="GZ221" s="75"/>
      <c r="HA221" s="75"/>
      <c r="HB221" s="75"/>
      <c r="HC221" s="75"/>
      <c r="HD221" s="75"/>
      <c r="HE221" s="75"/>
      <c r="HF221" s="75"/>
      <c r="HG221" s="75"/>
      <c r="HH221" s="75"/>
      <c r="HI221" s="75"/>
    </row>
    <row r="222" spans="1:217" s="75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72"/>
      <c r="BA222" s="72"/>
      <c r="BB222" s="72"/>
      <c r="BC222" s="72"/>
      <c r="BD222" s="72"/>
      <c r="BE222" s="72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</row>
    <row r="223" spans="1:217" ht="18" customHeight="1"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9"/>
      <c r="BG223" s="69"/>
      <c r="BH223" s="69"/>
      <c r="BI223" s="69"/>
      <c r="BJ223" s="69"/>
      <c r="BK223" s="69"/>
      <c r="BL223" s="69"/>
      <c r="BM223" s="69"/>
      <c r="BN223" s="69"/>
      <c r="BO223" s="69"/>
      <c r="BP223" s="69"/>
      <c r="BQ223" s="69"/>
      <c r="BR223" s="69"/>
      <c r="BS223" s="69"/>
      <c r="BT223" s="69"/>
      <c r="BU223" s="69"/>
      <c r="BV223" s="69"/>
      <c r="BW223" s="69"/>
      <c r="BX223" s="69"/>
      <c r="BY223" s="69"/>
      <c r="BZ223" s="69"/>
      <c r="CA223" s="69"/>
      <c r="CB223" s="69"/>
      <c r="CC223" s="69"/>
      <c r="CD223" s="69"/>
      <c r="CE223" s="69"/>
      <c r="CF223" s="69"/>
      <c r="CG223" s="69"/>
      <c r="CH223" s="69"/>
      <c r="CI223" s="69"/>
      <c r="CJ223" s="69"/>
      <c r="CK223" s="69"/>
      <c r="CL223" s="69"/>
      <c r="CM223" s="69"/>
      <c r="CN223" s="69"/>
      <c r="CO223" s="69"/>
      <c r="CP223" s="69"/>
      <c r="CQ223" s="69"/>
      <c r="CR223" s="69"/>
      <c r="CS223" s="69"/>
      <c r="CT223" s="69"/>
      <c r="CU223" s="69"/>
      <c r="CV223" s="69"/>
      <c r="CW223" s="69"/>
      <c r="CX223" s="69"/>
      <c r="CY223" s="69"/>
      <c r="CZ223" s="69"/>
      <c r="DA223" s="69"/>
      <c r="DB223" s="69"/>
      <c r="DC223" s="69"/>
      <c r="DD223" s="69"/>
      <c r="DE223" s="69"/>
      <c r="DF223" s="69"/>
      <c r="DG223" s="69"/>
      <c r="DH223" s="69"/>
      <c r="DI223" s="69"/>
      <c r="DJ223" s="69"/>
      <c r="DK223" s="69"/>
      <c r="DL223" s="69"/>
      <c r="DM223" s="69"/>
      <c r="DN223" s="69"/>
      <c r="DO223" s="69"/>
      <c r="DP223" s="69"/>
      <c r="DQ223" s="69"/>
      <c r="DR223" s="69"/>
      <c r="DS223" s="69"/>
      <c r="DT223" s="69"/>
      <c r="DU223" s="69"/>
      <c r="DV223" s="69"/>
      <c r="DW223" s="69"/>
      <c r="DX223" s="69"/>
      <c r="DY223" s="69"/>
      <c r="DZ223" s="69"/>
      <c r="EA223" s="69"/>
      <c r="EB223" s="69"/>
      <c r="EC223" s="69"/>
      <c r="ED223" s="69"/>
      <c r="EE223" s="69"/>
      <c r="EF223" s="69"/>
      <c r="EG223" s="69"/>
      <c r="EH223" s="69"/>
      <c r="EI223" s="69"/>
      <c r="EJ223" s="69"/>
      <c r="EK223" s="69"/>
      <c r="EL223" s="69"/>
      <c r="EM223" s="69"/>
      <c r="EN223" s="69"/>
      <c r="EO223" s="69"/>
      <c r="EP223" s="69"/>
      <c r="EQ223" s="69"/>
      <c r="ER223" s="69"/>
      <c r="ES223" s="69"/>
      <c r="ET223" s="69"/>
      <c r="EU223" s="69"/>
      <c r="EV223" s="69"/>
      <c r="EW223" s="69"/>
      <c r="EX223" s="69"/>
      <c r="EY223" s="69"/>
      <c r="EZ223" s="69"/>
      <c r="FA223" s="69"/>
      <c r="FB223" s="69"/>
      <c r="FC223" s="69"/>
      <c r="FD223" s="69"/>
      <c r="FE223" s="69"/>
      <c r="FF223" s="69"/>
      <c r="FG223" s="69"/>
      <c r="FH223" s="69"/>
      <c r="FI223" s="69"/>
      <c r="FJ223" s="69"/>
      <c r="FK223" s="69"/>
      <c r="FL223" s="69"/>
      <c r="FM223" s="69"/>
      <c r="FN223" s="69"/>
      <c r="FO223" s="69"/>
      <c r="FP223" s="69"/>
      <c r="FQ223" s="69"/>
      <c r="FR223" s="69"/>
      <c r="FS223" s="69"/>
      <c r="FT223" s="69"/>
      <c r="FU223" s="69"/>
      <c r="FV223" s="69"/>
      <c r="FW223" s="69"/>
      <c r="FX223" s="69"/>
      <c r="FY223" s="69"/>
      <c r="FZ223" s="69"/>
      <c r="GA223" s="69"/>
      <c r="GB223" s="69"/>
      <c r="GC223" s="69"/>
      <c r="GD223" s="69"/>
      <c r="GE223" s="69"/>
      <c r="GF223" s="69"/>
      <c r="GG223" s="69"/>
      <c r="GH223" s="69"/>
      <c r="GI223" s="69"/>
      <c r="GJ223" s="69"/>
      <c r="GK223" s="69"/>
      <c r="GL223" s="69"/>
      <c r="GM223" s="69"/>
      <c r="GN223" s="69"/>
      <c r="GO223" s="69"/>
      <c r="GP223" s="69"/>
      <c r="GQ223" s="69"/>
      <c r="GR223" s="69"/>
      <c r="GS223" s="69"/>
      <c r="GT223" s="69"/>
      <c r="GU223" s="69"/>
      <c r="GV223" s="69"/>
      <c r="GW223" s="69"/>
      <c r="GX223" s="69"/>
      <c r="GY223" s="69"/>
      <c r="GZ223" s="69"/>
      <c r="HA223" s="69"/>
      <c r="HB223" s="69"/>
      <c r="HC223" s="69"/>
      <c r="HD223" s="69"/>
      <c r="HE223" s="69"/>
      <c r="HF223" s="69"/>
      <c r="HG223" s="69"/>
      <c r="HH223" s="69"/>
      <c r="HI223" s="69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2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19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2"/>
      <c r="AK234" s="5"/>
      <c r="AL234" s="5"/>
      <c r="AM234" s="72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19"/>
      <c r="AK235" s="19"/>
      <c r="AL235" s="19"/>
      <c r="AM235" s="19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19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4"/>
      <c r="AK239" s="53"/>
      <c r="AL239" s="53"/>
      <c r="AM239" s="74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5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2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68"/>
      <c r="AK247" s="19"/>
      <c r="AL247" s="19"/>
      <c r="AM247" s="68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68"/>
      <c r="AK250" s="19"/>
      <c r="AL250" s="19"/>
      <c r="AM250" s="68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68"/>
      <c r="BA250" s="68"/>
      <c r="BB250" s="68"/>
      <c r="BC250" s="68"/>
      <c r="BD250" s="68"/>
      <c r="BE250" s="68"/>
    </row>
    <row r="251" spans="1:217" s="69" customFormat="1" ht="18" customHeight="1">
      <c r="A251" s="95"/>
      <c r="B251" s="73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68"/>
      <c r="AK251" s="19"/>
      <c r="AL251" s="19"/>
      <c r="AM251" s="68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68"/>
      <c r="BA251" s="68"/>
      <c r="BB251" s="68"/>
      <c r="BC251" s="68"/>
      <c r="BD251" s="68"/>
      <c r="BE251" s="68"/>
    </row>
    <row r="252" spans="1:217" s="69" customFormat="1" ht="18" customHeight="1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68"/>
      <c r="BA252" s="68"/>
      <c r="BB252" s="68"/>
      <c r="BC252" s="68"/>
      <c r="BD252" s="68"/>
      <c r="BE252" s="68"/>
    </row>
    <row r="253" spans="1:217" s="69" customFormat="1" ht="18" customHeight="1">
      <c r="A253" s="95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68"/>
      <c r="AK253" s="19"/>
      <c r="AL253" s="19"/>
      <c r="AM253" s="68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68"/>
      <c r="BA253" s="68"/>
      <c r="BB253" s="68"/>
      <c r="BC253" s="68"/>
      <c r="BD253" s="68"/>
      <c r="BE253" s="68"/>
    </row>
    <row r="254" spans="1:217" s="69" customFormat="1" ht="18" customHeight="1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72"/>
      <c r="BA254" s="72"/>
      <c r="BB254" s="72"/>
      <c r="BC254" s="72"/>
      <c r="BD254" s="72"/>
      <c r="BE254" s="72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</row>
    <row r="255" spans="1:217" ht="5.65" customHeight="1"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</row>
    <row r="256" spans="1:217" ht="5.65" customHeight="1"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</row>
    <row r="257" spans="36:51" ht="5.65" customHeight="1"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</row>
    <row r="258" spans="36:51" ht="5.65" customHeight="1"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</row>
    <row r="259" spans="36:51" ht="5.65" customHeight="1"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</row>
    <row r="260" spans="36:51" ht="5.65" customHeight="1"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</row>
    <row r="261" spans="36:51" ht="5.65" customHeight="1"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</row>
    <row r="262" spans="36:51" ht="5.65" customHeight="1"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</row>
    <row r="263" spans="36:51" ht="5.65" customHeight="1"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</row>
    <row r="264" spans="36:51" ht="5.65" customHeight="1"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</row>
    <row r="265" spans="36:51" ht="5.65" customHeight="1"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</row>
    <row r="266" spans="36:51" ht="5.65" customHeight="1"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</row>
    <row r="267" spans="36:51" ht="5.65" customHeight="1"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</row>
    <row r="268" spans="36:51" ht="5.65" customHeight="1"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</row>
    <row r="269" spans="36:51" ht="5.65" customHeight="1"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</row>
    <row r="270" spans="36:51" ht="5.65" customHeight="1"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</row>
    <row r="271" spans="36:51" ht="5.65" customHeight="1">
      <c r="AJ271" s="68"/>
      <c r="AK271" s="19"/>
      <c r="AL271" s="19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</row>
    <row r="272" spans="36:51" ht="5.65" customHeight="1"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</row>
    <row r="273" spans="40:51" ht="5.65" customHeight="1"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</row>
    <row r="274" spans="40:51" ht="5.65" customHeight="1"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</row>
    <row r="275" spans="40:51" ht="5.65" customHeight="1"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</row>
    <row r="276" spans="40:51" ht="5.65" customHeight="1"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</row>
    <row r="277" spans="40:51" ht="5.65" customHeight="1"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</row>
    <row r="278" spans="40:51" ht="5.65" customHeight="1"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</row>
    <row r="279" spans="40:51" ht="5.65" customHeight="1"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</row>
    <row r="280" spans="40:51" ht="5.65" customHeight="1"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</row>
    <row r="281" spans="40:51" ht="5.65" customHeight="1"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</row>
    <row r="282" spans="40:51" ht="5.65" customHeight="1"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</row>
    <row r="283" spans="40:51" ht="5.65" customHeight="1"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</row>
    <row r="284" spans="40:51" ht="5.65" customHeight="1"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5:Q75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20"/>
  </sheetPr>
  <dimension ref="A1:HI284"/>
  <sheetViews>
    <sheetView showGridLines="0" zoomScale="70" zoomScaleNormal="70" workbookViewId="0">
      <pane xSplit="1" ySplit="9" topLeftCell="B4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4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1466</v>
      </c>
      <c r="N5" s="244"/>
      <c r="O5" s="244"/>
      <c r="P5" s="245" t="s">
        <v>3</v>
      </c>
      <c r="Q5" s="245"/>
      <c r="R5" s="245"/>
      <c r="S5" s="245"/>
      <c r="T5" s="19"/>
      <c r="V5" s="20"/>
      <c r="W5" s="265" t="s">
        <v>78</v>
      </c>
      <c r="X5" s="265"/>
      <c r="Y5" s="265"/>
      <c r="Z5" s="265"/>
      <c r="AA5" s="265"/>
      <c r="AB5" s="265"/>
      <c r="AC5" s="265"/>
      <c r="AD5" s="265"/>
      <c r="AE5" s="265"/>
      <c r="AF5" s="266" t="s">
        <v>79</v>
      </c>
      <c r="AG5" s="266"/>
      <c r="AH5" s="26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65"/>
      <c r="X6" s="265"/>
      <c r="Y6" s="265"/>
      <c r="Z6" s="265"/>
      <c r="AA6" s="265"/>
      <c r="AB6" s="265"/>
      <c r="AC6" s="265"/>
      <c r="AD6" s="265"/>
      <c r="AE6" s="265"/>
      <c r="AF6" s="266"/>
      <c r="AG6" s="266"/>
      <c r="AH6" s="26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>
        <v>4</v>
      </c>
      <c r="Z10" s="96"/>
      <c r="AA10" s="96">
        <v>4</v>
      </c>
      <c r="AB10" s="96"/>
      <c r="AC10" s="96">
        <v>4</v>
      </c>
      <c r="AD10" s="96"/>
      <c r="AE10" s="96">
        <v>4</v>
      </c>
      <c r="AF10" s="96"/>
      <c r="AG10" s="39"/>
      <c r="AH10" s="176">
        <f>SUM(COUNTIF(B11:AF11,"O"),COUNTIF(B11:AF11,"G"),COUNTIF(A11:AF11,"ـــــ"),COUNTIF(A11:AF11,"D"))</f>
        <v>10</v>
      </c>
      <c r="AI10" s="178">
        <f>SUM(COUNTIF(B11:AF11,"T"),COUNTIF(B11:AF11,"C"),COUNTIF(B11:AF11,"W"))</f>
        <v>0</v>
      </c>
      <c r="AJ10" s="180">
        <f>SUM(B10:AF10)</f>
        <v>16</v>
      </c>
      <c r="AK10" s="202">
        <v>2017</v>
      </c>
      <c r="AL10" s="203">
        <f>SUM(COUNTIF(B11:AF11,"F"))</f>
        <v>0</v>
      </c>
      <c r="AM10" s="192">
        <f>SUM(COUNTIF(B11:AG11,"V"),COUNTIF(B11:AG11,"M"))</f>
        <v>10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11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20</v>
      </c>
      <c r="C11" s="41" t="s">
        <v>20</v>
      </c>
      <c r="D11" s="41" t="s">
        <v>20</v>
      </c>
      <c r="E11" s="41" t="s">
        <v>20</v>
      </c>
      <c r="F11" s="41" t="s">
        <v>12</v>
      </c>
      <c r="G11" s="41" t="s">
        <v>38</v>
      </c>
      <c r="H11" s="41" t="s">
        <v>12</v>
      </c>
      <c r="I11" s="41" t="s">
        <v>12</v>
      </c>
      <c r="J11" s="41" t="s">
        <v>12</v>
      </c>
      <c r="K11" s="41" t="s">
        <v>12</v>
      </c>
      <c r="L11" s="41" t="s">
        <v>12</v>
      </c>
      <c r="M11" s="41" t="s">
        <v>12</v>
      </c>
      <c r="N11" s="41" t="s">
        <v>38</v>
      </c>
      <c r="O11" s="41" t="s">
        <v>12</v>
      </c>
      <c r="P11" s="41" t="s">
        <v>20</v>
      </c>
      <c r="Q11" s="41" t="s">
        <v>20</v>
      </c>
      <c r="R11" s="41" t="s">
        <v>20</v>
      </c>
      <c r="S11" s="41" t="s">
        <v>20</v>
      </c>
      <c r="T11" s="41" t="s">
        <v>20</v>
      </c>
      <c r="U11" s="41" t="s">
        <v>20</v>
      </c>
      <c r="V11" s="41" t="s">
        <v>20</v>
      </c>
      <c r="W11" s="41" t="s">
        <v>80</v>
      </c>
      <c r="X11" s="41" t="s">
        <v>80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>
        <v>4</v>
      </c>
      <c r="E12" s="96">
        <v>4</v>
      </c>
      <c r="F12" s="96">
        <v>4</v>
      </c>
      <c r="G12" s="96"/>
      <c r="H12" s="38"/>
      <c r="I12" s="38"/>
      <c r="J12" s="38"/>
      <c r="K12" s="96"/>
      <c r="L12" s="96"/>
      <c r="M12" s="38"/>
      <c r="N12" s="38"/>
      <c r="O12" s="38"/>
      <c r="P12" s="38"/>
      <c r="Q12" s="38"/>
      <c r="R12" s="96" t="s">
        <v>38</v>
      </c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96">
        <v>4</v>
      </c>
      <c r="AD12" s="208"/>
      <c r="AE12" s="209"/>
      <c r="AF12" s="210"/>
      <c r="AG12" s="45"/>
      <c r="AH12" s="176">
        <f>SUM(COUNTIF(B13:AF13,"O"),COUNTIF(B13:AF13,"G"),COUNTIF(A13:AF13,"ـــــ"),COUNTIF(A13:AF13,"D"))</f>
        <v>8</v>
      </c>
      <c r="AI12" s="178">
        <f>SUM(COUNTIF(B13:AF13,"T"),COUNTIF(B13:AF13,"C"),COUNTIF(B13:AF13,"W"))</f>
        <v>20</v>
      </c>
      <c r="AJ12" s="180">
        <f>SUM(B12:AF12)</f>
        <v>16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81</v>
      </c>
      <c r="I13" s="41" t="s">
        <v>28</v>
      </c>
      <c r="J13" s="46" t="s">
        <v>27</v>
      </c>
      <c r="K13" s="41" t="s">
        <v>27</v>
      </c>
      <c r="L13" s="41" t="s">
        <v>27</v>
      </c>
      <c r="M13" s="46" t="s">
        <v>27</v>
      </c>
      <c r="N13" s="46" t="s">
        <v>27</v>
      </c>
      <c r="O13" s="46" t="s">
        <v>27</v>
      </c>
      <c r="P13" s="46" t="s">
        <v>27</v>
      </c>
      <c r="Q13" s="46" t="s">
        <v>27</v>
      </c>
      <c r="R13" s="46" t="s">
        <v>27</v>
      </c>
      <c r="S13" s="46" t="s">
        <v>27</v>
      </c>
      <c r="T13" s="46" t="s">
        <v>27</v>
      </c>
      <c r="U13" s="46" t="s">
        <v>27</v>
      </c>
      <c r="V13" s="46" t="s">
        <v>27</v>
      </c>
      <c r="W13" s="46" t="s">
        <v>27</v>
      </c>
      <c r="X13" s="46" t="s">
        <v>27</v>
      </c>
      <c r="Y13" s="46" t="s">
        <v>27</v>
      </c>
      <c r="Z13" s="46" t="s">
        <v>27</v>
      </c>
      <c r="AA13" s="46" t="s">
        <v>27</v>
      </c>
      <c r="AB13" s="46" t="s">
        <v>28</v>
      </c>
      <c r="AC13" s="41" t="s">
        <v>29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>
        <v>4</v>
      </c>
      <c r="C14" s="96">
        <v>4</v>
      </c>
      <c r="D14" s="96">
        <v>4</v>
      </c>
      <c r="E14" s="96">
        <v>4</v>
      </c>
      <c r="F14" s="96">
        <v>4</v>
      </c>
      <c r="G14" s="96">
        <v>4</v>
      </c>
      <c r="H14" s="96">
        <v>4</v>
      </c>
      <c r="I14" s="96">
        <v>4</v>
      </c>
      <c r="J14" s="96">
        <v>4</v>
      </c>
      <c r="K14" s="38"/>
      <c r="L14" s="38"/>
      <c r="M14" s="96">
        <v>4</v>
      </c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9"/>
      <c r="AH14" s="176">
        <f>SUM(COUNTIF(B15:AF15,"O"),COUNTIF(B15:AF15,"G"),COUNTIF(A15:AF15,"ـــــ"),COUNTIF(A15:AF15,"D"))</f>
        <v>12</v>
      </c>
      <c r="AI14" s="178">
        <f>SUM(COUNTIF(B15:AF15,"T"),COUNTIF(B15:AF15,"C"),COUNTIF(B15:AF15,"W"))</f>
        <v>14</v>
      </c>
      <c r="AJ14" s="180">
        <f>SUM(B14:AF14)</f>
        <v>40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29</v>
      </c>
      <c r="C15" s="41" t="s">
        <v>29</v>
      </c>
      <c r="D15" s="41" t="s">
        <v>29</v>
      </c>
      <c r="E15" s="41" t="s">
        <v>29</v>
      </c>
      <c r="F15" s="41" t="s">
        <v>29</v>
      </c>
      <c r="G15" s="41" t="s">
        <v>29</v>
      </c>
      <c r="H15" s="41" t="s">
        <v>29</v>
      </c>
      <c r="I15" s="41" t="s">
        <v>29</v>
      </c>
      <c r="J15" s="41" t="s">
        <v>29</v>
      </c>
      <c r="K15" s="41" t="s">
        <v>29</v>
      </c>
      <c r="L15" s="41" t="s">
        <v>81</v>
      </c>
      <c r="M15" s="41" t="s">
        <v>81</v>
      </c>
      <c r="N15" s="41" t="s">
        <v>28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27</v>
      </c>
      <c r="Z15" s="41" t="s">
        <v>27</v>
      </c>
      <c r="AA15" s="41" t="s">
        <v>27</v>
      </c>
      <c r="AB15" s="97" t="s">
        <v>82</v>
      </c>
      <c r="AC15" s="97" t="s">
        <v>82</v>
      </c>
      <c r="AD15" s="97" t="s">
        <v>82</v>
      </c>
      <c r="AE15" s="97" t="s">
        <v>82</v>
      </c>
      <c r="AF15" s="97" t="s">
        <v>82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96">
        <v>4</v>
      </c>
      <c r="AB16" s="96">
        <v>4</v>
      </c>
      <c r="AC16" s="96">
        <v>4</v>
      </c>
      <c r="AD16" s="96">
        <v>4</v>
      </c>
      <c r="AE16" s="96" t="s">
        <v>83</v>
      </c>
      <c r="AF16" s="48"/>
      <c r="AG16" s="39"/>
      <c r="AH16" s="176">
        <f>SUM(COUNTIF(B17:AF17,"O"),COUNTIF(B17:AF17,"G"),COUNTIF(A17:AF17,"ـــــ"),COUNTIF(A17:AF17,"D"))</f>
        <v>6</v>
      </c>
      <c r="AI16" s="178">
        <f>SUM(COUNTIF(B17:AF17,"T"),COUNTIF(B17:AF17,"C"),COUNTIF(B17:AF17,"W"))</f>
        <v>1</v>
      </c>
      <c r="AJ16" s="180">
        <f>SUM(B16:AF16)</f>
        <v>16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97" t="s">
        <v>82</v>
      </c>
      <c r="C17" s="97" t="s">
        <v>82</v>
      </c>
      <c r="D17" s="97" t="s">
        <v>82</v>
      </c>
      <c r="E17" s="97" t="s">
        <v>82</v>
      </c>
      <c r="F17" s="97" t="s">
        <v>82</v>
      </c>
      <c r="G17" s="97" t="s">
        <v>82</v>
      </c>
      <c r="H17" s="97" t="s">
        <v>82</v>
      </c>
      <c r="I17" s="97" t="s">
        <v>82</v>
      </c>
      <c r="J17" s="97" t="s">
        <v>82</v>
      </c>
      <c r="K17" s="97" t="s">
        <v>82</v>
      </c>
      <c r="L17" s="97" t="s">
        <v>82</v>
      </c>
      <c r="M17" s="97" t="s">
        <v>82</v>
      </c>
      <c r="N17" s="97" t="s">
        <v>82</v>
      </c>
      <c r="O17" s="97" t="s">
        <v>82</v>
      </c>
      <c r="P17" s="97" t="s">
        <v>82</v>
      </c>
      <c r="Q17" s="97" t="s">
        <v>82</v>
      </c>
      <c r="R17" s="97" t="s">
        <v>82</v>
      </c>
      <c r="S17" s="97" t="s">
        <v>82</v>
      </c>
      <c r="T17" s="97" t="s">
        <v>82</v>
      </c>
      <c r="U17" s="97" t="s">
        <v>82</v>
      </c>
      <c r="V17" s="97" t="s">
        <v>82</v>
      </c>
      <c r="W17" s="97" t="s">
        <v>82</v>
      </c>
      <c r="X17" s="97" t="s">
        <v>82</v>
      </c>
      <c r="Y17" s="41" t="s">
        <v>28</v>
      </c>
      <c r="Z17" s="41" t="s">
        <v>80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 t="s">
        <v>83</v>
      </c>
      <c r="C18" s="96">
        <v>4</v>
      </c>
      <c r="D18" s="38"/>
      <c r="E18" s="38"/>
      <c r="F18" s="96">
        <v>4</v>
      </c>
      <c r="G18" s="96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98">
        <v>2</v>
      </c>
      <c r="AD18" s="98">
        <v>2</v>
      </c>
      <c r="AE18" s="98">
        <v>2</v>
      </c>
      <c r="AF18" s="98">
        <v>2</v>
      </c>
      <c r="AG18" s="39"/>
      <c r="AH18" s="176">
        <f>SUM(COUNTIF(B19:AF19,"O"),COUNTIF(B19:AF19,"G"),COUNTIF(A19:AF19,"ـــــ"),COUNTIF(A19:AF19,"D"))</f>
        <v>13</v>
      </c>
      <c r="AI18" s="178">
        <f>SUM(COUNTIF(B19:AF19,"T"),COUNTIF(B19:AF19,"C"),COUNTIF(B19:AF19,"W"))</f>
        <v>18</v>
      </c>
      <c r="AJ18" s="180">
        <f>SUM(B18:AF18)</f>
        <v>16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81</v>
      </c>
      <c r="I19" s="97" t="s">
        <v>81</v>
      </c>
      <c r="J19" s="97" t="s">
        <v>81</v>
      </c>
      <c r="K19" s="41" t="s">
        <v>28</v>
      </c>
      <c r="L19" s="41" t="s">
        <v>27</v>
      </c>
      <c r="M19" s="41" t="s">
        <v>27</v>
      </c>
      <c r="N19" s="41" t="s">
        <v>27</v>
      </c>
      <c r="O19" s="41" t="s">
        <v>27</v>
      </c>
      <c r="P19" s="41" t="s">
        <v>27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99" t="s">
        <v>28</v>
      </c>
      <c r="AC19" s="99" t="s">
        <v>80</v>
      </c>
      <c r="AD19" s="41" t="s">
        <v>80</v>
      </c>
      <c r="AE19" s="41" t="s">
        <v>80</v>
      </c>
      <c r="AF19" s="41" t="s">
        <v>80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>
        <v>2</v>
      </c>
      <c r="C20" s="98">
        <v>2</v>
      </c>
      <c r="D20" s="98">
        <v>2</v>
      </c>
      <c r="E20" s="98">
        <v>2</v>
      </c>
      <c r="F20" s="98">
        <v>2</v>
      </c>
      <c r="G20" s="98">
        <v>2</v>
      </c>
      <c r="H20" s="98">
        <v>2</v>
      </c>
      <c r="I20" s="98">
        <v>2</v>
      </c>
      <c r="J20" s="98">
        <v>2</v>
      </c>
      <c r="K20" s="98">
        <v>2</v>
      </c>
      <c r="L20" s="98">
        <v>2</v>
      </c>
      <c r="M20" s="98">
        <v>2</v>
      </c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76">
        <f>SUM(COUNTIF(B21:AF21,"O"),COUNTIF(B21:AF21,"G"),COUNTIF(A21:AF21,"ـــــ"),COUNTIF(A21:AF21,"D"))</f>
        <v>12</v>
      </c>
      <c r="AI20" s="178">
        <f>SUM(COUNTIF(B21:AF21,"T"),COUNTIF(B21:AF21,"C"),COUNTIF(B21:AF21,"W"))</f>
        <v>15</v>
      </c>
      <c r="AJ20" s="180">
        <f>SUM(B20:AF20)</f>
        <v>24</v>
      </c>
      <c r="AK20" s="211"/>
      <c r="AL20" s="204">
        <f>SUM(COUNTIF(B21:AF21,"F"))</f>
        <v>0</v>
      </c>
      <c r="AM20" s="193">
        <f>SUM(COUNTIF(B21:AG21,"V"),COUNTIF(B21:AG21,"M"))</f>
        <v>3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6" t="s">
        <v>80</v>
      </c>
      <c r="C21" s="46" t="s">
        <v>80</v>
      </c>
      <c r="D21" s="46" t="s">
        <v>80</v>
      </c>
      <c r="E21" s="46" t="s">
        <v>80</v>
      </c>
      <c r="F21" s="46" t="s">
        <v>80</v>
      </c>
      <c r="G21" s="46" t="s">
        <v>80</v>
      </c>
      <c r="H21" s="46" t="s">
        <v>80</v>
      </c>
      <c r="I21" s="41" t="s">
        <v>29</v>
      </c>
      <c r="J21" s="41" t="s">
        <v>81</v>
      </c>
      <c r="K21" s="41" t="s">
        <v>81</v>
      </c>
      <c r="L21" s="46" t="s">
        <v>81</v>
      </c>
      <c r="M21" s="46" t="s">
        <v>81</v>
      </c>
      <c r="N21" s="46" t="s">
        <v>28</v>
      </c>
      <c r="O21" s="46" t="s">
        <v>27</v>
      </c>
      <c r="P21" s="46" t="s">
        <v>27</v>
      </c>
      <c r="Q21" s="46" t="s">
        <v>27</v>
      </c>
      <c r="R21" s="46" t="s">
        <v>27</v>
      </c>
      <c r="S21" s="46" t="s">
        <v>27</v>
      </c>
      <c r="T21" s="46" t="s">
        <v>27</v>
      </c>
      <c r="U21" s="46" t="s">
        <v>27</v>
      </c>
      <c r="V21" s="46" t="s">
        <v>27</v>
      </c>
      <c r="W21" s="46" t="s">
        <v>27</v>
      </c>
      <c r="X21" s="46" t="s">
        <v>27</v>
      </c>
      <c r="Y21" s="46" t="s">
        <v>27</v>
      </c>
      <c r="Z21" s="41" t="s">
        <v>27</v>
      </c>
      <c r="AA21" s="41" t="s">
        <v>27</v>
      </c>
      <c r="AB21" s="41" t="s">
        <v>28</v>
      </c>
      <c r="AC21" s="41" t="s">
        <v>12</v>
      </c>
      <c r="AD21" s="41" t="s">
        <v>12</v>
      </c>
      <c r="AE21" s="41" t="s">
        <v>38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38"/>
      <c r="E22" s="96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>
        <v>4</v>
      </c>
      <c r="W22" s="38"/>
      <c r="X22" s="96"/>
      <c r="Y22" s="96"/>
      <c r="Z22" s="38"/>
      <c r="AA22" s="38"/>
      <c r="AB22" s="38"/>
      <c r="AC22" s="38"/>
      <c r="AD22" s="38"/>
      <c r="AE22" s="38"/>
      <c r="AF22" s="38"/>
      <c r="AG22" s="39"/>
      <c r="AH22" s="176">
        <f>SUM(COUNTIF(B23:AF23,"O"),COUNTIF(B23:AF23,"G"),COUNTIF(A23:AF23,"ـــــ"),COUNTIF(A23:AF23,"D"))</f>
        <v>16</v>
      </c>
      <c r="AI22" s="178">
        <f>SUM(COUNTIF(B23:AF23,"T"),COUNTIF(B23:AF23,"C"),COUNTIF(B23:AF23,"W"))</f>
        <v>8</v>
      </c>
      <c r="AJ22" s="180">
        <f>SUM(B22:AF22)</f>
        <v>4</v>
      </c>
      <c r="AK22" s="189">
        <v>2017</v>
      </c>
      <c r="AL22" s="204">
        <f>SUM(COUNTIF(B23:AF23,"F"))</f>
        <v>0</v>
      </c>
      <c r="AM22" s="193">
        <f>SUM(COUNTIF(B23:AG23,"V"),COUNTIF(B23:AG23,"M"))</f>
        <v>7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12</v>
      </c>
      <c r="C23" s="41" t="s">
        <v>12</v>
      </c>
      <c r="D23" s="41" t="s">
        <v>12</v>
      </c>
      <c r="E23" s="41" t="s">
        <v>12</v>
      </c>
      <c r="F23" s="41" t="s">
        <v>12</v>
      </c>
      <c r="G23" s="41" t="s">
        <v>12</v>
      </c>
      <c r="H23" s="41" t="s">
        <v>38</v>
      </c>
      <c r="I23" s="41" t="s">
        <v>80</v>
      </c>
      <c r="J23" s="41" t="s">
        <v>80</v>
      </c>
      <c r="K23" s="41" t="s">
        <v>80</v>
      </c>
      <c r="L23" s="41" t="s">
        <v>80</v>
      </c>
      <c r="M23" s="41" t="s">
        <v>80</v>
      </c>
      <c r="N23" s="41" t="s">
        <v>80</v>
      </c>
      <c r="O23" s="41" t="s">
        <v>80</v>
      </c>
      <c r="P23" s="41" t="s">
        <v>29</v>
      </c>
      <c r="Q23" s="41" t="s">
        <v>29</v>
      </c>
      <c r="R23" s="41" t="s">
        <v>29</v>
      </c>
      <c r="S23" s="41" t="s">
        <v>29</v>
      </c>
      <c r="T23" s="41" t="s">
        <v>81</v>
      </c>
      <c r="U23" s="41" t="s">
        <v>81</v>
      </c>
      <c r="V23" s="41" t="s">
        <v>81</v>
      </c>
      <c r="W23" s="41" t="s">
        <v>81</v>
      </c>
      <c r="X23" s="41" t="s">
        <v>81</v>
      </c>
      <c r="Y23" s="41" t="s">
        <v>28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27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76">
        <f>SUM(COUNTIF(B25:AF25,"O"),COUNTIF(B25:AF25,"G"),COUNTIF(A25:AF25,"ـــــ"),COUNTIF(A25:AF25,"D"))</f>
        <v>15</v>
      </c>
      <c r="AI24" s="178">
        <f>SUM(COUNTIF(B25:AF25,"T"),COUNTIF(B25:AF25,"C"),COUNTIF(B25:AF25,"W"))</f>
        <v>16</v>
      </c>
      <c r="AJ24" s="180">
        <f>SUM(B24:AF24)</f>
        <v>0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6" t="s">
        <v>27</v>
      </c>
      <c r="C25" s="46" t="s">
        <v>27</v>
      </c>
      <c r="D25" s="46" t="s">
        <v>27</v>
      </c>
      <c r="E25" s="46" t="s">
        <v>27</v>
      </c>
      <c r="F25" s="46" t="s">
        <v>27</v>
      </c>
      <c r="G25" s="46" t="s">
        <v>27</v>
      </c>
      <c r="H25" s="46" t="s">
        <v>28</v>
      </c>
      <c r="I25" s="46" t="s">
        <v>80</v>
      </c>
      <c r="J25" s="46" t="s">
        <v>80</v>
      </c>
      <c r="K25" s="46" t="s">
        <v>80</v>
      </c>
      <c r="L25" s="46" t="s">
        <v>80</v>
      </c>
      <c r="M25" s="46" t="s">
        <v>80</v>
      </c>
      <c r="N25" s="41" t="s">
        <v>29</v>
      </c>
      <c r="O25" s="41" t="s">
        <v>29</v>
      </c>
      <c r="P25" s="41" t="s">
        <v>29</v>
      </c>
      <c r="Q25" s="41" t="s">
        <v>29</v>
      </c>
      <c r="R25" s="46" t="s">
        <v>80</v>
      </c>
      <c r="S25" s="41" t="s">
        <v>29</v>
      </c>
      <c r="T25" s="41" t="s">
        <v>29</v>
      </c>
      <c r="U25" s="41" t="s">
        <v>29</v>
      </c>
      <c r="V25" s="41" t="s">
        <v>29</v>
      </c>
      <c r="W25" s="46" t="s">
        <v>81</v>
      </c>
      <c r="X25" s="46" t="s">
        <v>28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38</v>
      </c>
      <c r="C26" s="38" t="s">
        <v>38</v>
      </c>
      <c r="D26" s="38" t="s">
        <v>38</v>
      </c>
      <c r="E26" s="38" t="s">
        <v>38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96">
        <v>4</v>
      </c>
      <c r="AE26" s="96"/>
      <c r="AF26" s="100"/>
      <c r="AG26" s="39"/>
      <c r="AH26" s="176">
        <f>SUM(COUNTIF(B27:AF27,"O"),COUNTIF(B27:AF27,"G"),COUNTIF(A27:AF27,"ـــــ"),COUNTIF(A27:AF27,"D"))</f>
        <v>13</v>
      </c>
      <c r="AI26" s="178">
        <f>SUM(COUNTIF(B27:AF27,"T"),COUNTIF(B27:AF27,"C"),COUNTIF(B27:AF27,"W"))</f>
        <v>4</v>
      </c>
      <c r="AJ26" s="180">
        <f>SUM(B26:AF26)</f>
        <v>4</v>
      </c>
      <c r="AK26" s="190"/>
      <c r="AL26" s="204">
        <f>SUM(COUNTIF(B27:AF27,"F"))</f>
        <v>0</v>
      </c>
      <c r="AM26" s="193">
        <f>SUM(COUNTIF(B27:AG27,"V"),COUNTIF(B27:AG27,"M"))</f>
        <v>13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12</v>
      </c>
      <c r="G27" s="41" t="s">
        <v>12</v>
      </c>
      <c r="H27" s="41" t="s">
        <v>12</v>
      </c>
      <c r="I27" s="41" t="s">
        <v>38</v>
      </c>
      <c r="J27" s="41" t="s">
        <v>12</v>
      </c>
      <c r="K27" s="41" t="s">
        <v>12</v>
      </c>
      <c r="L27" s="41" t="s">
        <v>12</v>
      </c>
      <c r="M27" s="101" t="s">
        <v>12</v>
      </c>
      <c r="N27" s="101" t="s">
        <v>12</v>
      </c>
      <c r="O27" s="101" t="s">
        <v>12</v>
      </c>
      <c r="P27" s="101" t="s">
        <v>38</v>
      </c>
      <c r="Q27" s="101" t="s">
        <v>38</v>
      </c>
      <c r="R27" s="101" t="s">
        <v>12</v>
      </c>
      <c r="S27" s="41" t="s">
        <v>80</v>
      </c>
      <c r="T27" s="41" t="s">
        <v>80</v>
      </c>
      <c r="U27" s="41" t="s">
        <v>29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96">
        <v>4</v>
      </c>
      <c r="C28" s="96">
        <v>4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96">
        <v>4</v>
      </c>
      <c r="AC28" s="44"/>
      <c r="AD28" s="44"/>
      <c r="AE28" s="44"/>
      <c r="AF28" s="44"/>
      <c r="AG28" s="39"/>
      <c r="AH28" s="176">
        <f>SUM(COUNTIF(B29:AF29,"O"),COUNTIF(B29:AF29,"G"),COUNTIF(A29:AF29,"ـــــ"),COUNTIF(A29:AF29,"D"))</f>
        <v>18</v>
      </c>
      <c r="AI28" s="178">
        <f>SUM(COUNTIF(B29:AF29,"T"),COUNTIF(B29:AF29,"C"),COUNTIF(B29:AF29,"W"))</f>
        <v>13</v>
      </c>
      <c r="AJ28" s="180">
        <f>SUM(B28:AF28)</f>
        <v>12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1" t="s">
        <v>29</v>
      </c>
      <c r="C29" s="41" t="s">
        <v>29</v>
      </c>
      <c r="D29" s="41" t="s">
        <v>29</v>
      </c>
      <c r="E29" s="41" t="s">
        <v>29</v>
      </c>
      <c r="F29" s="41" t="s">
        <v>29</v>
      </c>
      <c r="G29" s="41" t="s">
        <v>81</v>
      </c>
      <c r="H29" s="41" t="s">
        <v>81</v>
      </c>
      <c r="I29" s="41" t="s">
        <v>81</v>
      </c>
      <c r="J29" s="41" t="s">
        <v>28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6" t="s">
        <v>27</v>
      </c>
      <c r="Q29" s="46" t="s">
        <v>27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28</v>
      </c>
      <c r="W29" s="41" t="s">
        <v>35</v>
      </c>
      <c r="X29" s="41" t="s">
        <v>35</v>
      </c>
      <c r="Y29" s="46" t="s">
        <v>80</v>
      </c>
      <c r="Z29" s="46" t="s">
        <v>80</v>
      </c>
      <c r="AA29" s="46" t="s">
        <v>80</v>
      </c>
      <c r="AB29" s="41" t="s">
        <v>29</v>
      </c>
      <c r="AC29" s="41" t="s">
        <v>29</v>
      </c>
      <c r="AD29" s="41" t="s">
        <v>29</v>
      </c>
      <c r="AE29" s="41" t="s">
        <v>29</v>
      </c>
      <c r="AF29" s="41" t="s">
        <v>29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 t="s">
        <v>38</v>
      </c>
      <c r="AF30" s="100"/>
      <c r="AG30" s="39"/>
      <c r="AH30" s="176">
        <f>SUM(COUNTIF(B31:AF31,"O"),COUNTIF(B31:AF31,"G"),COUNTIF(A31:AF31,"ـــــ"),COUNTIF(A31:AF31,"D"))</f>
        <v>5</v>
      </c>
      <c r="AI30" s="178">
        <f>SUM(COUNTIF(B31:AF31,"T"),COUNTIF(B31:AF31,"C"),COUNTIF(B31:AF31,"W"))</f>
        <v>14</v>
      </c>
      <c r="AJ30" s="180">
        <f>SUM(B30:AF30)</f>
        <v>0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11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81</v>
      </c>
      <c r="G31" s="41" t="s">
        <v>28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27</v>
      </c>
      <c r="S31" s="41" t="s">
        <v>27</v>
      </c>
      <c r="T31" s="41" t="s">
        <v>18</v>
      </c>
      <c r="U31" s="41" t="s">
        <v>18</v>
      </c>
      <c r="V31" s="41" t="s">
        <v>18</v>
      </c>
      <c r="W31" s="41" t="s">
        <v>18</v>
      </c>
      <c r="X31" s="41" t="s">
        <v>18</v>
      </c>
      <c r="Y31" s="41" t="s">
        <v>18</v>
      </c>
      <c r="Z31" s="41" t="s">
        <v>18</v>
      </c>
      <c r="AA31" s="41" t="s">
        <v>18</v>
      </c>
      <c r="AB31" s="41" t="s">
        <v>18</v>
      </c>
      <c r="AC31" s="41" t="s">
        <v>18</v>
      </c>
      <c r="AD31" s="41" t="s">
        <v>18</v>
      </c>
      <c r="AE31" s="41" t="s">
        <v>27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96">
        <v>4</v>
      </c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39"/>
      <c r="AH32" s="176">
        <f>SUM(COUNTIF(B33:AF33,"O"),COUNTIF(B33:AF33,"G"),COUNTIF(A33:AF33,"ـــــ"),COUNTIF(A33:AF33,"D"))</f>
        <v>7</v>
      </c>
      <c r="AI32" s="178">
        <f>SUM(COUNTIF(B33:AF33,"T"),COUNTIF(B33:AF33,"C"),COUNTIF(B33:AF33,"W"))</f>
        <v>3</v>
      </c>
      <c r="AJ32" s="180">
        <f>SUM(B32:AF32)</f>
        <v>4</v>
      </c>
      <c r="AK32" s="190"/>
      <c r="AL32" s="204">
        <f>SUM(COUNTIF(B33:AF33,"F"))</f>
        <v>0</v>
      </c>
      <c r="AM32" s="193">
        <f>SUM(COUNTIF(B33:AG33,"V"),COUNTIF(B33:AG33,"M"))</f>
        <v>11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10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27</v>
      </c>
      <c r="C33" s="41" t="s">
        <v>27</v>
      </c>
      <c r="D33" s="41" t="s">
        <v>12</v>
      </c>
      <c r="E33" s="41" t="s">
        <v>12</v>
      </c>
      <c r="F33" s="41" t="s">
        <v>12</v>
      </c>
      <c r="G33" s="41" t="s">
        <v>12</v>
      </c>
      <c r="H33" s="41" t="s">
        <v>12</v>
      </c>
      <c r="I33" s="41" t="s">
        <v>12</v>
      </c>
      <c r="J33" s="41" t="s">
        <v>38</v>
      </c>
      <c r="K33" s="41" t="s">
        <v>12</v>
      </c>
      <c r="L33" s="41" t="s">
        <v>12</v>
      </c>
      <c r="M33" s="41" t="s">
        <v>12</v>
      </c>
      <c r="N33" s="41" t="s">
        <v>12</v>
      </c>
      <c r="O33" s="41" t="s">
        <v>28</v>
      </c>
      <c r="P33" s="41" t="s">
        <v>80</v>
      </c>
      <c r="Q33" s="41" t="s">
        <v>80</v>
      </c>
      <c r="R33" s="41" t="s">
        <v>80</v>
      </c>
      <c r="S33" s="41" t="s">
        <v>29</v>
      </c>
      <c r="T33" s="97" t="s">
        <v>15</v>
      </c>
      <c r="U33" s="97" t="s">
        <v>15</v>
      </c>
      <c r="V33" s="97" t="s">
        <v>15</v>
      </c>
      <c r="W33" s="97" t="s">
        <v>15</v>
      </c>
      <c r="X33" s="97" t="s">
        <v>15</v>
      </c>
      <c r="Y33" s="97" t="s">
        <v>15</v>
      </c>
      <c r="Z33" s="97" t="s">
        <v>15</v>
      </c>
      <c r="AA33" s="97" t="s">
        <v>15</v>
      </c>
      <c r="AB33" s="97" t="s">
        <v>15</v>
      </c>
      <c r="AC33" s="97" t="s">
        <v>15</v>
      </c>
      <c r="AD33" s="41" t="s">
        <v>80</v>
      </c>
      <c r="AE33" s="41" t="s">
        <v>80</v>
      </c>
      <c r="AF33" s="41" t="s">
        <v>80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>انتبه  هذا الموظف قد تجاوز ايام الإجازة المطلوبة منه -7 ايام</v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261">
        <f>AH35-AI35</f>
        <v>9</v>
      </c>
      <c r="AC35" s="262"/>
      <c r="AD35" s="160" t="s">
        <v>46</v>
      </c>
      <c r="AE35" s="161"/>
      <c r="AF35" s="162"/>
      <c r="AG35" s="59"/>
      <c r="AH35" s="166">
        <f>SUM(AH10:AH33)</f>
        <v>135</v>
      </c>
      <c r="AI35" s="168">
        <f>SUM(AI10:AI33)</f>
        <v>126</v>
      </c>
      <c r="AJ35" s="152">
        <f>SUM(AJ10:AJ33)</f>
        <v>152</v>
      </c>
      <c r="AK35" s="60"/>
      <c r="AL35" s="259">
        <f>SUM(AL10:AL33)</f>
        <v>0</v>
      </c>
      <c r="AM35" s="251">
        <f t="shared" ref="AM35:AY35" si="0">SUM(AM10:AM33)</f>
        <v>44</v>
      </c>
      <c r="AN35" s="251">
        <f t="shared" si="0"/>
        <v>0</v>
      </c>
      <c r="AO35" s="251">
        <f t="shared" si="0"/>
        <v>0</v>
      </c>
      <c r="AP35" s="251">
        <f t="shared" si="0"/>
        <v>10</v>
      </c>
      <c r="AQ35" s="251">
        <f t="shared" si="0"/>
        <v>0</v>
      </c>
      <c r="AR35" s="251">
        <f t="shared" si="0"/>
        <v>0</v>
      </c>
      <c r="AS35" s="251">
        <f t="shared" si="0"/>
        <v>11</v>
      </c>
      <c r="AT35" s="251">
        <f t="shared" si="0"/>
        <v>0</v>
      </c>
      <c r="AU35" s="251">
        <f t="shared" si="0"/>
        <v>11</v>
      </c>
      <c r="AV35" s="251">
        <f t="shared" si="0"/>
        <v>0</v>
      </c>
      <c r="AW35" s="251">
        <f t="shared" si="0"/>
        <v>0</v>
      </c>
      <c r="AX35" s="251">
        <f t="shared" si="0"/>
        <v>0</v>
      </c>
      <c r="AY35" s="253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263"/>
      <c r="AC36" s="264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55">
        <f>'[1]2017'!O3</f>
        <v>-25</v>
      </c>
      <c r="AC37" s="256"/>
      <c r="AD37" s="147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257"/>
      <c r="AC38" s="258"/>
      <c r="AD38" s="150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47">
        <f>AB35+AB37</f>
        <v>-16</v>
      </c>
      <c r="AC39" s="248"/>
      <c r="AD39" s="131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49"/>
      <c r="AC40" s="250"/>
      <c r="AD40" s="134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103">
        <v>4</v>
      </c>
      <c r="E42" s="103">
        <v>4</v>
      </c>
      <c r="F42" s="37"/>
      <c r="G42" s="37"/>
      <c r="H42" s="37"/>
      <c r="I42" s="37">
        <v>4</v>
      </c>
      <c r="J42" s="37"/>
      <c r="K42" s="37"/>
      <c r="L42" s="37"/>
      <c r="M42" s="37">
        <v>4</v>
      </c>
      <c r="N42" s="37"/>
      <c r="O42" s="37">
        <v>4</v>
      </c>
      <c r="P42" s="37"/>
      <c r="Q42" s="37"/>
      <c r="R42" s="37"/>
      <c r="S42" s="37"/>
      <c r="T42" s="37"/>
      <c r="U42" s="37"/>
      <c r="V42" s="37">
        <v>4</v>
      </c>
      <c r="W42" s="37"/>
      <c r="X42" s="37"/>
      <c r="Y42" s="37"/>
      <c r="Z42" s="37">
        <v>4</v>
      </c>
      <c r="AA42" s="37"/>
      <c r="AB42" s="37"/>
      <c r="AC42" s="37"/>
      <c r="AD42" s="37"/>
      <c r="AE42" s="37"/>
      <c r="AF42" s="37"/>
      <c r="AG42" s="39"/>
      <c r="AH42" s="176">
        <f>SUM(COUNTIF(B43:AF43,"O"),COUNTIF(B43:AF43,"G"),COUNTIF(A43:AF43,"ـــــ"),COUNTIF(A43:AF43,"D"))</f>
        <v>25</v>
      </c>
      <c r="AI42" s="178">
        <f>SUM(COUNTIF(B43:AF43,"T"),COUNTIF(B43:AF43,"C"),COUNTIF(B43:AF43,"W"))</f>
        <v>6</v>
      </c>
      <c r="AJ42" s="180">
        <f>SUM(B42:AF42)</f>
        <v>28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80</v>
      </c>
      <c r="C43" s="40" t="s">
        <v>29</v>
      </c>
      <c r="D43" s="40" t="s">
        <v>29</v>
      </c>
      <c r="E43" s="40" t="s">
        <v>29</v>
      </c>
      <c r="F43" s="40" t="s">
        <v>29</v>
      </c>
      <c r="G43" s="40" t="s">
        <v>29</v>
      </c>
      <c r="H43" s="40" t="s">
        <v>29</v>
      </c>
      <c r="I43" s="40" t="s">
        <v>29</v>
      </c>
      <c r="J43" s="40" t="s">
        <v>29</v>
      </c>
      <c r="K43" s="40" t="s">
        <v>29</v>
      </c>
      <c r="L43" s="40" t="s">
        <v>29</v>
      </c>
      <c r="M43" s="40" t="s">
        <v>29</v>
      </c>
      <c r="N43" s="40" t="s">
        <v>29</v>
      </c>
      <c r="O43" s="40" t="s">
        <v>29</v>
      </c>
      <c r="P43" s="40" t="s">
        <v>29</v>
      </c>
      <c r="Q43" s="40" t="s">
        <v>29</v>
      </c>
      <c r="R43" s="40" t="s">
        <v>29</v>
      </c>
      <c r="S43" s="40" t="s">
        <v>29</v>
      </c>
      <c r="T43" s="40" t="s">
        <v>29</v>
      </c>
      <c r="U43" s="40" t="s">
        <v>29</v>
      </c>
      <c r="V43" s="40" t="s">
        <v>29</v>
      </c>
      <c r="W43" s="40" t="s">
        <v>29</v>
      </c>
      <c r="X43" s="40" t="s">
        <v>29</v>
      </c>
      <c r="Y43" s="40" t="s">
        <v>29</v>
      </c>
      <c r="Z43" s="40" t="s">
        <v>29</v>
      </c>
      <c r="AA43" s="40" t="s">
        <v>28</v>
      </c>
      <c r="AB43" s="40" t="s">
        <v>27</v>
      </c>
      <c r="AC43" s="40" t="s">
        <v>27</v>
      </c>
      <c r="AD43" s="40" t="s">
        <v>27</v>
      </c>
      <c r="AE43" s="40" t="s">
        <v>27</v>
      </c>
      <c r="AF43" s="40" t="s">
        <v>27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/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>SUM(COUNTIF(B45:AF45,"O"),COUNTIF(B45:AF45,"G"),COUNTIF(A45:AF45,"ـــــ"),COUNTIF(A45:AF45,"D"))</f>
        <v>6</v>
      </c>
      <c r="AI44" s="178">
        <f>SUM(COUNTIF(B45:AF45,"T"),COUNTIF(B45:AF45,"C"),COUNTIF(B45:AF45,"W"))</f>
        <v>13</v>
      </c>
      <c r="AJ44" s="180">
        <f>SUM(B44:AF44)</f>
        <v>0</v>
      </c>
      <c r="AK44" s="211"/>
      <c r="AL44" s="182">
        <f>SUM(COUNTIF(B45:AF45,"F"))</f>
        <v>0</v>
      </c>
      <c r="AM44" s="170">
        <f>SUM(COUNTIF(B45:AG45,"V"),COUNTIF(B45:AG45,"M"))</f>
        <v>9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27</v>
      </c>
      <c r="L45" s="40" t="s">
        <v>27</v>
      </c>
      <c r="M45" s="46" t="s">
        <v>27</v>
      </c>
      <c r="N45" s="46" t="s">
        <v>28</v>
      </c>
      <c r="O45" s="46" t="s">
        <v>80</v>
      </c>
      <c r="P45" s="40" t="s">
        <v>29</v>
      </c>
      <c r="Q45" s="40" t="s">
        <v>29</v>
      </c>
      <c r="R45" s="40" t="s">
        <v>29</v>
      </c>
      <c r="S45" s="41" t="s">
        <v>35</v>
      </c>
      <c r="T45" s="40" t="s">
        <v>29</v>
      </c>
      <c r="U45" s="46" t="s">
        <v>12</v>
      </c>
      <c r="V45" s="46" t="s">
        <v>12</v>
      </c>
      <c r="W45" s="46" t="s">
        <v>12</v>
      </c>
      <c r="X45" s="46" t="s">
        <v>38</v>
      </c>
      <c r="Y45" s="46" t="s">
        <v>12</v>
      </c>
      <c r="Z45" s="46" t="s">
        <v>12</v>
      </c>
      <c r="AA45" s="46" t="s">
        <v>12</v>
      </c>
      <c r="AB45" s="46" t="s">
        <v>12</v>
      </c>
      <c r="AC45" s="46" t="s">
        <v>12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>
        <v>4</v>
      </c>
      <c r="K46" s="38">
        <v>4</v>
      </c>
      <c r="L46" s="38"/>
      <c r="M46" s="37"/>
      <c r="N46" s="37"/>
      <c r="O46" s="37"/>
      <c r="P46" s="37">
        <v>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>SUM(COUNTIF(B47:AF47,"O"),COUNTIF(B47:AF47,"G"),COUNTIF(A47:AF47,"ـــــ"),COUNTIF(A47:AF47,"D"))</f>
        <v>15</v>
      </c>
      <c r="AI46" s="178">
        <f>SUM(COUNTIF(B47:AF47,"T"),COUNTIF(B47:AF47,"C"),COUNTIF(B47:AF47,"W"))</f>
        <v>14</v>
      </c>
      <c r="AJ46" s="180">
        <f>SUM(B46:AF46)</f>
        <v>12</v>
      </c>
      <c r="AK46" s="211"/>
      <c r="AL46" s="182">
        <f>SUM(COUNTIF(B47:AF47,"F"))</f>
        <v>0</v>
      </c>
      <c r="AM46" s="170">
        <f>SUM(COUNTIF(B47:AG47,"V"),COUNTIF(B47:AG47,"M"))</f>
        <v>2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12</v>
      </c>
      <c r="C47" s="40" t="s">
        <v>38</v>
      </c>
      <c r="D47" s="40" t="s">
        <v>80</v>
      </c>
      <c r="E47" s="40" t="s">
        <v>29</v>
      </c>
      <c r="F47" s="40" t="s">
        <v>29</v>
      </c>
      <c r="G47" s="40" t="s">
        <v>29</v>
      </c>
      <c r="H47" s="40" t="s">
        <v>29</v>
      </c>
      <c r="I47" s="40" t="s">
        <v>29</v>
      </c>
      <c r="J47" s="40" t="s">
        <v>29</v>
      </c>
      <c r="K47" s="40" t="s">
        <v>29</v>
      </c>
      <c r="L47" s="40" t="s">
        <v>29</v>
      </c>
      <c r="M47" s="40" t="s">
        <v>29</v>
      </c>
      <c r="N47" s="40" t="s">
        <v>29</v>
      </c>
      <c r="O47" s="40" t="s">
        <v>29</v>
      </c>
      <c r="P47" s="40" t="s">
        <v>29</v>
      </c>
      <c r="Q47" s="40" t="s">
        <v>29</v>
      </c>
      <c r="R47" s="40" t="s">
        <v>29</v>
      </c>
      <c r="S47" s="40" t="s">
        <v>28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27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/>
      <c r="D48" s="44"/>
      <c r="E48" s="44"/>
      <c r="F48" s="44"/>
      <c r="G48" s="44"/>
      <c r="H48" s="44"/>
      <c r="I48" s="44">
        <v>4</v>
      </c>
      <c r="J48" s="44"/>
      <c r="K48" s="44"/>
      <c r="L48" s="44">
        <v>4</v>
      </c>
      <c r="M48" s="44">
        <v>4</v>
      </c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76">
        <f>SUM(COUNTIF(B49:AF49,"O"),COUNTIF(B49:AF49,"G"),COUNTIF(A49:AF49,"ـــــ"),COUNTIF(A49:AF49,"D"))</f>
        <v>14</v>
      </c>
      <c r="AI48" s="178">
        <f>SUM(COUNTIF(B49:AF49,"T"),COUNTIF(B49:AF49,"C"),COUNTIF(B49:AF49,"W"))</f>
        <v>16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6" t="s">
        <v>27</v>
      </c>
      <c r="C49" s="46" t="s">
        <v>27</v>
      </c>
      <c r="D49" s="46" t="s">
        <v>27</v>
      </c>
      <c r="E49" s="46" t="s">
        <v>27</v>
      </c>
      <c r="F49" s="46" t="s">
        <v>28</v>
      </c>
      <c r="G49" s="40" t="s">
        <v>29</v>
      </c>
      <c r="H49" s="40" t="s">
        <v>29</v>
      </c>
      <c r="I49" s="40" t="s">
        <v>29</v>
      </c>
      <c r="J49" s="40" t="s">
        <v>29</v>
      </c>
      <c r="K49" s="40" t="s">
        <v>29</v>
      </c>
      <c r="L49" s="40" t="s">
        <v>29</v>
      </c>
      <c r="M49" s="40" t="s">
        <v>29</v>
      </c>
      <c r="N49" s="40" t="s">
        <v>29</v>
      </c>
      <c r="O49" s="40" t="s">
        <v>29</v>
      </c>
      <c r="P49" s="40" t="s">
        <v>29</v>
      </c>
      <c r="Q49" s="40" t="s">
        <v>29</v>
      </c>
      <c r="R49" s="40" t="s">
        <v>29</v>
      </c>
      <c r="S49" s="40" t="s">
        <v>29</v>
      </c>
      <c r="T49" s="40" t="s">
        <v>29</v>
      </c>
      <c r="U49" s="46" t="s">
        <v>28</v>
      </c>
      <c r="V49" s="40" t="s">
        <v>27</v>
      </c>
      <c r="W49" s="40" t="s">
        <v>27</v>
      </c>
      <c r="X49" s="40" t="s">
        <v>27</v>
      </c>
      <c r="Y49" s="40" t="s">
        <v>27</v>
      </c>
      <c r="Z49" s="40" t="s">
        <v>27</v>
      </c>
      <c r="AA49" s="40" t="s">
        <v>27</v>
      </c>
      <c r="AB49" s="40" t="s">
        <v>27</v>
      </c>
      <c r="AC49" s="40" t="s">
        <v>27</v>
      </c>
      <c r="AD49" s="40" t="s">
        <v>27</v>
      </c>
      <c r="AE49" s="40" t="s">
        <v>27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104">
        <v>2</v>
      </c>
      <c r="AB50" s="104">
        <v>2</v>
      </c>
      <c r="AC50" s="104">
        <v>2</v>
      </c>
      <c r="AD50" s="104">
        <v>2</v>
      </c>
      <c r="AE50" s="104">
        <v>2</v>
      </c>
      <c r="AF50" s="104">
        <v>2</v>
      </c>
      <c r="AG50" s="39"/>
      <c r="AH50" s="176">
        <f>SUM(COUNTIF(B51:AF51,"O"),COUNTIF(B51:AF51,"G"),COUNTIF(A51:AF51,"ـــــ"),COUNTIF(A51:AF51,"D"))</f>
        <v>6</v>
      </c>
      <c r="AI50" s="178">
        <f>SUM(COUNTIF(B51:AF51,"T"),COUNTIF(B51:AF51,"C"),COUNTIF(B51:AF51,"W"))</f>
        <v>12</v>
      </c>
      <c r="AJ50" s="180">
        <f>SUM(B50:AF50)</f>
        <v>12</v>
      </c>
      <c r="AK50" s="211"/>
      <c r="AL50" s="182">
        <f>SUM(COUNTIF(B51:AF51,"F"))</f>
        <v>0</v>
      </c>
      <c r="AM50" s="170">
        <f>SUM(COUNTIF(B51:AG51,"V"),COUNTIF(B51:AG51,"M"))</f>
        <v>13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27</v>
      </c>
      <c r="C51" s="40" t="s">
        <v>27</v>
      </c>
      <c r="D51" s="40" t="s">
        <v>27</v>
      </c>
      <c r="E51" s="40" t="s">
        <v>27</v>
      </c>
      <c r="F51" s="40" t="s">
        <v>27</v>
      </c>
      <c r="G51" s="49" t="s">
        <v>27</v>
      </c>
      <c r="H51" s="49" t="s">
        <v>27</v>
      </c>
      <c r="I51" s="49" t="s">
        <v>27</v>
      </c>
      <c r="J51" s="49" t="s">
        <v>27</v>
      </c>
      <c r="K51" s="49" t="s">
        <v>27</v>
      </c>
      <c r="L51" s="49" t="s">
        <v>27</v>
      </c>
      <c r="M51" s="49" t="s">
        <v>27</v>
      </c>
      <c r="N51" s="40" t="s">
        <v>12</v>
      </c>
      <c r="O51" s="40" t="s">
        <v>12</v>
      </c>
      <c r="P51" s="40" t="s">
        <v>12</v>
      </c>
      <c r="Q51" s="40" t="s">
        <v>12</v>
      </c>
      <c r="R51" s="40" t="s">
        <v>12</v>
      </c>
      <c r="S51" s="40" t="s">
        <v>38</v>
      </c>
      <c r="T51" s="40" t="s">
        <v>12</v>
      </c>
      <c r="U51" s="40" t="s">
        <v>12</v>
      </c>
      <c r="V51" s="40" t="s">
        <v>12</v>
      </c>
      <c r="W51" s="40" t="s">
        <v>12</v>
      </c>
      <c r="X51" s="40" t="s">
        <v>12</v>
      </c>
      <c r="Y51" s="40" t="s">
        <v>12</v>
      </c>
      <c r="Z51" s="40" t="s">
        <v>38</v>
      </c>
      <c r="AA51" s="40" t="s">
        <v>80</v>
      </c>
      <c r="AB51" s="40" t="s">
        <v>80</v>
      </c>
      <c r="AC51" s="40" t="s">
        <v>80</v>
      </c>
      <c r="AD51" s="40" t="s">
        <v>80</v>
      </c>
      <c r="AE51" s="40" t="s">
        <v>80</v>
      </c>
      <c r="AF51" s="40" t="s">
        <v>80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104">
        <v>2</v>
      </c>
      <c r="C52" s="104">
        <v>2</v>
      </c>
      <c r="D52" s="104">
        <v>2</v>
      </c>
      <c r="E52" s="104">
        <v>2</v>
      </c>
      <c r="F52" s="104">
        <v>2</v>
      </c>
      <c r="G52" s="104">
        <v>2</v>
      </c>
      <c r="H52" s="104">
        <v>2</v>
      </c>
      <c r="I52" s="104">
        <v>2</v>
      </c>
      <c r="J52" s="104">
        <v>2</v>
      </c>
      <c r="K52" s="104">
        <v>2</v>
      </c>
      <c r="L52" s="104">
        <v>2</v>
      </c>
      <c r="M52" s="104">
        <v>2</v>
      </c>
      <c r="N52" s="104">
        <v>2</v>
      </c>
      <c r="O52" s="104">
        <v>2</v>
      </c>
      <c r="P52" s="38" t="s">
        <v>26</v>
      </c>
      <c r="Q52" s="38" t="s">
        <v>26</v>
      </c>
      <c r="R52" s="38" t="s">
        <v>26</v>
      </c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>SUM(COUNTIF(B53:AF53,"O"),COUNTIF(B53:AF53,"G"),COUNTIF(A53:AF53,"ـــــ"),COUNTIF(A53:AF53,"D"))</f>
        <v>21</v>
      </c>
      <c r="AI52" s="178">
        <f>SUM(COUNTIF(B53:AF53,"T"),COUNTIF(B53:AF53,"C"),COUNTIF(B53:AF53,"W"))</f>
        <v>9</v>
      </c>
      <c r="AJ52" s="180">
        <f>SUM(B52:AF52)</f>
        <v>28</v>
      </c>
      <c r="AK52" s="211"/>
      <c r="AL52" s="182">
        <f>SUM(COUNTIF(B53:AF53,"F"))</f>
        <v>0</v>
      </c>
      <c r="AM52" s="170">
        <f>SUM(COUNTIF(B53:AG53,"V"),COUNTIF(B53:AG53,"M"))</f>
        <v>0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80</v>
      </c>
      <c r="C53" s="40" t="s">
        <v>80</v>
      </c>
      <c r="D53" s="40" t="s">
        <v>80</v>
      </c>
      <c r="E53" s="40" t="s">
        <v>80</v>
      </c>
      <c r="F53" s="40" t="s">
        <v>80</v>
      </c>
      <c r="G53" s="40" t="s">
        <v>80</v>
      </c>
      <c r="H53" s="40" t="s">
        <v>80</v>
      </c>
      <c r="I53" s="40" t="s">
        <v>80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41" t="s">
        <v>35</v>
      </c>
      <c r="Q53" s="41" t="s">
        <v>35</v>
      </c>
      <c r="R53" s="41" t="s">
        <v>35</v>
      </c>
      <c r="S53" s="40" t="s">
        <v>80</v>
      </c>
      <c r="T53" s="40" t="s">
        <v>80</v>
      </c>
      <c r="U53" s="40" t="s">
        <v>29</v>
      </c>
      <c r="V53" s="40" t="s">
        <v>81</v>
      </c>
      <c r="W53" s="40" t="s">
        <v>28</v>
      </c>
      <c r="X53" s="40" t="s">
        <v>27</v>
      </c>
      <c r="Y53" s="40" t="s">
        <v>27</v>
      </c>
      <c r="Z53" s="40" t="s">
        <v>27</v>
      </c>
      <c r="AA53" s="40" t="s">
        <v>27</v>
      </c>
      <c r="AB53" s="40" t="s">
        <v>27</v>
      </c>
      <c r="AC53" s="40" t="s">
        <v>27</v>
      </c>
      <c r="AD53" s="40" t="s">
        <v>27</v>
      </c>
      <c r="AE53" s="40" t="s">
        <v>27</v>
      </c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>SUM(COUNTIF(B55:AF55,"O"),COUNTIF(B55:AF55,"G"),COUNTIF(A55:AF55,"ـــــ"),COUNTIF(A55:AF55,"D"))</f>
        <v>0</v>
      </c>
      <c r="AI54" s="178">
        <f>SUM(COUNTIF(B55:AF55,"T"),COUNTIF(B55:AF55,"C"),COUNTIF(B55:AF55,"W"))</f>
        <v>6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 t="s">
        <v>27</v>
      </c>
      <c r="C55" s="40" t="s">
        <v>27</v>
      </c>
      <c r="D55" s="40" t="s">
        <v>27</v>
      </c>
      <c r="E55" s="40" t="s">
        <v>27</v>
      </c>
      <c r="F55" s="41" t="s">
        <v>27</v>
      </c>
      <c r="G55" s="41" t="s">
        <v>27</v>
      </c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>SUM(COUNTIF(B57:AF57,"O"),COUNTIF(B57:AF57,"G"),COUNTIF(A57:AF57,"ـــــ"),COUNTIF(A57:AF57,"D"))</f>
        <v>0</v>
      </c>
      <c r="AI56" s="178">
        <f>SUM(COUNTIF(B57:AF57,"T"),COUNTIF(B57:AF57,"C"),COUNTIF(B57:AF57,"W"))</f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>SUM(COUNTIF(B59:AF59,"O"),COUNTIF(B59:AF59,"G"),COUNTIF(A59:AF59,"ـــــ"),COUNTIF(A59:AF59,"D"))</f>
        <v>0</v>
      </c>
      <c r="AI58" s="178">
        <f>SUM(COUNTIF(B59:AF59,"T"),COUNTIF(B59:AF59,"C"),COUNTIF(B59:AF59,"W"))</f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>SUM(COUNTIF(B61:AF61,"O"),COUNTIF(B61:AF61,"G"),COUNTIF(A61:AF61,"ـــــ"),COUNTIF(A61:AF61,"D"))</f>
        <v>0</v>
      </c>
      <c r="AI60" s="178">
        <f>SUM(COUNTIF(B61:AF61,"T"),COUNTIF(B61:AF61,"C"),COUNTIF(B61:AF61,"W"))</f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>SUM(COUNTIF(B63:AF63,"O"),COUNTIF(B63:AF63,"G"),COUNTIF(A63:AF63,"ـــــ"),COUNTIF(A63:AF63,"D"))</f>
        <v>0</v>
      </c>
      <c r="AI62" s="178">
        <f>SUM(COUNTIF(B63:AF63,"T"),COUNTIF(B63:AF63,"C"),COUNTIF(B63:AF63,"W"))</f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>SUM(COUNTIF(B65:AF65,"O"),COUNTIF(B65:AF65,"G"),COUNTIF(A65:AF65,"ـــــ"),COUNTIF(A65:AF65,"D"))</f>
        <v>0</v>
      </c>
      <c r="AI64" s="178">
        <f>SUM(COUNTIF(B65:AF65,"T"),COUNTIF(B65:AF65,"C"),COUNTIF(B65:AF65,"W"))</f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11</v>
      </c>
      <c r="AC67" s="157"/>
      <c r="AD67" s="160" t="s">
        <v>46</v>
      </c>
      <c r="AE67" s="161"/>
      <c r="AF67" s="162"/>
      <c r="AG67" s="59"/>
      <c r="AH67" s="166">
        <f>SUM(AH42:AH65)</f>
        <v>87</v>
      </c>
      <c r="AI67" s="168">
        <f>SUM(AI42:AI65)</f>
        <v>76</v>
      </c>
      <c r="AJ67" s="152">
        <f>SUM(AJ42:AJ65)</f>
        <v>92</v>
      </c>
      <c r="AK67" s="60"/>
      <c r="AL67" s="154">
        <f>SUM(AL42:AL65)</f>
        <v>0</v>
      </c>
      <c r="AM67" s="137">
        <f t="shared" ref="AM67:AW67" si="1">SUM(AM42:AM65)</f>
        <v>24</v>
      </c>
      <c r="AN67" s="137">
        <f t="shared" si="1"/>
        <v>0</v>
      </c>
      <c r="AO67" s="137">
        <f t="shared" si="1"/>
        <v>0</v>
      </c>
      <c r="AP67" s="137">
        <f t="shared" si="1"/>
        <v>0</v>
      </c>
      <c r="AQ67" s="137">
        <f t="shared" si="1"/>
        <v>0</v>
      </c>
      <c r="AR67" s="137">
        <f t="shared" si="1"/>
        <v>0</v>
      </c>
      <c r="AS67" s="137">
        <f t="shared" si="1"/>
        <v>0</v>
      </c>
      <c r="AT67" s="137">
        <f t="shared" si="1"/>
        <v>0</v>
      </c>
      <c r="AU67" s="137">
        <f t="shared" si="1"/>
        <v>0</v>
      </c>
      <c r="AV67" s="137">
        <f t="shared" si="1"/>
        <v>0</v>
      </c>
      <c r="AW67" s="137">
        <f t="shared" si="1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'[1]2017'!S3</f>
        <v>-6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5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21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21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21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217" s="69" customFormat="1" ht="18" customHeight="1">
      <c r="N84" s="78"/>
      <c r="O84" s="78"/>
      <c r="P84" s="90"/>
      <c r="Q84" s="90"/>
      <c r="R84" s="90"/>
      <c r="S84" s="90"/>
      <c r="T84" s="90"/>
      <c r="AJ84" s="72"/>
      <c r="AK84" s="5"/>
      <c r="AL84" s="5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217" s="69" customFormat="1" ht="18" customHeight="1">
      <c r="AF85" s="73"/>
      <c r="AG85" s="73"/>
      <c r="AH85" s="73"/>
      <c r="AI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217" s="69" customFormat="1" ht="18" customHeight="1">
      <c r="AF86" s="73"/>
      <c r="AG86" s="73"/>
      <c r="AH86" s="73"/>
      <c r="AI86" s="73"/>
      <c r="AJ86" s="74"/>
      <c r="AK86" s="53"/>
      <c r="AL86" s="53"/>
      <c r="AM86" s="74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217" s="69" customFormat="1" ht="12" customHeight="1">
      <c r="AF87" s="75"/>
      <c r="AG87" s="75"/>
      <c r="AH87" s="75"/>
      <c r="AI87" s="75"/>
      <c r="AJ87" s="72"/>
      <c r="AK87" s="5"/>
      <c r="AL87" s="5"/>
      <c r="AM87" s="72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217" s="69" customFormat="1" ht="18" customHeight="1">
      <c r="AF88" s="73"/>
      <c r="AG88" s="73"/>
      <c r="AH88" s="73"/>
      <c r="AI88" s="73"/>
      <c r="AJ88" s="68"/>
      <c r="AK88" s="19"/>
      <c r="AL88" s="19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217" s="69" customFormat="1" ht="18" customHeight="1"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217" s="69" customFormat="1" ht="18" customHeight="1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217" s="69" customFormat="1" ht="18" customHeight="1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217" s="69" customFormat="1" ht="18" customHeight="1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21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217" s="69" customFormat="1" ht="18" customHeight="1">
      <c r="AJ94" s="68"/>
      <c r="AK94" s="19"/>
      <c r="AL94" s="19"/>
      <c r="AM94" s="68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</row>
    <row r="95" spans="1:217" ht="12.75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8"/>
      <c r="AK95" s="19"/>
      <c r="AL95" s="19"/>
      <c r="AM95" s="68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</row>
    <row r="96" spans="1:217" s="63" customFormat="1" ht="18" customHeight="1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69"/>
      <c r="CD96" s="69"/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9"/>
      <c r="CR96" s="69"/>
      <c r="CS96" s="69"/>
      <c r="CT96" s="69"/>
      <c r="CU96" s="69"/>
      <c r="CV96" s="69"/>
      <c r="CW96" s="69"/>
      <c r="CX96" s="69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</row>
    <row r="97" spans="1:217" s="69" customFormat="1" ht="3.95" customHeight="1">
      <c r="AJ97" s="68"/>
      <c r="AK97" s="19"/>
      <c r="AL97" s="19"/>
      <c r="AM97" s="68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</row>
    <row r="98" spans="1:217" ht="14.25" customHeight="1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8"/>
      <c r="AK98" s="19"/>
      <c r="AL98" s="19"/>
      <c r="AM98" s="68"/>
    </row>
    <row r="99" spans="1:217" ht="20.100000000000001" customHeight="1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</row>
    <row r="100" spans="1:217" s="75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</row>
    <row r="101" spans="1:217" ht="18" customHeight="1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8"/>
      <c r="AK101" s="19"/>
      <c r="AL101" s="19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</row>
    <row r="102" spans="1:217" s="69" customFormat="1" ht="18" customHeight="1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</row>
    <row r="103" spans="1:217" s="69" customFormat="1" ht="18" customHeight="1"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</row>
    <row r="104" spans="1:217" s="69" customFormat="1" ht="18" customHeight="1">
      <c r="U104" s="73"/>
      <c r="V104" s="73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</row>
    <row r="105" spans="1:217" s="69" customFormat="1" ht="18" customHeight="1">
      <c r="U105" s="63"/>
      <c r="V105" s="6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</row>
    <row r="106" spans="1:217" s="69" customFormat="1" ht="18" customHeight="1"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2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5"/>
      <c r="V109" s="75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W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W115" s="63"/>
      <c r="X115" s="73"/>
      <c r="Y115" s="73"/>
      <c r="Z115" s="73"/>
      <c r="AA115" s="73"/>
      <c r="AB115" s="73"/>
      <c r="AC115" s="73"/>
      <c r="AD115" s="73"/>
      <c r="AE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X116" s="63"/>
      <c r="Y116" s="63"/>
      <c r="Z116" s="63"/>
      <c r="AA116" s="63"/>
      <c r="AB116" s="63"/>
      <c r="AC116" s="63"/>
      <c r="AD116" s="63"/>
      <c r="AE116" s="6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2" customHeight="1">
      <c r="W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5"/>
      <c r="X119" s="73"/>
      <c r="Y119" s="73"/>
      <c r="Z119" s="73"/>
      <c r="AA119" s="73"/>
      <c r="AB119" s="73"/>
      <c r="AC119" s="73"/>
      <c r="AD119" s="73"/>
      <c r="AE119" s="73"/>
      <c r="AJ119" s="72"/>
      <c r="AK119" s="5"/>
      <c r="AL119" s="5"/>
      <c r="AM119" s="72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W120" s="73"/>
      <c r="X120" s="75"/>
      <c r="Y120" s="75"/>
      <c r="Z120" s="75"/>
      <c r="AA120" s="75"/>
      <c r="AB120" s="75"/>
      <c r="AC120" s="75"/>
      <c r="AD120" s="75"/>
      <c r="AE120" s="75"/>
      <c r="AF120" s="73"/>
      <c r="AG120" s="73"/>
      <c r="AH120" s="73"/>
      <c r="AI120" s="73"/>
      <c r="AJ120" s="19"/>
      <c r="AK120" s="19"/>
      <c r="AL120" s="19"/>
      <c r="AM120" s="19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X121" s="73"/>
      <c r="Y121" s="73"/>
      <c r="Z121" s="73"/>
      <c r="AA121" s="73"/>
      <c r="AB121" s="73"/>
      <c r="AC121" s="73"/>
      <c r="AD121" s="73"/>
      <c r="AE121" s="73"/>
      <c r="AF121" s="63"/>
      <c r="AG121" s="63"/>
      <c r="AH121" s="63"/>
      <c r="AI121" s="6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J122" s="72"/>
      <c r="AK122" s="5"/>
      <c r="AL122" s="5"/>
      <c r="AM122" s="72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F124" s="73"/>
      <c r="AG124" s="73"/>
      <c r="AH124" s="73"/>
      <c r="AI124" s="73"/>
      <c r="AJ124" s="74"/>
      <c r="AK124" s="53"/>
      <c r="AL124" s="53"/>
      <c r="AM124" s="74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>
      <c r="AF125" s="75"/>
      <c r="AG125" s="75"/>
      <c r="AH125" s="75"/>
      <c r="AI125" s="75"/>
      <c r="AJ125" s="72"/>
      <c r="AK125" s="5"/>
      <c r="AL125" s="5"/>
      <c r="AM125" s="72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F126" s="73"/>
      <c r="AG126" s="73"/>
      <c r="AH126" s="73"/>
      <c r="AI126" s="73"/>
      <c r="AJ126" s="68"/>
      <c r="AK126" s="19"/>
      <c r="AL126" s="19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J132" s="68"/>
      <c r="AK132" s="19"/>
      <c r="AL132" s="19"/>
      <c r="AM132" s="68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</row>
    <row r="133" spans="1:217" ht="12.75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8"/>
      <c r="AK133" s="19"/>
      <c r="AL133" s="19"/>
      <c r="AM133" s="68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/>
      <c r="EB133" s="63"/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3"/>
      <c r="EO133" s="63"/>
      <c r="EP133" s="63"/>
      <c r="EQ133" s="63"/>
      <c r="ER133" s="63"/>
      <c r="ES133" s="63"/>
      <c r="ET133" s="63"/>
      <c r="EU133" s="63"/>
      <c r="EV133" s="63"/>
      <c r="EW133" s="63"/>
      <c r="EX133" s="63"/>
      <c r="EY133" s="63"/>
      <c r="EZ133" s="63"/>
      <c r="FA133" s="63"/>
      <c r="FB133" s="63"/>
      <c r="FC133" s="63"/>
      <c r="FD133" s="63"/>
      <c r="FE133" s="63"/>
      <c r="FF133" s="63"/>
      <c r="FG133" s="63"/>
      <c r="FH133" s="63"/>
      <c r="FI133" s="63"/>
      <c r="FJ133" s="63"/>
      <c r="FK133" s="63"/>
      <c r="FL133" s="63"/>
      <c r="FM133" s="63"/>
      <c r="FN133" s="63"/>
      <c r="FO133" s="63"/>
      <c r="FP133" s="63"/>
      <c r="FQ133" s="63"/>
      <c r="FR133" s="63"/>
      <c r="FS133" s="63"/>
      <c r="FT133" s="63"/>
      <c r="FU133" s="63"/>
      <c r="FV133" s="63"/>
      <c r="FW133" s="63"/>
      <c r="FX133" s="63"/>
      <c r="FY133" s="63"/>
      <c r="FZ133" s="63"/>
      <c r="GA133" s="63"/>
      <c r="GB133" s="63"/>
      <c r="GC133" s="63"/>
      <c r="GD133" s="63"/>
      <c r="GE133" s="63"/>
      <c r="GF133" s="63"/>
      <c r="GG133" s="63"/>
      <c r="GH133" s="63"/>
      <c r="GI133" s="63"/>
      <c r="GJ133" s="63"/>
      <c r="GK133" s="63"/>
      <c r="GL133" s="63"/>
      <c r="GM133" s="63"/>
      <c r="GN133" s="63"/>
      <c r="GO133" s="63"/>
      <c r="GP133" s="63"/>
      <c r="GQ133" s="63"/>
      <c r="GR133" s="63"/>
      <c r="GS133" s="63"/>
      <c r="GT133" s="63"/>
      <c r="GU133" s="63"/>
      <c r="GV133" s="63"/>
      <c r="GW133" s="63"/>
      <c r="GX133" s="63"/>
      <c r="GY133" s="63"/>
      <c r="GZ133" s="63"/>
      <c r="HA133" s="63"/>
      <c r="HB133" s="63"/>
      <c r="HC133" s="63"/>
      <c r="HD133" s="63"/>
      <c r="HE133" s="63"/>
      <c r="HF133" s="63"/>
      <c r="HG133" s="63"/>
      <c r="HH133" s="63"/>
      <c r="HI133" s="63"/>
    </row>
    <row r="134" spans="1:217" s="63" customFormat="1" ht="18" customHeight="1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69"/>
      <c r="CB134" s="69"/>
      <c r="CC134" s="69"/>
      <c r="CD134" s="69"/>
      <c r="CE134" s="69"/>
      <c r="CF134" s="69"/>
      <c r="CG134" s="69"/>
      <c r="CH134" s="69"/>
      <c r="CI134" s="69"/>
      <c r="CJ134" s="69"/>
      <c r="CK134" s="69"/>
      <c r="CL134" s="69"/>
      <c r="CM134" s="69"/>
      <c r="CN134" s="69"/>
      <c r="CO134" s="69"/>
      <c r="CP134" s="69"/>
      <c r="CQ134" s="69"/>
      <c r="CR134" s="69"/>
      <c r="CS134" s="69"/>
      <c r="CT134" s="69"/>
      <c r="CU134" s="69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</row>
    <row r="135" spans="1:217" s="69" customFormat="1" ht="3.95" customHeight="1">
      <c r="AJ135" s="68"/>
      <c r="AK135" s="19"/>
      <c r="AL135" s="19"/>
      <c r="AM135" s="68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</row>
    <row r="136" spans="1:217" ht="14.25" customHeight="1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8"/>
      <c r="AK136" s="19"/>
      <c r="AL136" s="19"/>
      <c r="AM136" s="68"/>
    </row>
    <row r="137" spans="1:217" ht="20.100000000000001" customHeight="1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8"/>
      <c r="AK137" s="19"/>
      <c r="AL137" s="19"/>
      <c r="AM137" s="68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</row>
    <row r="138" spans="1:217" s="75" customFormat="1" ht="18" customHeight="1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8"/>
      <c r="AK138" s="19"/>
      <c r="AL138" s="19"/>
      <c r="AM138" s="68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</row>
    <row r="139" spans="1:217" ht="18" customHeight="1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8"/>
      <c r="AK139" s="19"/>
      <c r="AL139" s="19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</row>
    <row r="140" spans="1:217" s="69" customFormat="1" ht="18" customHeight="1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</row>
    <row r="141" spans="1:217" s="69" customFormat="1" ht="18" customHeight="1">
      <c r="U141" s="73"/>
      <c r="V141" s="73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</row>
    <row r="142" spans="1:217" s="69" customFormat="1" ht="18" customHeight="1">
      <c r="U142" s="73"/>
      <c r="V142" s="73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</row>
    <row r="143" spans="1:217" s="69" customFormat="1" ht="18" customHeight="1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</row>
    <row r="144" spans="1:217" s="69" customFormat="1" ht="18" customHeight="1">
      <c r="U144" s="73"/>
      <c r="V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U145" s="73"/>
      <c r="V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2" customHeight="1">
      <c r="U146" s="73"/>
      <c r="V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U147" s="73"/>
      <c r="V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U149" s="73"/>
      <c r="V149" s="73"/>
      <c r="W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8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2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2"/>
      <c r="AK157" s="5"/>
      <c r="AL157" s="5"/>
      <c r="AM157" s="72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19"/>
      <c r="AK158" s="19"/>
      <c r="AL158" s="19"/>
      <c r="AM158" s="19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8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2"/>
      <c r="AK160" s="5"/>
      <c r="AL160" s="5"/>
      <c r="AM160" s="72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4"/>
      <c r="AK162" s="53"/>
      <c r="AL162" s="53"/>
      <c r="AM162" s="74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2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2"/>
      <c r="AK163" s="5"/>
      <c r="AL163" s="5"/>
      <c r="AM163" s="72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68"/>
      <c r="AK164" s="19"/>
      <c r="AL164" s="19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8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</row>
    <row r="171" spans="1:217" ht="12.75">
      <c r="AJ171" s="68"/>
      <c r="AK171" s="19"/>
      <c r="AL171" s="19"/>
      <c r="AM171" s="68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63"/>
      <c r="CF171" s="63"/>
      <c r="CG171" s="63"/>
      <c r="CH171" s="63"/>
      <c r="CI171" s="63"/>
      <c r="CJ171" s="63"/>
      <c r="CK171" s="63"/>
      <c r="CL171" s="63"/>
      <c r="CM171" s="63"/>
      <c r="CN171" s="63"/>
      <c r="CO171" s="63"/>
      <c r="CP171" s="63"/>
      <c r="CQ171" s="63"/>
      <c r="CR171" s="63"/>
      <c r="CS171" s="63"/>
      <c r="CT171" s="63"/>
      <c r="CU171" s="63"/>
      <c r="CV171" s="63"/>
      <c r="CW171" s="63"/>
      <c r="CX171" s="63"/>
      <c r="CY171" s="63"/>
      <c r="CZ171" s="63"/>
      <c r="DA171" s="63"/>
      <c r="DB171" s="63"/>
      <c r="DC171" s="63"/>
      <c r="DD171" s="63"/>
      <c r="DE171" s="63"/>
      <c r="DF171" s="63"/>
      <c r="DG171" s="63"/>
      <c r="DH171" s="63"/>
      <c r="DI171" s="63"/>
      <c r="DJ171" s="63"/>
      <c r="DK171" s="63"/>
      <c r="DL171" s="63"/>
      <c r="DM171" s="63"/>
      <c r="DN171" s="63"/>
      <c r="DO171" s="63"/>
      <c r="DP171" s="63"/>
      <c r="DQ171" s="63"/>
      <c r="DR171" s="63"/>
      <c r="DS171" s="63"/>
      <c r="DT171" s="63"/>
      <c r="DU171" s="63"/>
      <c r="DV171" s="63"/>
      <c r="DW171" s="63"/>
      <c r="DX171" s="63"/>
      <c r="DY171" s="63"/>
      <c r="DZ171" s="63"/>
      <c r="EA171" s="63"/>
      <c r="EB171" s="63"/>
      <c r="EC171" s="63"/>
      <c r="ED171" s="63"/>
      <c r="EE171" s="63"/>
      <c r="EF171" s="63"/>
      <c r="EG171" s="63"/>
      <c r="EH171" s="63"/>
      <c r="EI171" s="63"/>
      <c r="EJ171" s="63"/>
      <c r="EK171" s="63"/>
      <c r="EL171" s="63"/>
      <c r="EM171" s="63"/>
      <c r="EN171" s="63"/>
      <c r="EO171" s="63"/>
      <c r="EP171" s="63"/>
      <c r="EQ171" s="63"/>
      <c r="ER171" s="63"/>
      <c r="ES171" s="63"/>
      <c r="ET171" s="63"/>
      <c r="EU171" s="63"/>
      <c r="EV171" s="63"/>
      <c r="EW171" s="63"/>
      <c r="EX171" s="63"/>
      <c r="EY171" s="63"/>
      <c r="EZ171" s="63"/>
      <c r="FA171" s="63"/>
      <c r="FB171" s="63"/>
      <c r="FC171" s="63"/>
      <c r="FD171" s="63"/>
      <c r="FE171" s="63"/>
      <c r="FF171" s="63"/>
      <c r="FG171" s="63"/>
      <c r="FH171" s="63"/>
      <c r="FI171" s="63"/>
      <c r="FJ171" s="63"/>
      <c r="FK171" s="63"/>
      <c r="FL171" s="63"/>
      <c r="FM171" s="63"/>
      <c r="FN171" s="63"/>
      <c r="FO171" s="63"/>
      <c r="FP171" s="63"/>
      <c r="FQ171" s="63"/>
      <c r="FR171" s="63"/>
      <c r="FS171" s="63"/>
      <c r="FT171" s="63"/>
      <c r="FU171" s="63"/>
      <c r="FV171" s="63"/>
      <c r="FW171" s="63"/>
      <c r="FX171" s="63"/>
      <c r="FY171" s="63"/>
      <c r="FZ171" s="63"/>
      <c r="GA171" s="63"/>
      <c r="GB171" s="63"/>
      <c r="GC171" s="63"/>
      <c r="GD171" s="63"/>
      <c r="GE171" s="63"/>
      <c r="GF171" s="63"/>
      <c r="GG171" s="63"/>
      <c r="GH171" s="63"/>
      <c r="GI171" s="63"/>
      <c r="GJ171" s="63"/>
      <c r="GK171" s="63"/>
      <c r="GL171" s="63"/>
      <c r="GM171" s="63"/>
      <c r="GN171" s="63"/>
      <c r="GO171" s="63"/>
      <c r="GP171" s="63"/>
      <c r="GQ171" s="63"/>
      <c r="GR171" s="63"/>
      <c r="GS171" s="63"/>
      <c r="GT171" s="63"/>
      <c r="GU171" s="63"/>
      <c r="GV171" s="63"/>
      <c r="GW171" s="63"/>
      <c r="GX171" s="63"/>
      <c r="GY171" s="63"/>
      <c r="GZ171" s="63"/>
      <c r="HA171" s="63"/>
      <c r="HB171" s="63"/>
      <c r="HC171" s="63"/>
      <c r="HD171" s="63"/>
      <c r="HE171" s="63"/>
      <c r="HF171" s="63"/>
      <c r="HG171" s="63"/>
      <c r="HH171" s="63"/>
      <c r="HI171" s="63"/>
    </row>
    <row r="172" spans="1:217" s="63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/>
      <c r="EI172" s="69"/>
      <c r="EJ172" s="69"/>
      <c r="EK172" s="69"/>
      <c r="EL172" s="69"/>
      <c r="EM172" s="69"/>
      <c r="EN172" s="69"/>
      <c r="EO172" s="69"/>
      <c r="EP172" s="69"/>
      <c r="EQ172" s="69"/>
      <c r="ER172" s="69"/>
      <c r="ES172" s="69"/>
      <c r="ET172" s="69"/>
      <c r="EU172" s="69"/>
      <c r="EV172" s="69"/>
      <c r="EW172" s="69"/>
      <c r="EX172" s="69"/>
      <c r="EY172" s="69"/>
      <c r="EZ172" s="69"/>
      <c r="FA172" s="69"/>
      <c r="FB172" s="69"/>
      <c r="FC172" s="69"/>
      <c r="FD172" s="69"/>
      <c r="FE172" s="69"/>
      <c r="FF172" s="69"/>
      <c r="FG172" s="69"/>
      <c r="FH172" s="69"/>
      <c r="FI172" s="69"/>
      <c r="FJ172" s="69"/>
      <c r="FK172" s="69"/>
      <c r="FL172" s="69"/>
      <c r="FM172" s="69"/>
      <c r="FN172" s="69"/>
      <c r="FO172" s="69"/>
      <c r="FP172" s="69"/>
      <c r="FQ172" s="69"/>
      <c r="FR172" s="69"/>
      <c r="FS172" s="69"/>
      <c r="FT172" s="69"/>
      <c r="FU172" s="69"/>
      <c r="FV172" s="69"/>
      <c r="FW172" s="69"/>
      <c r="FX172" s="69"/>
      <c r="FY172" s="69"/>
      <c r="FZ172" s="69"/>
      <c r="GA172" s="69"/>
      <c r="GB172" s="69"/>
      <c r="GC172" s="69"/>
      <c r="GD172" s="69"/>
      <c r="GE172" s="69"/>
      <c r="GF172" s="69"/>
      <c r="GG172" s="69"/>
      <c r="GH172" s="69"/>
      <c r="GI172" s="69"/>
      <c r="GJ172" s="69"/>
      <c r="GK172" s="69"/>
      <c r="GL172" s="69"/>
      <c r="GM172" s="69"/>
      <c r="GN172" s="69"/>
      <c r="GO172" s="69"/>
      <c r="GP172" s="69"/>
      <c r="GQ172" s="69"/>
      <c r="GR172" s="69"/>
      <c r="GS172" s="69"/>
      <c r="GT172" s="69"/>
      <c r="GU172" s="69"/>
      <c r="GV172" s="69"/>
      <c r="GW172" s="69"/>
      <c r="GX172" s="69"/>
      <c r="GY172" s="69"/>
      <c r="GZ172" s="69"/>
      <c r="HA172" s="69"/>
      <c r="HB172" s="69"/>
      <c r="HC172" s="69"/>
      <c r="HD172" s="69"/>
      <c r="HE172" s="69"/>
      <c r="HF172" s="69"/>
      <c r="HG172" s="69"/>
      <c r="HH172" s="69"/>
      <c r="HI172" s="69"/>
    </row>
    <row r="173" spans="1:217" s="69" customFormat="1" ht="3.95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</row>
    <row r="174" spans="1:217" ht="14.25" customHeight="1">
      <c r="AJ174" s="68"/>
      <c r="AK174" s="19"/>
      <c r="AL174" s="19"/>
      <c r="AM174" s="68"/>
    </row>
    <row r="175" spans="1:217" ht="20.100000000000001" customHeight="1">
      <c r="AJ175" s="68"/>
      <c r="AK175" s="19"/>
      <c r="AL175" s="19"/>
      <c r="AM175" s="68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</row>
    <row r="176" spans="1:217" s="75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</row>
    <row r="177" spans="1:217" ht="18" customHeight="1">
      <c r="AJ177" s="68"/>
      <c r="AK177" s="19"/>
      <c r="AL177" s="19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9"/>
      <c r="CO177" s="69"/>
      <c r="CP177" s="69"/>
      <c r="CQ177" s="69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9"/>
      <c r="DC177" s="69"/>
      <c r="DD177" s="69"/>
      <c r="DE177" s="69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9"/>
      <c r="DQ177" s="69"/>
      <c r="DR177" s="69"/>
      <c r="DS177" s="69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9"/>
      <c r="EE177" s="69"/>
      <c r="EF177" s="69"/>
      <c r="EG177" s="69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9"/>
      <c r="ES177" s="69"/>
      <c r="ET177" s="69"/>
      <c r="EU177" s="69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9"/>
      <c r="FG177" s="69"/>
      <c r="FH177" s="69"/>
      <c r="FI177" s="69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9"/>
      <c r="FU177" s="69"/>
      <c r="FV177" s="69"/>
      <c r="FW177" s="69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9"/>
      <c r="GI177" s="69"/>
      <c r="GJ177" s="69"/>
      <c r="GK177" s="69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9"/>
      <c r="GW177" s="69"/>
      <c r="GX177" s="69"/>
      <c r="GY177" s="69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</row>
    <row r="178" spans="1:217" s="69" customFormat="1" ht="18" customHeight="1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</row>
    <row r="179" spans="1:217" s="69" customFormat="1" ht="18" customHeight="1">
      <c r="A179" s="95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</row>
    <row r="180" spans="1:217" s="69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</row>
    <row r="181" spans="1:217" s="69" customFormat="1" ht="18" customHeight="1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2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217" s="69" customFormat="1" ht="12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21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21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2"/>
      <c r="AK195" s="5"/>
      <c r="AL195" s="5"/>
      <c r="AM195" s="72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21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19"/>
      <c r="AK196" s="19"/>
      <c r="AL196" s="19"/>
      <c r="AM196" s="19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217" s="69" customFormat="1" ht="18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21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2"/>
      <c r="AK198" s="5"/>
      <c r="AL198" s="5"/>
      <c r="AM198" s="72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21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21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4"/>
      <c r="AK200" s="53"/>
      <c r="AL200" s="53"/>
      <c r="AM200" s="74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217" s="69" customFormat="1" ht="12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2"/>
      <c r="AK201" s="5"/>
      <c r="AL201" s="5"/>
      <c r="AM201" s="72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21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68"/>
      <c r="AK202" s="19"/>
      <c r="AL202" s="19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21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21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217" s="69" customFormat="1" ht="18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21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21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21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</row>
    <row r="209" spans="1:217" ht="5.65" customHeight="1">
      <c r="AJ209" s="68"/>
      <c r="AK209" s="19"/>
      <c r="AL209" s="19"/>
      <c r="AM209" s="68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63"/>
      <c r="BG209" s="63"/>
      <c r="BH209" s="63"/>
      <c r="BI209" s="63"/>
      <c r="BJ209" s="63"/>
      <c r="BK209" s="63"/>
      <c r="BL209" s="63"/>
      <c r="BM209" s="63"/>
      <c r="BN209" s="63"/>
      <c r="BO209" s="63"/>
      <c r="BP209" s="63"/>
      <c r="BQ209" s="63"/>
      <c r="BR209" s="63"/>
      <c r="BS209" s="63"/>
      <c r="BT209" s="63"/>
      <c r="BU209" s="63"/>
      <c r="BV209" s="63"/>
      <c r="BW209" s="63"/>
      <c r="BX209" s="63"/>
      <c r="BY209" s="63"/>
      <c r="BZ209" s="63"/>
      <c r="CA209" s="63"/>
      <c r="CB209" s="63"/>
      <c r="CC209" s="63"/>
      <c r="CD209" s="63"/>
      <c r="CE209" s="63"/>
      <c r="CF209" s="63"/>
      <c r="CG209" s="63"/>
      <c r="CH209" s="63"/>
      <c r="CI209" s="63"/>
      <c r="CJ209" s="63"/>
      <c r="CK209" s="63"/>
      <c r="CL209" s="63"/>
      <c r="CM209" s="63"/>
      <c r="CN209" s="63"/>
      <c r="CO209" s="63"/>
      <c r="CP209" s="63"/>
      <c r="CQ209" s="63"/>
      <c r="CR209" s="63"/>
      <c r="CS209" s="63"/>
      <c r="CT209" s="63"/>
      <c r="CU209" s="63"/>
      <c r="CV209" s="63"/>
      <c r="CW209" s="63"/>
      <c r="CX209" s="63"/>
      <c r="CY209" s="63"/>
      <c r="CZ209" s="63"/>
      <c r="DA209" s="63"/>
      <c r="DB209" s="63"/>
      <c r="DC209" s="63"/>
      <c r="DD209" s="63"/>
      <c r="DE209" s="63"/>
      <c r="DF209" s="63"/>
      <c r="DG209" s="63"/>
      <c r="DH209" s="63"/>
      <c r="DI209" s="63"/>
      <c r="DJ209" s="63"/>
      <c r="DK209" s="63"/>
      <c r="DL209" s="63"/>
      <c r="DM209" s="63"/>
      <c r="DN209" s="63"/>
      <c r="DO209" s="63"/>
      <c r="DP209" s="63"/>
      <c r="DQ209" s="63"/>
      <c r="DR209" s="63"/>
      <c r="DS209" s="63"/>
      <c r="DT209" s="63"/>
      <c r="DU209" s="63"/>
      <c r="DV209" s="63"/>
      <c r="DW209" s="63"/>
      <c r="DX209" s="63"/>
      <c r="DY209" s="63"/>
      <c r="DZ209" s="63"/>
      <c r="EA209" s="63"/>
      <c r="EB209" s="63"/>
      <c r="EC209" s="63"/>
      <c r="ED209" s="63"/>
      <c r="EE209" s="63"/>
      <c r="EF209" s="63"/>
      <c r="EG209" s="63"/>
      <c r="EH209" s="63"/>
      <c r="EI209" s="63"/>
      <c r="EJ209" s="63"/>
      <c r="EK209" s="63"/>
      <c r="EL209" s="63"/>
      <c r="EM209" s="63"/>
      <c r="EN209" s="63"/>
      <c r="EO209" s="63"/>
      <c r="EP209" s="63"/>
      <c r="EQ209" s="63"/>
      <c r="ER209" s="63"/>
      <c r="ES209" s="63"/>
      <c r="ET209" s="63"/>
      <c r="EU209" s="63"/>
      <c r="EV209" s="63"/>
      <c r="EW209" s="63"/>
      <c r="EX209" s="63"/>
      <c r="EY209" s="63"/>
      <c r="EZ209" s="63"/>
      <c r="FA209" s="63"/>
      <c r="FB209" s="63"/>
      <c r="FC209" s="63"/>
      <c r="FD209" s="63"/>
      <c r="FE209" s="63"/>
      <c r="FF209" s="63"/>
      <c r="FG209" s="63"/>
      <c r="FH209" s="63"/>
      <c r="FI209" s="63"/>
      <c r="FJ209" s="63"/>
      <c r="FK209" s="63"/>
      <c r="FL209" s="63"/>
      <c r="FM209" s="63"/>
      <c r="FN209" s="63"/>
      <c r="FO209" s="63"/>
      <c r="FP209" s="63"/>
      <c r="FQ209" s="63"/>
      <c r="FR209" s="63"/>
      <c r="FS209" s="63"/>
      <c r="FT209" s="63"/>
      <c r="FU209" s="63"/>
      <c r="FV209" s="63"/>
      <c r="FW209" s="63"/>
      <c r="FX209" s="63"/>
      <c r="FY209" s="63"/>
      <c r="FZ209" s="63"/>
      <c r="GA209" s="63"/>
      <c r="GB209" s="63"/>
      <c r="GC209" s="63"/>
      <c r="GD209" s="63"/>
      <c r="GE209" s="63"/>
      <c r="GF209" s="63"/>
      <c r="GG209" s="63"/>
      <c r="GH209" s="63"/>
      <c r="GI209" s="63"/>
      <c r="GJ209" s="63"/>
      <c r="GK209" s="63"/>
      <c r="GL209" s="63"/>
      <c r="GM209" s="63"/>
      <c r="GN209" s="63"/>
      <c r="GO209" s="63"/>
      <c r="GP209" s="63"/>
      <c r="GQ209" s="63"/>
      <c r="GR209" s="63"/>
      <c r="GS209" s="63"/>
      <c r="GT209" s="63"/>
      <c r="GU209" s="63"/>
      <c r="GV209" s="63"/>
      <c r="GW209" s="63"/>
      <c r="GX209" s="63"/>
      <c r="GY209" s="63"/>
      <c r="GZ209" s="63"/>
      <c r="HA209" s="63"/>
      <c r="HB209" s="63"/>
      <c r="HC209" s="63"/>
      <c r="HD209" s="63"/>
      <c r="HE209" s="63"/>
      <c r="HF209" s="63"/>
      <c r="HG209" s="63"/>
      <c r="HH209" s="63"/>
      <c r="HI209" s="63"/>
    </row>
    <row r="210" spans="1:217" s="63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/>
      <c r="EI210" s="69"/>
      <c r="EJ210" s="69"/>
      <c r="EK210" s="69"/>
      <c r="EL210" s="69"/>
      <c r="EM210" s="69"/>
      <c r="EN210" s="69"/>
      <c r="EO210" s="69"/>
      <c r="EP210" s="69"/>
      <c r="EQ210" s="69"/>
      <c r="ER210" s="69"/>
      <c r="ES210" s="69"/>
      <c r="ET210" s="69"/>
      <c r="EU210" s="69"/>
      <c r="EV210" s="69"/>
      <c r="EW210" s="69"/>
      <c r="EX210" s="69"/>
      <c r="EY210" s="69"/>
      <c r="EZ210" s="69"/>
      <c r="FA210" s="69"/>
      <c r="FB210" s="69"/>
      <c r="FC210" s="69"/>
      <c r="FD210" s="69"/>
      <c r="FE210" s="69"/>
      <c r="FF210" s="69"/>
      <c r="FG210" s="69"/>
      <c r="FH210" s="69"/>
      <c r="FI210" s="69"/>
      <c r="FJ210" s="69"/>
      <c r="FK210" s="69"/>
      <c r="FL210" s="69"/>
      <c r="FM210" s="69"/>
      <c r="FN210" s="69"/>
      <c r="FO210" s="69"/>
      <c r="FP210" s="69"/>
      <c r="FQ210" s="69"/>
      <c r="FR210" s="69"/>
      <c r="FS210" s="69"/>
      <c r="FT210" s="69"/>
      <c r="FU210" s="69"/>
      <c r="FV210" s="69"/>
      <c r="FW210" s="69"/>
      <c r="FX210" s="69"/>
      <c r="FY210" s="69"/>
      <c r="FZ210" s="69"/>
      <c r="GA210" s="69"/>
      <c r="GB210" s="69"/>
      <c r="GC210" s="69"/>
      <c r="GD210" s="69"/>
      <c r="GE210" s="69"/>
      <c r="GF210" s="69"/>
      <c r="GG210" s="69"/>
      <c r="GH210" s="69"/>
      <c r="GI210" s="69"/>
      <c r="GJ210" s="69"/>
      <c r="GK210" s="69"/>
      <c r="GL210" s="69"/>
      <c r="GM210" s="69"/>
      <c r="GN210" s="69"/>
      <c r="GO210" s="69"/>
      <c r="GP210" s="69"/>
      <c r="GQ210" s="69"/>
      <c r="GR210" s="69"/>
      <c r="GS210" s="69"/>
      <c r="GT210" s="69"/>
      <c r="GU210" s="69"/>
      <c r="GV210" s="69"/>
      <c r="GW210" s="69"/>
      <c r="GX210" s="69"/>
      <c r="GY210" s="69"/>
      <c r="GZ210" s="69"/>
      <c r="HA210" s="69"/>
      <c r="HB210" s="69"/>
      <c r="HC210" s="69"/>
      <c r="HD210" s="69"/>
      <c r="HE210" s="69"/>
      <c r="HF210" s="69"/>
      <c r="HG210" s="69"/>
      <c r="HH210" s="69"/>
      <c r="HI210" s="69"/>
    </row>
    <row r="211" spans="1:217" s="69" customFormat="1" ht="3.95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</row>
    <row r="212" spans="1:217" ht="14.25" customHeight="1">
      <c r="AJ212" s="68"/>
      <c r="AK212" s="19"/>
      <c r="AL212" s="19"/>
      <c r="AM212" s="68"/>
    </row>
    <row r="213" spans="1:217" ht="20.100000000000001" customHeight="1">
      <c r="AJ213" s="68"/>
      <c r="AK213" s="19"/>
      <c r="AL213" s="19"/>
      <c r="AM213" s="68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</row>
    <row r="214" spans="1:217" s="75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</row>
    <row r="215" spans="1:217" ht="18" customHeight="1">
      <c r="AJ215" s="68"/>
      <c r="AK215" s="19"/>
      <c r="AL215" s="19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69"/>
      <c r="BR215" s="69"/>
      <c r="BS215" s="69"/>
      <c r="BT215" s="69"/>
      <c r="BU215" s="69"/>
      <c r="BV215" s="69"/>
      <c r="BW215" s="69"/>
      <c r="BX215" s="69"/>
      <c r="BY215" s="69"/>
      <c r="BZ215" s="69"/>
      <c r="CA215" s="69"/>
      <c r="CB215" s="69"/>
      <c r="CC215" s="69"/>
      <c r="CD215" s="69"/>
      <c r="CE215" s="69"/>
      <c r="CF215" s="69"/>
      <c r="CG215" s="69"/>
      <c r="CH215" s="69"/>
      <c r="CI215" s="69"/>
      <c r="CJ215" s="69"/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69"/>
      <c r="CV215" s="69"/>
      <c r="CW215" s="69"/>
      <c r="CX215" s="69"/>
      <c r="CY215" s="69"/>
      <c r="CZ215" s="69"/>
      <c r="DA215" s="69"/>
      <c r="DB215" s="69"/>
      <c r="DC215" s="69"/>
      <c r="DD215" s="69"/>
      <c r="DE215" s="69"/>
      <c r="DF215" s="69"/>
      <c r="DG215" s="69"/>
      <c r="DH215" s="69"/>
      <c r="DI215" s="69"/>
      <c r="DJ215" s="69"/>
      <c r="DK215" s="69"/>
      <c r="DL215" s="69"/>
      <c r="DM215" s="69"/>
      <c r="DN215" s="69"/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69"/>
      <c r="DZ215" s="69"/>
      <c r="EA215" s="69"/>
      <c r="EB215" s="69"/>
      <c r="EC215" s="69"/>
      <c r="ED215" s="69"/>
      <c r="EE215" s="69"/>
      <c r="EF215" s="69"/>
      <c r="EG215" s="69"/>
      <c r="EH215" s="69"/>
      <c r="EI215" s="69"/>
      <c r="EJ215" s="69"/>
      <c r="EK215" s="69"/>
      <c r="EL215" s="69"/>
      <c r="EM215" s="69"/>
      <c r="EN215" s="69"/>
      <c r="EO215" s="69"/>
      <c r="EP215" s="69"/>
      <c r="EQ215" s="69"/>
      <c r="ER215" s="69"/>
      <c r="ES215" s="69"/>
      <c r="ET215" s="69"/>
      <c r="EU215" s="69"/>
      <c r="EV215" s="69"/>
      <c r="EW215" s="69"/>
      <c r="EX215" s="69"/>
      <c r="EY215" s="69"/>
      <c r="EZ215" s="69"/>
      <c r="FA215" s="69"/>
      <c r="FB215" s="69"/>
      <c r="FC215" s="69"/>
      <c r="FD215" s="69"/>
      <c r="FE215" s="69"/>
      <c r="FF215" s="69"/>
      <c r="FG215" s="69"/>
      <c r="FH215" s="69"/>
      <c r="FI215" s="69"/>
      <c r="FJ215" s="69"/>
      <c r="FK215" s="69"/>
      <c r="FL215" s="69"/>
      <c r="FM215" s="69"/>
      <c r="FN215" s="69"/>
      <c r="FO215" s="69"/>
      <c r="FP215" s="69"/>
      <c r="FQ215" s="69"/>
      <c r="FR215" s="69"/>
      <c r="FS215" s="69"/>
      <c r="FT215" s="69"/>
      <c r="FU215" s="69"/>
      <c r="FV215" s="69"/>
      <c r="FW215" s="69"/>
      <c r="FX215" s="69"/>
      <c r="FY215" s="69"/>
      <c r="FZ215" s="69"/>
      <c r="GA215" s="69"/>
      <c r="GB215" s="69"/>
      <c r="GC215" s="69"/>
      <c r="GD215" s="69"/>
      <c r="GE215" s="69"/>
      <c r="GF215" s="69"/>
      <c r="GG215" s="69"/>
      <c r="GH215" s="69"/>
      <c r="GI215" s="69"/>
      <c r="GJ215" s="69"/>
      <c r="GK215" s="69"/>
      <c r="GL215" s="69"/>
      <c r="GM215" s="69"/>
      <c r="GN215" s="69"/>
      <c r="GO215" s="69"/>
      <c r="GP215" s="69"/>
      <c r="GQ215" s="69"/>
      <c r="GR215" s="69"/>
      <c r="GS215" s="69"/>
      <c r="GT215" s="69"/>
      <c r="GU215" s="69"/>
      <c r="GV215" s="69"/>
      <c r="GW215" s="69"/>
      <c r="GX215" s="69"/>
      <c r="GY215" s="69"/>
      <c r="GZ215" s="69"/>
      <c r="HA215" s="69"/>
      <c r="HB215" s="69"/>
      <c r="HC215" s="69"/>
      <c r="HD215" s="69"/>
      <c r="HE215" s="69"/>
      <c r="HF215" s="69"/>
      <c r="HG215" s="69"/>
      <c r="HH215" s="69"/>
      <c r="HI215" s="69"/>
    </row>
    <row r="216" spans="1:217" s="69" customFormat="1" ht="18" customHeight="1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</row>
    <row r="217" spans="1:217" s="69" customFormat="1" ht="18" customHeight="1">
      <c r="A217" s="95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</row>
    <row r="218" spans="1:217" s="69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</row>
    <row r="219" spans="1:217" s="69" customFormat="1" ht="18" customHeight="1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2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2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2"/>
      <c r="AK233" s="5"/>
      <c r="AL233" s="5"/>
      <c r="AM233" s="72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19"/>
      <c r="AK234" s="19"/>
      <c r="AL234" s="19"/>
      <c r="AM234" s="19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2"/>
      <c r="AK236" s="5"/>
      <c r="AL236" s="5"/>
      <c r="AM236" s="72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4"/>
      <c r="AK238" s="53"/>
      <c r="AL238" s="53"/>
      <c r="AM238" s="74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68"/>
      <c r="AK240" s="19"/>
      <c r="AL240" s="19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</row>
    <row r="247" spans="1:217" ht="5.65" customHeight="1">
      <c r="AJ247" s="68"/>
      <c r="AK247" s="19"/>
      <c r="AL247" s="19"/>
      <c r="AM247" s="68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63"/>
      <c r="BG247" s="63"/>
      <c r="BH247" s="63"/>
      <c r="BI247" s="63"/>
      <c r="BJ247" s="63"/>
      <c r="BK247" s="63"/>
      <c r="BL247" s="63"/>
      <c r="BM247" s="63"/>
      <c r="BN247" s="63"/>
      <c r="BO247" s="63"/>
      <c r="BP247" s="63"/>
      <c r="BQ247" s="63"/>
      <c r="BR247" s="63"/>
      <c r="BS247" s="63"/>
      <c r="BT247" s="63"/>
      <c r="BU247" s="63"/>
      <c r="BV247" s="63"/>
      <c r="BW247" s="63"/>
      <c r="BX247" s="63"/>
      <c r="BY247" s="63"/>
      <c r="BZ247" s="63"/>
      <c r="CA247" s="63"/>
      <c r="CB247" s="63"/>
      <c r="CC247" s="63"/>
      <c r="CD247" s="63"/>
      <c r="CE247" s="63"/>
      <c r="CF247" s="63"/>
      <c r="CG247" s="63"/>
      <c r="CH247" s="63"/>
      <c r="CI247" s="63"/>
      <c r="CJ247" s="63"/>
      <c r="CK247" s="63"/>
      <c r="CL247" s="63"/>
      <c r="CM247" s="63"/>
      <c r="CN247" s="63"/>
      <c r="CO247" s="63"/>
      <c r="CP247" s="63"/>
      <c r="CQ247" s="63"/>
      <c r="CR247" s="63"/>
      <c r="CS247" s="63"/>
      <c r="CT247" s="63"/>
      <c r="CU247" s="63"/>
      <c r="CV247" s="63"/>
      <c r="CW247" s="63"/>
      <c r="CX247" s="63"/>
      <c r="CY247" s="63"/>
      <c r="CZ247" s="63"/>
      <c r="DA247" s="63"/>
      <c r="DB247" s="63"/>
      <c r="DC247" s="63"/>
      <c r="DD247" s="63"/>
      <c r="DE247" s="63"/>
      <c r="DF247" s="63"/>
      <c r="DG247" s="63"/>
      <c r="DH247" s="63"/>
      <c r="DI247" s="63"/>
      <c r="DJ247" s="63"/>
      <c r="DK247" s="63"/>
      <c r="DL247" s="63"/>
      <c r="DM247" s="63"/>
      <c r="DN247" s="63"/>
      <c r="DO247" s="63"/>
      <c r="DP247" s="63"/>
      <c r="DQ247" s="63"/>
      <c r="DR247" s="63"/>
      <c r="DS247" s="63"/>
      <c r="DT247" s="63"/>
      <c r="DU247" s="63"/>
      <c r="DV247" s="63"/>
      <c r="DW247" s="63"/>
      <c r="DX247" s="63"/>
      <c r="DY247" s="63"/>
      <c r="DZ247" s="63"/>
      <c r="EA247" s="63"/>
      <c r="EB247" s="63"/>
      <c r="EC247" s="63"/>
      <c r="ED247" s="63"/>
      <c r="EE247" s="63"/>
      <c r="EF247" s="63"/>
      <c r="EG247" s="63"/>
      <c r="EH247" s="63"/>
      <c r="EI247" s="63"/>
      <c r="EJ247" s="63"/>
      <c r="EK247" s="63"/>
      <c r="EL247" s="63"/>
      <c r="EM247" s="63"/>
      <c r="EN247" s="63"/>
      <c r="EO247" s="63"/>
      <c r="EP247" s="63"/>
      <c r="EQ247" s="63"/>
      <c r="ER247" s="63"/>
      <c r="ES247" s="63"/>
      <c r="ET247" s="63"/>
      <c r="EU247" s="63"/>
      <c r="EV247" s="63"/>
      <c r="EW247" s="63"/>
      <c r="EX247" s="63"/>
      <c r="EY247" s="63"/>
      <c r="EZ247" s="63"/>
      <c r="FA247" s="63"/>
      <c r="FB247" s="63"/>
      <c r="FC247" s="63"/>
      <c r="FD247" s="63"/>
      <c r="FE247" s="63"/>
      <c r="FF247" s="63"/>
      <c r="FG247" s="63"/>
      <c r="FH247" s="63"/>
      <c r="FI247" s="63"/>
      <c r="FJ247" s="63"/>
      <c r="FK247" s="63"/>
      <c r="FL247" s="63"/>
      <c r="FM247" s="63"/>
      <c r="FN247" s="63"/>
      <c r="FO247" s="63"/>
      <c r="FP247" s="63"/>
      <c r="FQ247" s="63"/>
      <c r="FR247" s="63"/>
      <c r="FS247" s="63"/>
      <c r="FT247" s="63"/>
      <c r="FU247" s="63"/>
      <c r="FV247" s="63"/>
      <c r="FW247" s="63"/>
      <c r="FX247" s="63"/>
      <c r="FY247" s="63"/>
      <c r="FZ247" s="63"/>
      <c r="GA247" s="63"/>
      <c r="GB247" s="63"/>
      <c r="GC247" s="63"/>
      <c r="GD247" s="63"/>
      <c r="GE247" s="63"/>
      <c r="GF247" s="63"/>
      <c r="GG247" s="63"/>
      <c r="GH247" s="63"/>
      <c r="GI247" s="63"/>
      <c r="GJ247" s="63"/>
      <c r="GK247" s="63"/>
      <c r="GL247" s="63"/>
      <c r="GM247" s="63"/>
      <c r="GN247" s="63"/>
      <c r="GO247" s="63"/>
      <c r="GP247" s="63"/>
      <c r="GQ247" s="63"/>
      <c r="GR247" s="63"/>
      <c r="GS247" s="63"/>
      <c r="GT247" s="63"/>
      <c r="GU247" s="63"/>
      <c r="GV247" s="63"/>
      <c r="GW247" s="63"/>
      <c r="GX247" s="63"/>
      <c r="GY247" s="63"/>
      <c r="GZ247" s="63"/>
      <c r="HA247" s="63"/>
      <c r="HB247" s="63"/>
      <c r="HC247" s="63"/>
      <c r="HD247" s="63"/>
      <c r="HE247" s="63"/>
      <c r="HF247" s="63"/>
      <c r="HG247" s="63"/>
      <c r="HH247" s="63"/>
      <c r="HI247" s="63"/>
    </row>
    <row r="248" spans="1:217" s="63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/>
      <c r="DC248" s="69"/>
      <c r="DD248" s="69"/>
      <c r="DE248" s="69"/>
      <c r="DF248" s="69"/>
      <c r="DG248" s="69"/>
      <c r="DH248" s="69"/>
      <c r="DI248" s="69"/>
      <c r="DJ248" s="69"/>
      <c r="DK248" s="69"/>
      <c r="DL248" s="69"/>
      <c r="DM248" s="69"/>
      <c r="DN248" s="69"/>
      <c r="DO248" s="69"/>
      <c r="DP248" s="69"/>
      <c r="DQ248" s="69"/>
      <c r="DR248" s="69"/>
      <c r="DS248" s="69"/>
      <c r="DT248" s="69"/>
      <c r="DU248" s="69"/>
      <c r="DV248" s="69"/>
      <c r="DW248" s="69"/>
      <c r="DX248" s="69"/>
      <c r="DY248" s="69"/>
      <c r="DZ248" s="69"/>
      <c r="EA248" s="69"/>
      <c r="EB248" s="69"/>
      <c r="EC248" s="69"/>
      <c r="ED248" s="69"/>
      <c r="EE248" s="69"/>
      <c r="EF248" s="69"/>
      <c r="EG248" s="69"/>
      <c r="EH248" s="69"/>
      <c r="EI248" s="69"/>
      <c r="EJ248" s="69"/>
      <c r="EK248" s="69"/>
      <c r="EL248" s="69"/>
      <c r="EM248" s="69"/>
      <c r="EN248" s="69"/>
      <c r="EO248" s="69"/>
      <c r="EP248" s="69"/>
      <c r="EQ248" s="69"/>
      <c r="ER248" s="69"/>
      <c r="ES248" s="69"/>
      <c r="ET248" s="69"/>
      <c r="EU248" s="69"/>
      <c r="EV248" s="69"/>
      <c r="EW248" s="69"/>
      <c r="EX248" s="69"/>
      <c r="EY248" s="69"/>
      <c r="EZ248" s="69"/>
      <c r="FA248" s="69"/>
      <c r="FB248" s="69"/>
      <c r="FC248" s="69"/>
      <c r="FD248" s="69"/>
      <c r="FE248" s="69"/>
      <c r="FF248" s="69"/>
      <c r="FG248" s="69"/>
      <c r="FH248" s="69"/>
      <c r="FI248" s="69"/>
      <c r="FJ248" s="69"/>
      <c r="FK248" s="69"/>
      <c r="FL248" s="69"/>
      <c r="FM248" s="69"/>
      <c r="FN248" s="69"/>
      <c r="FO248" s="69"/>
      <c r="FP248" s="69"/>
      <c r="FQ248" s="69"/>
      <c r="FR248" s="69"/>
      <c r="FS248" s="69"/>
      <c r="FT248" s="69"/>
      <c r="FU248" s="69"/>
      <c r="FV248" s="69"/>
      <c r="FW248" s="69"/>
      <c r="FX248" s="69"/>
      <c r="FY248" s="69"/>
      <c r="FZ248" s="69"/>
      <c r="GA248" s="69"/>
      <c r="GB248" s="69"/>
      <c r="GC248" s="69"/>
      <c r="GD248" s="69"/>
      <c r="GE248" s="69"/>
      <c r="GF248" s="69"/>
      <c r="GG248" s="69"/>
      <c r="GH248" s="69"/>
      <c r="GI248" s="69"/>
      <c r="GJ248" s="69"/>
      <c r="GK248" s="69"/>
      <c r="GL248" s="69"/>
      <c r="GM248" s="69"/>
      <c r="GN248" s="69"/>
      <c r="GO248" s="69"/>
      <c r="GP248" s="69"/>
      <c r="GQ248" s="69"/>
      <c r="GR248" s="69"/>
      <c r="GS248" s="69"/>
      <c r="GT248" s="69"/>
      <c r="GU248" s="69"/>
      <c r="GV248" s="69"/>
      <c r="GW248" s="69"/>
      <c r="GX248" s="69"/>
      <c r="GY248" s="69"/>
      <c r="GZ248" s="69"/>
      <c r="HA248" s="69"/>
      <c r="HB248" s="69"/>
      <c r="HC248" s="69"/>
      <c r="HD248" s="69"/>
      <c r="HE248" s="69"/>
      <c r="HF248" s="69"/>
      <c r="HG248" s="69"/>
      <c r="HH248" s="69"/>
      <c r="HI248" s="69"/>
    </row>
    <row r="249" spans="1:217" s="69" customFormat="1" ht="3.95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</row>
    <row r="250" spans="1:217" ht="14.25" customHeight="1">
      <c r="AJ250" s="68"/>
      <c r="AK250" s="19"/>
      <c r="AL250" s="19"/>
      <c r="AM250" s="68"/>
    </row>
    <row r="251" spans="1:217" ht="20.100000000000001" customHeight="1">
      <c r="AJ251" s="68"/>
      <c r="AK251" s="19"/>
      <c r="AL251" s="19"/>
      <c r="AM251" s="68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</row>
    <row r="252" spans="1:217" s="75" customFormat="1" ht="18" customHeight="1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73"/>
      <c r="CB252" s="73"/>
      <c r="CC252" s="73"/>
      <c r="CD252" s="73"/>
      <c r="CE252" s="73"/>
      <c r="CF252" s="73"/>
      <c r="CG252" s="73"/>
      <c r="CH252" s="73"/>
      <c r="CI252" s="73"/>
      <c r="CJ252" s="73"/>
      <c r="CK252" s="73"/>
      <c r="CL252" s="73"/>
      <c r="CM252" s="73"/>
      <c r="CN252" s="73"/>
      <c r="CO252" s="73"/>
      <c r="CP252" s="73"/>
      <c r="CQ252" s="73"/>
      <c r="CR252" s="73"/>
      <c r="CS252" s="73"/>
      <c r="CT252" s="73"/>
      <c r="CU252" s="73"/>
      <c r="CV252" s="73"/>
      <c r="CW252" s="73"/>
      <c r="CX252" s="73"/>
      <c r="CY252" s="73"/>
      <c r="CZ252" s="73"/>
      <c r="DA252" s="73"/>
      <c r="DB252" s="73"/>
      <c r="DC252" s="73"/>
      <c r="DD252" s="73"/>
      <c r="DE252" s="73"/>
      <c r="DF252" s="73"/>
      <c r="DG252" s="73"/>
      <c r="DH252" s="73"/>
      <c r="DI252" s="73"/>
      <c r="DJ252" s="73"/>
      <c r="DK252" s="73"/>
      <c r="DL252" s="73"/>
      <c r="DM252" s="73"/>
      <c r="DN252" s="73"/>
      <c r="DO252" s="73"/>
      <c r="DP252" s="73"/>
      <c r="DQ252" s="73"/>
      <c r="DR252" s="73"/>
      <c r="DS252" s="73"/>
      <c r="DT252" s="73"/>
      <c r="DU252" s="73"/>
      <c r="DV252" s="73"/>
      <c r="DW252" s="73"/>
      <c r="DX252" s="73"/>
      <c r="DY252" s="73"/>
      <c r="DZ252" s="73"/>
      <c r="EA252" s="73"/>
      <c r="EB252" s="73"/>
      <c r="EC252" s="73"/>
      <c r="ED252" s="73"/>
      <c r="EE252" s="73"/>
      <c r="EF252" s="73"/>
      <c r="EG252" s="73"/>
      <c r="EH252" s="73"/>
      <c r="EI252" s="73"/>
      <c r="EJ252" s="73"/>
      <c r="EK252" s="73"/>
      <c r="EL252" s="73"/>
      <c r="EM252" s="73"/>
      <c r="EN252" s="73"/>
      <c r="EO252" s="73"/>
      <c r="EP252" s="73"/>
      <c r="EQ252" s="73"/>
      <c r="ER252" s="73"/>
      <c r="ES252" s="73"/>
      <c r="ET252" s="73"/>
      <c r="EU252" s="73"/>
      <c r="EV252" s="73"/>
      <c r="EW252" s="73"/>
      <c r="EX252" s="73"/>
      <c r="EY252" s="73"/>
      <c r="EZ252" s="73"/>
      <c r="FA252" s="73"/>
      <c r="FB252" s="73"/>
      <c r="FC252" s="73"/>
      <c r="FD252" s="73"/>
      <c r="FE252" s="73"/>
      <c r="FF252" s="73"/>
      <c r="FG252" s="73"/>
      <c r="FH252" s="73"/>
      <c r="FI252" s="73"/>
      <c r="FJ252" s="73"/>
      <c r="FK252" s="73"/>
      <c r="FL252" s="73"/>
      <c r="FM252" s="73"/>
      <c r="FN252" s="73"/>
      <c r="FO252" s="73"/>
      <c r="FP252" s="73"/>
      <c r="FQ252" s="73"/>
      <c r="FR252" s="73"/>
      <c r="FS252" s="73"/>
      <c r="FT252" s="73"/>
      <c r="FU252" s="73"/>
      <c r="FV252" s="73"/>
      <c r="FW252" s="73"/>
      <c r="FX252" s="73"/>
      <c r="FY252" s="73"/>
      <c r="FZ252" s="73"/>
      <c r="GA252" s="73"/>
      <c r="GB252" s="73"/>
      <c r="GC252" s="73"/>
      <c r="GD252" s="73"/>
      <c r="GE252" s="73"/>
      <c r="GF252" s="73"/>
      <c r="GG252" s="73"/>
      <c r="GH252" s="73"/>
      <c r="GI252" s="73"/>
      <c r="GJ252" s="73"/>
      <c r="GK252" s="73"/>
      <c r="GL252" s="73"/>
      <c r="GM252" s="73"/>
      <c r="GN252" s="73"/>
      <c r="GO252" s="73"/>
      <c r="GP252" s="73"/>
      <c r="GQ252" s="73"/>
      <c r="GR252" s="73"/>
      <c r="GS252" s="73"/>
      <c r="GT252" s="73"/>
      <c r="GU252" s="73"/>
      <c r="GV252" s="73"/>
      <c r="GW252" s="73"/>
      <c r="GX252" s="73"/>
      <c r="GY252" s="73"/>
      <c r="GZ252" s="73"/>
      <c r="HA252" s="73"/>
      <c r="HB252" s="73"/>
      <c r="HC252" s="73"/>
      <c r="HD252" s="73"/>
      <c r="HE252" s="73"/>
      <c r="HF252" s="73"/>
      <c r="HG252" s="73"/>
      <c r="HH252" s="73"/>
      <c r="HI252" s="73"/>
    </row>
    <row r="253" spans="1:217" ht="18" customHeight="1">
      <c r="AJ253" s="68"/>
      <c r="AK253" s="19"/>
      <c r="AL253" s="19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</row>
    <row r="254" spans="1:217" s="69" customFormat="1" ht="18" customHeight="1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</row>
    <row r="255" spans="1:217" s="69" customFormat="1" ht="18" customHeight="1">
      <c r="A255" s="95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</row>
    <row r="256" spans="1:217" s="69" customFormat="1" ht="18" customHeight="1">
      <c r="A256" s="95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</row>
    <row r="257" spans="1:57" s="69" customFormat="1" ht="18" customHeight="1">
      <c r="A257" s="95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</row>
    <row r="258" spans="1:57" s="69" customFormat="1" ht="18" customHeight="1">
      <c r="A258" s="95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</row>
    <row r="259" spans="1:57" s="69" customFormat="1" ht="18" customHeight="1">
      <c r="A259" s="95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</row>
    <row r="260" spans="1:57" s="69" customFormat="1" ht="12" customHeight="1">
      <c r="A260" s="95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</row>
    <row r="261" spans="1:57" s="69" customFormat="1" ht="18" customHeight="1">
      <c r="A261" s="95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</row>
    <row r="262" spans="1:57" s="69" customFormat="1" ht="18" customHeight="1">
      <c r="A262" s="95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</row>
    <row r="263" spans="1:57" s="69" customFormat="1" ht="18" customHeight="1">
      <c r="A263" s="95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</row>
    <row r="264" spans="1:57" s="69" customFormat="1" ht="18" customHeight="1">
      <c r="A264" s="95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</row>
    <row r="265" spans="1:57" s="69" customFormat="1" ht="18" customHeight="1">
      <c r="A265" s="95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</row>
    <row r="266" spans="1:57" s="69" customFormat="1" ht="18" customHeight="1">
      <c r="A266" s="95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</row>
    <row r="267" spans="1:57" s="69" customFormat="1" ht="18" customHeight="1">
      <c r="A267" s="95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</row>
    <row r="268" spans="1:57" s="69" customFormat="1" ht="18" customHeight="1">
      <c r="A268" s="95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</row>
    <row r="269" spans="1:57" s="69" customFormat="1" ht="12" customHeight="1">
      <c r="A269" s="95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</row>
    <row r="270" spans="1:57" s="69" customFormat="1" ht="18" customHeight="1">
      <c r="A270" s="95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</row>
    <row r="271" spans="1:57" s="69" customFormat="1" ht="18" customHeight="1">
      <c r="A271" s="95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2"/>
      <c r="AK271" s="5"/>
      <c r="AL271" s="5"/>
      <c r="AM271" s="72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</row>
    <row r="272" spans="1:57" s="69" customFormat="1" ht="18" customHeight="1">
      <c r="A272" s="95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2"/>
      <c r="AK272" s="5"/>
      <c r="AL272" s="5"/>
      <c r="AM272" s="72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</row>
    <row r="273" spans="1:217" s="69" customFormat="1" ht="18" customHeight="1">
      <c r="A273" s="95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2"/>
      <c r="AK273" s="5"/>
      <c r="AL273" s="5"/>
      <c r="AM273" s="72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</row>
    <row r="274" spans="1:217" s="69" customFormat="1" ht="18" customHeight="1">
      <c r="A274" s="95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2"/>
      <c r="AK274" s="5"/>
      <c r="AL274" s="5"/>
      <c r="AM274" s="72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</row>
    <row r="275" spans="1:217" s="69" customFormat="1" ht="18" customHeight="1">
      <c r="A275" s="95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2"/>
      <c r="AK275" s="5"/>
      <c r="AL275" s="5"/>
      <c r="AM275" s="72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</row>
    <row r="276" spans="1:217" s="69" customFormat="1" ht="18" customHeight="1">
      <c r="A276" s="95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2"/>
      <c r="AK276" s="5"/>
      <c r="AL276" s="5"/>
      <c r="AM276" s="72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</row>
    <row r="277" spans="1:217" s="69" customFormat="1" ht="12" customHeight="1">
      <c r="A277" s="95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2"/>
      <c r="AK277" s="5"/>
      <c r="AL277" s="5"/>
      <c r="AM277" s="72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</row>
    <row r="278" spans="1:217" s="69" customFormat="1" ht="18" customHeight="1">
      <c r="A278" s="95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2"/>
      <c r="AK278" s="5"/>
      <c r="AL278" s="5"/>
      <c r="AM278" s="72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</row>
    <row r="279" spans="1:217" s="69" customFormat="1" ht="18" customHeight="1">
      <c r="A279" s="95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2"/>
      <c r="AK279" s="5"/>
      <c r="AL279" s="5"/>
      <c r="AM279" s="72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</row>
    <row r="280" spans="1:217" s="69" customFormat="1" ht="18" customHeight="1">
      <c r="A280" s="95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2"/>
      <c r="AK280" s="5"/>
      <c r="AL280" s="5"/>
      <c r="AM280" s="72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</row>
    <row r="281" spans="1:217" s="69" customFormat="1" ht="18" customHeight="1">
      <c r="A281" s="95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2"/>
      <c r="AK281" s="5"/>
      <c r="AL281" s="5"/>
      <c r="AM281" s="72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</row>
    <row r="282" spans="1:217" s="69" customFormat="1" ht="18" customHeight="1">
      <c r="A282" s="95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2"/>
      <c r="AK282" s="5"/>
      <c r="AL282" s="5"/>
      <c r="AM282" s="72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</row>
    <row r="283" spans="1:217" s="69" customFormat="1" ht="18" customHeight="1">
      <c r="A283" s="95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2"/>
      <c r="AK283" s="5"/>
      <c r="AL283" s="5"/>
      <c r="AM283" s="72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</row>
    <row r="284" spans="1:217" s="69" customFormat="1" ht="18" customHeight="1">
      <c r="A284" s="95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2"/>
      <c r="AK284" s="5"/>
      <c r="AL284" s="5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20"/>
  </sheetPr>
  <dimension ref="A1:HI284"/>
  <sheetViews>
    <sheetView showGridLines="0" zoomScale="80" zoomScaleNormal="80" workbookViewId="0">
      <pane xSplit="1" ySplit="9" topLeftCell="B49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B71" sqref="AB71:AC72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12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5363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84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38">
        <v>4</v>
      </c>
      <c r="AE10" s="96"/>
      <c r="AF10" s="96"/>
      <c r="AG10" s="39"/>
      <c r="AH10" s="176">
        <f>SUM(COUNTIF(B11:AF11,"O"),COUNTIF(B11:AF11,"G"),COUNTIF(A11:AF11,"ـــــ"),COUNTIF(A11:AF11,"D"))</f>
        <v>20</v>
      </c>
      <c r="AI10" s="178">
        <f>SUM(COUNTIF(B11:AF11,"T"),COUNTIF(B11:AF11,"C"),COUNTIF(B11:AF11,"R"))</f>
        <v>11</v>
      </c>
      <c r="AJ10" s="180">
        <f>SUM(B10:AF10)</f>
        <v>4</v>
      </c>
      <c r="AK10" s="202">
        <v>2017</v>
      </c>
      <c r="AL10" s="203">
        <f>SUM(COUNTIF(B11:AF11,"F"))</f>
        <v>0</v>
      </c>
      <c r="AM10" s="192">
        <f>SUM(COUNTIF(B11:AG11,"V"),COUNTIF(B11:AG11,"M"))</f>
        <v>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29</v>
      </c>
      <c r="G11" s="41" t="s">
        <v>28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28</v>
      </c>
      <c r="R11" s="41" t="s">
        <v>29</v>
      </c>
      <c r="S11" s="41" t="s">
        <v>29</v>
      </c>
      <c r="T11" s="41" t="s">
        <v>29</v>
      </c>
      <c r="U11" s="41" t="s">
        <v>29</v>
      </c>
      <c r="V11" s="41" t="s">
        <v>29</v>
      </c>
      <c r="W11" s="41" t="s">
        <v>29</v>
      </c>
      <c r="X11" s="41" t="s">
        <v>29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>
        <v>4</v>
      </c>
      <c r="F12" s="96"/>
      <c r="G12" s="105"/>
      <c r="H12" s="105"/>
      <c r="I12" s="105"/>
      <c r="J12" s="105"/>
      <c r="K12" s="105"/>
      <c r="L12" s="105"/>
      <c r="M12" s="38"/>
      <c r="N12" s="105"/>
      <c r="O12" s="38"/>
      <c r="P12" s="38"/>
      <c r="Q12" s="96"/>
      <c r="R12" s="44" t="s">
        <v>38</v>
      </c>
      <c r="S12" s="38"/>
      <c r="T12" s="38"/>
      <c r="U12" s="96"/>
      <c r="V12" s="38"/>
      <c r="W12" s="38"/>
      <c r="X12" s="38"/>
      <c r="Y12" s="105"/>
      <c r="Z12" s="105"/>
      <c r="AA12" s="96"/>
      <c r="AB12" s="96"/>
      <c r="AC12" s="38"/>
      <c r="AD12" s="208"/>
      <c r="AE12" s="209"/>
      <c r="AF12" s="210"/>
      <c r="AG12" s="45"/>
      <c r="AH12" s="176">
        <f>SUM(COUNTIF(B13:AF13,"O"),COUNTIF(B13:AF13,"G"),COUNTIF(A13:AF13,"ـــــ"),COUNTIF(A13:AF13,"D"))</f>
        <v>9</v>
      </c>
      <c r="AI12" s="178">
        <f>SUM(COUNTIF(B13:AF13,"T"),COUNTIF(B13:AF13,"C"),COUNTIF(B13:AF13,"R"))</f>
        <v>19</v>
      </c>
      <c r="AJ12" s="180">
        <f>SUM(B12:AF12)</f>
        <v>4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29</v>
      </c>
      <c r="I13" s="41" t="s">
        <v>29</v>
      </c>
      <c r="J13" s="41" t="s">
        <v>29</v>
      </c>
      <c r="K13" s="41" t="s">
        <v>28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6" t="s">
        <v>27</v>
      </c>
      <c r="S13" s="41" t="s">
        <v>27</v>
      </c>
      <c r="T13" s="41" t="s">
        <v>27</v>
      </c>
      <c r="U13" s="41" t="s">
        <v>27</v>
      </c>
      <c r="V13" s="41" t="s">
        <v>27</v>
      </c>
      <c r="W13" s="41" t="s">
        <v>27</v>
      </c>
      <c r="X13" s="41" t="s">
        <v>27</v>
      </c>
      <c r="Y13" s="41" t="s">
        <v>27</v>
      </c>
      <c r="Z13" s="41" t="s">
        <v>27</v>
      </c>
      <c r="AA13" s="41" t="s">
        <v>27</v>
      </c>
      <c r="AB13" s="41" t="s">
        <v>27</v>
      </c>
      <c r="AC13" s="41" t="s">
        <v>27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/>
      <c r="F14" s="38"/>
      <c r="G14" s="96"/>
      <c r="H14" s="96"/>
      <c r="I14" s="96"/>
      <c r="J14" s="38"/>
      <c r="K14" s="105"/>
      <c r="L14" s="105"/>
      <c r="M14" s="38">
        <v>4</v>
      </c>
      <c r="N14" s="105"/>
      <c r="O14" s="38"/>
      <c r="P14" s="38"/>
      <c r="Q14" s="96"/>
      <c r="R14" s="96"/>
      <c r="S14" s="38">
        <v>4</v>
      </c>
      <c r="T14" s="38"/>
      <c r="U14" s="96"/>
      <c r="V14" s="38"/>
      <c r="W14" s="38">
        <v>4</v>
      </c>
      <c r="X14" s="38"/>
      <c r="Y14" s="105"/>
      <c r="Z14" s="105"/>
      <c r="AA14" s="96"/>
      <c r="AB14" s="96"/>
      <c r="AC14" s="38"/>
      <c r="AD14" s="38"/>
      <c r="AE14" s="38"/>
      <c r="AF14" s="38"/>
      <c r="AG14" s="39"/>
      <c r="AH14" s="176">
        <f>SUM(COUNTIF(B15:AF15,"O"),COUNTIF(B15:AF15,"G"),COUNTIF(A15:AF15,"ـــــ"),COUNTIF(A15:AF15,"D"))</f>
        <v>14</v>
      </c>
      <c r="AI14" s="178">
        <f>SUM(COUNTIF(B15:AF15,"T"),COUNTIF(B15:AF15,"C"),COUNTIF(B15:AF15,"R"))</f>
        <v>17</v>
      </c>
      <c r="AJ14" s="180">
        <f>SUM(B14:AF14)</f>
        <v>12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27</v>
      </c>
      <c r="C15" s="41" t="s">
        <v>27</v>
      </c>
      <c r="D15" s="41" t="s">
        <v>27</v>
      </c>
      <c r="E15" s="41" t="s">
        <v>27</v>
      </c>
      <c r="F15" s="41" t="s">
        <v>27</v>
      </c>
      <c r="G15" s="41" t="s">
        <v>27</v>
      </c>
      <c r="H15" s="41" t="s">
        <v>27</v>
      </c>
      <c r="I15" s="41" t="s">
        <v>27</v>
      </c>
      <c r="J15" s="41" t="s">
        <v>27</v>
      </c>
      <c r="K15" s="41" t="s">
        <v>27</v>
      </c>
      <c r="L15" s="41" t="s">
        <v>28</v>
      </c>
      <c r="M15" s="41" t="s">
        <v>29</v>
      </c>
      <c r="N15" s="41" t="s">
        <v>29</v>
      </c>
      <c r="O15" s="41" t="s">
        <v>29</v>
      </c>
      <c r="P15" s="41" t="s">
        <v>29</v>
      </c>
      <c r="Q15" s="41" t="s">
        <v>29</v>
      </c>
      <c r="R15" s="41" t="s">
        <v>29</v>
      </c>
      <c r="S15" s="41" t="s">
        <v>29</v>
      </c>
      <c r="T15" s="41" t="s">
        <v>29</v>
      </c>
      <c r="U15" s="41" t="s">
        <v>29</v>
      </c>
      <c r="V15" s="41" t="s">
        <v>29</v>
      </c>
      <c r="W15" s="41" t="s">
        <v>29</v>
      </c>
      <c r="X15" s="41" t="s">
        <v>29</v>
      </c>
      <c r="Y15" s="41" t="s">
        <v>29</v>
      </c>
      <c r="Z15" s="41" t="s">
        <v>29</v>
      </c>
      <c r="AA15" s="41" t="s">
        <v>28</v>
      </c>
      <c r="AB15" s="41" t="s">
        <v>27</v>
      </c>
      <c r="AC15" s="41" t="s">
        <v>27</v>
      </c>
      <c r="AD15" s="41" t="s">
        <v>27</v>
      </c>
      <c r="AE15" s="41" t="s">
        <v>27</v>
      </c>
      <c r="AF15" s="41" t="s">
        <v>27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38"/>
      <c r="E16" s="38"/>
      <c r="F16" s="38"/>
      <c r="G16" s="96"/>
      <c r="H16" s="38"/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>
        <v>4</v>
      </c>
      <c r="Z16" s="96">
        <v>4</v>
      </c>
      <c r="AA16" s="96">
        <v>4</v>
      </c>
      <c r="AB16" s="96">
        <v>4</v>
      </c>
      <c r="AC16" s="96">
        <v>4</v>
      </c>
      <c r="AD16" s="96">
        <v>4</v>
      </c>
      <c r="AE16" s="38" t="s">
        <v>83</v>
      </c>
      <c r="AF16" s="48"/>
      <c r="AG16" s="39"/>
      <c r="AH16" s="176">
        <f>SUM(COUNTIF(B17:AF17,"O"),COUNTIF(B17:AF17,"G"),COUNTIF(A17:AF17,"ـــــ"),COUNTIF(A17:AF17,"D"))</f>
        <v>15</v>
      </c>
      <c r="AI16" s="178">
        <f>SUM(COUNTIF(B17:AF17,"T"),COUNTIF(B17:AF17,"C"),COUNTIF(B17:AF17,"R"))</f>
        <v>15</v>
      </c>
      <c r="AJ16" s="180">
        <f>SUM(B16:AF16)</f>
        <v>24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99" t="s">
        <v>27</v>
      </c>
      <c r="C17" s="99" t="s">
        <v>27</v>
      </c>
      <c r="D17" s="99" t="s">
        <v>27</v>
      </c>
      <c r="E17" s="41" t="s">
        <v>27</v>
      </c>
      <c r="F17" s="41" t="s">
        <v>27</v>
      </c>
      <c r="G17" s="41" t="s">
        <v>27</v>
      </c>
      <c r="H17" s="41" t="s">
        <v>27</v>
      </c>
      <c r="I17" s="41" t="s">
        <v>27</v>
      </c>
      <c r="J17" s="99" t="s">
        <v>27</v>
      </c>
      <c r="K17" s="99" t="s">
        <v>27</v>
      </c>
      <c r="L17" s="41" t="s">
        <v>27</v>
      </c>
      <c r="M17" s="41" t="s">
        <v>27</v>
      </c>
      <c r="N17" s="41" t="s">
        <v>27</v>
      </c>
      <c r="O17" s="41" t="s">
        <v>27</v>
      </c>
      <c r="P17" s="41" t="s">
        <v>28</v>
      </c>
      <c r="Q17" s="41" t="s">
        <v>29</v>
      </c>
      <c r="R17" s="41" t="s">
        <v>29</v>
      </c>
      <c r="S17" s="41" t="s">
        <v>29</v>
      </c>
      <c r="T17" s="41" t="s">
        <v>29</v>
      </c>
      <c r="U17" s="41" t="s">
        <v>29</v>
      </c>
      <c r="V17" s="41" t="s">
        <v>29</v>
      </c>
      <c r="W17" s="41" t="s">
        <v>29</v>
      </c>
      <c r="X17" s="41" t="s">
        <v>29</v>
      </c>
      <c r="Y17" s="41" t="s">
        <v>29</v>
      </c>
      <c r="Z17" s="41" t="s">
        <v>29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38" t="s">
        <v>83</v>
      </c>
      <c r="C18" s="96"/>
      <c r="D18" s="96"/>
      <c r="E18" s="38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38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>SUM(COUNTIF(B19:AF19,"O"),COUNTIF(B19:AF19,"G"),COUNTIF(A19:AF19,"ـــــ"),COUNTIF(A19:AF19,"D"))</f>
        <v>3</v>
      </c>
      <c r="AI18" s="178">
        <f>SUM(COUNTIF(B19:AF19,"T"),COUNTIF(B19:AF19,"C"),COUNTIF(B19:AF19,"R"))</f>
        <v>10</v>
      </c>
      <c r="AJ18" s="180">
        <f>SUM(B18:AF18)</f>
        <v>0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18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35</v>
      </c>
      <c r="C19" s="41" t="s">
        <v>29</v>
      </c>
      <c r="D19" s="41" t="s">
        <v>29</v>
      </c>
      <c r="E19" s="99" t="s">
        <v>28</v>
      </c>
      <c r="F19" s="99" t="s">
        <v>27</v>
      </c>
      <c r="G19" s="99" t="s">
        <v>27</v>
      </c>
      <c r="H19" s="41" t="s">
        <v>27</v>
      </c>
      <c r="I19" s="41" t="s">
        <v>27</v>
      </c>
      <c r="J19" s="41" t="s">
        <v>27</v>
      </c>
      <c r="K19" s="41" t="s">
        <v>27</v>
      </c>
      <c r="L19" s="41" t="s">
        <v>27</v>
      </c>
      <c r="M19" s="41" t="s">
        <v>27</v>
      </c>
      <c r="N19" s="41" t="s">
        <v>27</v>
      </c>
      <c r="O19" s="41" t="s">
        <v>18</v>
      </c>
      <c r="P19" s="41" t="s">
        <v>18</v>
      </c>
      <c r="Q19" s="41" t="s">
        <v>18</v>
      </c>
      <c r="R19" s="41" t="s">
        <v>18</v>
      </c>
      <c r="S19" s="41" t="s">
        <v>18</v>
      </c>
      <c r="T19" s="41" t="s">
        <v>18</v>
      </c>
      <c r="U19" s="41" t="s">
        <v>18</v>
      </c>
      <c r="V19" s="41" t="s">
        <v>18</v>
      </c>
      <c r="W19" s="41" t="s">
        <v>18</v>
      </c>
      <c r="X19" s="41" t="s">
        <v>18</v>
      </c>
      <c r="Y19" s="41" t="s">
        <v>18</v>
      </c>
      <c r="Z19" s="41" t="s">
        <v>18</v>
      </c>
      <c r="AA19" s="41" t="s">
        <v>18</v>
      </c>
      <c r="AB19" s="41" t="s">
        <v>18</v>
      </c>
      <c r="AC19" s="41" t="s">
        <v>18</v>
      </c>
      <c r="AD19" s="41" t="s">
        <v>18</v>
      </c>
      <c r="AE19" s="41" t="s">
        <v>18</v>
      </c>
      <c r="AF19" s="41" t="s">
        <v>18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44" t="s">
        <v>38</v>
      </c>
      <c r="AA20" s="44" t="s">
        <v>38</v>
      </c>
      <c r="AB20" s="44" t="s">
        <v>38</v>
      </c>
      <c r="AC20" s="38"/>
      <c r="AD20" s="38"/>
      <c r="AE20" s="38"/>
      <c r="AF20" s="48"/>
      <c r="AG20" s="39"/>
      <c r="AH20" s="176">
        <f>SUM(COUNTIF(B21:AF21,"O"),COUNTIF(B21:AF21,"G"),COUNTIF(A21:AF21,"ـــــ"),COUNTIF(A21:AF21,"D"))</f>
        <v>0</v>
      </c>
      <c r="AI20" s="178">
        <f>SUM(COUNTIF(B21:AF21,"T"),COUNTIF(B21:AF21,"C"),COUNTIF(B21:AF21,"R"))</f>
        <v>13</v>
      </c>
      <c r="AJ20" s="180">
        <f>SUM(B20:AF20)</f>
        <v>0</v>
      </c>
      <c r="AK20" s="211"/>
      <c r="AL20" s="204">
        <f>SUM(COUNTIF(B21:AF21,"F"))</f>
        <v>0</v>
      </c>
      <c r="AM20" s="193">
        <f>SUM(COUNTIF(B21:AG21,"V"),COUNTIF(B21:AG21,"M"))</f>
        <v>3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14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18</v>
      </c>
      <c r="C21" s="41" t="s">
        <v>18</v>
      </c>
      <c r="D21" s="41" t="s">
        <v>18</v>
      </c>
      <c r="E21" s="41" t="s">
        <v>18</v>
      </c>
      <c r="F21" s="41" t="s">
        <v>18</v>
      </c>
      <c r="G21" s="41" t="s">
        <v>18</v>
      </c>
      <c r="H21" s="41" t="s">
        <v>18</v>
      </c>
      <c r="I21" s="41" t="s">
        <v>18</v>
      </c>
      <c r="J21" s="41" t="s">
        <v>18</v>
      </c>
      <c r="K21" s="41" t="s">
        <v>18</v>
      </c>
      <c r="L21" s="41" t="s">
        <v>18</v>
      </c>
      <c r="M21" s="41" t="s">
        <v>18</v>
      </c>
      <c r="N21" s="41" t="s">
        <v>18</v>
      </c>
      <c r="O21" s="41" t="s">
        <v>18</v>
      </c>
      <c r="P21" s="41" t="s">
        <v>27</v>
      </c>
      <c r="Q21" s="41" t="s">
        <v>27</v>
      </c>
      <c r="R21" s="41" t="s">
        <v>27</v>
      </c>
      <c r="S21" s="41" t="s">
        <v>27</v>
      </c>
      <c r="T21" s="41" t="s">
        <v>27</v>
      </c>
      <c r="U21" s="41" t="s">
        <v>27</v>
      </c>
      <c r="V21" s="41" t="s">
        <v>27</v>
      </c>
      <c r="W21" s="41" t="s">
        <v>27</v>
      </c>
      <c r="X21" s="41" t="s">
        <v>27</v>
      </c>
      <c r="Y21" s="41" t="s">
        <v>27</v>
      </c>
      <c r="Z21" s="46" t="s">
        <v>27</v>
      </c>
      <c r="AA21" s="46" t="s">
        <v>27</v>
      </c>
      <c r="AB21" s="46" t="s">
        <v>28</v>
      </c>
      <c r="AC21" s="41" t="s">
        <v>12</v>
      </c>
      <c r="AD21" s="41" t="s">
        <v>12</v>
      </c>
      <c r="AE21" s="41" t="s">
        <v>38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38"/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38"/>
      <c r="AA22" s="38"/>
      <c r="AB22" s="38"/>
      <c r="AC22" s="38"/>
      <c r="AD22" s="38"/>
      <c r="AE22" s="38"/>
      <c r="AF22" s="38"/>
      <c r="AG22" s="39"/>
      <c r="AH22" s="176">
        <f>SUM(COUNTIF(B23:AF23,"O"),COUNTIF(B23:AF23,"G"),COUNTIF(A23:AF23,"ـــــ"),COUNTIF(A23:AF23,"D"))</f>
        <v>14</v>
      </c>
      <c r="AI22" s="178">
        <f>SUM(COUNTIF(B23:AF23,"T"),COUNTIF(B23:AF23,"C"),COUNTIF(B23:AF23,"R"))</f>
        <v>0</v>
      </c>
      <c r="AJ22" s="180">
        <f>SUM(B22:AF22)</f>
        <v>0</v>
      </c>
      <c r="AK22" s="189">
        <v>2017</v>
      </c>
      <c r="AL22" s="204">
        <f>SUM(COUNTIF(B23:AF23,"F"))</f>
        <v>0</v>
      </c>
      <c r="AM22" s="193">
        <f>SUM(COUNTIF(B23:AG23,"V"),COUNTIF(B23:AG23,"M"))</f>
        <v>17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12</v>
      </c>
      <c r="C23" s="41" t="s">
        <v>12</v>
      </c>
      <c r="D23" s="41" t="s">
        <v>12</v>
      </c>
      <c r="E23" s="41" t="s">
        <v>12</v>
      </c>
      <c r="F23" s="41" t="s">
        <v>12</v>
      </c>
      <c r="G23" s="41" t="s">
        <v>12</v>
      </c>
      <c r="H23" s="41" t="s">
        <v>38</v>
      </c>
      <c r="I23" s="99" t="s">
        <v>12</v>
      </c>
      <c r="J23" s="41" t="s">
        <v>12</v>
      </c>
      <c r="K23" s="41" t="s">
        <v>12</v>
      </c>
      <c r="L23" s="41" t="s">
        <v>12</v>
      </c>
      <c r="M23" s="41" t="s">
        <v>12</v>
      </c>
      <c r="N23" s="41" t="s">
        <v>12</v>
      </c>
      <c r="O23" s="41" t="s">
        <v>38</v>
      </c>
      <c r="P23" s="41" t="s">
        <v>12</v>
      </c>
      <c r="Q23" s="41" t="s">
        <v>12</v>
      </c>
      <c r="R23" s="41" t="s">
        <v>12</v>
      </c>
      <c r="S23" s="41" t="s">
        <v>29</v>
      </c>
      <c r="T23" s="41" t="s">
        <v>29</v>
      </c>
      <c r="U23" s="41" t="s">
        <v>29</v>
      </c>
      <c r="V23" s="41" t="s">
        <v>29</v>
      </c>
      <c r="W23" s="41" t="s">
        <v>29</v>
      </c>
      <c r="X23" s="41" t="s">
        <v>29</v>
      </c>
      <c r="Y23" s="41" t="s">
        <v>29</v>
      </c>
      <c r="Z23" s="41" t="s">
        <v>29</v>
      </c>
      <c r="AA23" s="41" t="s">
        <v>29</v>
      </c>
      <c r="AB23" s="41" t="s">
        <v>29</v>
      </c>
      <c r="AC23" s="41" t="s">
        <v>29</v>
      </c>
      <c r="AD23" s="41" t="s">
        <v>29</v>
      </c>
      <c r="AE23" s="41" t="s">
        <v>29</v>
      </c>
      <c r="AF23" s="41" t="s">
        <v>29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>
        <v>4</v>
      </c>
      <c r="R24" s="44"/>
      <c r="S24" s="44"/>
      <c r="T24" s="44"/>
      <c r="U24" s="44"/>
      <c r="V24" s="44"/>
      <c r="W24" s="44"/>
      <c r="X24" s="44"/>
      <c r="Y24" s="44">
        <v>4</v>
      </c>
      <c r="Z24" s="44"/>
      <c r="AA24" s="44"/>
      <c r="AB24" s="44"/>
      <c r="AC24" s="44"/>
      <c r="AD24" s="44"/>
      <c r="AE24" s="44"/>
      <c r="AF24" s="44" t="s">
        <v>38</v>
      </c>
      <c r="AG24" s="39"/>
      <c r="AH24" s="176">
        <f>SUM(COUNTIF(B25:AF25,"O"),COUNTIF(B25:AF25,"G"),COUNTIF(A25:AF25,"ـــــ"),COUNTIF(A25:AF25,"D"))</f>
        <v>16</v>
      </c>
      <c r="AI24" s="178">
        <f>SUM(COUNTIF(B25:AF25,"T"),COUNTIF(B25:AF25,"C"),COUNTIF(B25:AF25,"R"))</f>
        <v>15</v>
      </c>
      <c r="AJ24" s="180">
        <f>SUM(B24:AF24)</f>
        <v>8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81</v>
      </c>
      <c r="C25" s="41" t="s">
        <v>28</v>
      </c>
      <c r="D25" s="41" t="s">
        <v>27</v>
      </c>
      <c r="E25" s="41" t="s">
        <v>27</v>
      </c>
      <c r="F25" s="41" t="s">
        <v>27</v>
      </c>
      <c r="G25" s="41" t="s">
        <v>27</v>
      </c>
      <c r="H25" s="46" t="s">
        <v>27</v>
      </c>
      <c r="I25" s="46" t="s">
        <v>27</v>
      </c>
      <c r="J25" s="46" t="s">
        <v>27</v>
      </c>
      <c r="K25" s="46" t="s">
        <v>27</v>
      </c>
      <c r="L25" s="46" t="s">
        <v>27</v>
      </c>
      <c r="M25" s="46" t="s">
        <v>27</v>
      </c>
      <c r="N25" s="46" t="s">
        <v>28</v>
      </c>
      <c r="O25" s="41" t="s">
        <v>29</v>
      </c>
      <c r="P25" s="41" t="s">
        <v>29</v>
      </c>
      <c r="Q25" s="41" t="s">
        <v>29</v>
      </c>
      <c r="R25" s="41" t="s">
        <v>29</v>
      </c>
      <c r="S25" s="41" t="s">
        <v>29</v>
      </c>
      <c r="T25" s="41" t="s">
        <v>29</v>
      </c>
      <c r="U25" s="41" t="s">
        <v>29</v>
      </c>
      <c r="V25" s="41" t="s">
        <v>29</v>
      </c>
      <c r="W25" s="41" t="s">
        <v>29</v>
      </c>
      <c r="X25" s="41" t="s">
        <v>29</v>
      </c>
      <c r="Y25" s="41" t="s">
        <v>29</v>
      </c>
      <c r="Z25" s="41" t="s">
        <v>29</v>
      </c>
      <c r="AA25" s="41" t="s">
        <v>29</v>
      </c>
      <c r="AB25" s="41" t="s">
        <v>29</v>
      </c>
      <c r="AC25" s="41" t="s">
        <v>29</v>
      </c>
      <c r="AD25" s="41" t="s">
        <v>28</v>
      </c>
      <c r="AE25" s="46" t="s">
        <v>27</v>
      </c>
      <c r="AF25" s="46" t="s">
        <v>27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44" t="s">
        <v>38</v>
      </c>
      <c r="C26" s="44" t="s">
        <v>38</v>
      </c>
      <c r="D26" s="44" t="s">
        <v>38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26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>SUM(COUNTIF(B27:AF27,"O"),COUNTIF(B27:AF27,"G"),COUNTIF(A27:AF27,"ـــــ"),COUNTIF(A27:AF27,"D"))</f>
        <v>17</v>
      </c>
      <c r="AI26" s="178">
        <f>SUM(COUNTIF(B27:AF27,"T"),COUNTIF(B27:AF27,"C"),COUNTIF(B27:AF27,"R"))</f>
        <v>13</v>
      </c>
      <c r="AJ26" s="180">
        <f>SUM(B26:AF26)</f>
        <v>0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28</v>
      </c>
      <c r="K27" s="41" t="s">
        <v>29</v>
      </c>
      <c r="L27" s="41" t="s">
        <v>29</v>
      </c>
      <c r="M27" s="41" t="s">
        <v>29</v>
      </c>
      <c r="N27" s="41" t="s">
        <v>29</v>
      </c>
      <c r="O27" s="41" t="s">
        <v>29</v>
      </c>
      <c r="P27" s="41" t="s">
        <v>29</v>
      </c>
      <c r="Q27" s="41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81</v>
      </c>
      <c r="AB27" s="41" t="s">
        <v>28</v>
      </c>
      <c r="AC27" s="41" t="s">
        <v>27</v>
      </c>
      <c r="AD27" s="41" t="s">
        <v>27</v>
      </c>
      <c r="AE27" s="41" t="s">
        <v>27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>
        <v>2</v>
      </c>
      <c r="Q28" s="44"/>
      <c r="R28" s="44"/>
      <c r="S28" s="44">
        <v>2</v>
      </c>
      <c r="T28" s="44"/>
      <c r="U28" s="44">
        <v>2</v>
      </c>
      <c r="V28" s="44"/>
      <c r="W28" s="38" t="s">
        <v>26</v>
      </c>
      <c r="X28" s="38" t="s">
        <v>26</v>
      </c>
      <c r="Y28" s="44"/>
      <c r="Z28" s="44"/>
      <c r="AA28" s="44"/>
      <c r="AB28" s="44"/>
      <c r="AC28" s="44"/>
      <c r="AD28" s="44"/>
      <c r="AE28" s="44"/>
      <c r="AF28" s="44"/>
      <c r="AG28" s="39"/>
      <c r="AH28" s="176">
        <f>SUM(COUNTIF(B29:AF29,"O"),COUNTIF(B29:AF29,"G"),COUNTIF(A29:AF29,"ـــــ"),COUNTIF(A29:AF29,"D"))</f>
        <v>14</v>
      </c>
      <c r="AI28" s="178">
        <f>SUM(COUNTIF(B29:AF29,"T"),COUNTIF(B29:AF29,"C"),COUNTIF(B29:AF29,"R"))</f>
        <v>17</v>
      </c>
      <c r="AJ28" s="180">
        <f>SUM(B28:AF28)</f>
        <v>6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6" t="s">
        <v>27</v>
      </c>
      <c r="C29" s="46" t="s">
        <v>27</v>
      </c>
      <c r="D29" s="46" t="s">
        <v>27</v>
      </c>
      <c r="E29" s="46" t="s">
        <v>27</v>
      </c>
      <c r="F29" s="46" t="s">
        <v>27</v>
      </c>
      <c r="G29" s="46" t="s">
        <v>27</v>
      </c>
      <c r="H29" s="46" t="s">
        <v>27</v>
      </c>
      <c r="I29" s="46" t="s">
        <v>27</v>
      </c>
      <c r="J29" s="46" t="s">
        <v>27</v>
      </c>
      <c r="K29" s="46" t="s">
        <v>28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1" t="s">
        <v>29</v>
      </c>
      <c r="R29" s="41" t="s">
        <v>29</v>
      </c>
      <c r="S29" s="41" t="s">
        <v>29</v>
      </c>
      <c r="T29" s="41" t="s">
        <v>29</v>
      </c>
      <c r="U29" s="41" t="s">
        <v>29</v>
      </c>
      <c r="V29" s="41" t="s">
        <v>29</v>
      </c>
      <c r="W29" s="41" t="s">
        <v>35</v>
      </c>
      <c r="X29" s="41" t="s">
        <v>35</v>
      </c>
      <c r="Y29" s="41" t="s">
        <v>29</v>
      </c>
      <c r="Z29" s="46" t="s">
        <v>28</v>
      </c>
      <c r="AA29" s="46" t="s">
        <v>27</v>
      </c>
      <c r="AB29" s="46" t="s">
        <v>27</v>
      </c>
      <c r="AC29" s="46" t="s">
        <v>27</v>
      </c>
      <c r="AD29" s="46" t="s">
        <v>27</v>
      </c>
      <c r="AE29" s="46" t="s">
        <v>27</v>
      </c>
      <c r="AF29" s="46" t="s">
        <v>27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>
        <v>2</v>
      </c>
      <c r="T30" s="38"/>
      <c r="U30" s="38">
        <v>2</v>
      </c>
      <c r="V30" s="38"/>
      <c r="W30" s="38"/>
      <c r="X30" s="38"/>
      <c r="Y30" s="38"/>
      <c r="Z30" s="38">
        <v>2</v>
      </c>
      <c r="AA30" s="38"/>
      <c r="AB30" s="38"/>
      <c r="AC30" s="38"/>
      <c r="AD30" s="38"/>
      <c r="AE30" s="38" t="s">
        <v>26</v>
      </c>
      <c r="AF30" s="100"/>
      <c r="AG30" s="39"/>
      <c r="AH30" s="176">
        <f>SUM(COUNTIF(B31:AF31,"O"),COUNTIF(B31:AF31,"G"),COUNTIF(A31:AF31,"ـــــ"),COUNTIF(A31:AF31,"D"))</f>
        <v>16</v>
      </c>
      <c r="AI30" s="178">
        <f>SUM(COUNTIF(B31:AF31,"T"),COUNTIF(B31:AF31,"C"),COUNTIF(B31:AF31,"R"))</f>
        <v>5</v>
      </c>
      <c r="AJ30" s="180">
        <f>SUM(B30:AF30)</f>
        <v>6</v>
      </c>
      <c r="AK30" s="190"/>
      <c r="AL30" s="204">
        <f>SUM(COUNTIF(B31:AF31,"F"))</f>
        <v>0</v>
      </c>
      <c r="AM30" s="193">
        <f>SUM(COUNTIF(B31:AG31,"V"),COUNTIF(B31:AG31,"M"))</f>
        <v>6</v>
      </c>
      <c r="AN30" s="193">
        <f>SUM(COUNTIF(B31:AG31,"E"))</f>
        <v>3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27</v>
      </c>
      <c r="C31" s="41" t="s">
        <v>27</v>
      </c>
      <c r="D31" s="41" t="s">
        <v>27</v>
      </c>
      <c r="E31" s="41" t="s">
        <v>27</v>
      </c>
      <c r="F31" s="41" t="s">
        <v>28</v>
      </c>
      <c r="G31" s="41" t="s">
        <v>29</v>
      </c>
      <c r="H31" s="41" t="s">
        <v>29</v>
      </c>
      <c r="I31" s="41" t="s">
        <v>13</v>
      </c>
      <c r="J31" s="41" t="s">
        <v>13</v>
      </c>
      <c r="K31" s="41" t="s">
        <v>13</v>
      </c>
      <c r="L31" s="41" t="s">
        <v>12</v>
      </c>
      <c r="M31" s="41" t="s">
        <v>12</v>
      </c>
      <c r="N31" s="41" t="s">
        <v>12</v>
      </c>
      <c r="O31" s="41" t="s">
        <v>12</v>
      </c>
      <c r="P31" s="41" t="s">
        <v>12</v>
      </c>
      <c r="Q31" s="41" t="s">
        <v>12</v>
      </c>
      <c r="R31" s="41" t="s">
        <v>29</v>
      </c>
      <c r="S31" s="41" t="s">
        <v>29</v>
      </c>
      <c r="T31" s="41" t="s">
        <v>29</v>
      </c>
      <c r="U31" s="41" t="s">
        <v>29</v>
      </c>
      <c r="V31" s="41" t="s">
        <v>29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29</v>
      </c>
      <c r="AD31" s="41" t="s">
        <v>29</v>
      </c>
      <c r="AE31" s="41" t="s">
        <v>35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>
        <v>2</v>
      </c>
      <c r="V32" s="44"/>
      <c r="W32" s="44"/>
      <c r="X32" s="44">
        <v>2</v>
      </c>
      <c r="Y32" s="38" t="s">
        <v>26</v>
      </c>
      <c r="Z32" s="44"/>
      <c r="AA32" s="44">
        <v>2</v>
      </c>
      <c r="AB32" s="44"/>
      <c r="AC32" s="44"/>
      <c r="AD32" s="44"/>
      <c r="AE32" s="44">
        <v>2</v>
      </c>
      <c r="AF32" s="44"/>
      <c r="AG32" s="39"/>
      <c r="AH32" s="176">
        <f>SUM(COUNTIF(B33:AF33,"O"),COUNTIF(B33:AF33,"G"),COUNTIF(A33:AF33,"ـــــ"),COUNTIF(A33:AF33,"D"))</f>
        <v>15</v>
      </c>
      <c r="AI32" s="178">
        <f>SUM(COUNTIF(B33:AF33,"T"),COUNTIF(B33:AF33,"C"),COUNTIF(B33:AF33,"R"))</f>
        <v>16</v>
      </c>
      <c r="AJ32" s="180">
        <f>SUM(B32:AF32)</f>
        <v>8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29</v>
      </c>
      <c r="C33" s="41" t="s">
        <v>29</v>
      </c>
      <c r="D33" s="41" t="s">
        <v>28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28</v>
      </c>
      <c r="S33" s="41" t="s">
        <v>29</v>
      </c>
      <c r="T33" s="41" t="s">
        <v>29</v>
      </c>
      <c r="U33" s="41" t="s">
        <v>29</v>
      </c>
      <c r="V33" s="41" t="s">
        <v>29</v>
      </c>
      <c r="W33" s="41" t="s">
        <v>29</v>
      </c>
      <c r="X33" s="41" t="s">
        <v>29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28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2</v>
      </c>
      <c r="AC35" s="157"/>
      <c r="AD35" s="160" t="s">
        <v>46</v>
      </c>
      <c r="AE35" s="161"/>
      <c r="AF35" s="162"/>
      <c r="AG35" s="59"/>
      <c r="AH35" s="166">
        <f>SUM(AH10:AH33)</f>
        <v>153</v>
      </c>
      <c r="AI35" s="168">
        <f>SUM(AI10:AI33)</f>
        <v>151</v>
      </c>
      <c r="AJ35" s="152">
        <f>SUM(AJ10:AJ33)</f>
        <v>72</v>
      </c>
      <c r="AK35" s="60"/>
      <c r="AL35" s="259">
        <f>SUM(AL10:AL33)</f>
        <v>0</v>
      </c>
      <c r="AM35" s="251">
        <f t="shared" ref="AM35:AY35" si="0">SUM(AM10:AM33)</f>
        <v>26</v>
      </c>
      <c r="AN35" s="251">
        <f t="shared" si="0"/>
        <v>3</v>
      </c>
      <c r="AO35" s="251">
        <f t="shared" si="0"/>
        <v>0</v>
      </c>
      <c r="AP35" s="251">
        <f t="shared" si="0"/>
        <v>0</v>
      </c>
      <c r="AQ35" s="251">
        <f t="shared" si="0"/>
        <v>0</v>
      </c>
      <c r="AR35" s="251">
        <f t="shared" si="0"/>
        <v>0</v>
      </c>
      <c r="AS35" s="251">
        <f t="shared" si="0"/>
        <v>32</v>
      </c>
      <c r="AT35" s="251">
        <f t="shared" si="0"/>
        <v>0</v>
      </c>
      <c r="AU35" s="251">
        <f t="shared" si="0"/>
        <v>0</v>
      </c>
      <c r="AV35" s="251">
        <f t="shared" si="0"/>
        <v>0</v>
      </c>
      <c r="AW35" s="251">
        <f t="shared" si="0"/>
        <v>0</v>
      </c>
      <c r="AX35" s="251">
        <f t="shared" si="0"/>
        <v>0</v>
      </c>
      <c r="AY35" s="253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'[1]2016'!AE7</f>
        <v>18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20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>
        <v>2</v>
      </c>
      <c r="AD42" s="37"/>
      <c r="AE42" s="37"/>
      <c r="AF42" s="37"/>
      <c r="AG42" s="39"/>
      <c r="AH42" s="176">
        <f>SUM(COUNTIF(B43:AF43,"O"),COUNTIF(B43:AF43,"G"),COUNTIF(A43:AF43,"ـــــ"),COUNTIF(A43:AF43,"D"))</f>
        <v>6</v>
      </c>
      <c r="AI42" s="178">
        <f t="shared" ref="AI42:AI64" si="1">SUM(COUNTIF(B43:AF43,"T"),COUNTIF(B43:AF43,"C"),COUNTIF(B43:AF43,"R"))</f>
        <v>20</v>
      </c>
      <c r="AJ42" s="180">
        <f>SUM(B42:AF42)</f>
        <v>2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106" t="s">
        <v>82</v>
      </c>
      <c r="W43" s="106" t="s">
        <v>82</v>
      </c>
      <c r="X43" s="106" t="s">
        <v>82</v>
      </c>
      <c r="Y43" s="106" t="s">
        <v>82</v>
      </c>
      <c r="Z43" s="106" t="s">
        <v>85</v>
      </c>
      <c r="AA43" s="40" t="s">
        <v>86</v>
      </c>
      <c r="AB43" s="40" t="s">
        <v>86</v>
      </c>
      <c r="AC43" s="40" t="s">
        <v>86</v>
      </c>
      <c r="AD43" s="40" t="s">
        <v>86</v>
      </c>
      <c r="AE43" s="40" t="s">
        <v>86</v>
      </c>
      <c r="AF43" s="40" t="s">
        <v>86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>
        <v>2</v>
      </c>
      <c r="E44" s="44"/>
      <c r="F44" s="44"/>
      <c r="G44" s="44"/>
      <c r="H44" s="44"/>
      <c r="I44" s="44"/>
      <c r="J44" s="44"/>
      <c r="K44" s="44">
        <v>2</v>
      </c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>SUM(COUNTIF(B45:AF45,"O"),COUNTIF(B45:AF45,"G"),COUNTIF(A45:AF45,"ـــــ"),COUNTIF(A45:AF45,"D"))</f>
        <v>19</v>
      </c>
      <c r="AI44" s="178">
        <f t="shared" si="1"/>
        <v>9</v>
      </c>
      <c r="AJ44" s="180">
        <f>SUM(B44:AF44)</f>
        <v>4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0" t="s">
        <v>86</v>
      </c>
      <c r="C45" s="40" t="s">
        <v>86</v>
      </c>
      <c r="D45" s="40" t="s">
        <v>86</v>
      </c>
      <c r="E45" s="40" t="s">
        <v>86</v>
      </c>
      <c r="F45" s="40" t="s">
        <v>86</v>
      </c>
      <c r="G45" s="40" t="s">
        <v>86</v>
      </c>
      <c r="H45" s="40" t="s">
        <v>86</v>
      </c>
      <c r="I45" s="40" t="s">
        <v>86</v>
      </c>
      <c r="J45" s="40" t="s">
        <v>86</v>
      </c>
      <c r="K45" s="40" t="s">
        <v>86</v>
      </c>
      <c r="L45" s="40" t="s">
        <v>86</v>
      </c>
      <c r="M45" s="40" t="s">
        <v>86</v>
      </c>
      <c r="N45" s="40" t="s">
        <v>86</v>
      </c>
      <c r="O45" s="40" t="s">
        <v>86</v>
      </c>
      <c r="P45" s="40" t="s">
        <v>86</v>
      </c>
      <c r="Q45" s="40" t="s">
        <v>86</v>
      </c>
      <c r="R45" s="41" t="s">
        <v>35</v>
      </c>
      <c r="S45" s="41" t="s">
        <v>35</v>
      </c>
      <c r="T45" s="40" t="s">
        <v>86</v>
      </c>
      <c r="U45" s="46" t="s">
        <v>28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>
        <v>2</v>
      </c>
      <c r="R46" s="37">
        <v>2</v>
      </c>
      <c r="S46" s="37">
        <v>2</v>
      </c>
      <c r="T46" s="37"/>
      <c r="U46" s="37"/>
      <c r="V46" s="37"/>
      <c r="W46" s="37">
        <v>2</v>
      </c>
      <c r="X46" s="37"/>
      <c r="Y46" s="37"/>
      <c r="Z46" s="37"/>
      <c r="AA46" s="37"/>
      <c r="AB46" s="37"/>
      <c r="AC46" s="37">
        <v>2</v>
      </c>
      <c r="AD46" s="37"/>
      <c r="AE46" s="37"/>
      <c r="AF46" s="37">
        <v>2</v>
      </c>
      <c r="AG46" s="39"/>
      <c r="AH46" s="176">
        <f>SUM(COUNTIF(B47:AF47,"O"),COUNTIF(B47:AF47,"G"),COUNTIF(A47:AF47,"ـــــ"),COUNTIF(A47:AF47,"D"))</f>
        <v>16</v>
      </c>
      <c r="AI46" s="178">
        <f t="shared" si="1"/>
        <v>15</v>
      </c>
      <c r="AJ46" s="180">
        <f>SUM(B46:AF46)</f>
        <v>12</v>
      </c>
      <c r="AK46" s="211"/>
      <c r="AL46" s="182">
        <f>SUM(COUNTIF(B47:AF47,"F"))</f>
        <v>0</v>
      </c>
      <c r="AM46" s="170">
        <f>SUM(COUNTIF(B47:AG47,"V"),COUNTIF(B47:AG47,"M"))</f>
        <v>0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28</v>
      </c>
      <c r="Q47" s="40" t="s">
        <v>86</v>
      </c>
      <c r="R47" s="40" t="s">
        <v>86</v>
      </c>
      <c r="S47" s="40" t="s">
        <v>86</v>
      </c>
      <c r="T47" s="40" t="s">
        <v>86</v>
      </c>
      <c r="U47" s="40" t="s">
        <v>86</v>
      </c>
      <c r="V47" s="40" t="s">
        <v>86</v>
      </c>
      <c r="W47" s="40" t="s">
        <v>86</v>
      </c>
      <c r="X47" s="40" t="s">
        <v>86</v>
      </c>
      <c r="Y47" s="40" t="s">
        <v>86</v>
      </c>
      <c r="Z47" s="40" t="s">
        <v>86</v>
      </c>
      <c r="AA47" s="40" t="s">
        <v>86</v>
      </c>
      <c r="AB47" s="40" t="s">
        <v>86</v>
      </c>
      <c r="AC47" s="40" t="s">
        <v>86</v>
      </c>
      <c r="AD47" s="40" t="s">
        <v>86</v>
      </c>
      <c r="AE47" s="40" t="s">
        <v>86</v>
      </c>
      <c r="AF47" s="40" t="s">
        <v>86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>
        <v>2</v>
      </c>
      <c r="C48" s="44"/>
      <c r="D48" s="44">
        <v>2</v>
      </c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>
        <v>2</v>
      </c>
      <c r="Y48" s="44"/>
      <c r="Z48" s="44"/>
      <c r="AA48" s="44">
        <v>2</v>
      </c>
      <c r="AB48" s="44"/>
      <c r="AC48" s="38">
        <v>2</v>
      </c>
      <c r="AD48" s="38">
        <v>2</v>
      </c>
      <c r="AE48" s="38"/>
      <c r="AF48" s="48"/>
      <c r="AG48" s="39"/>
      <c r="AH48" s="176">
        <f>SUM(COUNTIF(B49:AF49,"O"),COUNTIF(B49:AF49,"G"),COUNTIF(A49:AF49,"ـــــ"),COUNTIF(A49:AF49,"D"))</f>
        <v>13</v>
      </c>
      <c r="AI48" s="178">
        <f t="shared" si="1"/>
        <v>17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0" t="s">
        <v>86</v>
      </c>
      <c r="C49" s="40" t="s">
        <v>86</v>
      </c>
      <c r="D49" s="40" t="s">
        <v>86</v>
      </c>
      <c r="E49" s="40" t="s">
        <v>86</v>
      </c>
      <c r="F49" s="46" t="s">
        <v>28</v>
      </c>
      <c r="G49" s="46" t="s">
        <v>27</v>
      </c>
      <c r="H49" s="46" t="s">
        <v>27</v>
      </c>
      <c r="I49" s="46" t="s">
        <v>27</v>
      </c>
      <c r="J49" s="46" t="s">
        <v>27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28</v>
      </c>
      <c r="W49" s="40" t="s">
        <v>86</v>
      </c>
      <c r="X49" s="40" t="s">
        <v>86</v>
      </c>
      <c r="Y49" s="40" t="s">
        <v>86</v>
      </c>
      <c r="Z49" s="40" t="s">
        <v>86</v>
      </c>
      <c r="AA49" s="40" t="s">
        <v>86</v>
      </c>
      <c r="AB49" s="40" t="s">
        <v>86</v>
      </c>
      <c r="AC49" s="40" t="s">
        <v>86</v>
      </c>
      <c r="AD49" s="40" t="s">
        <v>86</v>
      </c>
      <c r="AE49" s="40" t="s">
        <v>86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>
        <v>2</v>
      </c>
      <c r="F50" s="37"/>
      <c r="G50" s="37"/>
      <c r="H50" s="37">
        <v>2</v>
      </c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>SUM(COUNTIF(B51:AF51,"O"),COUNTIF(B51:AF51,"G"),COUNTIF(A51:AF51,"ـــــ"),COUNTIF(A51:AF51,"D"))</f>
        <v>8</v>
      </c>
      <c r="AI50" s="178">
        <f t="shared" si="1"/>
        <v>23</v>
      </c>
      <c r="AJ50" s="180">
        <f>SUM(B50:AF50)</f>
        <v>4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86</v>
      </c>
      <c r="C51" s="40" t="s">
        <v>86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86</v>
      </c>
      <c r="I51" s="40" t="s">
        <v>86</v>
      </c>
      <c r="J51" s="40" t="s">
        <v>28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27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27</v>
      </c>
      <c r="AC51" s="40" t="s">
        <v>27</v>
      </c>
      <c r="AD51" s="40" t="s">
        <v>27</v>
      </c>
      <c r="AE51" s="40" t="s">
        <v>27</v>
      </c>
      <c r="AF51" s="49" t="s">
        <v>28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107">
        <v>2</v>
      </c>
      <c r="F52" s="107">
        <v>2</v>
      </c>
      <c r="G52" s="107">
        <v>2</v>
      </c>
      <c r="H52" s="44">
        <v>2</v>
      </c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>SUM(COUNTIF(B53:AF53,"O"),COUNTIF(B53:AF53,"G"),COUNTIF(A53:AF53,"ـــــ"),COUNTIF(A53:AF53,"D"))</f>
        <v>9</v>
      </c>
      <c r="AI52" s="178">
        <f t="shared" si="1"/>
        <v>4</v>
      </c>
      <c r="AJ52" s="180">
        <f>SUM(B52:AF52)</f>
        <v>8</v>
      </c>
      <c r="AK52" s="211"/>
      <c r="AL52" s="182">
        <f>SUM(COUNTIF(B53:AF53,"F"))</f>
        <v>0</v>
      </c>
      <c r="AM52" s="170">
        <f>SUM(COUNTIF(B53:AG53,"V"),COUNTIF(B53:AG53,"M"))</f>
        <v>17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86</v>
      </c>
      <c r="C53" s="40" t="s">
        <v>86</v>
      </c>
      <c r="D53" s="40" t="s">
        <v>86</v>
      </c>
      <c r="E53" s="40" t="s">
        <v>86</v>
      </c>
      <c r="F53" s="40" t="s">
        <v>86</v>
      </c>
      <c r="G53" s="40" t="s">
        <v>86</v>
      </c>
      <c r="H53" s="40" t="s">
        <v>86</v>
      </c>
      <c r="I53" s="40" t="s">
        <v>86</v>
      </c>
      <c r="J53" s="40" t="s">
        <v>86</v>
      </c>
      <c r="K53" s="40" t="s">
        <v>28</v>
      </c>
      <c r="L53" s="40" t="s">
        <v>27</v>
      </c>
      <c r="M53" s="40" t="s">
        <v>27</v>
      </c>
      <c r="N53" s="40" t="s">
        <v>27</v>
      </c>
      <c r="O53" s="40" t="s">
        <v>12</v>
      </c>
      <c r="P53" s="40" t="s">
        <v>38</v>
      </c>
      <c r="Q53" s="40" t="s">
        <v>38</v>
      </c>
      <c r="R53" s="40" t="s">
        <v>38</v>
      </c>
      <c r="S53" s="40" t="s">
        <v>12</v>
      </c>
      <c r="T53" s="40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12</v>
      </c>
      <c r="Z53" s="40" t="s">
        <v>12</v>
      </c>
      <c r="AA53" s="40" t="s">
        <v>12</v>
      </c>
      <c r="AB53" s="40" t="s">
        <v>12</v>
      </c>
      <c r="AC53" s="40" t="s">
        <v>12</v>
      </c>
      <c r="AD53" s="40" t="s">
        <v>38</v>
      </c>
      <c r="AE53" s="40" t="s">
        <v>12</v>
      </c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>SUM(COUNTIF(B55:AF55,"O"),COUNTIF(B55:AF55,"G"),COUNTIF(A55:AF55,"ـــــ"),COUNTIF(A55:AF55,"D"))</f>
        <v>0</v>
      </c>
      <c r="AI54" s="178">
        <f t="shared" si="1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5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 t="s">
        <v>12</v>
      </c>
      <c r="C55" s="40" t="s">
        <v>12</v>
      </c>
      <c r="D55" s="40" t="s">
        <v>12</v>
      </c>
      <c r="E55" s="40" t="s">
        <v>12</v>
      </c>
      <c r="F55" s="40" t="s">
        <v>12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>SUM(COUNTIF(B57:AF57,"O"),COUNTIF(B57:AF57,"G"),COUNTIF(A57:AF57,"ـــــ"),COUNTIF(A57:AF57,"D"))</f>
        <v>0</v>
      </c>
      <c r="AI56" s="178">
        <f t="shared" si="1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>SUM(COUNTIF(B59:AF59,"O"),COUNTIF(B59:AF59,"G"),COUNTIF(A59:AF59,"ـــــ"),COUNTIF(A59:AF59,"D"))</f>
        <v>0</v>
      </c>
      <c r="AI58" s="178">
        <f t="shared" si="1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>SUM(COUNTIF(B61:AF61,"O"),COUNTIF(B61:AF61,"G"),COUNTIF(A61:AF61,"ـــــ"),COUNTIF(A61:AF61,"D"))</f>
        <v>0</v>
      </c>
      <c r="AI60" s="178">
        <f t="shared" si="1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>SUM(COUNTIF(B63:AF63,"O"),COUNTIF(B63:AF63,"G"),COUNTIF(A63:AF63,"ـــــ"),COUNTIF(A63:AF63,"D"))</f>
        <v>0</v>
      </c>
      <c r="AI62" s="178">
        <f t="shared" si="1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>SUM(COUNTIF(B65:AF65,"O"),COUNTIF(B65:AF65,"G"),COUNTIF(A65:AF65,"ـــــ"),COUNTIF(A65:AF65,"D"))</f>
        <v>0</v>
      </c>
      <c r="AI64" s="178">
        <f t="shared" si="1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-17</v>
      </c>
      <c r="AC67" s="157"/>
      <c r="AD67" s="160" t="s">
        <v>46</v>
      </c>
      <c r="AE67" s="161"/>
      <c r="AF67" s="162"/>
      <c r="AG67" s="59"/>
      <c r="AH67" s="166">
        <f>SUM(AH42:AH65)</f>
        <v>71</v>
      </c>
      <c r="AI67" s="168">
        <f>SUM(AI42:AI65)</f>
        <v>88</v>
      </c>
      <c r="AJ67" s="152">
        <f>SUM(AJ42:AJ65)</f>
        <v>42</v>
      </c>
      <c r="AK67" s="60"/>
      <c r="AL67" s="154">
        <f>SUM(AL42:AL65)</f>
        <v>0</v>
      </c>
      <c r="AM67" s="137">
        <f t="shared" ref="AM67:AW67" si="2">SUM(AM42:AM65)</f>
        <v>22</v>
      </c>
      <c r="AN67" s="137">
        <f t="shared" si="2"/>
        <v>0</v>
      </c>
      <c r="AO67" s="137">
        <f t="shared" si="2"/>
        <v>0</v>
      </c>
      <c r="AP67" s="137">
        <f t="shared" si="2"/>
        <v>0</v>
      </c>
      <c r="AQ67" s="137">
        <f t="shared" si="2"/>
        <v>0</v>
      </c>
      <c r="AR67" s="137">
        <f t="shared" si="2"/>
        <v>0</v>
      </c>
      <c r="AS67" s="137">
        <f t="shared" si="2"/>
        <v>0</v>
      </c>
      <c r="AT67" s="137">
        <f t="shared" si="2"/>
        <v>0</v>
      </c>
      <c r="AU67" s="137">
        <f t="shared" si="2"/>
        <v>0</v>
      </c>
      <c r="AV67" s="137">
        <f t="shared" si="2"/>
        <v>0</v>
      </c>
      <c r="AW67" s="137">
        <f t="shared" si="2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20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3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21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21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21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217" s="69" customFormat="1" ht="18" customHeight="1">
      <c r="N84" s="78"/>
      <c r="O84" s="78"/>
      <c r="P84" s="90"/>
      <c r="Q84" s="90"/>
      <c r="R84" s="90"/>
      <c r="S84" s="90"/>
      <c r="T84" s="90"/>
      <c r="AJ84" s="72"/>
      <c r="AK84" s="5"/>
      <c r="AL84" s="5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217" s="69" customFormat="1" ht="18" customHeight="1">
      <c r="AF85" s="73"/>
      <c r="AG85" s="73"/>
      <c r="AH85" s="73"/>
      <c r="AI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217" s="69" customFormat="1" ht="18" customHeight="1">
      <c r="AF86" s="73"/>
      <c r="AG86" s="73"/>
      <c r="AH86" s="73"/>
      <c r="AI86" s="73"/>
      <c r="AJ86" s="74"/>
      <c r="AK86" s="53"/>
      <c r="AL86" s="53"/>
      <c r="AM86" s="74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217" s="69" customFormat="1" ht="12" customHeight="1">
      <c r="AF87" s="75"/>
      <c r="AG87" s="75"/>
      <c r="AH87" s="75"/>
      <c r="AI87" s="75"/>
      <c r="AJ87" s="72"/>
      <c r="AK87" s="5"/>
      <c r="AL87" s="5"/>
      <c r="AM87" s="72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217" s="69" customFormat="1" ht="18" customHeight="1">
      <c r="AF88" s="73"/>
      <c r="AG88" s="73"/>
      <c r="AH88" s="73"/>
      <c r="AI88" s="73"/>
      <c r="AJ88" s="68"/>
      <c r="AK88" s="19"/>
      <c r="AL88" s="19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217" s="69" customFormat="1" ht="18" customHeight="1"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217" s="69" customFormat="1" ht="18" customHeight="1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217" s="69" customFormat="1" ht="18" customHeight="1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217" s="69" customFormat="1" ht="18" customHeight="1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21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217" s="69" customFormat="1" ht="18" customHeight="1">
      <c r="AJ94" s="68"/>
      <c r="AK94" s="19"/>
      <c r="AL94" s="19"/>
      <c r="AM94" s="68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</row>
    <row r="95" spans="1:217" ht="12.75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8"/>
      <c r="AK95" s="19"/>
      <c r="AL95" s="19"/>
      <c r="AM95" s="68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</row>
    <row r="96" spans="1:217" s="63" customFormat="1" ht="18" customHeight="1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69"/>
      <c r="CD96" s="69"/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9"/>
      <c r="CR96" s="69"/>
      <c r="CS96" s="69"/>
      <c r="CT96" s="69"/>
      <c r="CU96" s="69"/>
      <c r="CV96" s="69"/>
      <c r="CW96" s="69"/>
      <c r="CX96" s="69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</row>
    <row r="97" spans="1:217" s="69" customFormat="1" ht="3.95" customHeight="1">
      <c r="AJ97" s="68"/>
      <c r="AK97" s="19"/>
      <c r="AL97" s="19"/>
      <c r="AM97" s="68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</row>
    <row r="98" spans="1:217" ht="14.25" customHeight="1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8"/>
      <c r="AK98" s="19"/>
      <c r="AL98" s="19"/>
      <c r="AM98" s="68"/>
    </row>
    <row r="99" spans="1:217" ht="20.100000000000001" customHeight="1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</row>
    <row r="100" spans="1:217" s="75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</row>
    <row r="101" spans="1:217" ht="18" customHeight="1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8"/>
      <c r="AK101" s="19"/>
      <c r="AL101" s="19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</row>
    <row r="102" spans="1:217" s="69" customFormat="1" ht="18" customHeight="1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</row>
    <row r="103" spans="1:217" s="69" customFormat="1" ht="18" customHeight="1"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</row>
    <row r="104" spans="1:217" s="69" customFormat="1" ht="18" customHeight="1">
      <c r="U104" s="73"/>
      <c r="V104" s="73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</row>
    <row r="105" spans="1:217" s="69" customFormat="1" ht="18" customHeight="1">
      <c r="U105" s="63"/>
      <c r="V105" s="6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</row>
    <row r="106" spans="1:217" s="69" customFormat="1" ht="18" customHeight="1"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2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5"/>
      <c r="V109" s="75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W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W115" s="63"/>
      <c r="X115" s="73"/>
      <c r="Y115" s="73"/>
      <c r="Z115" s="73"/>
      <c r="AA115" s="73"/>
      <c r="AB115" s="73"/>
      <c r="AC115" s="73"/>
      <c r="AD115" s="73"/>
      <c r="AE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X116" s="63"/>
      <c r="Y116" s="63"/>
      <c r="Z116" s="63"/>
      <c r="AA116" s="63"/>
      <c r="AB116" s="63"/>
      <c r="AC116" s="63"/>
      <c r="AD116" s="63"/>
      <c r="AE116" s="6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2" customHeight="1">
      <c r="W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5"/>
      <c r="X119" s="73"/>
      <c r="Y119" s="73"/>
      <c r="Z119" s="73"/>
      <c r="AA119" s="73"/>
      <c r="AB119" s="73"/>
      <c r="AC119" s="73"/>
      <c r="AD119" s="73"/>
      <c r="AE119" s="73"/>
      <c r="AJ119" s="72"/>
      <c r="AK119" s="5"/>
      <c r="AL119" s="5"/>
      <c r="AM119" s="72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W120" s="73"/>
      <c r="X120" s="75"/>
      <c r="Y120" s="75"/>
      <c r="Z120" s="75"/>
      <c r="AA120" s="75"/>
      <c r="AB120" s="75"/>
      <c r="AC120" s="75"/>
      <c r="AD120" s="75"/>
      <c r="AE120" s="75"/>
      <c r="AF120" s="73"/>
      <c r="AG120" s="73"/>
      <c r="AH120" s="73"/>
      <c r="AI120" s="73"/>
      <c r="AJ120" s="19"/>
      <c r="AK120" s="19"/>
      <c r="AL120" s="19"/>
      <c r="AM120" s="19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X121" s="73"/>
      <c r="Y121" s="73"/>
      <c r="Z121" s="73"/>
      <c r="AA121" s="73"/>
      <c r="AB121" s="73"/>
      <c r="AC121" s="73"/>
      <c r="AD121" s="73"/>
      <c r="AE121" s="73"/>
      <c r="AF121" s="63"/>
      <c r="AG121" s="63"/>
      <c r="AH121" s="63"/>
      <c r="AI121" s="6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J122" s="72"/>
      <c r="AK122" s="5"/>
      <c r="AL122" s="5"/>
      <c r="AM122" s="72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F124" s="73"/>
      <c r="AG124" s="73"/>
      <c r="AH124" s="73"/>
      <c r="AI124" s="73"/>
      <c r="AJ124" s="74"/>
      <c r="AK124" s="53"/>
      <c r="AL124" s="53"/>
      <c r="AM124" s="74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>
      <c r="AF125" s="75"/>
      <c r="AG125" s="75"/>
      <c r="AH125" s="75"/>
      <c r="AI125" s="75"/>
      <c r="AJ125" s="72"/>
      <c r="AK125" s="5"/>
      <c r="AL125" s="5"/>
      <c r="AM125" s="72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F126" s="73"/>
      <c r="AG126" s="73"/>
      <c r="AH126" s="73"/>
      <c r="AI126" s="73"/>
      <c r="AJ126" s="68"/>
      <c r="AK126" s="19"/>
      <c r="AL126" s="19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J132" s="68"/>
      <c r="AK132" s="19"/>
      <c r="AL132" s="19"/>
      <c r="AM132" s="68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</row>
    <row r="133" spans="1:217" ht="12.75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8"/>
      <c r="AK133" s="19"/>
      <c r="AL133" s="19"/>
      <c r="AM133" s="68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/>
      <c r="EB133" s="63"/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3"/>
      <c r="EO133" s="63"/>
      <c r="EP133" s="63"/>
      <c r="EQ133" s="63"/>
      <c r="ER133" s="63"/>
      <c r="ES133" s="63"/>
      <c r="ET133" s="63"/>
      <c r="EU133" s="63"/>
      <c r="EV133" s="63"/>
      <c r="EW133" s="63"/>
      <c r="EX133" s="63"/>
      <c r="EY133" s="63"/>
      <c r="EZ133" s="63"/>
      <c r="FA133" s="63"/>
      <c r="FB133" s="63"/>
      <c r="FC133" s="63"/>
      <c r="FD133" s="63"/>
      <c r="FE133" s="63"/>
      <c r="FF133" s="63"/>
      <c r="FG133" s="63"/>
      <c r="FH133" s="63"/>
      <c r="FI133" s="63"/>
      <c r="FJ133" s="63"/>
      <c r="FK133" s="63"/>
      <c r="FL133" s="63"/>
      <c r="FM133" s="63"/>
      <c r="FN133" s="63"/>
      <c r="FO133" s="63"/>
      <c r="FP133" s="63"/>
      <c r="FQ133" s="63"/>
      <c r="FR133" s="63"/>
      <c r="FS133" s="63"/>
      <c r="FT133" s="63"/>
      <c r="FU133" s="63"/>
      <c r="FV133" s="63"/>
      <c r="FW133" s="63"/>
      <c r="FX133" s="63"/>
      <c r="FY133" s="63"/>
      <c r="FZ133" s="63"/>
      <c r="GA133" s="63"/>
      <c r="GB133" s="63"/>
      <c r="GC133" s="63"/>
      <c r="GD133" s="63"/>
      <c r="GE133" s="63"/>
      <c r="GF133" s="63"/>
      <c r="GG133" s="63"/>
      <c r="GH133" s="63"/>
      <c r="GI133" s="63"/>
      <c r="GJ133" s="63"/>
      <c r="GK133" s="63"/>
      <c r="GL133" s="63"/>
      <c r="GM133" s="63"/>
      <c r="GN133" s="63"/>
      <c r="GO133" s="63"/>
      <c r="GP133" s="63"/>
      <c r="GQ133" s="63"/>
      <c r="GR133" s="63"/>
      <c r="GS133" s="63"/>
      <c r="GT133" s="63"/>
      <c r="GU133" s="63"/>
      <c r="GV133" s="63"/>
      <c r="GW133" s="63"/>
      <c r="GX133" s="63"/>
      <c r="GY133" s="63"/>
      <c r="GZ133" s="63"/>
      <c r="HA133" s="63"/>
      <c r="HB133" s="63"/>
      <c r="HC133" s="63"/>
      <c r="HD133" s="63"/>
      <c r="HE133" s="63"/>
      <c r="HF133" s="63"/>
      <c r="HG133" s="63"/>
      <c r="HH133" s="63"/>
      <c r="HI133" s="63"/>
    </row>
    <row r="134" spans="1:217" s="63" customFormat="1" ht="18" customHeight="1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69"/>
      <c r="CB134" s="69"/>
      <c r="CC134" s="69"/>
      <c r="CD134" s="69"/>
      <c r="CE134" s="69"/>
      <c r="CF134" s="69"/>
      <c r="CG134" s="69"/>
      <c r="CH134" s="69"/>
      <c r="CI134" s="69"/>
      <c r="CJ134" s="69"/>
      <c r="CK134" s="69"/>
      <c r="CL134" s="69"/>
      <c r="CM134" s="69"/>
      <c r="CN134" s="69"/>
      <c r="CO134" s="69"/>
      <c r="CP134" s="69"/>
      <c r="CQ134" s="69"/>
      <c r="CR134" s="69"/>
      <c r="CS134" s="69"/>
      <c r="CT134" s="69"/>
      <c r="CU134" s="69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</row>
    <row r="135" spans="1:217" s="69" customFormat="1" ht="3.95" customHeight="1">
      <c r="AJ135" s="68"/>
      <c r="AK135" s="19"/>
      <c r="AL135" s="19"/>
      <c r="AM135" s="68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</row>
    <row r="136" spans="1:217" ht="14.25" customHeight="1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8"/>
      <c r="AK136" s="19"/>
      <c r="AL136" s="19"/>
      <c r="AM136" s="68"/>
    </row>
    <row r="137" spans="1:217" ht="20.100000000000001" customHeight="1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8"/>
      <c r="AK137" s="19"/>
      <c r="AL137" s="19"/>
      <c r="AM137" s="68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</row>
    <row r="138" spans="1:217" s="75" customFormat="1" ht="18" customHeight="1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8"/>
      <c r="AK138" s="19"/>
      <c r="AL138" s="19"/>
      <c r="AM138" s="68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</row>
    <row r="139" spans="1:217" ht="18" customHeight="1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8"/>
      <c r="AK139" s="19"/>
      <c r="AL139" s="19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</row>
    <row r="140" spans="1:217" s="69" customFormat="1" ht="18" customHeight="1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</row>
    <row r="141" spans="1:217" s="69" customFormat="1" ht="18" customHeight="1">
      <c r="U141" s="73"/>
      <c r="V141" s="73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</row>
    <row r="142" spans="1:217" s="69" customFormat="1" ht="18" customHeight="1">
      <c r="U142" s="73"/>
      <c r="V142" s="73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</row>
    <row r="143" spans="1:217" s="69" customFormat="1" ht="18" customHeight="1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</row>
    <row r="144" spans="1:217" s="69" customFormat="1" ht="18" customHeight="1">
      <c r="U144" s="73"/>
      <c r="V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U145" s="73"/>
      <c r="V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2" customHeight="1">
      <c r="U146" s="73"/>
      <c r="V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U147" s="73"/>
      <c r="V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U149" s="73"/>
      <c r="V149" s="73"/>
      <c r="W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8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2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2"/>
      <c r="AK157" s="5"/>
      <c r="AL157" s="5"/>
      <c r="AM157" s="72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19"/>
      <c r="AK158" s="19"/>
      <c r="AL158" s="19"/>
      <c r="AM158" s="19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8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2"/>
      <c r="AK160" s="5"/>
      <c r="AL160" s="5"/>
      <c r="AM160" s="72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4"/>
      <c r="AK162" s="53"/>
      <c r="AL162" s="53"/>
      <c r="AM162" s="74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2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2"/>
      <c r="AK163" s="5"/>
      <c r="AL163" s="5"/>
      <c r="AM163" s="72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68"/>
      <c r="AK164" s="19"/>
      <c r="AL164" s="19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8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</row>
    <row r="171" spans="1:217" ht="12.75">
      <c r="AJ171" s="68"/>
      <c r="AK171" s="19"/>
      <c r="AL171" s="19"/>
      <c r="AM171" s="68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63"/>
      <c r="CF171" s="63"/>
      <c r="CG171" s="63"/>
      <c r="CH171" s="63"/>
      <c r="CI171" s="63"/>
      <c r="CJ171" s="63"/>
      <c r="CK171" s="63"/>
      <c r="CL171" s="63"/>
      <c r="CM171" s="63"/>
      <c r="CN171" s="63"/>
      <c r="CO171" s="63"/>
      <c r="CP171" s="63"/>
      <c r="CQ171" s="63"/>
      <c r="CR171" s="63"/>
      <c r="CS171" s="63"/>
      <c r="CT171" s="63"/>
      <c r="CU171" s="63"/>
      <c r="CV171" s="63"/>
      <c r="CW171" s="63"/>
      <c r="CX171" s="63"/>
      <c r="CY171" s="63"/>
      <c r="CZ171" s="63"/>
      <c r="DA171" s="63"/>
      <c r="DB171" s="63"/>
      <c r="DC171" s="63"/>
      <c r="DD171" s="63"/>
      <c r="DE171" s="63"/>
      <c r="DF171" s="63"/>
      <c r="DG171" s="63"/>
      <c r="DH171" s="63"/>
      <c r="DI171" s="63"/>
      <c r="DJ171" s="63"/>
      <c r="DK171" s="63"/>
      <c r="DL171" s="63"/>
      <c r="DM171" s="63"/>
      <c r="DN171" s="63"/>
      <c r="DO171" s="63"/>
      <c r="DP171" s="63"/>
      <c r="DQ171" s="63"/>
      <c r="DR171" s="63"/>
      <c r="DS171" s="63"/>
      <c r="DT171" s="63"/>
      <c r="DU171" s="63"/>
      <c r="DV171" s="63"/>
      <c r="DW171" s="63"/>
      <c r="DX171" s="63"/>
      <c r="DY171" s="63"/>
      <c r="DZ171" s="63"/>
      <c r="EA171" s="63"/>
      <c r="EB171" s="63"/>
      <c r="EC171" s="63"/>
      <c r="ED171" s="63"/>
      <c r="EE171" s="63"/>
      <c r="EF171" s="63"/>
      <c r="EG171" s="63"/>
      <c r="EH171" s="63"/>
      <c r="EI171" s="63"/>
      <c r="EJ171" s="63"/>
      <c r="EK171" s="63"/>
      <c r="EL171" s="63"/>
      <c r="EM171" s="63"/>
      <c r="EN171" s="63"/>
      <c r="EO171" s="63"/>
      <c r="EP171" s="63"/>
      <c r="EQ171" s="63"/>
      <c r="ER171" s="63"/>
      <c r="ES171" s="63"/>
      <c r="ET171" s="63"/>
      <c r="EU171" s="63"/>
      <c r="EV171" s="63"/>
      <c r="EW171" s="63"/>
      <c r="EX171" s="63"/>
      <c r="EY171" s="63"/>
      <c r="EZ171" s="63"/>
      <c r="FA171" s="63"/>
      <c r="FB171" s="63"/>
      <c r="FC171" s="63"/>
      <c r="FD171" s="63"/>
      <c r="FE171" s="63"/>
      <c r="FF171" s="63"/>
      <c r="FG171" s="63"/>
      <c r="FH171" s="63"/>
      <c r="FI171" s="63"/>
      <c r="FJ171" s="63"/>
      <c r="FK171" s="63"/>
      <c r="FL171" s="63"/>
      <c r="FM171" s="63"/>
      <c r="FN171" s="63"/>
      <c r="FO171" s="63"/>
      <c r="FP171" s="63"/>
      <c r="FQ171" s="63"/>
      <c r="FR171" s="63"/>
      <c r="FS171" s="63"/>
      <c r="FT171" s="63"/>
      <c r="FU171" s="63"/>
      <c r="FV171" s="63"/>
      <c r="FW171" s="63"/>
      <c r="FX171" s="63"/>
      <c r="FY171" s="63"/>
      <c r="FZ171" s="63"/>
      <c r="GA171" s="63"/>
      <c r="GB171" s="63"/>
      <c r="GC171" s="63"/>
      <c r="GD171" s="63"/>
      <c r="GE171" s="63"/>
      <c r="GF171" s="63"/>
      <c r="GG171" s="63"/>
      <c r="GH171" s="63"/>
      <c r="GI171" s="63"/>
      <c r="GJ171" s="63"/>
      <c r="GK171" s="63"/>
      <c r="GL171" s="63"/>
      <c r="GM171" s="63"/>
      <c r="GN171" s="63"/>
      <c r="GO171" s="63"/>
      <c r="GP171" s="63"/>
      <c r="GQ171" s="63"/>
      <c r="GR171" s="63"/>
      <c r="GS171" s="63"/>
      <c r="GT171" s="63"/>
      <c r="GU171" s="63"/>
      <c r="GV171" s="63"/>
      <c r="GW171" s="63"/>
      <c r="GX171" s="63"/>
      <c r="GY171" s="63"/>
      <c r="GZ171" s="63"/>
      <c r="HA171" s="63"/>
      <c r="HB171" s="63"/>
      <c r="HC171" s="63"/>
      <c r="HD171" s="63"/>
      <c r="HE171" s="63"/>
      <c r="HF171" s="63"/>
      <c r="HG171" s="63"/>
      <c r="HH171" s="63"/>
      <c r="HI171" s="63"/>
    </row>
    <row r="172" spans="1:217" s="63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/>
      <c r="EI172" s="69"/>
      <c r="EJ172" s="69"/>
      <c r="EK172" s="69"/>
      <c r="EL172" s="69"/>
      <c r="EM172" s="69"/>
      <c r="EN172" s="69"/>
      <c r="EO172" s="69"/>
      <c r="EP172" s="69"/>
      <c r="EQ172" s="69"/>
      <c r="ER172" s="69"/>
      <c r="ES172" s="69"/>
      <c r="ET172" s="69"/>
      <c r="EU172" s="69"/>
      <c r="EV172" s="69"/>
      <c r="EW172" s="69"/>
      <c r="EX172" s="69"/>
      <c r="EY172" s="69"/>
      <c r="EZ172" s="69"/>
      <c r="FA172" s="69"/>
      <c r="FB172" s="69"/>
      <c r="FC172" s="69"/>
      <c r="FD172" s="69"/>
      <c r="FE172" s="69"/>
      <c r="FF172" s="69"/>
      <c r="FG172" s="69"/>
      <c r="FH172" s="69"/>
      <c r="FI172" s="69"/>
      <c r="FJ172" s="69"/>
      <c r="FK172" s="69"/>
      <c r="FL172" s="69"/>
      <c r="FM172" s="69"/>
      <c r="FN172" s="69"/>
      <c r="FO172" s="69"/>
      <c r="FP172" s="69"/>
      <c r="FQ172" s="69"/>
      <c r="FR172" s="69"/>
      <c r="FS172" s="69"/>
      <c r="FT172" s="69"/>
      <c r="FU172" s="69"/>
      <c r="FV172" s="69"/>
      <c r="FW172" s="69"/>
      <c r="FX172" s="69"/>
      <c r="FY172" s="69"/>
      <c r="FZ172" s="69"/>
      <c r="GA172" s="69"/>
      <c r="GB172" s="69"/>
      <c r="GC172" s="69"/>
      <c r="GD172" s="69"/>
      <c r="GE172" s="69"/>
      <c r="GF172" s="69"/>
      <c r="GG172" s="69"/>
      <c r="GH172" s="69"/>
      <c r="GI172" s="69"/>
      <c r="GJ172" s="69"/>
      <c r="GK172" s="69"/>
      <c r="GL172" s="69"/>
      <c r="GM172" s="69"/>
      <c r="GN172" s="69"/>
      <c r="GO172" s="69"/>
      <c r="GP172" s="69"/>
      <c r="GQ172" s="69"/>
      <c r="GR172" s="69"/>
      <c r="GS172" s="69"/>
      <c r="GT172" s="69"/>
      <c r="GU172" s="69"/>
      <c r="GV172" s="69"/>
      <c r="GW172" s="69"/>
      <c r="GX172" s="69"/>
      <c r="GY172" s="69"/>
      <c r="GZ172" s="69"/>
      <c r="HA172" s="69"/>
      <c r="HB172" s="69"/>
      <c r="HC172" s="69"/>
      <c r="HD172" s="69"/>
      <c r="HE172" s="69"/>
      <c r="HF172" s="69"/>
      <c r="HG172" s="69"/>
      <c r="HH172" s="69"/>
      <c r="HI172" s="69"/>
    </row>
    <row r="173" spans="1:217" s="69" customFormat="1" ht="3.95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</row>
    <row r="174" spans="1:217" ht="14.25" customHeight="1">
      <c r="AJ174" s="68"/>
      <c r="AK174" s="19"/>
      <c r="AL174" s="19"/>
      <c r="AM174" s="68"/>
    </row>
    <row r="175" spans="1:217" ht="20.100000000000001" customHeight="1">
      <c r="AJ175" s="68"/>
      <c r="AK175" s="19"/>
      <c r="AL175" s="19"/>
      <c r="AM175" s="68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</row>
    <row r="176" spans="1:217" s="75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</row>
    <row r="177" spans="1:217" ht="18" customHeight="1">
      <c r="AJ177" s="68"/>
      <c r="AK177" s="19"/>
      <c r="AL177" s="19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9"/>
      <c r="CO177" s="69"/>
      <c r="CP177" s="69"/>
      <c r="CQ177" s="69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9"/>
      <c r="DC177" s="69"/>
      <c r="DD177" s="69"/>
      <c r="DE177" s="69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9"/>
      <c r="DQ177" s="69"/>
      <c r="DR177" s="69"/>
      <c r="DS177" s="69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9"/>
      <c r="EE177" s="69"/>
      <c r="EF177" s="69"/>
      <c r="EG177" s="69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9"/>
      <c r="ES177" s="69"/>
      <c r="ET177" s="69"/>
      <c r="EU177" s="69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9"/>
      <c r="FG177" s="69"/>
      <c r="FH177" s="69"/>
      <c r="FI177" s="69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9"/>
      <c r="FU177" s="69"/>
      <c r="FV177" s="69"/>
      <c r="FW177" s="69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9"/>
      <c r="GI177" s="69"/>
      <c r="GJ177" s="69"/>
      <c r="GK177" s="69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9"/>
      <c r="GW177" s="69"/>
      <c r="GX177" s="69"/>
      <c r="GY177" s="69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</row>
    <row r="178" spans="1:217" s="69" customFormat="1" ht="18" customHeight="1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</row>
    <row r="179" spans="1:217" s="69" customFormat="1" ht="18" customHeight="1">
      <c r="A179" s="95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</row>
    <row r="180" spans="1:217" s="69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</row>
    <row r="181" spans="1:217" s="69" customFormat="1" ht="18" customHeight="1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2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217" s="69" customFormat="1" ht="12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21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21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2"/>
      <c r="AK195" s="5"/>
      <c r="AL195" s="5"/>
      <c r="AM195" s="72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21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19"/>
      <c r="AK196" s="19"/>
      <c r="AL196" s="19"/>
      <c r="AM196" s="19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217" s="69" customFormat="1" ht="18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21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2"/>
      <c r="AK198" s="5"/>
      <c r="AL198" s="5"/>
      <c r="AM198" s="72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21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21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4"/>
      <c r="AK200" s="53"/>
      <c r="AL200" s="53"/>
      <c r="AM200" s="74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217" s="69" customFormat="1" ht="12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2"/>
      <c r="AK201" s="5"/>
      <c r="AL201" s="5"/>
      <c r="AM201" s="72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21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68"/>
      <c r="AK202" s="19"/>
      <c r="AL202" s="19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21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21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217" s="69" customFormat="1" ht="18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21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21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21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</row>
    <row r="209" spans="1:217" ht="5.65" customHeight="1">
      <c r="AJ209" s="68"/>
      <c r="AK209" s="19"/>
      <c r="AL209" s="19"/>
      <c r="AM209" s="68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63"/>
      <c r="BG209" s="63"/>
      <c r="BH209" s="63"/>
      <c r="BI209" s="63"/>
      <c r="BJ209" s="63"/>
      <c r="BK209" s="63"/>
      <c r="BL209" s="63"/>
      <c r="BM209" s="63"/>
      <c r="BN209" s="63"/>
      <c r="BO209" s="63"/>
      <c r="BP209" s="63"/>
      <c r="BQ209" s="63"/>
      <c r="BR209" s="63"/>
      <c r="BS209" s="63"/>
      <c r="BT209" s="63"/>
      <c r="BU209" s="63"/>
      <c r="BV209" s="63"/>
      <c r="BW209" s="63"/>
      <c r="BX209" s="63"/>
      <c r="BY209" s="63"/>
      <c r="BZ209" s="63"/>
      <c r="CA209" s="63"/>
      <c r="CB209" s="63"/>
      <c r="CC209" s="63"/>
      <c r="CD209" s="63"/>
      <c r="CE209" s="63"/>
      <c r="CF209" s="63"/>
      <c r="CG209" s="63"/>
      <c r="CH209" s="63"/>
      <c r="CI209" s="63"/>
      <c r="CJ209" s="63"/>
      <c r="CK209" s="63"/>
      <c r="CL209" s="63"/>
      <c r="CM209" s="63"/>
      <c r="CN209" s="63"/>
      <c r="CO209" s="63"/>
      <c r="CP209" s="63"/>
      <c r="CQ209" s="63"/>
      <c r="CR209" s="63"/>
      <c r="CS209" s="63"/>
      <c r="CT209" s="63"/>
      <c r="CU209" s="63"/>
      <c r="CV209" s="63"/>
      <c r="CW209" s="63"/>
      <c r="CX209" s="63"/>
      <c r="CY209" s="63"/>
      <c r="CZ209" s="63"/>
      <c r="DA209" s="63"/>
      <c r="DB209" s="63"/>
      <c r="DC209" s="63"/>
      <c r="DD209" s="63"/>
      <c r="DE209" s="63"/>
      <c r="DF209" s="63"/>
      <c r="DG209" s="63"/>
      <c r="DH209" s="63"/>
      <c r="DI209" s="63"/>
      <c r="DJ209" s="63"/>
      <c r="DK209" s="63"/>
      <c r="DL209" s="63"/>
      <c r="DM209" s="63"/>
      <c r="DN209" s="63"/>
      <c r="DO209" s="63"/>
      <c r="DP209" s="63"/>
      <c r="DQ209" s="63"/>
      <c r="DR209" s="63"/>
      <c r="DS209" s="63"/>
      <c r="DT209" s="63"/>
      <c r="DU209" s="63"/>
      <c r="DV209" s="63"/>
      <c r="DW209" s="63"/>
      <c r="DX209" s="63"/>
      <c r="DY209" s="63"/>
      <c r="DZ209" s="63"/>
      <c r="EA209" s="63"/>
      <c r="EB209" s="63"/>
      <c r="EC209" s="63"/>
      <c r="ED209" s="63"/>
      <c r="EE209" s="63"/>
      <c r="EF209" s="63"/>
      <c r="EG209" s="63"/>
      <c r="EH209" s="63"/>
      <c r="EI209" s="63"/>
      <c r="EJ209" s="63"/>
      <c r="EK209" s="63"/>
      <c r="EL209" s="63"/>
      <c r="EM209" s="63"/>
      <c r="EN209" s="63"/>
      <c r="EO209" s="63"/>
      <c r="EP209" s="63"/>
      <c r="EQ209" s="63"/>
      <c r="ER209" s="63"/>
      <c r="ES209" s="63"/>
      <c r="ET209" s="63"/>
      <c r="EU209" s="63"/>
      <c r="EV209" s="63"/>
      <c r="EW209" s="63"/>
      <c r="EX209" s="63"/>
      <c r="EY209" s="63"/>
      <c r="EZ209" s="63"/>
      <c r="FA209" s="63"/>
      <c r="FB209" s="63"/>
      <c r="FC209" s="63"/>
      <c r="FD209" s="63"/>
      <c r="FE209" s="63"/>
      <c r="FF209" s="63"/>
      <c r="FG209" s="63"/>
      <c r="FH209" s="63"/>
      <c r="FI209" s="63"/>
      <c r="FJ209" s="63"/>
      <c r="FK209" s="63"/>
      <c r="FL209" s="63"/>
      <c r="FM209" s="63"/>
      <c r="FN209" s="63"/>
      <c r="FO209" s="63"/>
      <c r="FP209" s="63"/>
      <c r="FQ209" s="63"/>
      <c r="FR209" s="63"/>
      <c r="FS209" s="63"/>
      <c r="FT209" s="63"/>
      <c r="FU209" s="63"/>
      <c r="FV209" s="63"/>
      <c r="FW209" s="63"/>
      <c r="FX209" s="63"/>
      <c r="FY209" s="63"/>
      <c r="FZ209" s="63"/>
      <c r="GA209" s="63"/>
      <c r="GB209" s="63"/>
      <c r="GC209" s="63"/>
      <c r="GD209" s="63"/>
      <c r="GE209" s="63"/>
      <c r="GF209" s="63"/>
      <c r="GG209" s="63"/>
      <c r="GH209" s="63"/>
      <c r="GI209" s="63"/>
      <c r="GJ209" s="63"/>
      <c r="GK209" s="63"/>
      <c r="GL209" s="63"/>
      <c r="GM209" s="63"/>
      <c r="GN209" s="63"/>
      <c r="GO209" s="63"/>
      <c r="GP209" s="63"/>
      <c r="GQ209" s="63"/>
      <c r="GR209" s="63"/>
      <c r="GS209" s="63"/>
      <c r="GT209" s="63"/>
      <c r="GU209" s="63"/>
      <c r="GV209" s="63"/>
      <c r="GW209" s="63"/>
      <c r="GX209" s="63"/>
      <c r="GY209" s="63"/>
      <c r="GZ209" s="63"/>
      <c r="HA209" s="63"/>
      <c r="HB209" s="63"/>
      <c r="HC209" s="63"/>
      <c r="HD209" s="63"/>
      <c r="HE209" s="63"/>
      <c r="HF209" s="63"/>
      <c r="HG209" s="63"/>
      <c r="HH209" s="63"/>
      <c r="HI209" s="63"/>
    </row>
    <row r="210" spans="1:217" s="63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/>
      <c r="EI210" s="69"/>
      <c r="EJ210" s="69"/>
      <c r="EK210" s="69"/>
      <c r="EL210" s="69"/>
      <c r="EM210" s="69"/>
      <c r="EN210" s="69"/>
      <c r="EO210" s="69"/>
      <c r="EP210" s="69"/>
      <c r="EQ210" s="69"/>
      <c r="ER210" s="69"/>
      <c r="ES210" s="69"/>
      <c r="ET210" s="69"/>
      <c r="EU210" s="69"/>
      <c r="EV210" s="69"/>
      <c r="EW210" s="69"/>
      <c r="EX210" s="69"/>
      <c r="EY210" s="69"/>
      <c r="EZ210" s="69"/>
      <c r="FA210" s="69"/>
      <c r="FB210" s="69"/>
      <c r="FC210" s="69"/>
      <c r="FD210" s="69"/>
      <c r="FE210" s="69"/>
      <c r="FF210" s="69"/>
      <c r="FG210" s="69"/>
      <c r="FH210" s="69"/>
      <c r="FI210" s="69"/>
      <c r="FJ210" s="69"/>
      <c r="FK210" s="69"/>
      <c r="FL210" s="69"/>
      <c r="FM210" s="69"/>
      <c r="FN210" s="69"/>
      <c r="FO210" s="69"/>
      <c r="FP210" s="69"/>
      <c r="FQ210" s="69"/>
      <c r="FR210" s="69"/>
      <c r="FS210" s="69"/>
      <c r="FT210" s="69"/>
      <c r="FU210" s="69"/>
      <c r="FV210" s="69"/>
      <c r="FW210" s="69"/>
      <c r="FX210" s="69"/>
      <c r="FY210" s="69"/>
      <c r="FZ210" s="69"/>
      <c r="GA210" s="69"/>
      <c r="GB210" s="69"/>
      <c r="GC210" s="69"/>
      <c r="GD210" s="69"/>
      <c r="GE210" s="69"/>
      <c r="GF210" s="69"/>
      <c r="GG210" s="69"/>
      <c r="GH210" s="69"/>
      <c r="GI210" s="69"/>
      <c r="GJ210" s="69"/>
      <c r="GK210" s="69"/>
      <c r="GL210" s="69"/>
      <c r="GM210" s="69"/>
      <c r="GN210" s="69"/>
      <c r="GO210" s="69"/>
      <c r="GP210" s="69"/>
      <c r="GQ210" s="69"/>
      <c r="GR210" s="69"/>
      <c r="GS210" s="69"/>
      <c r="GT210" s="69"/>
      <c r="GU210" s="69"/>
      <c r="GV210" s="69"/>
      <c r="GW210" s="69"/>
      <c r="GX210" s="69"/>
      <c r="GY210" s="69"/>
      <c r="GZ210" s="69"/>
      <c r="HA210" s="69"/>
      <c r="HB210" s="69"/>
      <c r="HC210" s="69"/>
      <c r="HD210" s="69"/>
      <c r="HE210" s="69"/>
      <c r="HF210" s="69"/>
      <c r="HG210" s="69"/>
      <c r="HH210" s="69"/>
      <c r="HI210" s="69"/>
    </row>
    <row r="211" spans="1:217" s="69" customFormat="1" ht="3.95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</row>
    <row r="212" spans="1:217" ht="14.25" customHeight="1">
      <c r="AJ212" s="68"/>
      <c r="AK212" s="19"/>
      <c r="AL212" s="19"/>
      <c r="AM212" s="68"/>
    </row>
    <row r="213" spans="1:217" ht="20.100000000000001" customHeight="1">
      <c r="AJ213" s="68"/>
      <c r="AK213" s="19"/>
      <c r="AL213" s="19"/>
      <c r="AM213" s="68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</row>
    <row r="214" spans="1:217" s="75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</row>
    <row r="215" spans="1:217" ht="18" customHeight="1">
      <c r="AJ215" s="68"/>
      <c r="AK215" s="19"/>
      <c r="AL215" s="19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69"/>
      <c r="BR215" s="69"/>
      <c r="BS215" s="69"/>
      <c r="BT215" s="69"/>
      <c r="BU215" s="69"/>
      <c r="BV215" s="69"/>
      <c r="BW215" s="69"/>
      <c r="BX215" s="69"/>
      <c r="BY215" s="69"/>
      <c r="BZ215" s="69"/>
      <c r="CA215" s="69"/>
      <c r="CB215" s="69"/>
      <c r="CC215" s="69"/>
      <c r="CD215" s="69"/>
      <c r="CE215" s="69"/>
      <c r="CF215" s="69"/>
      <c r="CG215" s="69"/>
      <c r="CH215" s="69"/>
      <c r="CI215" s="69"/>
      <c r="CJ215" s="69"/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69"/>
      <c r="CV215" s="69"/>
      <c r="CW215" s="69"/>
      <c r="CX215" s="69"/>
      <c r="CY215" s="69"/>
      <c r="CZ215" s="69"/>
      <c r="DA215" s="69"/>
      <c r="DB215" s="69"/>
      <c r="DC215" s="69"/>
      <c r="DD215" s="69"/>
      <c r="DE215" s="69"/>
      <c r="DF215" s="69"/>
      <c r="DG215" s="69"/>
      <c r="DH215" s="69"/>
      <c r="DI215" s="69"/>
      <c r="DJ215" s="69"/>
      <c r="DK215" s="69"/>
      <c r="DL215" s="69"/>
      <c r="DM215" s="69"/>
      <c r="DN215" s="69"/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69"/>
      <c r="DZ215" s="69"/>
      <c r="EA215" s="69"/>
      <c r="EB215" s="69"/>
      <c r="EC215" s="69"/>
      <c r="ED215" s="69"/>
      <c r="EE215" s="69"/>
      <c r="EF215" s="69"/>
      <c r="EG215" s="69"/>
      <c r="EH215" s="69"/>
      <c r="EI215" s="69"/>
      <c r="EJ215" s="69"/>
      <c r="EK215" s="69"/>
      <c r="EL215" s="69"/>
      <c r="EM215" s="69"/>
      <c r="EN215" s="69"/>
      <c r="EO215" s="69"/>
      <c r="EP215" s="69"/>
      <c r="EQ215" s="69"/>
      <c r="ER215" s="69"/>
      <c r="ES215" s="69"/>
      <c r="ET215" s="69"/>
      <c r="EU215" s="69"/>
      <c r="EV215" s="69"/>
      <c r="EW215" s="69"/>
      <c r="EX215" s="69"/>
      <c r="EY215" s="69"/>
      <c r="EZ215" s="69"/>
      <c r="FA215" s="69"/>
      <c r="FB215" s="69"/>
      <c r="FC215" s="69"/>
      <c r="FD215" s="69"/>
      <c r="FE215" s="69"/>
      <c r="FF215" s="69"/>
      <c r="FG215" s="69"/>
      <c r="FH215" s="69"/>
      <c r="FI215" s="69"/>
      <c r="FJ215" s="69"/>
      <c r="FK215" s="69"/>
      <c r="FL215" s="69"/>
      <c r="FM215" s="69"/>
      <c r="FN215" s="69"/>
      <c r="FO215" s="69"/>
      <c r="FP215" s="69"/>
      <c r="FQ215" s="69"/>
      <c r="FR215" s="69"/>
      <c r="FS215" s="69"/>
      <c r="FT215" s="69"/>
      <c r="FU215" s="69"/>
      <c r="FV215" s="69"/>
      <c r="FW215" s="69"/>
      <c r="FX215" s="69"/>
      <c r="FY215" s="69"/>
      <c r="FZ215" s="69"/>
      <c r="GA215" s="69"/>
      <c r="GB215" s="69"/>
      <c r="GC215" s="69"/>
      <c r="GD215" s="69"/>
      <c r="GE215" s="69"/>
      <c r="GF215" s="69"/>
      <c r="GG215" s="69"/>
      <c r="GH215" s="69"/>
      <c r="GI215" s="69"/>
      <c r="GJ215" s="69"/>
      <c r="GK215" s="69"/>
      <c r="GL215" s="69"/>
      <c r="GM215" s="69"/>
      <c r="GN215" s="69"/>
      <c r="GO215" s="69"/>
      <c r="GP215" s="69"/>
      <c r="GQ215" s="69"/>
      <c r="GR215" s="69"/>
      <c r="GS215" s="69"/>
      <c r="GT215" s="69"/>
      <c r="GU215" s="69"/>
      <c r="GV215" s="69"/>
      <c r="GW215" s="69"/>
      <c r="GX215" s="69"/>
      <c r="GY215" s="69"/>
      <c r="GZ215" s="69"/>
      <c r="HA215" s="69"/>
      <c r="HB215" s="69"/>
      <c r="HC215" s="69"/>
      <c r="HD215" s="69"/>
      <c r="HE215" s="69"/>
      <c r="HF215" s="69"/>
      <c r="HG215" s="69"/>
      <c r="HH215" s="69"/>
      <c r="HI215" s="69"/>
    </row>
    <row r="216" spans="1:217" s="69" customFormat="1" ht="18" customHeight="1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</row>
    <row r="217" spans="1:217" s="69" customFormat="1" ht="18" customHeight="1">
      <c r="A217" s="95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</row>
    <row r="218" spans="1:217" s="69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</row>
    <row r="219" spans="1:217" s="69" customFormat="1" ht="18" customHeight="1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2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2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2"/>
      <c r="AK233" s="5"/>
      <c r="AL233" s="5"/>
      <c r="AM233" s="72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19"/>
      <c r="AK234" s="19"/>
      <c r="AL234" s="19"/>
      <c r="AM234" s="19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2"/>
      <c r="AK236" s="5"/>
      <c r="AL236" s="5"/>
      <c r="AM236" s="72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4"/>
      <c r="AK238" s="53"/>
      <c r="AL238" s="53"/>
      <c r="AM238" s="74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68"/>
      <c r="AK240" s="19"/>
      <c r="AL240" s="19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</row>
    <row r="247" spans="1:217" ht="5.65" customHeight="1">
      <c r="AJ247" s="68"/>
      <c r="AK247" s="19"/>
      <c r="AL247" s="19"/>
      <c r="AM247" s="68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63"/>
      <c r="BG247" s="63"/>
      <c r="BH247" s="63"/>
      <c r="BI247" s="63"/>
      <c r="BJ247" s="63"/>
      <c r="BK247" s="63"/>
      <c r="BL247" s="63"/>
      <c r="BM247" s="63"/>
      <c r="BN247" s="63"/>
      <c r="BO247" s="63"/>
      <c r="BP247" s="63"/>
      <c r="BQ247" s="63"/>
      <c r="BR247" s="63"/>
      <c r="BS247" s="63"/>
      <c r="BT247" s="63"/>
      <c r="BU247" s="63"/>
      <c r="BV247" s="63"/>
      <c r="BW247" s="63"/>
      <c r="BX247" s="63"/>
      <c r="BY247" s="63"/>
      <c r="BZ247" s="63"/>
      <c r="CA247" s="63"/>
      <c r="CB247" s="63"/>
      <c r="CC247" s="63"/>
      <c r="CD247" s="63"/>
      <c r="CE247" s="63"/>
      <c r="CF247" s="63"/>
      <c r="CG247" s="63"/>
      <c r="CH247" s="63"/>
      <c r="CI247" s="63"/>
      <c r="CJ247" s="63"/>
      <c r="CK247" s="63"/>
      <c r="CL247" s="63"/>
      <c r="CM247" s="63"/>
      <c r="CN247" s="63"/>
      <c r="CO247" s="63"/>
      <c r="CP247" s="63"/>
      <c r="CQ247" s="63"/>
      <c r="CR247" s="63"/>
      <c r="CS247" s="63"/>
      <c r="CT247" s="63"/>
      <c r="CU247" s="63"/>
      <c r="CV247" s="63"/>
      <c r="CW247" s="63"/>
      <c r="CX247" s="63"/>
      <c r="CY247" s="63"/>
      <c r="CZ247" s="63"/>
      <c r="DA247" s="63"/>
      <c r="DB247" s="63"/>
      <c r="DC247" s="63"/>
      <c r="DD247" s="63"/>
      <c r="DE247" s="63"/>
      <c r="DF247" s="63"/>
      <c r="DG247" s="63"/>
      <c r="DH247" s="63"/>
      <c r="DI247" s="63"/>
      <c r="DJ247" s="63"/>
      <c r="DK247" s="63"/>
      <c r="DL247" s="63"/>
      <c r="DM247" s="63"/>
      <c r="DN247" s="63"/>
      <c r="DO247" s="63"/>
      <c r="DP247" s="63"/>
      <c r="DQ247" s="63"/>
      <c r="DR247" s="63"/>
      <c r="DS247" s="63"/>
      <c r="DT247" s="63"/>
      <c r="DU247" s="63"/>
      <c r="DV247" s="63"/>
      <c r="DW247" s="63"/>
      <c r="DX247" s="63"/>
      <c r="DY247" s="63"/>
      <c r="DZ247" s="63"/>
      <c r="EA247" s="63"/>
      <c r="EB247" s="63"/>
      <c r="EC247" s="63"/>
      <c r="ED247" s="63"/>
      <c r="EE247" s="63"/>
      <c r="EF247" s="63"/>
      <c r="EG247" s="63"/>
      <c r="EH247" s="63"/>
      <c r="EI247" s="63"/>
      <c r="EJ247" s="63"/>
      <c r="EK247" s="63"/>
      <c r="EL247" s="63"/>
      <c r="EM247" s="63"/>
      <c r="EN247" s="63"/>
      <c r="EO247" s="63"/>
      <c r="EP247" s="63"/>
      <c r="EQ247" s="63"/>
      <c r="ER247" s="63"/>
      <c r="ES247" s="63"/>
      <c r="ET247" s="63"/>
      <c r="EU247" s="63"/>
      <c r="EV247" s="63"/>
      <c r="EW247" s="63"/>
      <c r="EX247" s="63"/>
      <c r="EY247" s="63"/>
      <c r="EZ247" s="63"/>
      <c r="FA247" s="63"/>
      <c r="FB247" s="63"/>
      <c r="FC247" s="63"/>
      <c r="FD247" s="63"/>
      <c r="FE247" s="63"/>
      <c r="FF247" s="63"/>
      <c r="FG247" s="63"/>
      <c r="FH247" s="63"/>
      <c r="FI247" s="63"/>
      <c r="FJ247" s="63"/>
      <c r="FK247" s="63"/>
      <c r="FL247" s="63"/>
      <c r="FM247" s="63"/>
      <c r="FN247" s="63"/>
      <c r="FO247" s="63"/>
      <c r="FP247" s="63"/>
      <c r="FQ247" s="63"/>
      <c r="FR247" s="63"/>
      <c r="FS247" s="63"/>
      <c r="FT247" s="63"/>
      <c r="FU247" s="63"/>
      <c r="FV247" s="63"/>
      <c r="FW247" s="63"/>
      <c r="FX247" s="63"/>
      <c r="FY247" s="63"/>
      <c r="FZ247" s="63"/>
      <c r="GA247" s="63"/>
      <c r="GB247" s="63"/>
      <c r="GC247" s="63"/>
      <c r="GD247" s="63"/>
      <c r="GE247" s="63"/>
      <c r="GF247" s="63"/>
      <c r="GG247" s="63"/>
      <c r="GH247" s="63"/>
      <c r="GI247" s="63"/>
      <c r="GJ247" s="63"/>
      <c r="GK247" s="63"/>
      <c r="GL247" s="63"/>
      <c r="GM247" s="63"/>
      <c r="GN247" s="63"/>
      <c r="GO247" s="63"/>
      <c r="GP247" s="63"/>
      <c r="GQ247" s="63"/>
      <c r="GR247" s="63"/>
      <c r="GS247" s="63"/>
      <c r="GT247" s="63"/>
      <c r="GU247" s="63"/>
      <c r="GV247" s="63"/>
      <c r="GW247" s="63"/>
      <c r="GX247" s="63"/>
      <c r="GY247" s="63"/>
      <c r="GZ247" s="63"/>
      <c r="HA247" s="63"/>
      <c r="HB247" s="63"/>
      <c r="HC247" s="63"/>
      <c r="HD247" s="63"/>
      <c r="HE247" s="63"/>
      <c r="HF247" s="63"/>
      <c r="HG247" s="63"/>
      <c r="HH247" s="63"/>
      <c r="HI247" s="63"/>
    </row>
    <row r="248" spans="1:217" s="63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/>
      <c r="DC248" s="69"/>
      <c r="DD248" s="69"/>
      <c r="DE248" s="69"/>
      <c r="DF248" s="69"/>
      <c r="DG248" s="69"/>
      <c r="DH248" s="69"/>
      <c r="DI248" s="69"/>
      <c r="DJ248" s="69"/>
      <c r="DK248" s="69"/>
      <c r="DL248" s="69"/>
      <c r="DM248" s="69"/>
      <c r="DN248" s="69"/>
      <c r="DO248" s="69"/>
      <c r="DP248" s="69"/>
      <c r="DQ248" s="69"/>
      <c r="DR248" s="69"/>
      <c r="DS248" s="69"/>
      <c r="DT248" s="69"/>
      <c r="DU248" s="69"/>
      <c r="DV248" s="69"/>
      <c r="DW248" s="69"/>
      <c r="DX248" s="69"/>
      <c r="DY248" s="69"/>
      <c r="DZ248" s="69"/>
      <c r="EA248" s="69"/>
      <c r="EB248" s="69"/>
      <c r="EC248" s="69"/>
      <c r="ED248" s="69"/>
      <c r="EE248" s="69"/>
      <c r="EF248" s="69"/>
      <c r="EG248" s="69"/>
      <c r="EH248" s="69"/>
      <c r="EI248" s="69"/>
      <c r="EJ248" s="69"/>
      <c r="EK248" s="69"/>
      <c r="EL248" s="69"/>
      <c r="EM248" s="69"/>
      <c r="EN248" s="69"/>
      <c r="EO248" s="69"/>
      <c r="EP248" s="69"/>
      <c r="EQ248" s="69"/>
      <c r="ER248" s="69"/>
      <c r="ES248" s="69"/>
      <c r="ET248" s="69"/>
      <c r="EU248" s="69"/>
      <c r="EV248" s="69"/>
      <c r="EW248" s="69"/>
      <c r="EX248" s="69"/>
      <c r="EY248" s="69"/>
      <c r="EZ248" s="69"/>
      <c r="FA248" s="69"/>
      <c r="FB248" s="69"/>
      <c r="FC248" s="69"/>
      <c r="FD248" s="69"/>
      <c r="FE248" s="69"/>
      <c r="FF248" s="69"/>
      <c r="FG248" s="69"/>
      <c r="FH248" s="69"/>
      <c r="FI248" s="69"/>
      <c r="FJ248" s="69"/>
      <c r="FK248" s="69"/>
      <c r="FL248" s="69"/>
      <c r="FM248" s="69"/>
      <c r="FN248" s="69"/>
      <c r="FO248" s="69"/>
      <c r="FP248" s="69"/>
      <c r="FQ248" s="69"/>
      <c r="FR248" s="69"/>
      <c r="FS248" s="69"/>
      <c r="FT248" s="69"/>
      <c r="FU248" s="69"/>
      <c r="FV248" s="69"/>
      <c r="FW248" s="69"/>
      <c r="FX248" s="69"/>
      <c r="FY248" s="69"/>
      <c r="FZ248" s="69"/>
      <c r="GA248" s="69"/>
      <c r="GB248" s="69"/>
      <c r="GC248" s="69"/>
      <c r="GD248" s="69"/>
      <c r="GE248" s="69"/>
      <c r="GF248" s="69"/>
      <c r="GG248" s="69"/>
      <c r="GH248" s="69"/>
      <c r="GI248" s="69"/>
      <c r="GJ248" s="69"/>
      <c r="GK248" s="69"/>
      <c r="GL248" s="69"/>
      <c r="GM248" s="69"/>
      <c r="GN248" s="69"/>
      <c r="GO248" s="69"/>
      <c r="GP248" s="69"/>
      <c r="GQ248" s="69"/>
      <c r="GR248" s="69"/>
      <c r="GS248" s="69"/>
      <c r="GT248" s="69"/>
      <c r="GU248" s="69"/>
      <c r="GV248" s="69"/>
      <c r="GW248" s="69"/>
      <c r="GX248" s="69"/>
      <c r="GY248" s="69"/>
      <c r="GZ248" s="69"/>
      <c r="HA248" s="69"/>
      <c r="HB248" s="69"/>
      <c r="HC248" s="69"/>
      <c r="HD248" s="69"/>
      <c r="HE248" s="69"/>
      <c r="HF248" s="69"/>
      <c r="HG248" s="69"/>
      <c r="HH248" s="69"/>
      <c r="HI248" s="69"/>
    </row>
    <row r="249" spans="1:217" s="69" customFormat="1" ht="3.95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</row>
    <row r="250" spans="1:217" ht="14.25" customHeight="1">
      <c r="AJ250" s="68"/>
      <c r="AK250" s="19"/>
      <c r="AL250" s="19"/>
      <c r="AM250" s="68"/>
    </row>
    <row r="251" spans="1:217" ht="20.100000000000001" customHeight="1">
      <c r="AJ251" s="68"/>
      <c r="AK251" s="19"/>
      <c r="AL251" s="19"/>
      <c r="AM251" s="68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</row>
    <row r="252" spans="1:217" s="75" customFormat="1" ht="18" customHeight="1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73"/>
      <c r="CB252" s="73"/>
      <c r="CC252" s="73"/>
      <c r="CD252" s="73"/>
      <c r="CE252" s="73"/>
      <c r="CF252" s="73"/>
      <c r="CG252" s="73"/>
      <c r="CH252" s="73"/>
      <c r="CI252" s="73"/>
      <c r="CJ252" s="73"/>
      <c r="CK252" s="73"/>
      <c r="CL252" s="73"/>
      <c r="CM252" s="73"/>
      <c r="CN252" s="73"/>
      <c r="CO252" s="73"/>
      <c r="CP252" s="73"/>
      <c r="CQ252" s="73"/>
      <c r="CR252" s="73"/>
      <c r="CS252" s="73"/>
      <c r="CT252" s="73"/>
      <c r="CU252" s="73"/>
      <c r="CV252" s="73"/>
      <c r="CW252" s="73"/>
      <c r="CX252" s="73"/>
      <c r="CY252" s="73"/>
      <c r="CZ252" s="73"/>
      <c r="DA252" s="73"/>
      <c r="DB252" s="73"/>
      <c r="DC252" s="73"/>
      <c r="DD252" s="73"/>
      <c r="DE252" s="73"/>
      <c r="DF252" s="73"/>
      <c r="DG252" s="73"/>
      <c r="DH252" s="73"/>
      <c r="DI252" s="73"/>
      <c r="DJ252" s="73"/>
      <c r="DK252" s="73"/>
      <c r="DL252" s="73"/>
      <c r="DM252" s="73"/>
      <c r="DN252" s="73"/>
      <c r="DO252" s="73"/>
      <c r="DP252" s="73"/>
      <c r="DQ252" s="73"/>
      <c r="DR252" s="73"/>
      <c r="DS252" s="73"/>
      <c r="DT252" s="73"/>
      <c r="DU252" s="73"/>
      <c r="DV252" s="73"/>
      <c r="DW252" s="73"/>
      <c r="DX252" s="73"/>
      <c r="DY252" s="73"/>
      <c r="DZ252" s="73"/>
      <c r="EA252" s="73"/>
      <c r="EB252" s="73"/>
      <c r="EC252" s="73"/>
      <c r="ED252" s="73"/>
      <c r="EE252" s="73"/>
      <c r="EF252" s="73"/>
      <c r="EG252" s="73"/>
      <c r="EH252" s="73"/>
      <c r="EI252" s="73"/>
      <c r="EJ252" s="73"/>
      <c r="EK252" s="73"/>
      <c r="EL252" s="73"/>
      <c r="EM252" s="73"/>
      <c r="EN252" s="73"/>
      <c r="EO252" s="73"/>
      <c r="EP252" s="73"/>
      <c r="EQ252" s="73"/>
      <c r="ER252" s="73"/>
      <c r="ES252" s="73"/>
      <c r="ET252" s="73"/>
      <c r="EU252" s="73"/>
      <c r="EV252" s="73"/>
      <c r="EW252" s="73"/>
      <c r="EX252" s="73"/>
      <c r="EY252" s="73"/>
      <c r="EZ252" s="73"/>
      <c r="FA252" s="73"/>
      <c r="FB252" s="73"/>
      <c r="FC252" s="73"/>
      <c r="FD252" s="73"/>
      <c r="FE252" s="73"/>
      <c r="FF252" s="73"/>
      <c r="FG252" s="73"/>
      <c r="FH252" s="73"/>
      <c r="FI252" s="73"/>
      <c r="FJ252" s="73"/>
      <c r="FK252" s="73"/>
      <c r="FL252" s="73"/>
      <c r="FM252" s="73"/>
      <c r="FN252" s="73"/>
      <c r="FO252" s="73"/>
      <c r="FP252" s="73"/>
      <c r="FQ252" s="73"/>
      <c r="FR252" s="73"/>
      <c r="FS252" s="73"/>
      <c r="FT252" s="73"/>
      <c r="FU252" s="73"/>
      <c r="FV252" s="73"/>
      <c r="FW252" s="73"/>
      <c r="FX252" s="73"/>
      <c r="FY252" s="73"/>
      <c r="FZ252" s="73"/>
      <c r="GA252" s="73"/>
      <c r="GB252" s="73"/>
      <c r="GC252" s="73"/>
      <c r="GD252" s="73"/>
      <c r="GE252" s="73"/>
      <c r="GF252" s="73"/>
      <c r="GG252" s="73"/>
      <c r="GH252" s="73"/>
      <c r="GI252" s="73"/>
      <c r="GJ252" s="73"/>
      <c r="GK252" s="73"/>
      <c r="GL252" s="73"/>
      <c r="GM252" s="73"/>
      <c r="GN252" s="73"/>
      <c r="GO252" s="73"/>
      <c r="GP252" s="73"/>
      <c r="GQ252" s="73"/>
      <c r="GR252" s="73"/>
      <c r="GS252" s="73"/>
      <c r="GT252" s="73"/>
      <c r="GU252" s="73"/>
      <c r="GV252" s="73"/>
      <c r="GW252" s="73"/>
      <c r="GX252" s="73"/>
      <c r="GY252" s="73"/>
      <c r="GZ252" s="73"/>
      <c r="HA252" s="73"/>
      <c r="HB252" s="73"/>
      <c r="HC252" s="73"/>
      <c r="HD252" s="73"/>
      <c r="HE252" s="73"/>
      <c r="HF252" s="73"/>
      <c r="HG252" s="73"/>
      <c r="HH252" s="73"/>
      <c r="HI252" s="73"/>
    </row>
    <row r="253" spans="1:217" ht="18" customHeight="1">
      <c r="AJ253" s="68"/>
      <c r="AK253" s="19"/>
      <c r="AL253" s="19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</row>
    <row r="254" spans="1:217" s="69" customFormat="1" ht="18" customHeight="1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</row>
    <row r="255" spans="1:217" s="69" customFormat="1" ht="18" customHeight="1">
      <c r="A255" s="95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</row>
    <row r="256" spans="1:217" s="69" customFormat="1" ht="18" customHeight="1">
      <c r="A256" s="95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</row>
    <row r="257" spans="1:57" s="69" customFormat="1" ht="18" customHeight="1">
      <c r="A257" s="95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</row>
    <row r="258" spans="1:57" s="69" customFormat="1" ht="18" customHeight="1">
      <c r="A258" s="95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</row>
    <row r="259" spans="1:57" s="69" customFormat="1" ht="18" customHeight="1">
      <c r="A259" s="95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</row>
    <row r="260" spans="1:57" s="69" customFormat="1" ht="12" customHeight="1">
      <c r="A260" s="95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</row>
    <row r="261" spans="1:57" s="69" customFormat="1" ht="18" customHeight="1">
      <c r="A261" s="95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</row>
    <row r="262" spans="1:57" s="69" customFormat="1" ht="18" customHeight="1">
      <c r="A262" s="95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</row>
    <row r="263" spans="1:57" s="69" customFormat="1" ht="18" customHeight="1">
      <c r="A263" s="95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</row>
    <row r="264" spans="1:57" s="69" customFormat="1" ht="18" customHeight="1">
      <c r="A264" s="95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</row>
    <row r="265" spans="1:57" s="69" customFormat="1" ht="18" customHeight="1">
      <c r="A265" s="95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</row>
    <row r="266" spans="1:57" s="69" customFormat="1" ht="18" customHeight="1">
      <c r="A266" s="95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</row>
    <row r="267" spans="1:57" s="69" customFormat="1" ht="18" customHeight="1">
      <c r="A267" s="95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</row>
    <row r="268" spans="1:57" s="69" customFormat="1" ht="18" customHeight="1">
      <c r="A268" s="95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</row>
    <row r="269" spans="1:57" s="69" customFormat="1" ht="12" customHeight="1">
      <c r="A269" s="95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</row>
    <row r="270" spans="1:57" s="69" customFormat="1" ht="18" customHeight="1">
      <c r="A270" s="95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</row>
    <row r="271" spans="1:57" s="69" customFormat="1" ht="18" customHeight="1">
      <c r="A271" s="95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2"/>
      <c r="AK271" s="5"/>
      <c r="AL271" s="5"/>
      <c r="AM271" s="72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</row>
    <row r="272" spans="1:57" s="69" customFormat="1" ht="18" customHeight="1">
      <c r="A272" s="95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2"/>
      <c r="AK272" s="5"/>
      <c r="AL272" s="5"/>
      <c r="AM272" s="72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</row>
    <row r="273" spans="1:217" s="69" customFormat="1" ht="18" customHeight="1">
      <c r="A273" s="95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2"/>
      <c r="AK273" s="5"/>
      <c r="AL273" s="5"/>
      <c r="AM273" s="72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</row>
    <row r="274" spans="1:217" s="69" customFormat="1" ht="18" customHeight="1">
      <c r="A274" s="95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2"/>
      <c r="AK274" s="5"/>
      <c r="AL274" s="5"/>
      <c r="AM274" s="72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</row>
    <row r="275" spans="1:217" s="69" customFormat="1" ht="18" customHeight="1">
      <c r="A275" s="95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2"/>
      <c r="AK275" s="5"/>
      <c r="AL275" s="5"/>
      <c r="AM275" s="72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</row>
    <row r="276" spans="1:217" s="69" customFormat="1" ht="18" customHeight="1">
      <c r="A276" s="95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2"/>
      <c r="AK276" s="5"/>
      <c r="AL276" s="5"/>
      <c r="AM276" s="72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</row>
    <row r="277" spans="1:217" s="69" customFormat="1" ht="12" customHeight="1">
      <c r="A277" s="95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2"/>
      <c r="AK277" s="5"/>
      <c r="AL277" s="5"/>
      <c r="AM277" s="72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</row>
    <row r="278" spans="1:217" s="69" customFormat="1" ht="18" customHeight="1">
      <c r="A278" s="95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2"/>
      <c r="AK278" s="5"/>
      <c r="AL278" s="5"/>
      <c r="AM278" s="72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</row>
    <row r="279" spans="1:217" s="69" customFormat="1" ht="18" customHeight="1">
      <c r="A279" s="95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2"/>
      <c r="AK279" s="5"/>
      <c r="AL279" s="5"/>
      <c r="AM279" s="72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</row>
    <row r="280" spans="1:217" s="69" customFormat="1" ht="18" customHeight="1">
      <c r="A280" s="95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2"/>
      <c r="AK280" s="5"/>
      <c r="AL280" s="5"/>
      <c r="AM280" s="72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</row>
    <row r="281" spans="1:217" s="69" customFormat="1" ht="18" customHeight="1">
      <c r="A281" s="95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2"/>
      <c r="AK281" s="5"/>
      <c r="AL281" s="5"/>
      <c r="AM281" s="72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</row>
    <row r="282" spans="1:217" s="69" customFormat="1" ht="18" customHeight="1">
      <c r="A282" s="95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2"/>
      <c r="AK282" s="5"/>
      <c r="AL282" s="5"/>
      <c r="AM282" s="72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</row>
    <row r="283" spans="1:217" s="69" customFormat="1" ht="18" customHeight="1">
      <c r="A283" s="95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2"/>
      <c r="AK283" s="5"/>
      <c r="AL283" s="5"/>
      <c r="AM283" s="72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</row>
    <row r="284" spans="1:217" s="69" customFormat="1" ht="18" customHeight="1">
      <c r="A284" s="95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2"/>
      <c r="AK284" s="5"/>
      <c r="AL284" s="5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80" zoomScaleNormal="80" workbookViewId="0">
      <pane xSplit="1" ySplit="9" topLeftCell="B45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15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11213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87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>
        <v>4</v>
      </c>
      <c r="N10" s="96"/>
      <c r="O10" s="96">
        <v>4</v>
      </c>
      <c r="P10" s="96">
        <v>4</v>
      </c>
      <c r="Q10" s="96">
        <v>4</v>
      </c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76">
        <f>SUM(COUNTIF(B11:AF11,"O"),COUNTIF(B11:AF11,"G"),COUNTIF(A11:AF11,"ـــــ"),COUNTIF(A11:AF11,"D"))</f>
        <v>7</v>
      </c>
      <c r="AI10" s="178">
        <f>SUM(COUNTIF(B11:AF11,"T"),COUNTIF(B11:AF11,"C"),COUNTIF(B11:AF11,"W"),COUNTIF(B11:AF11,"R"))</f>
        <v>24</v>
      </c>
      <c r="AJ10" s="180">
        <f>SUM(B10:AF10)</f>
        <v>16</v>
      </c>
      <c r="AK10" s="202">
        <v>2017</v>
      </c>
      <c r="AL10" s="203">
        <f>SUM(COUNTIF(B11:AF11,"F"))</f>
        <v>0</v>
      </c>
      <c r="AM10" s="192">
        <f>SUM(COUNTIF(B11:AG11,"V"),COUNTIF(B11:AG11,"M"))</f>
        <v>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28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28</v>
      </c>
      <c r="M11" s="41" t="s">
        <v>29</v>
      </c>
      <c r="N11" s="41" t="s">
        <v>29</v>
      </c>
      <c r="O11" s="41" t="s">
        <v>29</v>
      </c>
      <c r="P11" s="41" t="s">
        <v>29</v>
      </c>
      <c r="Q11" s="41" t="s">
        <v>29</v>
      </c>
      <c r="R11" s="41" t="s">
        <v>29</v>
      </c>
      <c r="S11" s="41" t="s">
        <v>81</v>
      </c>
      <c r="T11" s="41" t="s">
        <v>28</v>
      </c>
      <c r="U11" s="41" t="s">
        <v>27</v>
      </c>
      <c r="V11" s="41" t="s">
        <v>27</v>
      </c>
      <c r="W11" s="41" t="s">
        <v>27</v>
      </c>
      <c r="X11" s="41" t="s">
        <v>27</v>
      </c>
      <c r="Y11" s="41" t="s">
        <v>27</v>
      </c>
      <c r="Z11" s="41" t="s">
        <v>27</v>
      </c>
      <c r="AA11" s="41" t="s">
        <v>27</v>
      </c>
      <c r="AB11" s="41" t="s">
        <v>27</v>
      </c>
      <c r="AC11" s="41" t="s">
        <v>27</v>
      </c>
      <c r="AD11" s="41" t="s">
        <v>27</v>
      </c>
      <c r="AE11" s="41" t="s">
        <v>27</v>
      </c>
      <c r="AF11" s="41" t="s">
        <v>27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38" t="s">
        <v>38</v>
      </c>
      <c r="S12" s="38"/>
      <c r="T12" s="38"/>
      <c r="U12" s="96">
        <v>4</v>
      </c>
      <c r="V12" s="96">
        <v>4</v>
      </c>
      <c r="W12" s="96">
        <v>4</v>
      </c>
      <c r="X12" s="96">
        <v>4</v>
      </c>
      <c r="Y12" s="96">
        <v>4</v>
      </c>
      <c r="Z12" s="96">
        <v>4</v>
      </c>
      <c r="AA12" s="96">
        <v>4</v>
      </c>
      <c r="AB12" s="96">
        <v>4</v>
      </c>
      <c r="AC12" s="96">
        <v>4</v>
      </c>
      <c r="AD12" s="208"/>
      <c r="AE12" s="209"/>
      <c r="AF12" s="210"/>
      <c r="AG12" s="45"/>
      <c r="AH12" s="176">
        <f>SUM(COUNTIF(B13:AF13,"O"),COUNTIF(B13:AF13,"G"),COUNTIF(A13:AF13,"ـــــ"),COUNTIF(A13:AF13,"D"))</f>
        <v>9</v>
      </c>
      <c r="AI12" s="178">
        <f>SUM(COUNTIF(B13:AF13,"T"),COUNTIF(B13:AF13,"C"),COUNTIF(B13:AF13,"W"),COUNTIF(B13:AF13,"R"))</f>
        <v>19</v>
      </c>
      <c r="AJ12" s="180">
        <f>SUM(B12:AF12)</f>
        <v>36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27</v>
      </c>
      <c r="C13" s="41" t="s">
        <v>27</v>
      </c>
      <c r="D13" s="41" t="s">
        <v>27</v>
      </c>
      <c r="E13" s="41" t="s">
        <v>27</v>
      </c>
      <c r="F13" s="41" t="s">
        <v>27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27</v>
      </c>
      <c r="T13" s="41" t="s">
        <v>28</v>
      </c>
      <c r="U13" s="41" t="s">
        <v>81</v>
      </c>
      <c r="V13" s="41" t="s">
        <v>81</v>
      </c>
      <c r="W13" s="41" t="s">
        <v>81</v>
      </c>
      <c r="X13" s="41" t="s">
        <v>81</v>
      </c>
      <c r="Y13" s="41" t="s">
        <v>81</v>
      </c>
      <c r="Z13" s="41" t="s">
        <v>81</v>
      </c>
      <c r="AA13" s="41" t="s">
        <v>81</v>
      </c>
      <c r="AB13" s="41" t="s">
        <v>81</v>
      </c>
      <c r="AC13" s="41" t="s">
        <v>81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/>
      <c r="F14" s="38"/>
      <c r="G14" s="96"/>
      <c r="H14" s="96">
        <v>4</v>
      </c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38"/>
      <c r="W14" s="38"/>
      <c r="X14" s="105"/>
      <c r="Y14" s="105"/>
      <c r="Z14" s="105"/>
      <c r="AA14" s="96">
        <v>4</v>
      </c>
      <c r="AB14" s="96">
        <v>4</v>
      </c>
      <c r="AC14" s="96">
        <v>4</v>
      </c>
      <c r="AD14" s="96">
        <v>4</v>
      </c>
      <c r="AE14" s="96">
        <v>4</v>
      </c>
      <c r="AF14" s="96">
        <v>4</v>
      </c>
      <c r="AG14" s="39"/>
      <c r="AH14" s="176">
        <f>SUM(COUNTIF(B15:AF15,"O"),COUNTIF(B15:AF15,"G"),COUNTIF(A15:AF15,"ـــــ"),COUNTIF(A15:AF15,"D"))</f>
        <v>24</v>
      </c>
      <c r="AI14" s="178">
        <f>SUM(COUNTIF(B15:AF15,"T"),COUNTIF(B15:AF15,"C"),COUNTIF(B15:AF15,"W"),COUNTIF(B15:AF15,"R"))</f>
        <v>7</v>
      </c>
      <c r="AJ14" s="180">
        <f>SUM(B14:AF14)</f>
        <v>28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80</v>
      </c>
      <c r="C15" s="41" t="s">
        <v>80</v>
      </c>
      <c r="D15" s="41" t="s">
        <v>80</v>
      </c>
      <c r="E15" s="41" t="s">
        <v>80</v>
      </c>
      <c r="F15" s="41" t="s">
        <v>80</v>
      </c>
      <c r="G15" s="41" t="s">
        <v>80</v>
      </c>
      <c r="H15" s="41" t="s">
        <v>29</v>
      </c>
      <c r="I15" s="41" t="s">
        <v>29</v>
      </c>
      <c r="J15" s="41" t="s">
        <v>80</v>
      </c>
      <c r="K15" s="41" t="s">
        <v>80</v>
      </c>
      <c r="L15" s="41" t="s">
        <v>80</v>
      </c>
      <c r="M15" s="41" t="s">
        <v>80</v>
      </c>
      <c r="N15" s="41" t="s">
        <v>80</v>
      </c>
      <c r="O15" s="41" t="s">
        <v>80</v>
      </c>
      <c r="P15" s="41" t="s">
        <v>29</v>
      </c>
      <c r="Q15" s="41" t="s">
        <v>29</v>
      </c>
      <c r="R15" s="41" t="s">
        <v>29</v>
      </c>
      <c r="S15" s="41" t="s">
        <v>28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28</v>
      </c>
      <c r="Z15" s="41" t="s">
        <v>29</v>
      </c>
      <c r="AA15" s="41" t="s">
        <v>29</v>
      </c>
      <c r="AB15" s="41" t="s">
        <v>29</v>
      </c>
      <c r="AC15" s="41" t="s">
        <v>29</v>
      </c>
      <c r="AD15" s="41" t="s">
        <v>29</v>
      </c>
      <c r="AE15" s="41" t="s">
        <v>29</v>
      </c>
      <c r="AF15" s="41" t="s">
        <v>29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>
        <v>4</v>
      </c>
      <c r="E16" s="96">
        <v>4</v>
      </c>
      <c r="F16" s="96">
        <v>4</v>
      </c>
      <c r="G16" s="96">
        <v>4</v>
      </c>
      <c r="H16" s="96">
        <v>4</v>
      </c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 t="s">
        <v>83</v>
      </c>
      <c r="AF16" s="48"/>
      <c r="AG16" s="39"/>
      <c r="AH16" s="176">
        <f>SUM(COUNTIF(B17:AF17,"O"),COUNTIF(B17:AF17,"G"),COUNTIF(A17:AF17,"ـــــ"),COUNTIF(A17:AF17,"D"))</f>
        <v>16</v>
      </c>
      <c r="AI16" s="178">
        <f>SUM(COUNTIF(B17:AF17,"T"),COUNTIF(B17:AF17,"C"),COUNTIF(B17:AF17,"W"),COUNTIF(B17:AF17,"R"))</f>
        <v>14</v>
      </c>
      <c r="AJ16" s="180">
        <f>SUM(B16:AF16)</f>
        <v>20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29</v>
      </c>
      <c r="C17" s="99" t="s">
        <v>81</v>
      </c>
      <c r="D17" s="41" t="s">
        <v>81</v>
      </c>
      <c r="E17" s="41" t="s">
        <v>81</v>
      </c>
      <c r="F17" s="41" t="s">
        <v>81</v>
      </c>
      <c r="G17" s="41" t="s">
        <v>81</v>
      </c>
      <c r="H17" s="41" t="s">
        <v>81</v>
      </c>
      <c r="I17" s="41" t="s">
        <v>28</v>
      </c>
      <c r="J17" s="99" t="s">
        <v>27</v>
      </c>
      <c r="K17" s="99" t="s">
        <v>27</v>
      </c>
      <c r="L17" s="99" t="s">
        <v>27</v>
      </c>
      <c r="M17" s="99" t="s">
        <v>27</v>
      </c>
      <c r="N17" s="99" t="s">
        <v>27</v>
      </c>
      <c r="O17" s="99" t="s">
        <v>27</v>
      </c>
      <c r="P17" s="99" t="s">
        <v>27</v>
      </c>
      <c r="Q17" s="99" t="s">
        <v>27</v>
      </c>
      <c r="R17" s="99" t="s">
        <v>27</v>
      </c>
      <c r="S17" s="99" t="s">
        <v>27</v>
      </c>
      <c r="T17" s="99" t="s">
        <v>27</v>
      </c>
      <c r="U17" s="99" t="s">
        <v>27</v>
      </c>
      <c r="V17" s="41" t="s">
        <v>28</v>
      </c>
      <c r="W17" s="99" t="s">
        <v>80</v>
      </c>
      <c r="X17" s="41" t="s">
        <v>80</v>
      </c>
      <c r="Y17" s="41" t="s">
        <v>80</v>
      </c>
      <c r="Z17" s="41" t="s">
        <v>80</v>
      </c>
      <c r="AA17" s="41" t="s">
        <v>80</v>
      </c>
      <c r="AB17" s="41" t="s">
        <v>80</v>
      </c>
      <c r="AC17" s="41" t="s">
        <v>80</v>
      </c>
      <c r="AD17" s="41" t="s">
        <v>80</v>
      </c>
      <c r="AE17" s="41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 t="s">
        <v>83</v>
      </c>
      <c r="C18" s="96"/>
      <c r="D18" s="96"/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>
        <v>4</v>
      </c>
      <c r="U18" s="96"/>
      <c r="V18" s="38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>SUM(COUNTIF(B19:AF19,"O"),COUNTIF(B19:AF19,"G"),COUNTIF(A19:AF19,"ـــــ"),COUNTIF(A19:AF19,"D"))</f>
        <v>14</v>
      </c>
      <c r="AI18" s="178">
        <f>SUM(COUNTIF(B19:AF19,"T"),COUNTIF(B19:AF19,"C"),COUNTIF(B19:AF19,"W"),COUNTIF(B19:AF19,"R"))</f>
        <v>17</v>
      </c>
      <c r="AJ18" s="180">
        <f>SUM(B18:AF18)</f>
        <v>8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35</v>
      </c>
      <c r="C19" s="41" t="s">
        <v>29</v>
      </c>
      <c r="D19" s="41" t="s">
        <v>81</v>
      </c>
      <c r="E19" s="99" t="s">
        <v>81</v>
      </c>
      <c r="F19" s="99" t="s">
        <v>81</v>
      </c>
      <c r="G19" s="99" t="s">
        <v>81</v>
      </c>
      <c r="H19" s="41" t="s">
        <v>81</v>
      </c>
      <c r="I19" s="41" t="s">
        <v>81</v>
      </c>
      <c r="J19" s="41" t="s">
        <v>81</v>
      </c>
      <c r="K19" s="41" t="s">
        <v>81</v>
      </c>
      <c r="L19" s="41" t="s">
        <v>81</v>
      </c>
      <c r="M19" s="41" t="s">
        <v>81</v>
      </c>
      <c r="N19" s="41" t="s">
        <v>81</v>
      </c>
      <c r="O19" s="41" t="s">
        <v>81</v>
      </c>
      <c r="P19" s="41" t="s">
        <v>28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76">
        <f>SUM(COUNTIF(B21:AF21,"O"),COUNTIF(B21:AF21,"G"),COUNTIF(A21:AF21,"ـــــ"),COUNTIF(A21:AF21,"D"))</f>
        <v>2</v>
      </c>
      <c r="AI20" s="178">
        <f>SUM(COUNTIF(B21:AF21,"T"),COUNTIF(B21:AF21,"C"),COUNTIF(B21:AF21,"W"),COUNTIF(B21:AF21,"R"))</f>
        <v>2</v>
      </c>
      <c r="AJ20" s="180">
        <f>SUM(B20:AF20)</f>
        <v>0</v>
      </c>
      <c r="AK20" s="211"/>
      <c r="AL20" s="204">
        <f>SUM(COUNTIF(B21:AF21,"F"))</f>
        <v>0</v>
      </c>
      <c r="AM20" s="193">
        <f>SUM(COUNTIF(B21:AG21,"V"),COUNTIF(B21:AG21,"M"))</f>
        <v>26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27</v>
      </c>
      <c r="C21" s="41" t="s">
        <v>27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41" t="s">
        <v>12</v>
      </c>
      <c r="O21" s="41" t="s">
        <v>12</v>
      </c>
      <c r="P21" s="41" t="s">
        <v>12</v>
      </c>
      <c r="Q21" s="41" t="s">
        <v>38</v>
      </c>
      <c r="R21" s="41" t="s">
        <v>12</v>
      </c>
      <c r="S21" s="41" t="s">
        <v>12</v>
      </c>
      <c r="T21" s="41" t="s">
        <v>12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6" t="s">
        <v>38</v>
      </c>
      <c r="AA21" s="46" t="s">
        <v>38</v>
      </c>
      <c r="AB21" s="46" t="s">
        <v>38</v>
      </c>
      <c r="AC21" s="41" t="s">
        <v>12</v>
      </c>
      <c r="AD21" s="41" t="s">
        <v>80</v>
      </c>
      <c r="AE21" s="41" t="s">
        <v>80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>
        <v>4</v>
      </c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>
        <v>4</v>
      </c>
      <c r="AA22" s="96">
        <v>4</v>
      </c>
      <c r="AB22" s="96">
        <v>4</v>
      </c>
      <c r="AC22" s="38"/>
      <c r="AD22" s="38"/>
      <c r="AE22" s="38"/>
      <c r="AF22" s="96">
        <v>4</v>
      </c>
      <c r="AG22" s="39"/>
      <c r="AH22" s="176">
        <f>SUM(COUNTIF(B23:AF23,"O"),COUNTIF(B23:AF23,"G"),COUNTIF(A23:AF23,"ـــــ"),COUNTIF(A23:AF23,"D"))</f>
        <v>19</v>
      </c>
      <c r="AI22" s="178">
        <f>SUM(COUNTIF(B23:AF23,"T"),COUNTIF(B23:AF23,"C"),COUNTIF(B23:AF23,"W"),COUNTIF(B23:AF23,"R"))</f>
        <v>12</v>
      </c>
      <c r="AJ22" s="180">
        <f>SUM(B22:AF22)</f>
        <v>20</v>
      </c>
      <c r="AK22" s="189">
        <v>2017</v>
      </c>
      <c r="AL22" s="204">
        <f>SUM(COUNTIF(B23:AF23,"F"))</f>
        <v>0</v>
      </c>
      <c r="AM22" s="193">
        <f>SUM(COUNTIF(B23:AG23,"V"),COUNTIF(B23:AG23,"M"))</f>
        <v>0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80</v>
      </c>
      <c r="C23" s="41" t="s">
        <v>80</v>
      </c>
      <c r="D23" s="41" t="s">
        <v>29</v>
      </c>
      <c r="E23" s="41" t="s">
        <v>80</v>
      </c>
      <c r="F23" s="41" t="s">
        <v>80</v>
      </c>
      <c r="G23" s="41" t="s">
        <v>80</v>
      </c>
      <c r="H23" s="41" t="s">
        <v>80</v>
      </c>
      <c r="I23" s="99" t="s">
        <v>80</v>
      </c>
      <c r="J23" s="41" t="s">
        <v>80</v>
      </c>
      <c r="K23" s="41" t="s">
        <v>80</v>
      </c>
      <c r="L23" s="41" t="s">
        <v>80</v>
      </c>
      <c r="M23" s="41" t="s">
        <v>80</v>
      </c>
      <c r="N23" s="41" t="s">
        <v>28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28</v>
      </c>
      <c r="Z23" s="41" t="s">
        <v>29</v>
      </c>
      <c r="AA23" s="41" t="s">
        <v>29</v>
      </c>
      <c r="AB23" s="41" t="s">
        <v>29</v>
      </c>
      <c r="AC23" s="41" t="s">
        <v>29</v>
      </c>
      <c r="AD23" s="41" t="s">
        <v>29</v>
      </c>
      <c r="AE23" s="41" t="s">
        <v>29</v>
      </c>
      <c r="AF23" s="41" t="s">
        <v>29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38"/>
      <c r="C24" s="96">
        <v>4</v>
      </c>
      <c r="D24" s="96">
        <v>4</v>
      </c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96"/>
      <c r="AB24" s="96">
        <v>4</v>
      </c>
      <c r="AC24" s="96">
        <v>4</v>
      </c>
      <c r="AD24" s="96">
        <v>4</v>
      </c>
      <c r="AE24" s="96">
        <v>4</v>
      </c>
      <c r="AF24" s="38" t="s">
        <v>26</v>
      </c>
      <c r="AG24" s="39"/>
      <c r="AH24" s="176">
        <f>SUM(COUNTIF(B25:AF25,"O"),COUNTIF(B25:AF25,"G"),COUNTIF(A25:AF25,"ـــــ"),COUNTIF(A25:AF25,"D"))</f>
        <v>19</v>
      </c>
      <c r="AI24" s="178">
        <f>SUM(COUNTIF(B25:AF25,"T"),COUNTIF(B25:AF25,"C"),COUNTIF(B25:AF25,"W"),COUNTIF(B25:AF25,"R"))</f>
        <v>11</v>
      </c>
      <c r="AJ24" s="180">
        <f>SUM(B24:AF24)</f>
        <v>24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1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6" t="s">
        <v>81</v>
      </c>
      <c r="I25" s="46" t="s">
        <v>81</v>
      </c>
      <c r="J25" s="46" t="s">
        <v>81</v>
      </c>
      <c r="K25" s="46" t="s">
        <v>81</v>
      </c>
      <c r="L25" s="46" t="s">
        <v>28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28</v>
      </c>
      <c r="W25" s="46" t="s">
        <v>80</v>
      </c>
      <c r="X25" s="46" t="s">
        <v>80</v>
      </c>
      <c r="Y25" s="41" t="s">
        <v>29</v>
      </c>
      <c r="Z25" s="46" t="s">
        <v>81</v>
      </c>
      <c r="AA25" s="41" t="s">
        <v>14</v>
      </c>
      <c r="AB25" s="41" t="s">
        <v>81</v>
      </c>
      <c r="AC25" s="41" t="s">
        <v>81</v>
      </c>
      <c r="AD25" s="41" t="s">
        <v>81</v>
      </c>
      <c r="AE25" s="41" t="s">
        <v>81</v>
      </c>
      <c r="AF25" s="46" t="s">
        <v>35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108" t="s">
        <v>26</v>
      </c>
      <c r="C26" s="108" t="s">
        <v>26</v>
      </c>
      <c r="D26" s="108" t="s">
        <v>26</v>
      </c>
      <c r="E26" s="108" t="s">
        <v>26</v>
      </c>
      <c r="F26" s="96">
        <v>4</v>
      </c>
      <c r="G26" s="96">
        <v>4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10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>SUM(COUNTIF(B27:AF27,"O"),COUNTIF(B27:AF27,"G"),COUNTIF(A27:AF27,"ـــــ"),COUNTIF(A27:AF27,"D"))</f>
        <v>18</v>
      </c>
      <c r="AI26" s="178">
        <f>SUM(COUNTIF(B27:AF27,"T"),COUNTIF(B27:AF27,"C"),COUNTIF(B27:AF27,"W"),COUNTIF(B27:AF27,"R"))</f>
        <v>12</v>
      </c>
      <c r="AJ26" s="180">
        <f>SUM(B26:AF26)</f>
        <v>8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109" t="s">
        <v>35</v>
      </c>
      <c r="C27" s="109" t="s">
        <v>35</v>
      </c>
      <c r="D27" s="109" t="s">
        <v>35</v>
      </c>
      <c r="E27" s="109" t="s">
        <v>35</v>
      </c>
      <c r="F27" s="41" t="s">
        <v>81</v>
      </c>
      <c r="G27" s="41" t="s">
        <v>81</v>
      </c>
      <c r="H27" s="41" t="s">
        <v>28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28</v>
      </c>
      <c r="T27" s="41" t="s">
        <v>80</v>
      </c>
      <c r="U27" s="41" t="s">
        <v>80</v>
      </c>
      <c r="V27" s="109" t="s">
        <v>35</v>
      </c>
      <c r="W27" s="41" t="s">
        <v>80</v>
      </c>
      <c r="X27" s="41" t="s">
        <v>80</v>
      </c>
      <c r="Y27" s="41" t="s">
        <v>80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08" t="s">
        <v>26</v>
      </c>
      <c r="X28" s="108" t="s">
        <v>26</v>
      </c>
      <c r="Y28" s="108"/>
      <c r="Z28" s="44"/>
      <c r="AA28" s="96">
        <v>4</v>
      </c>
      <c r="AB28" s="96">
        <v>4</v>
      </c>
      <c r="AC28" s="44"/>
      <c r="AD28" s="44"/>
      <c r="AE28" s="44"/>
      <c r="AF28" s="44"/>
      <c r="AG28" s="39"/>
      <c r="AH28" s="176">
        <f>SUM(COUNTIF(B29:AF29,"O"),COUNTIF(B29:AF29,"G"),COUNTIF(A29:AF29,"ـــــ"),COUNTIF(A29:AF29,"D"))</f>
        <v>12</v>
      </c>
      <c r="AI28" s="178">
        <f>SUM(COUNTIF(B29:AF29,"T"),COUNTIF(B29:AF29,"C"),COUNTIF(B29:AF29,"W"),COUNTIF(B29:AF29,"R"))</f>
        <v>19</v>
      </c>
      <c r="AJ28" s="180">
        <f>SUM(B28:AF28)</f>
        <v>8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1" t="s">
        <v>29</v>
      </c>
      <c r="C29" s="41" t="s">
        <v>28</v>
      </c>
      <c r="D29" s="41" t="s">
        <v>27</v>
      </c>
      <c r="E29" s="41" t="s">
        <v>27</v>
      </c>
      <c r="F29" s="41" t="s">
        <v>27</v>
      </c>
      <c r="G29" s="41" t="s">
        <v>27</v>
      </c>
      <c r="H29" s="41" t="s">
        <v>27</v>
      </c>
      <c r="I29" s="41" t="s">
        <v>27</v>
      </c>
      <c r="J29" s="41" t="s">
        <v>27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1" t="s">
        <v>27</v>
      </c>
      <c r="Q29" s="41" t="s">
        <v>27</v>
      </c>
      <c r="R29" s="41" t="s">
        <v>27</v>
      </c>
      <c r="S29" s="41" t="s">
        <v>27</v>
      </c>
      <c r="T29" s="41" t="s">
        <v>27</v>
      </c>
      <c r="U29" s="46" t="s">
        <v>28</v>
      </c>
      <c r="V29" s="41" t="s">
        <v>29</v>
      </c>
      <c r="W29" s="109" t="s">
        <v>35</v>
      </c>
      <c r="X29" s="109" t="s">
        <v>35</v>
      </c>
      <c r="Y29" s="41" t="s">
        <v>29</v>
      </c>
      <c r="Z29" s="41" t="s">
        <v>29</v>
      </c>
      <c r="AA29" s="41" t="s">
        <v>29</v>
      </c>
      <c r="AB29" s="41" t="s">
        <v>29</v>
      </c>
      <c r="AC29" s="41" t="s">
        <v>29</v>
      </c>
      <c r="AD29" s="41" t="s">
        <v>29</v>
      </c>
      <c r="AE29" s="41" t="s">
        <v>29</v>
      </c>
      <c r="AF29" s="46" t="s">
        <v>81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96">
        <v>4</v>
      </c>
      <c r="AC30" s="38"/>
      <c r="AD30" s="38"/>
      <c r="AE30" s="108" t="s">
        <v>26</v>
      </c>
      <c r="AF30" s="100"/>
      <c r="AG30" s="39"/>
      <c r="AH30" s="176">
        <f>SUM(COUNTIF(B31:AF31,"O"),COUNTIF(B31:AF31,"G"),COUNTIF(A31:AF31,"ـــــ"),COUNTIF(A31:AF31,"D"))</f>
        <v>19</v>
      </c>
      <c r="AI30" s="178">
        <f>SUM(COUNTIF(B31:AF31,"T"),COUNTIF(B31:AF31,"C"),COUNTIF(B31:AF31,"W"),COUNTIF(B31:AF31,"R"))</f>
        <v>11</v>
      </c>
      <c r="AJ30" s="180">
        <f>SUM(B30:AF30)</f>
        <v>4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81</v>
      </c>
      <c r="C31" s="41" t="s">
        <v>81</v>
      </c>
      <c r="D31" s="41" t="s">
        <v>81</v>
      </c>
      <c r="E31" s="41" t="s">
        <v>81</v>
      </c>
      <c r="F31" s="41" t="s">
        <v>81</v>
      </c>
      <c r="G31" s="41" t="s">
        <v>81</v>
      </c>
      <c r="H31" s="41" t="s">
        <v>28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28</v>
      </c>
      <c r="S31" s="41" t="s">
        <v>29</v>
      </c>
      <c r="T31" s="41" t="s">
        <v>29</v>
      </c>
      <c r="U31" s="41" t="s">
        <v>29</v>
      </c>
      <c r="V31" s="41" t="s">
        <v>29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29</v>
      </c>
      <c r="AD31" s="41" t="s">
        <v>29</v>
      </c>
      <c r="AE31" s="109" t="s">
        <v>35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4</v>
      </c>
      <c r="AC32" s="44"/>
      <c r="AD32" s="44"/>
      <c r="AE32" s="44">
        <v>4</v>
      </c>
      <c r="AF32" s="44"/>
      <c r="AG32" s="39"/>
      <c r="AH32" s="176">
        <f>SUM(COUNTIF(B33:AF33,"O"),COUNTIF(B33:AF33,"G"),COUNTIF(A33:AF33,"ـــــ"),COUNTIF(A33:AF33,"D"))</f>
        <v>8</v>
      </c>
      <c r="AI32" s="178">
        <f>SUM(COUNTIF(B33:AF33,"T"),COUNTIF(B33:AF33,"C"),COUNTIF(B33:AF33,"W"),COUNTIF(B33:AF33,"R"))</f>
        <v>23</v>
      </c>
      <c r="AJ32" s="180">
        <f>SUM(B32:AF32)</f>
        <v>8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29</v>
      </c>
      <c r="C33" s="41" t="s">
        <v>28</v>
      </c>
      <c r="D33" s="41" t="s">
        <v>27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27</v>
      </c>
      <c r="S33" s="41" t="s">
        <v>27</v>
      </c>
      <c r="T33" s="41" t="s">
        <v>27</v>
      </c>
      <c r="U33" s="41" t="s">
        <v>27</v>
      </c>
      <c r="V33" s="41" t="s">
        <v>27</v>
      </c>
      <c r="W33" s="41" t="s">
        <v>27</v>
      </c>
      <c r="X33" s="41" t="s">
        <v>27</v>
      </c>
      <c r="Y33" s="41" t="s">
        <v>28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-4</v>
      </c>
      <c r="AC35" s="157"/>
      <c r="AD35" s="160" t="s">
        <v>46</v>
      </c>
      <c r="AE35" s="161"/>
      <c r="AF35" s="162"/>
      <c r="AG35" s="59"/>
      <c r="AH35" s="166">
        <f>SUM(AH10:AH33)</f>
        <v>167</v>
      </c>
      <c r="AI35" s="168">
        <f>SUM(AI10:AI33)</f>
        <v>171</v>
      </c>
      <c r="AJ35" s="152">
        <f>SUM(AJ10:AJ33)</f>
        <v>180</v>
      </c>
      <c r="AK35" s="60"/>
      <c r="AL35" s="259">
        <f>SUM(AL10:AL33)</f>
        <v>0</v>
      </c>
      <c r="AM35" s="251">
        <f t="shared" ref="AM35:AY35" si="0">SUM(AM10:AM33)</f>
        <v>26</v>
      </c>
      <c r="AN35" s="251">
        <f t="shared" si="0"/>
        <v>0</v>
      </c>
      <c r="AO35" s="251">
        <f t="shared" si="0"/>
        <v>1</v>
      </c>
      <c r="AP35" s="251">
        <f t="shared" si="0"/>
        <v>0</v>
      </c>
      <c r="AQ35" s="251">
        <f t="shared" si="0"/>
        <v>0</v>
      </c>
      <c r="AR35" s="251">
        <f t="shared" si="0"/>
        <v>0</v>
      </c>
      <c r="AS35" s="251">
        <f t="shared" si="0"/>
        <v>0</v>
      </c>
      <c r="AT35" s="251">
        <f t="shared" si="0"/>
        <v>0</v>
      </c>
      <c r="AU35" s="251">
        <f t="shared" si="0"/>
        <v>0</v>
      </c>
      <c r="AV35" s="251">
        <f t="shared" si="0"/>
        <v>0</v>
      </c>
      <c r="AW35" s="251">
        <f t="shared" si="0"/>
        <v>0</v>
      </c>
      <c r="AX35" s="251">
        <f t="shared" si="0"/>
        <v>0</v>
      </c>
      <c r="AY35" s="253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'[1]2016'!AE9</f>
        <v>18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14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>
        <v>4</v>
      </c>
      <c r="C42" s="37"/>
      <c r="D42" s="37"/>
      <c r="E42" s="37">
        <v>4</v>
      </c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103">
        <v>4</v>
      </c>
      <c r="W42" s="103">
        <v>4</v>
      </c>
      <c r="X42" s="37"/>
      <c r="Y42" s="37"/>
      <c r="Z42" s="37"/>
      <c r="AA42" s="103">
        <v>4</v>
      </c>
      <c r="AB42" s="103"/>
      <c r="AC42" s="37"/>
      <c r="AD42" s="37"/>
      <c r="AE42" s="37"/>
      <c r="AF42" s="37"/>
      <c r="AG42" s="39"/>
      <c r="AH42" s="176">
        <f>SUM(COUNTIF(B43:AF43,"O"),COUNTIF(B43:AF43,"G"),COUNTIF(A43:AF43,"ـــــ"),COUNTIF(A43:AF43,"D"))</f>
        <v>12</v>
      </c>
      <c r="AI42" s="178">
        <f t="shared" ref="AI42:AI64" si="1">SUM(COUNTIF(B43:AF43,"T"),COUNTIF(B43:AF43,"C"),COUNTIF(B43:AF43,"R"))</f>
        <v>16</v>
      </c>
      <c r="AJ42" s="180">
        <f>SUM(B42:AF42)</f>
        <v>20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3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1" t="s">
        <v>29</v>
      </c>
      <c r="C43" s="41" t="s">
        <v>29</v>
      </c>
      <c r="D43" s="41" t="s">
        <v>29</v>
      </c>
      <c r="E43" s="41" t="s">
        <v>29</v>
      </c>
      <c r="F43" s="41" t="s">
        <v>29</v>
      </c>
      <c r="G43" s="41" t="s">
        <v>28</v>
      </c>
      <c r="H43" s="41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28</v>
      </c>
      <c r="U43" s="40" t="s">
        <v>81</v>
      </c>
      <c r="V43" s="40" t="s">
        <v>81</v>
      </c>
      <c r="W43" s="40" t="s">
        <v>81</v>
      </c>
      <c r="X43" s="40" t="s">
        <v>81</v>
      </c>
      <c r="Y43" s="40" t="s">
        <v>81</v>
      </c>
      <c r="Z43" s="40" t="s">
        <v>81</v>
      </c>
      <c r="AA43" s="40" t="s">
        <v>81</v>
      </c>
      <c r="AB43" s="40" t="s">
        <v>13</v>
      </c>
      <c r="AC43" s="40" t="s">
        <v>13</v>
      </c>
      <c r="AD43" s="40" t="s">
        <v>13</v>
      </c>
      <c r="AE43" s="40" t="s">
        <v>27</v>
      </c>
      <c r="AF43" s="40" t="s">
        <v>27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08"/>
      <c r="S44" s="108" t="s">
        <v>26</v>
      </c>
      <c r="T44" s="44"/>
      <c r="U44" s="44"/>
      <c r="V44" s="44">
        <v>4</v>
      </c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>SUM(COUNTIF(B45:AF45,"O"),COUNTIF(B45:AF45,"G"),COUNTIF(A45:AF45,"ـــــ"),COUNTIF(A45:AF45,"D"))</f>
        <v>12</v>
      </c>
      <c r="AI44" s="178">
        <f t="shared" si="1"/>
        <v>8</v>
      </c>
      <c r="AJ44" s="180">
        <f>SUM(B44:AF44)</f>
        <v>4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1" t="s">
        <v>82</v>
      </c>
      <c r="J45" s="41" t="s">
        <v>82</v>
      </c>
      <c r="K45" s="41" t="s">
        <v>82</v>
      </c>
      <c r="L45" s="41" t="s">
        <v>82</v>
      </c>
      <c r="M45" s="41" t="s">
        <v>82</v>
      </c>
      <c r="N45" s="41" t="s">
        <v>82</v>
      </c>
      <c r="O45" s="41" t="s">
        <v>82</v>
      </c>
      <c r="P45" s="41" t="s">
        <v>82</v>
      </c>
      <c r="Q45" s="40" t="s">
        <v>28</v>
      </c>
      <c r="R45" s="109" t="s">
        <v>80</v>
      </c>
      <c r="S45" s="109" t="s">
        <v>35</v>
      </c>
      <c r="T45" s="41" t="s">
        <v>29</v>
      </c>
      <c r="U45" s="41" t="s">
        <v>29</v>
      </c>
      <c r="V45" s="41" t="s">
        <v>29</v>
      </c>
      <c r="W45" s="41" t="s">
        <v>29</v>
      </c>
      <c r="X45" s="41" t="s">
        <v>29</v>
      </c>
      <c r="Y45" s="41" t="s">
        <v>29</v>
      </c>
      <c r="Z45" s="41" t="s">
        <v>29</v>
      </c>
      <c r="AA45" s="41" t="s">
        <v>29</v>
      </c>
      <c r="AB45" s="41" t="s">
        <v>29</v>
      </c>
      <c r="AC45" s="41" t="s">
        <v>29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103">
        <v>4</v>
      </c>
      <c r="E46" s="37"/>
      <c r="F46" s="37"/>
      <c r="G46" s="37"/>
      <c r="H46" s="103">
        <v>4</v>
      </c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>SUM(COUNTIF(B47:AF47,"O"),COUNTIF(B47:AF47,"G"),COUNTIF(A47:AF47,"ـــــ"),COUNTIF(A47:AF47,"D"))</f>
        <v>7</v>
      </c>
      <c r="AI46" s="178">
        <f t="shared" si="1"/>
        <v>24</v>
      </c>
      <c r="AJ46" s="180">
        <f>SUM(B46:AF46)</f>
        <v>8</v>
      </c>
      <c r="AK46" s="211"/>
      <c r="AL46" s="182">
        <f>SUM(COUNTIF(B47:AF47,"F"))</f>
        <v>0</v>
      </c>
      <c r="AM46" s="170">
        <f>SUM(COUNTIF(B47:AG47,"V"),COUNTIF(B47:AG47,"M"))</f>
        <v>0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81</v>
      </c>
      <c r="C47" s="40" t="s">
        <v>81</v>
      </c>
      <c r="D47" s="40" t="s">
        <v>81</v>
      </c>
      <c r="E47" s="40" t="s">
        <v>81</v>
      </c>
      <c r="F47" s="40" t="s">
        <v>81</v>
      </c>
      <c r="G47" s="40" t="s">
        <v>81</v>
      </c>
      <c r="H47" s="40" t="s">
        <v>81</v>
      </c>
      <c r="I47" s="40" t="s">
        <v>28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27</v>
      </c>
      <c r="Q47" s="40" t="s">
        <v>27</v>
      </c>
      <c r="R47" s="40" t="s">
        <v>27</v>
      </c>
      <c r="S47" s="40" t="s">
        <v>27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28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>
        <v>4</v>
      </c>
      <c r="C48" s="44"/>
      <c r="D48" s="44"/>
      <c r="E48" s="44"/>
      <c r="F48" s="44"/>
      <c r="G48" s="44"/>
      <c r="H48" s="44"/>
      <c r="I48" s="44">
        <v>4</v>
      </c>
      <c r="J48" s="44"/>
      <c r="K48" s="44"/>
      <c r="L48" s="44"/>
      <c r="M48" s="44"/>
      <c r="N48" s="44"/>
      <c r="O48" s="44"/>
      <c r="P48" s="44"/>
      <c r="Q48" s="44">
        <v>4</v>
      </c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76">
        <f>SUM(COUNTIF(B49:AF49,"O"),COUNTIF(B49:AF49,"G"),COUNTIF(A49:AF49,"ـــــ"),COUNTIF(A49:AF49,"D"))</f>
        <v>22</v>
      </c>
      <c r="AI48" s="178">
        <f t="shared" si="1"/>
        <v>8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1" t="s">
        <v>29</v>
      </c>
      <c r="C49" s="41" t="s">
        <v>29</v>
      </c>
      <c r="D49" s="41" t="s">
        <v>29</v>
      </c>
      <c r="E49" s="41" t="s">
        <v>29</v>
      </c>
      <c r="F49" s="41" t="s">
        <v>29</v>
      </c>
      <c r="G49" s="41" t="s">
        <v>29</v>
      </c>
      <c r="H49" s="41" t="s">
        <v>29</v>
      </c>
      <c r="I49" s="41" t="s">
        <v>29</v>
      </c>
      <c r="J49" s="41" t="s">
        <v>29</v>
      </c>
      <c r="K49" s="41" t="s">
        <v>29</v>
      </c>
      <c r="L49" s="41" t="s">
        <v>29</v>
      </c>
      <c r="M49" s="41" t="s">
        <v>29</v>
      </c>
      <c r="N49" s="41" t="s">
        <v>29</v>
      </c>
      <c r="O49" s="41" t="s">
        <v>29</v>
      </c>
      <c r="P49" s="41" t="s">
        <v>29</v>
      </c>
      <c r="Q49" s="41" t="s">
        <v>29</v>
      </c>
      <c r="R49" s="41" t="s">
        <v>29</v>
      </c>
      <c r="S49" s="41" t="s">
        <v>29</v>
      </c>
      <c r="T49" s="41" t="s">
        <v>29</v>
      </c>
      <c r="U49" s="41" t="s">
        <v>29</v>
      </c>
      <c r="V49" s="41" t="s">
        <v>29</v>
      </c>
      <c r="W49" s="41" t="s">
        <v>29</v>
      </c>
      <c r="X49" s="46" t="s">
        <v>28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1" t="s">
        <v>27</v>
      </c>
      <c r="AD49" s="41" t="s">
        <v>27</v>
      </c>
      <c r="AE49" s="46" t="s">
        <v>27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>SUM(COUNTIF(B51:AF51,"O"),COUNTIF(B51:AF51,"G"),COUNTIF(A51:AF51,"ـــــ"),COUNTIF(A51:AF51,"D"))</f>
        <v>11</v>
      </c>
      <c r="AI50" s="178">
        <f t="shared" si="1"/>
        <v>19</v>
      </c>
      <c r="AJ50" s="180">
        <f>SUM(B50:AF50)</f>
        <v>0</v>
      </c>
      <c r="AK50" s="211"/>
      <c r="AL50" s="182">
        <f>SUM(COUNTIF(B51:AF51,"F"))</f>
        <v>0</v>
      </c>
      <c r="AM50" s="170">
        <f>SUM(COUNTIF(B51:AG51,"V"),COUNTIF(B51:AG51,"M"))</f>
        <v>1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27</v>
      </c>
      <c r="C51" s="40" t="s">
        <v>27</v>
      </c>
      <c r="D51" s="40" t="s">
        <v>27</v>
      </c>
      <c r="E51" s="40" t="s">
        <v>27</v>
      </c>
      <c r="F51" s="40" t="s">
        <v>27</v>
      </c>
      <c r="G51" s="40" t="s">
        <v>27</v>
      </c>
      <c r="H51" s="40" t="s">
        <v>28</v>
      </c>
      <c r="I51" s="41" t="s">
        <v>29</v>
      </c>
      <c r="J51" s="41" t="s">
        <v>29</v>
      </c>
      <c r="K51" s="41" t="s">
        <v>29</v>
      </c>
      <c r="L51" s="41" t="s">
        <v>29</v>
      </c>
      <c r="M51" s="41" t="s">
        <v>29</v>
      </c>
      <c r="N51" s="41" t="s">
        <v>29</v>
      </c>
      <c r="O51" s="41" t="s">
        <v>29</v>
      </c>
      <c r="P51" s="41" t="s">
        <v>29</v>
      </c>
      <c r="Q51" s="41" t="s">
        <v>81</v>
      </c>
      <c r="R51" s="41" t="s">
        <v>81</v>
      </c>
      <c r="S51" s="41" t="s">
        <v>81</v>
      </c>
      <c r="T51" s="41" t="s">
        <v>28</v>
      </c>
      <c r="U51" s="41" t="s">
        <v>27</v>
      </c>
      <c r="V51" s="41" t="s">
        <v>27</v>
      </c>
      <c r="W51" s="41" t="s">
        <v>27</v>
      </c>
      <c r="X51" s="41" t="s">
        <v>27</v>
      </c>
      <c r="Y51" s="41" t="s">
        <v>27</v>
      </c>
      <c r="Z51" s="41" t="s">
        <v>27</v>
      </c>
      <c r="AA51" s="41" t="s">
        <v>27</v>
      </c>
      <c r="AB51" s="41" t="s">
        <v>27</v>
      </c>
      <c r="AC51" s="41" t="s">
        <v>27</v>
      </c>
      <c r="AD51" s="41" t="s">
        <v>27</v>
      </c>
      <c r="AE51" s="41" t="s">
        <v>27</v>
      </c>
      <c r="AF51" s="41" t="s">
        <v>12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>SUM(COUNTIF(B53:AF53,"O"),COUNTIF(B53:AF53,"G"),COUNTIF(A53:AF53,"ـــــ"),COUNTIF(A53:AF53,"D"))</f>
        <v>3</v>
      </c>
      <c r="AI52" s="178">
        <f t="shared" si="1"/>
        <v>0</v>
      </c>
      <c r="AJ52" s="180">
        <f>SUM(B52:AF52)</f>
        <v>0</v>
      </c>
      <c r="AK52" s="211"/>
      <c r="AL52" s="182">
        <f>SUM(COUNTIF(B53:AF53,"F"))</f>
        <v>0</v>
      </c>
      <c r="AM52" s="170">
        <f>SUM(COUNTIF(B53:AG53,"V"),COUNTIF(B53:AG53,"M"))</f>
        <v>23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38</v>
      </c>
      <c r="C53" s="40" t="s">
        <v>12</v>
      </c>
      <c r="D53" s="40" t="s">
        <v>12</v>
      </c>
      <c r="E53" s="40" t="s">
        <v>12</v>
      </c>
      <c r="F53" s="40" t="s">
        <v>12</v>
      </c>
      <c r="G53" s="40" t="s">
        <v>12</v>
      </c>
      <c r="H53" s="40" t="s">
        <v>12</v>
      </c>
      <c r="I53" s="40" t="s">
        <v>38</v>
      </c>
      <c r="J53" s="40" t="s">
        <v>12</v>
      </c>
      <c r="K53" s="40" t="s">
        <v>12</v>
      </c>
      <c r="L53" s="40" t="s">
        <v>12</v>
      </c>
      <c r="M53" s="40" t="s">
        <v>12</v>
      </c>
      <c r="N53" s="46" t="s">
        <v>12</v>
      </c>
      <c r="O53" s="46" t="s">
        <v>12</v>
      </c>
      <c r="P53" s="46" t="s">
        <v>38</v>
      </c>
      <c r="Q53" s="46" t="s">
        <v>12</v>
      </c>
      <c r="R53" s="46" t="s">
        <v>12</v>
      </c>
      <c r="S53" s="46" t="s">
        <v>12</v>
      </c>
      <c r="T53" s="46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80</v>
      </c>
      <c r="Z53" s="40" t="s">
        <v>80</v>
      </c>
      <c r="AA53" s="41" t="s">
        <v>29</v>
      </c>
      <c r="AB53" s="40"/>
      <c r="AC53" s="40"/>
      <c r="AD53" s="40"/>
      <c r="AE53" s="40"/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>SUM(COUNTIF(B55:AF55,"O"),COUNTIF(B55:AF55,"G"),COUNTIF(A55:AF55,"ـــــ"),COUNTIF(A55:AF55,"D"))</f>
        <v>0</v>
      </c>
      <c r="AI54" s="178">
        <f t="shared" si="1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>SUM(COUNTIF(B57:AF57,"O"),COUNTIF(B57:AF57,"G"),COUNTIF(A57:AF57,"ـــــ"),COUNTIF(A57:AF57,"D"))</f>
        <v>0</v>
      </c>
      <c r="AI56" s="178">
        <f t="shared" si="1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>SUM(COUNTIF(B59:AF59,"O"),COUNTIF(B59:AF59,"G"),COUNTIF(A59:AF59,"ـــــ"),COUNTIF(A59:AF59,"D"))</f>
        <v>0</v>
      </c>
      <c r="AI58" s="178">
        <f t="shared" si="1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>SUM(COUNTIF(B61:AF61,"O"),COUNTIF(B61:AF61,"G"),COUNTIF(A61:AF61,"ـــــ"),COUNTIF(A61:AF61,"D"))</f>
        <v>0</v>
      </c>
      <c r="AI60" s="178">
        <f t="shared" si="1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>SUM(COUNTIF(B63:AF63,"O"),COUNTIF(B63:AF63,"G"),COUNTIF(A63:AF63,"ـــــ"),COUNTIF(A63:AF63,"D"))</f>
        <v>0</v>
      </c>
      <c r="AI62" s="178">
        <f t="shared" si="1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>SUM(COUNTIF(B65:AF65,"O"),COUNTIF(B65:AF65,"G"),COUNTIF(A65:AF65,"ـــــ"),COUNTIF(A65:AF65,"D"))</f>
        <v>0</v>
      </c>
      <c r="AI64" s="178">
        <f t="shared" si="1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-8</v>
      </c>
      <c r="AC67" s="157"/>
      <c r="AD67" s="160" t="s">
        <v>46</v>
      </c>
      <c r="AE67" s="161"/>
      <c r="AF67" s="162"/>
      <c r="AG67" s="59"/>
      <c r="AH67" s="166">
        <f>SUM(AH42:AH65)</f>
        <v>67</v>
      </c>
      <c r="AI67" s="168">
        <f>SUM(AI42:AI65)</f>
        <v>75</v>
      </c>
      <c r="AJ67" s="152">
        <f>SUM(AJ42:AJ65)</f>
        <v>44</v>
      </c>
      <c r="AK67" s="60"/>
      <c r="AL67" s="154">
        <f>SUM(AL42:AL65)</f>
        <v>0</v>
      </c>
      <c r="AM67" s="137">
        <f t="shared" ref="AM67:AW67" si="2">SUM(AM42:AM65)</f>
        <v>24</v>
      </c>
      <c r="AN67" s="137">
        <f t="shared" si="2"/>
        <v>3</v>
      </c>
      <c r="AO67" s="137">
        <f t="shared" si="2"/>
        <v>0</v>
      </c>
      <c r="AP67" s="137">
        <f t="shared" si="2"/>
        <v>0</v>
      </c>
      <c r="AQ67" s="137">
        <f t="shared" si="2"/>
        <v>0</v>
      </c>
      <c r="AR67" s="137">
        <f t="shared" si="2"/>
        <v>0</v>
      </c>
      <c r="AS67" s="137">
        <f t="shared" si="2"/>
        <v>0</v>
      </c>
      <c r="AT67" s="137">
        <f t="shared" si="2"/>
        <v>0</v>
      </c>
      <c r="AU67" s="137">
        <f t="shared" si="2"/>
        <v>0</v>
      </c>
      <c r="AV67" s="137">
        <f t="shared" si="2"/>
        <v>0</v>
      </c>
      <c r="AW67" s="137">
        <f t="shared" si="2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14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6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80" zoomScaleNormal="80" workbookViewId="0">
      <pane xSplit="1" ySplit="9" topLeftCell="B48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16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11214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88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>
        <v>4</v>
      </c>
      <c r="C10" s="96"/>
      <c r="D10" s="96">
        <v>4</v>
      </c>
      <c r="E10" s="96">
        <v>4</v>
      </c>
      <c r="F10" s="96">
        <v>4</v>
      </c>
      <c r="G10" s="96"/>
      <c r="H10" s="96"/>
      <c r="I10" s="96">
        <v>4</v>
      </c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>
        <v>4</v>
      </c>
      <c r="AA10" s="96">
        <v>4</v>
      </c>
      <c r="AB10" s="96">
        <v>4</v>
      </c>
      <c r="AC10" s="96">
        <v>4</v>
      </c>
      <c r="AD10" s="96">
        <v>4</v>
      </c>
      <c r="AE10" s="96">
        <v>4</v>
      </c>
      <c r="AF10" s="96">
        <v>4</v>
      </c>
      <c r="AG10" s="39"/>
      <c r="AH10" s="176">
        <f t="shared" ref="AH10:AH32" si="0">SUM(COUNTIF(B11:AF11,"O"),COUNTIF(B11:AF11,"G"),COUNTIF(A11:AF11,"ـــــ"),COUNTIF(A11:AF11,"D"))</f>
        <v>16</v>
      </c>
      <c r="AI10" s="178">
        <f>SUM(COUNTIF(B11:AF11,"T"),COUNTIF(B11:AF11,"C"),COUNTIF(B11:AF11,"W"),COUNTIF(B11:AF11,"R"))</f>
        <v>15</v>
      </c>
      <c r="AJ10" s="180">
        <f>SUM(B10:AF10)</f>
        <v>48</v>
      </c>
      <c r="AK10" s="202">
        <v>2017</v>
      </c>
      <c r="AL10" s="203">
        <f>SUM(COUNTIF(B11:AF11,"F"))</f>
        <v>0</v>
      </c>
      <c r="AM10" s="193">
        <f>SUM(COUNTIF(B11:AG11,"V"),COUNTIF(B11:AG11,"M"))</f>
        <v>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29</v>
      </c>
      <c r="G11" s="41" t="s">
        <v>29</v>
      </c>
      <c r="H11" s="41" t="s">
        <v>29</v>
      </c>
      <c r="I11" s="41" t="s">
        <v>29</v>
      </c>
      <c r="J11" s="41" t="s">
        <v>28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27</v>
      </c>
      <c r="R11" s="41" t="s">
        <v>27</v>
      </c>
      <c r="S11" s="41" t="s">
        <v>27</v>
      </c>
      <c r="T11" s="41" t="s">
        <v>27</v>
      </c>
      <c r="U11" s="41" t="s">
        <v>27</v>
      </c>
      <c r="V11" s="41" t="s">
        <v>27</v>
      </c>
      <c r="W11" s="41" t="s">
        <v>27</v>
      </c>
      <c r="X11" s="41" t="s">
        <v>28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96"/>
      <c r="C12" s="96">
        <v>4</v>
      </c>
      <c r="D12" s="96">
        <v>4</v>
      </c>
      <c r="E12" s="96">
        <v>4</v>
      </c>
      <c r="F12" s="105">
        <v>2</v>
      </c>
      <c r="G12" s="105">
        <v>2</v>
      </c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44" t="s">
        <v>38</v>
      </c>
      <c r="S12" s="38"/>
      <c r="T12" s="38"/>
      <c r="U12" s="96"/>
      <c r="V12" s="96">
        <v>4</v>
      </c>
      <c r="W12" s="96"/>
      <c r="X12" s="96">
        <v>4</v>
      </c>
      <c r="Y12" s="96">
        <v>4</v>
      </c>
      <c r="Z12" s="96"/>
      <c r="AA12" s="96"/>
      <c r="AB12" s="96"/>
      <c r="AC12" s="96"/>
      <c r="AD12" s="208"/>
      <c r="AE12" s="209"/>
      <c r="AF12" s="210"/>
      <c r="AG12" s="45"/>
      <c r="AH12" s="176">
        <f t="shared" si="0"/>
        <v>14</v>
      </c>
      <c r="AI12" s="178">
        <f>SUM(COUNTIF(B13:AF13,"T"),COUNTIF(B13:AF13,"C"),COUNTIF(B13:AF13,"W"),COUNTIF(B13:AF13,"R"))</f>
        <v>14</v>
      </c>
      <c r="AJ12" s="180">
        <f>SUM(B12:AF12)</f>
        <v>28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28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6" t="s">
        <v>27</v>
      </c>
      <c r="S13" s="41" t="s">
        <v>27</v>
      </c>
      <c r="T13" s="41" t="s">
        <v>27</v>
      </c>
      <c r="U13" s="41" t="s">
        <v>28</v>
      </c>
      <c r="V13" s="41" t="s">
        <v>29</v>
      </c>
      <c r="W13" s="41" t="s">
        <v>29</v>
      </c>
      <c r="X13" s="41" t="s">
        <v>29</v>
      </c>
      <c r="Y13" s="41" t="s">
        <v>29</v>
      </c>
      <c r="Z13" s="41" t="s">
        <v>29</v>
      </c>
      <c r="AA13" s="41" t="s">
        <v>29</v>
      </c>
      <c r="AB13" s="41" t="s">
        <v>29</v>
      </c>
      <c r="AC13" s="41" t="s">
        <v>29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96">
        <v>4</v>
      </c>
      <c r="D14" s="96"/>
      <c r="E14" s="96"/>
      <c r="F14" s="38"/>
      <c r="G14" s="96">
        <v>4</v>
      </c>
      <c r="H14" s="96"/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38"/>
      <c r="W14" s="38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76">
        <f t="shared" si="0"/>
        <v>5</v>
      </c>
      <c r="AI14" s="178">
        <f>SUM(COUNTIF(B15:AF15,"T"),COUNTIF(B15:AF15,"C"),COUNTIF(B15:AF15,"W"),COUNTIF(B15:AF15,"R"))</f>
        <v>13</v>
      </c>
      <c r="AJ14" s="180">
        <f>SUM(B14:AF14)</f>
        <v>8</v>
      </c>
      <c r="AK14" s="211"/>
      <c r="AL14" s="204">
        <f>SUM(COUNTIF(B15:AF15,"F"))</f>
        <v>0</v>
      </c>
      <c r="AM14" s="193">
        <f>SUM(COUNTIF(B15:AG15,"V"),COUNTIF(B15:AG15,"M"))</f>
        <v>12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1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29</v>
      </c>
      <c r="C15" s="41" t="s">
        <v>29</v>
      </c>
      <c r="D15" s="41" t="s">
        <v>29</v>
      </c>
      <c r="E15" s="41" t="s">
        <v>20</v>
      </c>
      <c r="F15" s="41" t="s">
        <v>29</v>
      </c>
      <c r="G15" s="41" t="s">
        <v>29</v>
      </c>
      <c r="H15" s="41" t="s">
        <v>28</v>
      </c>
      <c r="I15" s="41" t="s">
        <v>27</v>
      </c>
      <c r="J15" s="41" t="s">
        <v>27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12</v>
      </c>
      <c r="V15" s="41" t="s">
        <v>12</v>
      </c>
      <c r="W15" s="41" t="s">
        <v>12</v>
      </c>
      <c r="X15" s="41" t="s">
        <v>12</v>
      </c>
      <c r="Y15" s="41" t="s">
        <v>38</v>
      </c>
      <c r="Z15" s="41" t="s">
        <v>12</v>
      </c>
      <c r="AA15" s="41" t="s">
        <v>12</v>
      </c>
      <c r="AB15" s="41" t="s">
        <v>12</v>
      </c>
      <c r="AC15" s="41" t="s">
        <v>12</v>
      </c>
      <c r="AD15" s="41" t="s">
        <v>12</v>
      </c>
      <c r="AE15" s="41" t="s">
        <v>12</v>
      </c>
      <c r="AF15" s="41" t="s">
        <v>38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48"/>
      <c r="AG16" s="39"/>
      <c r="AH16" s="176">
        <f t="shared" si="0"/>
        <v>0</v>
      </c>
      <c r="AI16" s="178">
        <f>SUM(COUNTIF(B17:AF17,"T"),COUNTIF(B17:AF17,"C"),COUNTIF(B17:AF17,"W"),COUNTIF(B17:AF17,"R"))</f>
        <v>0</v>
      </c>
      <c r="AJ16" s="180">
        <f>SUM(B16:AF16)</f>
        <v>0</v>
      </c>
      <c r="AK16" s="211"/>
      <c r="AL16" s="204">
        <f>SUM(COUNTIF(B17:AF17,"F"))</f>
        <v>0</v>
      </c>
      <c r="AM16" s="193">
        <f>SUM(COUNTIF(B17:AG17,"V"),COUNTIF(B17:AG17,"M"))</f>
        <v>30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12</v>
      </c>
      <c r="C17" s="99" t="s">
        <v>12</v>
      </c>
      <c r="D17" s="41" t="s">
        <v>12</v>
      </c>
      <c r="E17" s="41" t="s">
        <v>12</v>
      </c>
      <c r="F17" s="41" t="s">
        <v>12</v>
      </c>
      <c r="G17" s="41" t="s">
        <v>12</v>
      </c>
      <c r="H17" s="41" t="s">
        <v>38</v>
      </c>
      <c r="I17" s="41" t="s">
        <v>12</v>
      </c>
      <c r="J17" s="99" t="s">
        <v>12</v>
      </c>
      <c r="K17" s="99" t="s">
        <v>12</v>
      </c>
      <c r="L17" s="99" t="s">
        <v>12</v>
      </c>
      <c r="M17" s="99" t="s">
        <v>12</v>
      </c>
      <c r="N17" s="99" t="s">
        <v>12</v>
      </c>
      <c r="O17" s="99" t="s">
        <v>38</v>
      </c>
      <c r="P17" s="99" t="s">
        <v>12</v>
      </c>
      <c r="Q17" s="99" t="s">
        <v>12</v>
      </c>
      <c r="R17" s="99" t="s">
        <v>12</v>
      </c>
      <c r="S17" s="99" t="s">
        <v>12</v>
      </c>
      <c r="T17" s="99" t="s">
        <v>12</v>
      </c>
      <c r="U17" s="99" t="s">
        <v>12</v>
      </c>
      <c r="V17" s="41" t="s">
        <v>38</v>
      </c>
      <c r="W17" s="99" t="s">
        <v>12</v>
      </c>
      <c r="X17" s="41" t="s">
        <v>12</v>
      </c>
      <c r="Y17" s="41" t="s">
        <v>12</v>
      </c>
      <c r="Z17" s="41" t="s">
        <v>12</v>
      </c>
      <c r="AA17" s="41" t="s">
        <v>12</v>
      </c>
      <c r="AB17" s="41" t="s">
        <v>12</v>
      </c>
      <c r="AC17" s="41" t="s">
        <v>38</v>
      </c>
      <c r="AD17" s="41" t="s">
        <v>12</v>
      </c>
      <c r="AE17" s="41" t="s">
        <v>38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/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38"/>
      <c r="W18" s="96"/>
      <c r="X18" s="96"/>
      <c r="Y18" s="38"/>
      <c r="Z18" s="96"/>
      <c r="AA18" s="38"/>
      <c r="AB18" s="98">
        <v>2</v>
      </c>
      <c r="AC18" s="98">
        <v>2</v>
      </c>
      <c r="AD18" s="98">
        <v>2</v>
      </c>
      <c r="AE18" s="98">
        <v>2</v>
      </c>
      <c r="AF18" s="98">
        <v>6</v>
      </c>
      <c r="AG18" s="39"/>
      <c r="AH18" s="176">
        <f t="shared" si="0"/>
        <v>29</v>
      </c>
      <c r="AI18" s="178">
        <f>SUM(COUNTIF(B19:AF19,"T"),COUNTIF(B19:AF19,"C"),COUNTIF(B19:AF19,"W"),COUNTIF(B19:AF19,"R"))</f>
        <v>0</v>
      </c>
      <c r="AJ18" s="180">
        <f>SUM(B18:AF18)</f>
        <v>14</v>
      </c>
      <c r="AK18" s="211"/>
      <c r="AL18" s="204">
        <f>SUM(COUNTIF(B19:AF19,"F"))</f>
        <v>0</v>
      </c>
      <c r="AM18" s="193">
        <f>SUM(COUNTIF(B19:AG19,"V"),COUNTIF(B19:AG19,"M"))</f>
        <v>2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38</v>
      </c>
      <c r="C19" s="41" t="s">
        <v>12</v>
      </c>
      <c r="D19" s="41" t="s">
        <v>80</v>
      </c>
      <c r="E19" s="41" t="s">
        <v>29</v>
      </c>
      <c r="F19" s="41" t="s">
        <v>29</v>
      </c>
      <c r="G19" s="41" t="s">
        <v>29</v>
      </c>
      <c r="H19" s="41" t="s">
        <v>29</v>
      </c>
      <c r="I19" s="41" t="s">
        <v>29</v>
      </c>
      <c r="J19" s="41" t="s">
        <v>29</v>
      </c>
      <c r="K19" s="41" t="s">
        <v>29</v>
      </c>
      <c r="L19" s="41" t="s">
        <v>29</v>
      </c>
      <c r="M19" s="41" t="s">
        <v>29</v>
      </c>
      <c r="N19" s="41" t="s">
        <v>29</v>
      </c>
      <c r="O19" s="41" t="s">
        <v>29</v>
      </c>
      <c r="P19" s="41" t="s">
        <v>29</v>
      </c>
      <c r="Q19" s="41" t="s">
        <v>29</v>
      </c>
      <c r="R19" s="41" t="s">
        <v>29</v>
      </c>
      <c r="S19" s="41" t="s">
        <v>29</v>
      </c>
      <c r="T19" s="41" t="s">
        <v>29</v>
      </c>
      <c r="U19" s="41" t="s">
        <v>29</v>
      </c>
      <c r="V19" s="41" t="s">
        <v>29</v>
      </c>
      <c r="W19" s="41" t="s">
        <v>29</v>
      </c>
      <c r="X19" s="41" t="s">
        <v>29</v>
      </c>
      <c r="Y19" s="41" t="s">
        <v>29</v>
      </c>
      <c r="Z19" s="41" t="s">
        <v>29</v>
      </c>
      <c r="AA19" s="41" t="s">
        <v>29</v>
      </c>
      <c r="AB19" s="41" t="s">
        <v>29</v>
      </c>
      <c r="AC19" s="41" t="s">
        <v>29</v>
      </c>
      <c r="AD19" s="41" t="s">
        <v>29</v>
      </c>
      <c r="AE19" s="41" t="s">
        <v>29</v>
      </c>
      <c r="AF19" s="41" t="s">
        <v>29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>
        <v>6</v>
      </c>
      <c r="C20" s="98">
        <v>2</v>
      </c>
      <c r="D20" s="98">
        <v>6</v>
      </c>
      <c r="E20" s="98">
        <v>6</v>
      </c>
      <c r="F20" s="98">
        <v>6</v>
      </c>
      <c r="G20" s="98">
        <v>6</v>
      </c>
      <c r="H20" s="98">
        <v>6</v>
      </c>
      <c r="I20" s="98">
        <v>6</v>
      </c>
      <c r="J20" s="98">
        <v>6</v>
      </c>
      <c r="K20" s="98">
        <v>6</v>
      </c>
      <c r="L20" s="98">
        <v>6</v>
      </c>
      <c r="M20" s="98">
        <v>2</v>
      </c>
      <c r="N20" s="98">
        <v>2</v>
      </c>
      <c r="O20" s="98">
        <v>2</v>
      </c>
      <c r="P20" s="98">
        <v>2</v>
      </c>
      <c r="Q20" s="98">
        <v>2</v>
      </c>
      <c r="R20" s="98">
        <v>2</v>
      </c>
      <c r="S20" s="98">
        <v>2</v>
      </c>
      <c r="T20" s="98">
        <v>2</v>
      </c>
      <c r="U20" s="98">
        <v>2</v>
      </c>
      <c r="V20" s="98">
        <v>2</v>
      </c>
      <c r="W20" s="98"/>
      <c r="X20" s="98"/>
      <c r="Y20" s="9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76">
        <f t="shared" si="0"/>
        <v>21</v>
      </c>
      <c r="AI20" s="178">
        <f>SUM(COUNTIF(B21:AF21,"T"),COUNTIF(B21:AF21,"C"),COUNTIF(B21:AF21,"W"),COUNTIF(B21:AF21,"R"))</f>
        <v>9</v>
      </c>
      <c r="AJ20" s="180">
        <f>SUM(B20:AF20)</f>
        <v>82</v>
      </c>
      <c r="AK20" s="211"/>
      <c r="AL20" s="204">
        <f>SUM(COUNTIF(B21:AF21,"F"))</f>
        <v>0</v>
      </c>
      <c r="AM20" s="193">
        <f>SUM(COUNTIF(B21:AG21,"V"),COUNTIF(B21:AG21,"M"))</f>
        <v>0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29</v>
      </c>
      <c r="C21" s="41" t="s">
        <v>29</v>
      </c>
      <c r="D21" s="41" t="s">
        <v>29</v>
      </c>
      <c r="E21" s="41" t="s">
        <v>29</v>
      </c>
      <c r="F21" s="41" t="s">
        <v>29</v>
      </c>
      <c r="G21" s="41" t="s">
        <v>29</v>
      </c>
      <c r="H21" s="41" t="s">
        <v>29</v>
      </c>
      <c r="I21" s="41" t="s">
        <v>29</v>
      </c>
      <c r="J21" s="41" t="s">
        <v>29</v>
      </c>
      <c r="K21" s="41" t="s">
        <v>29</v>
      </c>
      <c r="L21" s="41" t="s">
        <v>29</v>
      </c>
      <c r="M21" s="41" t="s">
        <v>29</v>
      </c>
      <c r="N21" s="41" t="s">
        <v>29</v>
      </c>
      <c r="O21" s="41" t="s">
        <v>29</v>
      </c>
      <c r="P21" s="41" t="s">
        <v>29</v>
      </c>
      <c r="Q21" s="41" t="s">
        <v>29</v>
      </c>
      <c r="R21" s="41" t="s">
        <v>29</v>
      </c>
      <c r="S21" s="41" t="s">
        <v>29</v>
      </c>
      <c r="T21" s="41" t="s">
        <v>29</v>
      </c>
      <c r="U21" s="41" t="s">
        <v>29</v>
      </c>
      <c r="V21" s="41" t="s">
        <v>29</v>
      </c>
      <c r="W21" s="41" t="s">
        <v>28</v>
      </c>
      <c r="X21" s="41" t="s">
        <v>27</v>
      </c>
      <c r="Y21" s="41" t="s">
        <v>27</v>
      </c>
      <c r="Z21" s="41" t="s">
        <v>27</v>
      </c>
      <c r="AA21" s="41" t="s">
        <v>27</v>
      </c>
      <c r="AB21" s="41" t="s">
        <v>27</v>
      </c>
      <c r="AC21" s="41" t="s">
        <v>27</v>
      </c>
      <c r="AD21" s="41" t="s">
        <v>27</v>
      </c>
      <c r="AE21" s="41" t="s">
        <v>27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/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76">
        <f t="shared" si="0"/>
        <v>10</v>
      </c>
      <c r="AI22" s="178">
        <f>SUM(COUNTIF(B23:AF23,"T"),COUNTIF(B23:AF23,"C"),COUNTIF(B23:AF23,"W"),COUNTIF(B23:AF23,"R"))</f>
        <v>21</v>
      </c>
      <c r="AJ22" s="180">
        <f>SUM(B22:AF22)</f>
        <v>0</v>
      </c>
      <c r="AK22" s="189">
        <v>2017</v>
      </c>
      <c r="AL22" s="204">
        <f>SUM(COUNTIF(B23:AF23,"F"))</f>
        <v>0</v>
      </c>
      <c r="AM22" s="193">
        <f>SUM(COUNTIF(B23:AG23,"V"),COUNTIF(B23:AG23,"M"))</f>
        <v>0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27</v>
      </c>
      <c r="C23" s="41" t="s">
        <v>27</v>
      </c>
      <c r="D23" s="41" t="s">
        <v>27</v>
      </c>
      <c r="E23" s="41" t="s">
        <v>27</v>
      </c>
      <c r="F23" s="41" t="s">
        <v>27</v>
      </c>
      <c r="G23" s="41" t="s">
        <v>27</v>
      </c>
      <c r="H23" s="41" t="s">
        <v>27</v>
      </c>
      <c r="I23" s="41" t="s">
        <v>27</v>
      </c>
      <c r="J23" s="41" t="s">
        <v>27</v>
      </c>
      <c r="K23" s="41" t="s">
        <v>27</v>
      </c>
      <c r="L23" s="41" t="s">
        <v>27</v>
      </c>
      <c r="M23" s="41" t="s">
        <v>27</v>
      </c>
      <c r="N23" s="41" t="s">
        <v>27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28</v>
      </c>
      <c r="W23" s="41" t="s">
        <v>29</v>
      </c>
      <c r="X23" s="41" t="s">
        <v>29</v>
      </c>
      <c r="Y23" s="41" t="s">
        <v>29</v>
      </c>
      <c r="Z23" s="41" t="s">
        <v>29</v>
      </c>
      <c r="AA23" s="41" t="s">
        <v>29</v>
      </c>
      <c r="AB23" s="41" t="s">
        <v>29</v>
      </c>
      <c r="AC23" s="41" t="s">
        <v>80</v>
      </c>
      <c r="AD23" s="41" t="s">
        <v>80</v>
      </c>
      <c r="AE23" s="41" t="s">
        <v>80</v>
      </c>
      <c r="AF23" s="41" t="s">
        <v>80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96">
        <v>4</v>
      </c>
      <c r="C24" s="96">
        <v>4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96">
        <v>4</v>
      </c>
      <c r="O24" s="96">
        <v>4</v>
      </c>
      <c r="P24" s="96">
        <v>4</v>
      </c>
      <c r="Q24" s="96">
        <v>4</v>
      </c>
      <c r="R24" s="96">
        <v>4</v>
      </c>
      <c r="S24" s="96">
        <v>4</v>
      </c>
      <c r="T24" s="96">
        <v>4</v>
      </c>
      <c r="U24" s="96">
        <v>4</v>
      </c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76">
        <f t="shared" si="0"/>
        <v>20</v>
      </c>
      <c r="AI24" s="178">
        <f>SUM(COUNTIF(B25:AF25,"T"),COUNTIF(B25:AF25,"C"),COUNTIF(B25:AF25,"W"),COUNTIF(B25:AF25,"R"))</f>
        <v>11</v>
      </c>
      <c r="AJ24" s="180">
        <f>SUM(B24:AF24)</f>
        <v>40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1" t="s">
        <v>29</v>
      </c>
      <c r="I25" s="41" t="s">
        <v>29</v>
      </c>
      <c r="J25" s="41" t="s">
        <v>29</v>
      </c>
      <c r="K25" s="41" t="s">
        <v>29</v>
      </c>
      <c r="L25" s="41" t="s">
        <v>29</v>
      </c>
      <c r="M25" s="41" t="s">
        <v>29</v>
      </c>
      <c r="N25" s="41" t="s">
        <v>29</v>
      </c>
      <c r="O25" s="41" t="s">
        <v>29</v>
      </c>
      <c r="P25" s="41" t="s">
        <v>29</v>
      </c>
      <c r="Q25" s="41" t="s">
        <v>29</v>
      </c>
      <c r="R25" s="41" t="s">
        <v>29</v>
      </c>
      <c r="S25" s="41" t="s">
        <v>29</v>
      </c>
      <c r="T25" s="41" t="s">
        <v>29</v>
      </c>
      <c r="U25" s="41" t="s">
        <v>29</v>
      </c>
      <c r="V25" s="46" t="s">
        <v>28</v>
      </c>
      <c r="W25" s="46" t="s">
        <v>27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38</v>
      </c>
      <c r="C26" s="38" t="s">
        <v>38</v>
      </c>
      <c r="D26" s="38" t="s">
        <v>38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38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 t="shared" si="0"/>
        <v>0</v>
      </c>
      <c r="AI26" s="178">
        <f>SUM(COUNTIF(B27:AF27,"T"),COUNTIF(B27:AF27,"C"),COUNTIF(B27:AF27,"W"),COUNTIF(B27:AF27,"R"))</f>
        <v>30</v>
      </c>
      <c r="AJ26" s="180">
        <f>SUM(B26:AF26)</f>
        <v>0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27</v>
      </c>
      <c r="V27" s="41" t="s">
        <v>27</v>
      </c>
      <c r="W27" s="41" t="s">
        <v>27</v>
      </c>
      <c r="X27" s="41" t="s">
        <v>27</v>
      </c>
      <c r="Y27" s="41" t="s">
        <v>27</v>
      </c>
      <c r="Z27" s="41" t="s">
        <v>27</v>
      </c>
      <c r="AA27" s="41" t="s">
        <v>27</v>
      </c>
      <c r="AB27" s="41" t="s">
        <v>27</v>
      </c>
      <c r="AC27" s="41" t="s">
        <v>27</v>
      </c>
      <c r="AD27" s="41" t="s">
        <v>27</v>
      </c>
      <c r="AE27" s="41" t="s">
        <v>27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96">
        <v>4</v>
      </c>
      <c r="E28" s="44"/>
      <c r="F28" s="44"/>
      <c r="G28" s="96">
        <v>4</v>
      </c>
      <c r="H28" s="44"/>
      <c r="I28" s="96">
        <v>4</v>
      </c>
      <c r="J28" s="96">
        <v>4</v>
      </c>
      <c r="K28" s="44"/>
      <c r="L28" s="44"/>
      <c r="M28" s="96">
        <v>4</v>
      </c>
      <c r="N28" s="44"/>
      <c r="O28" s="44"/>
      <c r="P28" s="44"/>
      <c r="Q28" s="44"/>
      <c r="R28" s="44"/>
      <c r="S28" s="44"/>
      <c r="T28" s="44"/>
      <c r="U28" s="44"/>
      <c r="V28" s="44"/>
      <c r="W28" s="44" t="s">
        <v>38</v>
      </c>
      <c r="X28" s="44" t="s">
        <v>38</v>
      </c>
      <c r="Y28" s="44"/>
      <c r="Z28" s="44"/>
      <c r="AA28" s="44"/>
      <c r="AB28" s="44"/>
      <c r="AC28" s="44"/>
      <c r="AD28" s="44"/>
      <c r="AE28" s="107">
        <v>4</v>
      </c>
      <c r="AF28" s="44"/>
      <c r="AG28" s="39"/>
      <c r="AH28" s="176">
        <f t="shared" si="0"/>
        <v>16</v>
      </c>
      <c r="AI28" s="178">
        <f>SUM(COUNTIF(B29:AF29,"T"),COUNTIF(B29:AF29,"C"),COUNTIF(B29:AF29,"W"),COUNTIF(B29:AF29,"R"))</f>
        <v>15</v>
      </c>
      <c r="AJ28" s="180">
        <f>SUM(B28:AF28)</f>
        <v>24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6" t="s">
        <v>28</v>
      </c>
      <c r="C29" s="41" t="s">
        <v>29</v>
      </c>
      <c r="D29" s="41" t="s">
        <v>29</v>
      </c>
      <c r="E29" s="41" t="s">
        <v>29</v>
      </c>
      <c r="F29" s="41" t="s">
        <v>29</v>
      </c>
      <c r="G29" s="41" t="s">
        <v>29</v>
      </c>
      <c r="H29" s="41" t="s">
        <v>29</v>
      </c>
      <c r="I29" s="41" t="s">
        <v>29</v>
      </c>
      <c r="J29" s="41" t="s">
        <v>29</v>
      </c>
      <c r="K29" s="41" t="s">
        <v>29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6" t="s">
        <v>28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27</v>
      </c>
      <c r="W29" s="46" t="s">
        <v>27</v>
      </c>
      <c r="X29" s="46" t="s">
        <v>27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28</v>
      </c>
      <c r="AE29" s="41" t="s">
        <v>29</v>
      </c>
      <c r="AF29" s="41" t="s">
        <v>29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110">
        <v>4</v>
      </c>
      <c r="C30" s="110">
        <v>4</v>
      </c>
      <c r="D30" s="38"/>
      <c r="E30" s="110">
        <v>4</v>
      </c>
      <c r="F30" s="110">
        <v>4</v>
      </c>
      <c r="G30" s="110">
        <v>4</v>
      </c>
      <c r="H30" s="110">
        <v>4</v>
      </c>
      <c r="I30" s="110">
        <v>4</v>
      </c>
      <c r="J30" s="110">
        <v>4</v>
      </c>
      <c r="K30" s="110">
        <v>4</v>
      </c>
      <c r="L30" s="110">
        <v>4</v>
      </c>
      <c r="M30" s="110">
        <v>4</v>
      </c>
      <c r="N30" s="110">
        <v>4</v>
      </c>
      <c r="O30" s="110">
        <v>4</v>
      </c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76">
        <f t="shared" si="0"/>
        <v>17</v>
      </c>
      <c r="AI30" s="178">
        <f>SUM(COUNTIF(B31:AF31,"T"),COUNTIF(B31:AF31,"C"),COUNTIF(B31:AF31,"W"),COUNTIF(B31:AF31,"R"))</f>
        <v>13</v>
      </c>
      <c r="AJ30" s="180">
        <f>SUM(B30:AF30)</f>
        <v>52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29</v>
      </c>
      <c r="G31" s="41" t="s">
        <v>29</v>
      </c>
      <c r="H31" s="41" t="s">
        <v>29</v>
      </c>
      <c r="I31" s="41" t="s">
        <v>29</v>
      </c>
      <c r="J31" s="41" t="s">
        <v>29</v>
      </c>
      <c r="K31" s="41" t="s">
        <v>29</v>
      </c>
      <c r="L31" s="41" t="s">
        <v>29</v>
      </c>
      <c r="M31" s="41" t="s">
        <v>29</v>
      </c>
      <c r="N31" s="41" t="s">
        <v>29</v>
      </c>
      <c r="O31" s="41" t="s">
        <v>29</v>
      </c>
      <c r="P31" s="41" t="s">
        <v>29</v>
      </c>
      <c r="Q31" s="41" t="s">
        <v>29</v>
      </c>
      <c r="R31" s="41" t="s">
        <v>29</v>
      </c>
      <c r="S31" s="41" t="s">
        <v>28</v>
      </c>
      <c r="T31" s="41" t="s">
        <v>27</v>
      </c>
      <c r="U31" s="41" t="s">
        <v>27</v>
      </c>
      <c r="V31" s="41" t="s">
        <v>27</v>
      </c>
      <c r="W31" s="41" t="s">
        <v>27</v>
      </c>
      <c r="X31" s="41" t="s">
        <v>27</v>
      </c>
      <c r="Y31" s="41" t="s">
        <v>27</v>
      </c>
      <c r="Z31" s="41" t="s">
        <v>27</v>
      </c>
      <c r="AA31" s="41" t="s">
        <v>27</v>
      </c>
      <c r="AB31" s="41" t="s">
        <v>27</v>
      </c>
      <c r="AC31" s="41" t="s">
        <v>27</v>
      </c>
      <c r="AD31" s="41" t="s">
        <v>27</v>
      </c>
      <c r="AE31" s="41" t="s">
        <v>27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110">
        <v>4</v>
      </c>
      <c r="I32" s="110">
        <v>4</v>
      </c>
      <c r="J32" s="44"/>
      <c r="K32" s="44"/>
      <c r="L32" s="44"/>
      <c r="M32" s="44"/>
      <c r="N32" s="44"/>
      <c r="O32" s="44"/>
      <c r="P32" s="44"/>
      <c r="Q32" s="110">
        <v>4</v>
      </c>
      <c r="R32" s="110">
        <v>4</v>
      </c>
      <c r="S32" s="44"/>
      <c r="T32" s="44"/>
      <c r="U32" s="44"/>
      <c r="V32" s="44"/>
      <c r="W32" s="44"/>
      <c r="X32" s="44"/>
      <c r="Y32" s="44" t="s">
        <v>38</v>
      </c>
      <c r="Z32" s="44"/>
      <c r="AA32" s="44"/>
      <c r="AB32" s="44"/>
      <c r="AC32" s="44"/>
      <c r="AD32" s="44"/>
      <c r="AE32" s="44"/>
      <c r="AF32" s="44"/>
      <c r="AG32" s="39"/>
      <c r="AH32" s="176">
        <f t="shared" si="0"/>
        <v>16</v>
      </c>
      <c r="AI32" s="178">
        <f>SUM(COUNTIF(B33:AF33,"T"),COUNTIF(B33:AF33,"C"),COUNTIF(B33:AF33,"W"),COUNTIF(B33:AF33,"R"))</f>
        <v>15</v>
      </c>
      <c r="AJ32" s="180">
        <f>SUM(B32:AF32)</f>
        <v>16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27</v>
      </c>
      <c r="C33" s="41" t="s">
        <v>27</v>
      </c>
      <c r="D33" s="41" t="s">
        <v>27</v>
      </c>
      <c r="E33" s="41" t="s">
        <v>27</v>
      </c>
      <c r="F33" s="41" t="s">
        <v>27</v>
      </c>
      <c r="G33" s="41" t="s">
        <v>28</v>
      </c>
      <c r="H33" s="41" t="s">
        <v>29</v>
      </c>
      <c r="I33" s="41" t="s">
        <v>29</v>
      </c>
      <c r="J33" s="41" t="s">
        <v>29</v>
      </c>
      <c r="K33" s="41" t="s">
        <v>29</v>
      </c>
      <c r="L33" s="41" t="s">
        <v>29</v>
      </c>
      <c r="M33" s="41" t="s">
        <v>29</v>
      </c>
      <c r="N33" s="41" t="s">
        <v>29</v>
      </c>
      <c r="O33" s="41" t="s">
        <v>29</v>
      </c>
      <c r="P33" s="41" t="s">
        <v>29</v>
      </c>
      <c r="Q33" s="41" t="s">
        <v>29</v>
      </c>
      <c r="R33" s="41" t="s">
        <v>29</v>
      </c>
      <c r="S33" s="41" t="s">
        <v>29</v>
      </c>
      <c r="T33" s="41" t="s">
        <v>29</v>
      </c>
      <c r="U33" s="41" t="s">
        <v>29</v>
      </c>
      <c r="V33" s="41" t="s">
        <v>29</v>
      </c>
      <c r="W33" s="41" t="s">
        <v>29</v>
      </c>
      <c r="X33" s="41" t="s">
        <v>28</v>
      </c>
      <c r="Y33" s="41" t="s">
        <v>27</v>
      </c>
      <c r="Z33" s="41" t="s">
        <v>27</v>
      </c>
      <c r="AA33" s="41" t="s">
        <v>27</v>
      </c>
      <c r="AB33" s="41" t="s">
        <v>27</v>
      </c>
      <c r="AC33" s="41" t="s">
        <v>27</v>
      </c>
      <c r="AD33" s="41" t="s">
        <v>27</v>
      </c>
      <c r="AE33" s="41" t="s">
        <v>27</v>
      </c>
      <c r="AF33" s="41" t="s">
        <v>27</v>
      </c>
      <c r="AG33" s="56"/>
      <c r="AH33" s="177"/>
      <c r="AI33" s="179"/>
      <c r="AJ33" s="181"/>
      <c r="AK33" s="191"/>
      <c r="AL33" s="206"/>
      <c r="AM33" s="193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8</v>
      </c>
      <c r="AC35" s="157"/>
      <c r="AD35" s="160" t="s">
        <v>46</v>
      </c>
      <c r="AE35" s="161"/>
      <c r="AF35" s="162"/>
      <c r="AG35" s="59"/>
      <c r="AH35" s="166">
        <f>SUM(AH10:AH33)</f>
        <v>164</v>
      </c>
      <c r="AI35" s="168">
        <f>SUM(AI10:AI33)</f>
        <v>156</v>
      </c>
      <c r="AJ35" s="152">
        <f>SUM(AJ10:AJ33)</f>
        <v>312</v>
      </c>
      <c r="AK35" s="60"/>
      <c r="AL35" s="259">
        <f>SUM(AL10:AL33)</f>
        <v>0</v>
      </c>
      <c r="AM35" s="251">
        <f t="shared" ref="AM35:AY35" si="1">SUM(AM10:AM33)</f>
        <v>44</v>
      </c>
      <c r="AN35" s="251">
        <f t="shared" si="1"/>
        <v>0</v>
      </c>
      <c r="AO35" s="251">
        <f t="shared" si="1"/>
        <v>0</v>
      </c>
      <c r="AP35" s="251">
        <f t="shared" si="1"/>
        <v>0</v>
      </c>
      <c r="AQ35" s="251">
        <f t="shared" si="1"/>
        <v>0</v>
      </c>
      <c r="AR35" s="251">
        <f t="shared" si="1"/>
        <v>0</v>
      </c>
      <c r="AS35" s="251">
        <f t="shared" si="1"/>
        <v>0</v>
      </c>
      <c r="AT35" s="251">
        <f t="shared" si="1"/>
        <v>0</v>
      </c>
      <c r="AU35" s="251">
        <f t="shared" si="1"/>
        <v>1</v>
      </c>
      <c r="AV35" s="251">
        <f t="shared" si="1"/>
        <v>0</v>
      </c>
      <c r="AW35" s="251">
        <f t="shared" si="1"/>
        <v>0</v>
      </c>
      <c r="AX35" s="251">
        <f t="shared" si="1"/>
        <v>0</v>
      </c>
      <c r="AY35" s="253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'[1]2016'!AE10</f>
        <v>-3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5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103">
        <v>4</v>
      </c>
      <c r="H42" s="103">
        <v>4</v>
      </c>
      <c r="I42" s="103">
        <v>4</v>
      </c>
      <c r="J42" s="103">
        <v>4</v>
      </c>
      <c r="K42" s="103">
        <v>4</v>
      </c>
      <c r="L42" s="37"/>
      <c r="M42" s="37"/>
      <c r="N42" s="37"/>
      <c r="O42" s="103">
        <v>4</v>
      </c>
      <c r="P42" s="37"/>
      <c r="Q42" s="103">
        <v>4</v>
      </c>
      <c r="R42" s="103">
        <v>4</v>
      </c>
      <c r="S42" s="103">
        <v>4</v>
      </c>
      <c r="T42" s="37"/>
      <c r="U42" s="37"/>
      <c r="V42" s="37"/>
      <c r="W42" s="37"/>
      <c r="X42" s="103">
        <v>4</v>
      </c>
      <c r="Y42" s="103">
        <v>4</v>
      </c>
      <c r="Z42" s="37"/>
      <c r="AA42" s="103">
        <v>4</v>
      </c>
      <c r="AB42" s="103">
        <v>4</v>
      </c>
      <c r="AC42" s="37"/>
      <c r="AD42" s="37"/>
      <c r="AE42" s="37"/>
      <c r="AF42" s="37"/>
      <c r="AG42" s="39"/>
      <c r="AH42" s="176">
        <f t="shared" ref="AH42:AH64" si="2">SUM(COUNTIF(B43:AF43,"O"),COUNTIF(B43:AF43,"G"),COUNTIF(A43:AF43,"ـــــ"),COUNTIF(A43:AF43,"D"))</f>
        <v>22</v>
      </c>
      <c r="AI42" s="178">
        <f t="shared" ref="AI42:AI64" si="3">SUM(COUNTIF(B43:AF43,"T"),COUNTIF(B43:AF43,"C"),COUNTIF(B43:AF43,"R"))</f>
        <v>9</v>
      </c>
      <c r="AJ42" s="180">
        <f>SUM(B42:AF42)</f>
        <v>52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28</v>
      </c>
      <c r="G43" s="40" t="s">
        <v>89</v>
      </c>
      <c r="H43" s="40" t="s">
        <v>89</v>
      </c>
      <c r="I43" s="40" t="s">
        <v>89</v>
      </c>
      <c r="J43" s="40" t="s">
        <v>89</v>
      </c>
      <c r="K43" s="40" t="s">
        <v>89</v>
      </c>
      <c r="L43" s="40" t="s">
        <v>89</v>
      </c>
      <c r="M43" s="40" t="s">
        <v>89</v>
      </c>
      <c r="N43" s="40" t="s">
        <v>89</v>
      </c>
      <c r="O43" s="40" t="s">
        <v>89</v>
      </c>
      <c r="P43" s="40" t="s">
        <v>89</v>
      </c>
      <c r="Q43" s="40" t="s">
        <v>89</v>
      </c>
      <c r="R43" s="40" t="s">
        <v>89</v>
      </c>
      <c r="S43" s="40" t="s">
        <v>89</v>
      </c>
      <c r="T43" s="40" t="s">
        <v>89</v>
      </c>
      <c r="U43" s="40" t="s">
        <v>89</v>
      </c>
      <c r="V43" s="40" t="s">
        <v>89</v>
      </c>
      <c r="W43" s="40" t="s">
        <v>89</v>
      </c>
      <c r="X43" s="40" t="s">
        <v>89</v>
      </c>
      <c r="Y43" s="40" t="s">
        <v>89</v>
      </c>
      <c r="Z43" s="40" t="s">
        <v>89</v>
      </c>
      <c r="AA43" s="40" t="s">
        <v>89</v>
      </c>
      <c r="AB43" s="40" t="s">
        <v>89</v>
      </c>
      <c r="AC43" s="40" t="s">
        <v>28</v>
      </c>
      <c r="AD43" s="40" t="s">
        <v>27</v>
      </c>
      <c r="AE43" s="40" t="s">
        <v>27</v>
      </c>
      <c r="AF43" s="40" t="s">
        <v>27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103">
        <v>4</v>
      </c>
      <c r="Z44" s="103">
        <v>4</v>
      </c>
      <c r="AA44" s="44"/>
      <c r="AB44" s="44"/>
      <c r="AC44" s="44"/>
      <c r="AD44" s="196"/>
      <c r="AE44" s="197"/>
      <c r="AF44" s="198"/>
      <c r="AG44" s="45"/>
      <c r="AH44" s="176">
        <f t="shared" si="2"/>
        <v>16</v>
      </c>
      <c r="AI44" s="178">
        <f t="shared" si="3"/>
        <v>12</v>
      </c>
      <c r="AJ44" s="180">
        <f>SUM(B44:AF44)</f>
        <v>8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28</v>
      </c>
      <c r="L45" s="40" t="s">
        <v>89</v>
      </c>
      <c r="M45" s="40" t="s">
        <v>89</v>
      </c>
      <c r="N45" s="40" t="s">
        <v>89</v>
      </c>
      <c r="O45" s="40" t="s">
        <v>89</v>
      </c>
      <c r="P45" s="40" t="s">
        <v>89</v>
      </c>
      <c r="Q45" s="40" t="s">
        <v>89</v>
      </c>
      <c r="R45" s="46" t="s">
        <v>35</v>
      </c>
      <c r="S45" s="46" t="s">
        <v>35</v>
      </c>
      <c r="T45" s="40" t="s">
        <v>89</v>
      </c>
      <c r="U45" s="40" t="s">
        <v>89</v>
      </c>
      <c r="V45" s="40" t="s">
        <v>89</v>
      </c>
      <c r="W45" s="40" t="s">
        <v>89</v>
      </c>
      <c r="X45" s="40" t="s">
        <v>89</v>
      </c>
      <c r="Y45" s="40" t="s">
        <v>89</v>
      </c>
      <c r="Z45" s="40" t="s">
        <v>89</v>
      </c>
      <c r="AA45" s="40" t="s">
        <v>89</v>
      </c>
      <c r="AB45" s="46" t="s">
        <v>28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103">
        <v>4</v>
      </c>
      <c r="AF46" s="37"/>
      <c r="AG46" s="39"/>
      <c r="AH46" s="176">
        <f t="shared" si="2"/>
        <v>8</v>
      </c>
      <c r="AI46" s="178">
        <f t="shared" si="3"/>
        <v>23</v>
      </c>
      <c r="AJ46" s="180">
        <f>SUM(B46:AF46)</f>
        <v>4</v>
      </c>
      <c r="AK46" s="211"/>
      <c r="AL46" s="182">
        <f>SUM(COUNTIF(B47:AF47,"F"))</f>
        <v>0</v>
      </c>
      <c r="AM46" s="170">
        <f>SUM(COUNTIF(B47:AG47,"V"),COUNTIF(B47:AG47,"M"))</f>
        <v>0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27</v>
      </c>
      <c r="Q47" s="40" t="s">
        <v>27</v>
      </c>
      <c r="R47" s="40" t="s">
        <v>27</v>
      </c>
      <c r="S47" s="40" t="s">
        <v>27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28</v>
      </c>
      <c r="Y47" s="40" t="s">
        <v>89</v>
      </c>
      <c r="Z47" s="40" t="s">
        <v>89</v>
      </c>
      <c r="AA47" s="40" t="s">
        <v>89</v>
      </c>
      <c r="AB47" s="40" t="s">
        <v>89</v>
      </c>
      <c r="AC47" s="40" t="s">
        <v>89</v>
      </c>
      <c r="AD47" s="40" t="s">
        <v>89</v>
      </c>
      <c r="AE47" s="40" t="s">
        <v>89</v>
      </c>
      <c r="AF47" s="40" t="s">
        <v>89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>
        <v>4</v>
      </c>
      <c r="D48" s="44"/>
      <c r="E48" s="44"/>
      <c r="F48" s="44">
        <v>4</v>
      </c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103">
        <v>4</v>
      </c>
      <c r="X48" s="103"/>
      <c r="Y48" s="44"/>
      <c r="Z48" s="103">
        <v>4</v>
      </c>
      <c r="AA48" s="44"/>
      <c r="AB48" s="44"/>
      <c r="AC48" s="38"/>
      <c r="AD48" s="96">
        <v>4</v>
      </c>
      <c r="AE48" s="38"/>
      <c r="AF48" s="48"/>
      <c r="AG48" s="39"/>
      <c r="AH48" s="176">
        <f t="shared" si="2"/>
        <v>16</v>
      </c>
      <c r="AI48" s="178">
        <f t="shared" si="3"/>
        <v>14</v>
      </c>
      <c r="AJ48" s="180">
        <f>SUM(B48:AF48)</f>
        <v>20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0" t="s">
        <v>89</v>
      </c>
      <c r="C49" s="40" t="s">
        <v>89</v>
      </c>
      <c r="D49" s="40" t="s">
        <v>89</v>
      </c>
      <c r="E49" s="40" t="s">
        <v>89</v>
      </c>
      <c r="F49" s="40" t="s">
        <v>89</v>
      </c>
      <c r="G49" s="40" t="s">
        <v>89</v>
      </c>
      <c r="H49" s="46" t="s">
        <v>28</v>
      </c>
      <c r="I49" s="46" t="s">
        <v>27</v>
      </c>
      <c r="J49" s="46" t="s">
        <v>27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28</v>
      </c>
      <c r="V49" s="40" t="s">
        <v>89</v>
      </c>
      <c r="W49" s="40" t="s">
        <v>89</v>
      </c>
      <c r="X49" s="40" t="s">
        <v>89</v>
      </c>
      <c r="Y49" s="40" t="s">
        <v>89</v>
      </c>
      <c r="Z49" s="40" t="s">
        <v>89</v>
      </c>
      <c r="AA49" s="40" t="s">
        <v>89</v>
      </c>
      <c r="AB49" s="40" t="s">
        <v>89</v>
      </c>
      <c r="AC49" s="40" t="s">
        <v>89</v>
      </c>
      <c r="AD49" s="40" t="s">
        <v>89</v>
      </c>
      <c r="AE49" s="40" t="s">
        <v>89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103">
        <v>4</v>
      </c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 t="shared" si="2"/>
        <v>17</v>
      </c>
      <c r="AI50" s="178">
        <f t="shared" si="3"/>
        <v>14</v>
      </c>
      <c r="AJ50" s="180">
        <f>SUM(B50:AF50)</f>
        <v>4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89</v>
      </c>
      <c r="C51" s="40" t="s">
        <v>89</v>
      </c>
      <c r="D51" s="40" t="s">
        <v>89</v>
      </c>
      <c r="E51" s="40" t="s">
        <v>89</v>
      </c>
      <c r="F51" s="40" t="s">
        <v>28</v>
      </c>
      <c r="G51" s="40" t="s">
        <v>27</v>
      </c>
      <c r="H51" s="40" t="s">
        <v>27</v>
      </c>
      <c r="I51" s="40" t="s">
        <v>27</v>
      </c>
      <c r="J51" s="40" t="s">
        <v>27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27</v>
      </c>
      <c r="P51" s="40" t="s">
        <v>27</v>
      </c>
      <c r="Q51" s="41" t="s">
        <v>27</v>
      </c>
      <c r="R51" s="41" t="s">
        <v>27</v>
      </c>
      <c r="S51" s="41" t="s">
        <v>28</v>
      </c>
      <c r="T51" s="40" t="s">
        <v>90</v>
      </c>
      <c r="U51" s="40" t="s">
        <v>90</v>
      </c>
      <c r="V51" s="40" t="s">
        <v>90</v>
      </c>
      <c r="W51" s="40" t="s">
        <v>90</v>
      </c>
      <c r="X51" s="40" t="s">
        <v>90</v>
      </c>
      <c r="Y51" s="40" t="s">
        <v>90</v>
      </c>
      <c r="Z51" s="40" t="s">
        <v>90</v>
      </c>
      <c r="AA51" s="40" t="s">
        <v>90</v>
      </c>
      <c r="AB51" s="40" t="s">
        <v>90</v>
      </c>
      <c r="AC51" s="40" t="s">
        <v>90</v>
      </c>
      <c r="AD51" s="40" t="s">
        <v>90</v>
      </c>
      <c r="AE51" s="40" t="s">
        <v>90</v>
      </c>
      <c r="AF51" s="40" t="s">
        <v>90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107">
        <v>4</v>
      </c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 t="shared" si="2"/>
        <v>4</v>
      </c>
      <c r="AI52" s="178">
        <f t="shared" si="3"/>
        <v>14</v>
      </c>
      <c r="AJ52" s="180">
        <f>SUM(B52:AF52)</f>
        <v>4</v>
      </c>
      <c r="AK52" s="211"/>
      <c r="AL52" s="182">
        <f>SUM(COUNTIF(B53:AF53,"F"))</f>
        <v>0</v>
      </c>
      <c r="AM52" s="170">
        <f>SUM(COUNTIF(B53:AG53,"V"),COUNTIF(B53:AG53,"M"))</f>
        <v>9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90</v>
      </c>
      <c r="C53" s="40" t="s">
        <v>90</v>
      </c>
      <c r="D53" s="40" t="s">
        <v>90</v>
      </c>
      <c r="E53" s="40" t="s">
        <v>90</v>
      </c>
      <c r="F53" s="40" t="s">
        <v>28</v>
      </c>
      <c r="G53" s="40" t="s">
        <v>27</v>
      </c>
      <c r="H53" s="40" t="s">
        <v>27</v>
      </c>
      <c r="I53" s="40" t="s">
        <v>27</v>
      </c>
      <c r="J53" s="40" t="s">
        <v>27</v>
      </c>
      <c r="K53" s="40" t="s">
        <v>27</v>
      </c>
      <c r="L53" s="40" t="s">
        <v>27</v>
      </c>
      <c r="M53" s="40" t="s">
        <v>27</v>
      </c>
      <c r="N53" s="40" t="s">
        <v>27</v>
      </c>
      <c r="O53" s="40" t="s">
        <v>27</v>
      </c>
      <c r="P53" s="40" t="s">
        <v>27</v>
      </c>
      <c r="Q53" s="40" t="s">
        <v>27</v>
      </c>
      <c r="R53" s="40" t="s">
        <v>27</v>
      </c>
      <c r="S53" s="40" t="s">
        <v>27</v>
      </c>
      <c r="T53" s="40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12</v>
      </c>
      <c r="Z53" s="40" t="s">
        <v>12</v>
      </c>
      <c r="AA53" s="40" t="s">
        <v>12</v>
      </c>
      <c r="AB53" s="40" t="s">
        <v>12</v>
      </c>
      <c r="AC53" s="40"/>
      <c r="AD53" s="40"/>
      <c r="AE53" s="40"/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 t="shared" si="2"/>
        <v>0</v>
      </c>
      <c r="AI54" s="178">
        <f t="shared" si="3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 t="shared" si="2"/>
        <v>0</v>
      </c>
      <c r="AI56" s="178">
        <f t="shared" si="3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 t="shared" si="2"/>
        <v>0</v>
      </c>
      <c r="AI58" s="178">
        <f t="shared" si="3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 t="shared" si="2"/>
        <v>0</v>
      </c>
      <c r="AI60" s="178">
        <f t="shared" si="3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 t="shared" si="2"/>
        <v>0</v>
      </c>
      <c r="AI62" s="178">
        <f t="shared" si="3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 t="shared" si="2"/>
        <v>0</v>
      </c>
      <c r="AI64" s="178">
        <f t="shared" si="3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-3</v>
      </c>
      <c r="AC67" s="157"/>
      <c r="AD67" s="160" t="s">
        <v>46</v>
      </c>
      <c r="AE67" s="161"/>
      <c r="AF67" s="162"/>
      <c r="AG67" s="59"/>
      <c r="AH67" s="166">
        <f>SUM(AH42:AH65)</f>
        <v>83</v>
      </c>
      <c r="AI67" s="168">
        <f>SUM(AI42:AI65)</f>
        <v>86</v>
      </c>
      <c r="AJ67" s="152">
        <f>SUM(AJ42:AJ65)</f>
        <v>92</v>
      </c>
      <c r="AK67" s="60"/>
      <c r="AL67" s="154">
        <f>SUM(AL42:AL65)</f>
        <v>0</v>
      </c>
      <c r="AM67" s="137">
        <f t="shared" ref="AM67:AW67" si="4">SUM(AM42:AM65)</f>
        <v>9</v>
      </c>
      <c r="AN67" s="137">
        <f t="shared" si="4"/>
        <v>0</v>
      </c>
      <c r="AO67" s="137">
        <f t="shared" si="4"/>
        <v>0</v>
      </c>
      <c r="AP67" s="137">
        <f t="shared" si="4"/>
        <v>0</v>
      </c>
      <c r="AQ67" s="137">
        <f t="shared" si="4"/>
        <v>0</v>
      </c>
      <c r="AR67" s="137">
        <f t="shared" si="4"/>
        <v>0</v>
      </c>
      <c r="AS67" s="137">
        <f t="shared" si="4"/>
        <v>0</v>
      </c>
      <c r="AT67" s="137">
        <f t="shared" si="4"/>
        <v>0</v>
      </c>
      <c r="AU67" s="137">
        <f t="shared" si="4"/>
        <v>0</v>
      </c>
      <c r="AV67" s="137">
        <f t="shared" si="4"/>
        <v>0</v>
      </c>
      <c r="AW67" s="137">
        <f t="shared" si="4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5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2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89" orientation="landscape" r:id="rId1"/>
  <headerFooter alignWithMargins="0">
    <oddFooter>&amp;LREF-07-01-12&amp;CPage 1 of 1&amp;RRev. No.:  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80" zoomScaleNormal="80" workbookViewId="0">
      <pane xSplit="1" ySplit="9" topLeftCell="B4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17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11217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91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76">
        <f t="shared" ref="AH10:AH32" si="0">SUM(COUNTIF(B11:AF11,"O"),COUNTIF(B11:AF11,"G"),COUNTIF(A11:AF11,"ـــــ"),COUNTIF(A11:AF11,"D"))</f>
        <v>0</v>
      </c>
      <c r="AI10" s="178">
        <f>SUM(COUNTIF(B11:AF11,"T"),COUNTIF(B11:AF11,"C"),COUNTIF(B11:AF11,"W"),COUNTIF(B11:AF11,"R"))</f>
        <v>11</v>
      </c>
      <c r="AJ10" s="180">
        <f>SUM(B10:AF10)</f>
        <v>0</v>
      </c>
      <c r="AK10" s="202">
        <v>2017</v>
      </c>
      <c r="AL10" s="203">
        <f>SUM(COUNTIF(B11:AF11,"F"))</f>
        <v>0</v>
      </c>
      <c r="AM10" s="192">
        <f>SUM(COUNTIF(B11:AG11,"V"),COUNTIF(B11:AG11,"M"))</f>
        <v>20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27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12</v>
      </c>
      <c r="N11" s="41" t="s">
        <v>38</v>
      </c>
      <c r="O11" s="41" t="s">
        <v>12</v>
      </c>
      <c r="P11" s="41" t="s">
        <v>12</v>
      </c>
      <c r="Q11" s="41" t="s">
        <v>12</v>
      </c>
      <c r="R11" s="41" t="s">
        <v>12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12</v>
      </c>
      <c r="X11" s="41" t="s">
        <v>12</v>
      </c>
      <c r="Y11" s="41" t="s">
        <v>38</v>
      </c>
      <c r="Z11" s="41" t="s">
        <v>12</v>
      </c>
      <c r="AA11" s="41" t="s">
        <v>12</v>
      </c>
      <c r="AB11" s="41" t="s">
        <v>38</v>
      </c>
      <c r="AC11" s="41" t="s">
        <v>12</v>
      </c>
      <c r="AD11" s="41" t="s">
        <v>12</v>
      </c>
      <c r="AE11" s="41" t="s">
        <v>12</v>
      </c>
      <c r="AF11" s="41" t="s">
        <v>12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96"/>
      <c r="S12" s="38"/>
      <c r="T12" s="38"/>
      <c r="U12" s="96"/>
      <c r="V12" s="96"/>
      <c r="W12" s="96"/>
      <c r="X12" s="96"/>
      <c r="Y12" s="96"/>
      <c r="Z12" s="96"/>
      <c r="AA12" s="96"/>
      <c r="AB12" s="96"/>
      <c r="AC12" s="96"/>
      <c r="AD12" s="208"/>
      <c r="AE12" s="209"/>
      <c r="AF12" s="210"/>
      <c r="AG12" s="45"/>
      <c r="AH12" s="176">
        <f t="shared" si="0"/>
        <v>0</v>
      </c>
      <c r="AI12" s="178">
        <f>SUM(COUNTIF(B13:AF13,"T"),COUNTIF(B13:AF13,"C"),COUNTIF(B13:AF13,"W"),COUNTIF(B13:AF13,"R"))</f>
        <v>0</v>
      </c>
      <c r="AJ12" s="180">
        <f>SUM(B12:AF12)</f>
        <v>0</v>
      </c>
      <c r="AK12" s="211"/>
      <c r="AL12" s="204">
        <f>SUM(COUNTIF(B13:AF13,"F"))</f>
        <v>0</v>
      </c>
      <c r="AM12" s="193">
        <f>SUM(COUNTIF(B13:AG13,"V"),COUNTIF(B13:AG13,"M"))</f>
        <v>28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12</v>
      </c>
      <c r="C13" s="41" t="s">
        <v>12</v>
      </c>
      <c r="D13" s="41" t="s">
        <v>38</v>
      </c>
      <c r="E13" s="41" t="s">
        <v>12</v>
      </c>
      <c r="F13" s="41" t="s">
        <v>12</v>
      </c>
      <c r="G13" s="41" t="s">
        <v>12</v>
      </c>
      <c r="H13" s="41" t="s">
        <v>12</v>
      </c>
      <c r="I13" s="41" t="s">
        <v>12</v>
      </c>
      <c r="J13" s="41" t="s">
        <v>12</v>
      </c>
      <c r="K13" s="41" t="s">
        <v>38</v>
      </c>
      <c r="L13" s="41" t="s">
        <v>12</v>
      </c>
      <c r="M13" s="41" t="s">
        <v>12</v>
      </c>
      <c r="N13" s="41" t="s">
        <v>12</v>
      </c>
      <c r="O13" s="41" t="s">
        <v>12</v>
      </c>
      <c r="P13" s="41" t="s">
        <v>12</v>
      </c>
      <c r="Q13" s="41" t="s">
        <v>12</v>
      </c>
      <c r="R13" s="41" t="s">
        <v>38</v>
      </c>
      <c r="S13" s="41" t="s">
        <v>12</v>
      </c>
      <c r="T13" s="41" t="s">
        <v>12</v>
      </c>
      <c r="U13" s="41" t="s">
        <v>12</v>
      </c>
      <c r="V13" s="41" t="s">
        <v>12</v>
      </c>
      <c r="W13" s="41" t="s">
        <v>12</v>
      </c>
      <c r="X13" s="41" t="s">
        <v>12</v>
      </c>
      <c r="Y13" s="41" t="s">
        <v>38</v>
      </c>
      <c r="Z13" s="41" t="s">
        <v>12</v>
      </c>
      <c r="AA13" s="41" t="s">
        <v>12</v>
      </c>
      <c r="AB13" s="41" t="s">
        <v>12</v>
      </c>
      <c r="AC13" s="41" t="s">
        <v>12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/>
      <c r="F14" s="38"/>
      <c r="G14" s="96"/>
      <c r="H14" s="96"/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96">
        <v>4</v>
      </c>
      <c r="V14" s="43">
        <v>4</v>
      </c>
      <c r="W14" s="96">
        <v>4</v>
      </c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76">
        <f t="shared" si="0"/>
        <v>13</v>
      </c>
      <c r="AI14" s="178">
        <f>SUM(COUNTIF(B15:AF15,"T"),COUNTIF(B15:AF15,"C"),COUNTIF(B15:AF15,"W"),COUNTIF(B15:AF15,"R"))</f>
        <v>0</v>
      </c>
      <c r="AJ14" s="180">
        <f>SUM(B14:AF14)</f>
        <v>12</v>
      </c>
      <c r="AK14" s="211"/>
      <c r="AL14" s="204">
        <f>SUM(COUNTIF(B15:AF15,"F"))</f>
        <v>0</v>
      </c>
      <c r="AM14" s="193">
        <f>SUM(COUNTIF(B15:AG15,"V"),COUNTIF(B15:AG15,"M"))</f>
        <v>18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12</v>
      </c>
      <c r="C15" s="41" t="s">
        <v>12</v>
      </c>
      <c r="D15" s="41" t="s">
        <v>38</v>
      </c>
      <c r="E15" s="41" t="s">
        <v>12</v>
      </c>
      <c r="F15" s="41" t="s">
        <v>12</v>
      </c>
      <c r="G15" s="41" t="s">
        <v>12</v>
      </c>
      <c r="H15" s="41" t="s">
        <v>12</v>
      </c>
      <c r="I15" s="41" t="s">
        <v>12</v>
      </c>
      <c r="J15" s="41" t="s">
        <v>12</v>
      </c>
      <c r="K15" s="41" t="s">
        <v>38</v>
      </c>
      <c r="L15" s="41" t="s">
        <v>12</v>
      </c>
      <c r="M15" s="41" t="s">
        <v>12</v>
      </c>
      <c r="N15" s="41" t="s">
        <v>12</v>
      </c>
      <c r="O15" s="41" t="s">
        <v>12</v>
      </c>
      <c r="P15" s="41" t="s">
        <v>12</v>
      </c>
      <c r="Q15" s="41" t="s">
        <v>12</v>
      </c>
      <c r="R15" s="41" t="s">
        <v>38</v>
      </c>
      <c r="S15" s="41" t="s">
        <v>12</v>
      </c>
      <c r="T15" s="41" t="s">
        <v>80</v>
      </c>
      <c r="U15" s="41" t="s">
        <v>29</v>
      </c>
      <c r="V15" s="41" t="s">
        <v>29</v>
      </c>
      <c r="W15" s="41" t="s">
        <v>29</v>
      </c>
      <c r="X15" s="41" t="s">
        <v>29</v>
      </c>
      <c r="Y15" s="41" t="s">
        <v>29</v>
      </c>
      <c r="Z15" s="41" t="s">
        <v>29</v>
      </c>
      <c r="AA15" s="41" t="s">
        <v>81</v>
      </c>
      <c r="AB15" s="41" t="s">
        <v>81</v>
      </c>
      <c r="AC15" s="41" t="s">
        <v>81</v>
      </c>
      <c r="AD15" s="41" t="s">
        <v>81</v>
      </c>
      <c r="AE15" s="41" t="s">
        <v>81</v>
      </c>
      <c r="AF15" s="41" t="s">
        <v>81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38"/>
      <c r="M16" s="38">
        <v>4</v>
      </c>
      <c r="N16" s="38"/>
      <c r="O16" s="105"/>
      <c r="P16" s="96">
        <v>4</v>
      </c>
      <c r="Q16" s="38">
        <v>4</v>
      </c>
      <c r="R16" s="38">
        <v>4</v>
      </c>
      <c r="S16" s="96">
        <v>4</v>
      </c>
      <c r="T16" s="96">
        <v>4</v>
      </c>
      <c r="U16" s="96">
        <v>4</v>
      </c>
      <c r="V16" s="96">
        <v>4</v>
      </c>
      <c r="W16" s="96">
        <v>4</v>
      </c>
      <c r="X16" s="96">
        <v>4</v>
      </c>
      <c r="Y16" s="96">
        <v>4</v>
      </c>
      <c r="Z16" s="96"/>
      <c r="AA16" s="96"/>
      <c r="AB16" s="96"/>
      <c r="AC16" s="96"/>
      <c r="AD16" s="96"/>
      <c r="AE16" s="96" t="s">
        <v>38</v>
      </c>
      <c r="AF16" s="48"/>
      <c r="AG16" s="39"/>
      <c r="AH16" s="176">
        <f t="shared" si="0"/>
        <v>15</v>
      </c>
      <c r="AI16" s="178">
        <f>SUM(COUNTIF(B17:AF17,"T"),COUNTIF(B17:AF17,"C"),COUNTIF(B17:AF17,"W"),COUNTIF(B17:AF17,"R"))</f>
        <v>15</v>
      </c>
      <c r="AJ16" s="180">
        <f>SUM(B16:AF16)</f>
        <v>44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81</v>
      </c>
      <c r="C17" s="99" t="s">
        <v>28</v>
      </c>
      <c r="D17" s="41" t="s">
        <v>27</v>
      </c>
      <c r="E17" s="41" t="s">
        <v>27</v>
      </c>
      <c r="F17" s="41" t="s">
        <v>27</v>
      </c>
      <c r="G17" s="41" t="s">
        <v>27</v>
      </c>
      <c r="H17" s="41" t="s">
        <v>27</v>
      </c>
      <c r="I17" s="41" t="s">
        <v>27</v>
      </c>
      <c r="J17" s="99" t="s">
        <v>27</v>
      </c>
      <c r="K17" s="99" t="s">
        <v>28</v>
      </c>
      <c r="L17" s="99" t="s">
        <v>80</v>
      </c>
      <c r="M17" s="99" t="s">
        <v>80</v>
      </c>
      <c r="N17" s="41" t="s">
        <v>29</v>
      </c>
      <c r="O17" s="99" t="s">
        <v>81</v>
      </c>
      <c r="P17" s="99" t="s">
        <v>81</v>
      </c>
      <c r="Q17" s="99" t="s">
        <v>81</v>
      </c>
      <c r="R17" s="99" t="s">
        <v>81</v>
      </c>
      <c r="S17" s="99" t="s">
        <v>81</v>
      </c>
      <c r="T17" s="99" t="s">
        <v>81</v>
      </c>
      <c r="U17" s="99" t="s">
        <v>81</v>
      </c>
      <c r="V17" s="99" t="s">
        <v>81</v>
      </c>
      <c r="W17" s="99" t="s">
        <v>81</v>
      </c>
      <c r="X17" s="99" t="s">
        <v>81</v>
      </c>
      <c r="Y17" s="99" t="s">
        <v>81</v>
      </c>
      <c r="Z17" s="41" t="s">
        <v>28</v>
      </c>
      <c r="AA17" s="41" t="s">
        <v>27</v>
      </c>
      <c r="AB17" s="41" t="s">
        <v>27</v>
      </c>
      <c r="AC17" s="41" t="s">
        <v>27</v>
      </c>
      <c r="AD17" s="41" t="s">
        <v>27</v>
      </c>
      <c r="AE17" s="41" t="s">
        <v>27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 t="s">
        <v>38</v>
      </c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>
        <v>4</v>
      </c>
      <c r="T18" s="96">
        <v>4</v>
      </c>
      <c r="U18" s="96">
        <v>4</v>
      </c>
      <c r="V18" s="96">
        <v>4</v>
      </c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 t="shared" si="0"/>
        <v>16</v>
      </c>
      <c r="AI18" s="178">
        <f>SUM(COUNTIF(B19:AF19,"T"),COUNTIF(B19:AF19,"C"),COUNTIF(B19:AF19,"W"),COUNTIF(B19:AF19,"R"))</f>
        <v>15</v>
      </c>
      <c r="AJ18" s="180">
        <f>SUM(B18:AF18)</f>
        <v>16</v>
      </c>
      <c r="AK18" s="211"/>
      <c r="AL18" s="204">
        <f>SUM(COUNTIF(B19:AF19,"F"))</f>
        <v>0</v>
      </c>
      <c r="AM18" s="193">
        <f>SUM(COUNTIF(B19:AG19,"V"),COUNTIF(B19:AG19,"M"))</f>
        <v>0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27</v>
      </c>
      <c r="C19" s="41" t="s">
        <v>27</v>
      </c>
      <c r="D19" s="41" t="s">
        <v>27</v>
      </c>
      <c r="E19" s="99" t="s">
        <v>27</v>
      </c>
      <c r="F19" s="99" t="s">
        <v>28</v>
      </c>
      <c r="G19" s="99" t="s">
        <v>80</v>
      </c>
      <c r="H19" s="41" t="s">
        <v>80</v>
      </c>
      <c r="I19" s="41" t="s">
        <v>80</v>
      </c>
      <c r="J19" s="41" t="s">
        <v>29</v>
      </c>
      <c r="K19" s="41" t="s">
        <v>81</v>
      </c>
      <c r="L19" s="41" t="s">
        <v>81</v>
      </c>
      <c r="M19" s="41" t="s">
        <v>81</v>
      </c>
      <c r="N19" s="41" t="s">
        <v>81</v>
      </c>
      <c r="O19" s="41" t="s">
        <v>81</v>
      </c>
      <c r="P19" s="41" t="s">
        <v>81</v>
      </c>
      <c r="Q19" s="41" t="s">
        <v>81</v>
      </c>
      <c r="R19" s="41" t="s">
        <v>81</v>
      </c>
      <c r="S19" s="41" t="s">
        <v>81</v>
      </c>
      <c r="T19" s="41" t="s">
        <v>81</v>
      </c>
      <c r="U19" s="41" t="s">
        <v>81</v>
      </c>
      <c r="V19" s="41" t="s">
        <v>81</v>
      </c>
      <c r="W19" s="41" t="s">
        <v>28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>
        <v>2</v>
      </c>
      <c r="F20" s="98">
        <v>2</v>
      </c>
      <c r="G20" s="98">
        <v>2</v>
      </c>
      <c r="H20" s="98">
        <v>2</v>
      </c>
      <c r="I20" s="98">
        <v>2</v>
      </c>
      <c r="J20" s="98">
        <v>2</v>
      </c>
      <c r="K20" s="98">
        <v>2</v>
      </c>
      <c r="L20" s="98">
        <v>2</v>
      </c>
      <c r="M20" s="98">
        <v>2</v>
      </c>
      <c r="N20" s="98">
        <v>2</v>
      </c>
      <c r="O20" s="98"/>
      <c r="P20" s="98">
        <v>2</v>
      </c>
      <c r="Q20" s="98">
        <v>2</v>
      </c>
      <c r="R20" s="98">
        <v>2</v>
      </c>
      <c r="S20" s="98">
        <v>2</v>
      </c>
      <c r="T20" s="98">
        <v>2</v>
      </c>
      <c r="U20" s="98"/>
      <c r="V20" s="98"/>
      <c r="W20" s="98"/>
      <c r="X20" s="98"/>
      <c r="Y20" s="9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76">
        <f t="shared" si="0"/>
        <v>16</v>
      </c>
      <c r="AI20" s="178">
        <f>SUM(COUNTIF(B21:AF21,"T"),COUNTIF(B21:AF21,"C"),COUNTIF(B21:AF21,"W"),COUNTIF(B21:AF21,"R"))</f>
        <v>14</v>
      </c>
      <c r="AJ20" s="180">
        <f>SUM(B20:AF20)</f>
        <v>30</v>
      </c>
      <c r="AK20" s="211"/>
      <c r="AL20" s="204">
        <f>SUM(COUNTIF(B21:AF21,"F"))</f>
        <v>0</v>
      </c>
      <c r="AM20" s="193">
        <f>SUM(COUNTIF(B21:AG21,"V"),COUNTIF(B21:AG21,"M"))</f>
        <v>0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27</v>
      </c>
      <c r="C21" s="41" t="s">
        <v>27</v>
      </c>
      <c r="D21" s="41" t="s">
        <v>28</v>
      </c>
      <c r="E21" s="41" t="s">
        <v>80</v>
      </c>
      <c r="F21" s="41" t="s">
        <v>80</v>
      </c>
      <c r="G21" s="41" t="s">
        <v>80</v>
      </c>
      <c r="H21" s="41" t="s">
        <v>80</v>
      </c>
      <c r="I21" s="41" t="s">
        <v>80</v>
      </c>
      <c r="J21" s="41" t="s">
        <v>80</v>
      </c>
      <c r="K21" s="41" t="s">
        <v>80</v>
      </c>
      <c r="L21" s="41" t="s">
        <v>80</v>
      </c>
      <c r="M21" s="41" t="s">
        <v>80</v>
      </c>
      <c r="N21" s="41" t="s">
        <v>80</v>
      </c>
      <c r="O21" s="41" t="s">
        <v>29</v>
      </c>
      <c r="P21" s="41" t="s">
        <v>81</v>
      </c>
      <c r="Q21" s="41" t="s">
        <v>81</v>
      </c>
      <c r="R21" s="41" t="s">
        <v>81</v>
      </c>
      <c r="S21" s="41" t="s">
        <v>81</v>
      </c>
      <c r="T21" s="41" t="s">
        <v>81</v>
      </c>
      <c r="U21" s="41" t="s">
        <v>28</v>
      </c>
      <c r="V21" s="41" t="s">
        <v>27</v>
      </c>
      <c r="W21" s="41" t="s">
        <v>27</v>
      </c>
      <c r="X21" s="41" t="s">
        <v>27</v>
      </c>
      <c r="Y21" s="41" t="s">
        <v>27</v>
      </c>
      <c r="Z21" s="46" t="s">
        <v>27</v>
      </c>
      <c r="AA21" s="46" t="s">
        <v>27</v>
      </c>
      <c r="AB21" s="46" t="s">
        <v>27</v>
      </c>
      <c r="AC21" s="41" t="s">
        <v>27</v>
      </c>
      <c r="AD21" s="41" t="s">
        <v>27</v>
      </c>
      <c r="AE21" s="41" t="s">
        <v>27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/>
      <c r="E22" s="96"/>
      <c r="F22" s="96">
        <v>4</v>
      </c>
      <c r="G22" s="96">
        <v>4</v>
      </c>
      <c r="H22" s="96">
        <v>4</v>
      </c>
      <c r="I22" s="96">
        <v>4</v>
      </c>
      <c r="J22" s="96">
        <v>4</v>
      </c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76">
        <f t="shared" si="0"/>
        <v>14</v>
      </c>
      <c r="AI22" s="178">
        <f>SUM(COUNTIF(B23:AF23,"T"),COUNTIF(B23:AF23,"C"),COUNTIF(B23:AF23,"W"),COUNTIF(B23:AF23,"R"))</f>
        <v>17</v>
      </c>
      <c r="AJ22" s="180">
        <f>SUM(B22:AF22)</f>
        <v>20</v>
      </c>
      <c r="AK22" s="189">
        <v>2017</v>
      </c>
      <c r="AL22" s="204">
        <f>SUM(COUNTIF(B23:AF23,"F"))</f>
        <v>0</v>
      </c>
      <c r="AM22" s="193">
        <f>SUM(COUNTIF(B23:AG23,"V"),COUNTIF(B23:AG23,"M"))</f>
        <v>0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27</v>
      </c>
      <c r="C23" s="41" t="s">
        <v>27</v>
      </c>
      <c r="D23" s="41" t="s">
        <v>27</v>
      </c>
      <c r="E23" s="41" t="s">
        <v>28</v>
      </c>
      <c r="F23" s="41" t="s">
        <v>81</v>
      </c>
      <c r="G23" s="41" t="s">
        <v>81</v>
      </c>
      <c r="H23" s="41" t="s">
        <v>81</v>
      </c>
      <c r="I23" s="99" t="s">
        <v>81</v>
      </c>
      <c r="J23" s="99" t="s">
        <v>81</v>
      </c>
      <c r="K23" s="41" t="s">
        <v>81</v>
      </c>
      <c r="L23" s="41" t="s">
        <v>81</v>
      </c>
      <c r="M23" s="41" t="s">
        <v>81</v>
      </c>
      <c r="N23" s="41" t="s">
        <v>81</v>
      </c>
      <c r="O23" s="41" t="s">
        <v>81</v>
      </c>
      <c r="P23" s="41" t="s">
        <v>81</v>
      </c>
      <c r="Q23" s="41" t="s">
        <v>81</v>
      </c>
      <c r="R23" s="41" t="s">
        <v>81</v>
      </c>
      <c r="S23" s="41" t="s">
        <v>81</v>
      </c>
      <c r="T23" s="41" t="s">
        <v>28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28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96">
        <v>4</v>
      </c>
      <c r="M24" s="96">
        <v>4</v>
      </c>
      <c r="N24" s="96">
        <v>4</v>
      </c>
      <c r="O24" s="96">
        <v>4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38" t="s">
        <v>26</v>
      </c>
      <c r="AG24" s="39"/>
      <c r="AH24" s="176">
        <f t="shared" si="0"/>
        <v>17</v>
      </c>
      <c r="AI24" s="178">
        <f>SUM(COUNTIF(B25:AF25,"T"),COUNTIF(B25:AF25,"C"),COUNTIF(B25:AF25,"W"),COUNTIF(B25:AF25,"R"))</f>
        <v>14</v>
      </c>
      <c r="AJ24" s="180">
        <f>SUM(B24:AF24)</f>
        <v>16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80</v>
      </c>
      <c r="C25" s="41" t="s">
        <v>80</v>
      </c>
      <c r="D25" s="41" t="s">
        <v>80</v>
      </c>
      <c r="E25" s="41" t="s">
        <v>80</v>
      </c>
      <c r="F25" s="41" t="s">
        <v>80</v>
      </c>
      <c r="G25" s="41" t="s">
        <v>80</v>
      </c>
      <c r="H25" s="41" t="s">
        <v>29</v>
      </c>
      <c r="I25" s="41" t="s">
        <v>29</v>
      </c>
      <c r="J25" s="46" t="s">
        <v>81</v>
      </c>
      <c r="K25" s="46" t="s">
        <v>81</v>
      </c>
      <c r="L25" s="99" t="s">
        <v>81</v>
      </c>
      <c r="M25" s="99" t="s">
        <v>81</v>
      </c>
      <c r="N25" s="99" t="s">
        <v>81</v>
      </c>
      <c r="O25" s="99" t="s">
        <v>81</v>
      </c>
      <c r="P25" s="46" t="s">
        <v>28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27</v>
      </c>
      <c r="W25" s="46" t="s">
        <v>27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28</v>
      </c>
      <c r="AD25" s="46" t="s">
        <v>80</v>
      </c>
      <c r="AE25" s="46" t="s">
        <v>80</v>
      </c>
      <c r="AF25" s="46" t="s">
        <v>35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26</v>
      </c>
      <c r="C26" s="38" t="s">
        <v>26</v>
      </c>
      <c r="D26" s="38" t="s">
        <v>26</v>
      </c>
      <c r="E26" s="38" t="s">
        <v>26</v>
      </c>
      <c r="F26" s="38"/>
      <c r="G26" s="38"/>
      <c r="H26" s="38"/>
      <c r="I26" s="38"/>
      <c r="J26" s="96">
        <v>4</v>
      </c>
      <c r="K26" s="96">
        <v>4</v>
      </c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38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 t="shared" si="0"/>
        <v>15</v>
      </c>
      <c r="AI26" s="178">
        <f>SUM(COUNTIF(B27:AF27,"T"),COUNTIF(B27:AF27,"C"),COUNTIF(B27:AF27,"W"),COUNTIF(B27:AF27,"R"))</f>
        <v>15</v>
      </c>
      <c r="AJ26" s="180">
        <f>SUM(B26:AF26)</f>
        <v>8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35</v>
      </c>
      <c r="C27" s="41" t="s">
        <v>35</v>
      </c>
      <c r="D27" s="41" t="s">
        <v>35</v>
      </c>
      <c r="E27" s="41" t="s">
        <v>35</v>
      </c>
      <c r="F27" s="41" t="s">
        <v>29</v>
      </c>
      <c r="G27" s="41" t="s">
        <v>29</v>
      </c>
      <c r="H27" s="41" t="s">
        <v>81</v>
      </c>
      <c r="I27" s="41" t="s">
        <v>81</v>
      </c>
      <c r="J27" s="99" t="s">
        <v>81</v>
      </c>
      <c r="K27" s="99" t="s">
        <v>81</v>
      </c>
      <c r="L27" s="41" t="s">
        <v>28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27</v>
      </c>
      <c r="V27" s="41" t="s">
        <v>27</v>
      </c>
      <c r="W27" s="41" t="s">
        <v>27</v>
      </c>
      <c r="X27" s="41" t="s">
        <v>27</v>
      </c>
      <c r="Y27" s="41" t="s">
        <v>27</v>
      </c>
      <c r="Z27" s="41" t="s">
        <v>28</v>
      </c>
      <c r="AA27" s="41" t="s">
        <v>80</v>
      </c>
      <c r="AB27" s="41" t="s">
        <v>80</v>
      </c>
      <c r="AC27" s="41" t="s">
        <v>80</v>
      </c>
      <c r="AD27" s="41" t="s">
        <v>80</v>
      </c>
      <c r="AE27" s="46" t="s">
        <v>80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96">
        <v>4</v>
      </c>
      <c r="F28" s="43">
        <v>4</v>
      </c>
      <c r="G28" s="44"/>
      <c r="H28" s="44"/>
      <c r="I28" s="44"/>
      <c r="J28" s="96">
        <v>4</v>
      </c>
      <c r="K28" s="96">
        <v>4</v>
      </c>
      <c r="L28" s="96">
        <v>4</v>
      </c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 t="s">
        <v>38</v>
      </c>
      <c r="X28" s="44" t="s">
        <v>38</v>
      </c>
      <c r="Y28" s="44"/>
      <c r="Z28" s="44"/>
      <c r="AA28" s="44"/>
      <c r="AB28" s="44"/>
      <c r="AC28" s="44"/>
      <c r="AD28" s="44"/>
      <c r="AE28" s="44"/>
      <c r="AF28" s="44"/>
      <c r="AG28" s="39"/>
      <c r="AH28" s="176">
        <f t="shared" si="0"/>
        <v>13</v>
      </c>
      <c r="AI28" s="178">
        <f>SUM(COUNTIF(B29:AF29,"T"),COUNTIF(B29:AF29,"C"),COUNTIF(B29:AF29,"W"),COUNTIF(B29:AF29,"R"))</f>
        <v>18</v>
      </c>
      <c r="AJ28" s="180">
        <f>SUM(B28:AF28)</f>
        <v>20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1" t="s">
        <v>80</v>
      </c>
      <c r="C29" s="46" t="s">
        <v>80</v>
      </c>
      <c r="D29" s="46" t="s">
        <v>80</v>
      </c>
      <c r="E29" s="41" t="s">
        <v>29</v>
      </c>
      <c r="F29" s="41" t="s">
        <v>29</v>
      </c>
      <c r="G29" s="41" t="s">
        <v>29</v>
      </c>
      <c r="H29" s="41" t="s">
        <v>29</v>
      </c>
      <c r="I29" s="46" t="s">
        <v>81</v>
      </c>
      <c r="J29" s="99" t="s">
        <v>81</v>
      </c>
      <c r="K29" s="99" t="s">
        <v>81</v>
      </c>
      <c r="L29" s="99" t="s">
        <v>81</v>
      </c>
      <c r="M29" s="46" t="s">
        <v>28</v>
      </c>
      <c r="N29" s="46" t="s">
        <v>27</v>
      </c>
      <c r="O29" s="46" t="s">
        <v>27</v>
      </c>
      <c r="P29" s="46" t="s">
        <v>27</v>
      </c>
      <c r="Q29" s="46" t="s">
        <v>27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27</v>
      </c>
      <c r="W29" s="46" t="s">
        <v>27</v>
      </c>
      <c r="X29" s="46" t="s">
        <v>27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28</v>
      </c>
      <c r="AE29" s="46" t="s">
        <v>80</v>
      </c>
      <c r="AF29" s="46" t="s">
        <v>80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110">
        <v>4</v>
      </c>
      <c r="C30" s="110">
        <v>4</v>
      </c>
      <c r="D30" s="38"/>
      <c r="E30" s="38"/>
      <c r="F30" s="38"/>
      <c r="G30" s="38"/>
      <c r="H30" s="38"/>
      <c r="I30" s="38"/>
      <c r="J30" s="110">
        <v>4</v>
      </c>
      <c r="K30" s="110">
        <v>4</v>
      </c>
      <c r="L30" s="110">
        <v>4</v>
      </c>
      <c r="M30" s="110">
        <v>4</v>
      </c>
      <c r="N30" s="110">
        <v>4</v>
      </c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76">
        <f t="shared" si="0"/>
        <v>15</v>
      </c>
      <c r="AI30" s="178">
        <f>SUM(COUNTIF(B31:AF31,"T"),COUNTIF(B31:AF31,"C"),COUNTIF(B31:AF31,"W"),COUNTIF(B31:AF31,"R"))</f>
        <v>15</v>
      </c>
      <c r="AJ30" s="180">
        <f>SUM(B30:AF30)</f>
        <v>28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29</v>
      </c>
      <c r="G31" s="41" t="s">
        <v>29</v>
      </c>
      <c r="H31" s="41" t="s">
        <v>29</v>
      </c>
      <c r="I31" s="41" t="s">
        <v>81</v>
      </c>
      <c r="J31" s="41" t="s">
        <v>81</v>
      </c>
      <c r="K31" s="41" t="s">
        <v>81</v>
      </c>
      <c r="L31" s="41" t="s">
        <v>81</v>
      </c>
      <c r="M31" s="41" t="s">
        <v>81</v>
      </c>
      <c r="N31" s="41" t="s">
        <v>81</v>
      </c>
      <c r="O31" s="41" t="s">
        <v>28</v>
      </c>
      <c r="P31" s="41" t="s">
        <v>27</v>
      </c>
      <c r="Q31" s="41" t="s">
        <v>27</v>
      </c>
      <c r="R31" s="41" t="s">
        <v>27</v>
      </c>
      <c r="S31" s="41" t="s">
        <v>27</v>
      </c>
      <c r="T31" s="41" t="s">
        <v>27</v>
      </c>
      <c r="U31" s="41" t="s">
        <v>27</v>
      </c>
      <c r="V31" s="41" t="s">
        <v>27</v>
      </c>
      <c r="W31" s="41" t="s">
        <v>27</v>
      </c>
      <c r="X31" s="41" t="s">
        <v>27</v>
      </c>
      <c r="Y31" s="41" t="s">
        <v>27</v>
      </c>
      <c r="Z31" s="41" t="s">
        <v>27</v>
      </c>
      <c r="AA31" s="41" t="s">
        <v>27</v>
      </c>
      <c r="AB31" s="41" t="s">
        <v>27</v>
      </c>
      <c r="AC31" s="41" t="s">
        <v>28</v>
      </c>
      <c r="AD31" s="41" t="s">
        <v>80</v>
      </c>
      <c r="AE31" s="41" t="s">
        <v>80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110">
        <v>4</v>
      </c>
      <c r="M32" s="110">
        <v>4</v>
      </c>
      <c r="N32" s="110">
        <v>4</v>
      </c>
      <c r="O32" s="110">
        <v>4</v>
      </c>
      <c r="P32" s="110"/>
      <c r="Q32" s="110"/>
      <c r="R32" s="44"/>
      <c r="S32" s="44"/>
      <c r="T32" s="110">
        <v>4</v>
      </c>
      <c r="U32" s="110">
        <v>4</v>
      </c>
      <c r="V32" s="44"/>
      <c r="W32" s="44"/>
      <c r="X32" s="44"/>
      <c r="Y32" s="44" t="s">
        <v>38</v>
      </c>
      <c r="Z32" s="44"/>
      <c r="AA32" s="44"/>
      <c r="AB32" s="44"/>
      <c r="AC32" s="44"/>
      <c r="AD32" s="44"/>
      <c r="AE32" s="44"/>
      <c r="AF32" s="44"/>
      <c r="AG32" s="39"/>
      <c r="AH32" s="176">
        <f t="shared" si="0"/>
        <v>22</v>
      </c>
      <c r="AI32" s="178">
        <f>SUM(COUNTIF(B33:AF33,"T"),COUNTIF(B33:AF33,"C"),COUNTIF(B33:AF33,"W"),COUNTIF(B33:AF33,"R"))</f>
        <v>9</v>
      </c>
      <c r="AJ32" s="180">
        <f>SUM(B32:AF32)</f>
        <v>24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80</v>
      </c>
      <c r="C33" s="41" t="s">
        <v>80</v>
      </c>
      <c r="D33" s="41" t="s">
        <v>80</v>
      </c>
      <c r="E33" s="41" t="s">
        <v>80</v>
      </c>
      <c r="F33" s="41" t="s">
        <v>80</v>
      </c>
      <c r="G33" s="41" t="s">
        <v>80</v>
      </c>
      <c r="H33" s="41" t="s">
        <v>80</v>
      </c>
      <c r="I33" s="41" t="s">
        <v>80</v>
      </c>
      <c r="J33" s="41" t="s">
        <v>29</v>
      </c>
      <c r="K33" s="41" t="s">
        <v>81</v>
      </c>
      <c r="L33" s="41" t="s">
        <v>81</v>
      </c>
      <c r="M33" s="41" t="s">
        <v>81</v>
      </c>
      <c r="N33" s="41" t="s">
        <v>81</v>
      </c>
      <c r="O33" s="41" t="s">
        <v>81</v>
      </c>
      <c r="P33" s="41" t="s">
        <v>81</v>
      </c>
      <c r="Q33" s="41" t="s">
        <v>81</v>
      </c>
      <c r="R33" s="41" t="s">
        <v>81</v>
      </c>
      <c r="S33" s="41" t="s">
        <v>81</v>
      </c>
      <c r="T33" s="41" t="s">
        <v>81</v>
      </c>
      <c r="U33" s="41" t="s">
        <v>81</v>
      </c>
      <c r="V33" s="41" t="s">
        <v>81</v>
      </c>
      <c r="W33" s="41" t="s">
        <v>81</v>
      </c>
      <c r="X33" s="41" t="s">
        <v>28</v>
      </c>
      <c r="Y33" s="41" t="s">
        <v>27</v>
      </c>
      <c r="Z33" s="41" t="s">
        <v>27</v>
      </c>
      <c r="AA33" s="41" t="s">
        <v>27</v>
      </c>
      <c r="AB33" s="41" t="s">
        <v>27</v>
      </c>
      <c r="AC33" s="41" t="s">
        <v>27</v>
      </c>
      <c r="AD33" s="41" t="s">
        <v>27</v>
      </c>
      <c r="AE33" s="41" t="s">
        <v>27</v>
      </c>
      <c r="AF33" s="41" t="s">
        <v>27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13</v>
      </c>
      <c r="AC35" s="157"/>
      <c r="AD35" s="160" t="s">
        <v>46</v>
      </c>
      <c r="AE35" s="161"/>
      <c r="AF35" s="162"/>
      <c r="AG35" s="59"/>
      <c r="AH35" s="166">
        <f>SUM(AH10:AH33)</f>
        <v>156</v>
      </c>
      <c r="AI35" s="168">
        <f>SUM(AI10:AI33)</f>
        <v>143</v>
      </c>
      <c r="AJ35" s="152">
        <f>SUM(AJ10:AJ33)</f>
        <v>218</v>
      </c>
      <c r="AK35" s="60"/>
      <c r="AL35" s="259">
        <f>SUM(AL10:AL33)</f>
        <v>0</v>
      </c>
      <c r="AM35" s="251">
        <f t="shared" ref="AM35:AY35" si="1">SUM(AM10:AM33)</f>
        <v>66</v>
      </c>
      <c r="AN35" s="251">
        <f t="shared" si="1"/>
        <v>0</v>
      </c>
      <c r="AO35" s="251">
        <f t="shared" si="1"/>
        <v>0</v>
      </c>
      <c r="AP35" s="251">
        <f t="shared" si="1"/>
        <v>0</v>
      </c>
      <c r="AQ35" s="251">
        <f t="shared" si="1"/>
        <v>0</v>
      </c>
      <c r="AR35" s="251">
        <f t="shared" si="1"/>
        <v>0</v>
      </c>
      <c r="AS35" s="251">
        <f t="shared" si="1"/>
        <v>0</v>
      </c>
      <c r="AT35" s="251">
        <f t="shared" si="1"/>
        <v>0</v>
      </c>
      <c r="AU35" s="251">
        <f t="shared" si="1"/>
        <v>0</v>
      </c>
      <c r="AV35" s="251">
        <f t="shared" si="1"/>
        <v>0</v>
      </c>
      <c r="AW35" s="251">
        <f t="shared" si="1"/>
        <v>0</v>
      </c>
      <c r="AX35" s="251">
        <f t="shared" si="1"/>
        <v>0</v>
      </c>
      <c r="AY35" s="253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'[1]2016'!AE11</f>
        <v>-6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7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76">
        <f t="shared" ref="AH42:AH64" si="2">SUM(COUNTIF(B43:AF43,"O"),COUNTIF(B43:AF43,"G"),COUNTIF(A43:AF43,"ـــــ"),COUNTIF(A43:AF43,"D"))</f>
        <v>5</v>
      </c>
      <c r="AI42" s="178">
        <f t="shared" ref="AI42:AI64" si="3">SUM(COUNTIF(B43:AF43,"T"),COUNTIF(B43:AF43,"C"),COUNTIF(B43:AF43,"R"))</f>
        <v>26</v>
      </c>
      <c r="AJ42" s="180">
        <f>SUM(B42:AF42)</f>
        <v>0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27</v>
      </c>
      <c r="Z43" s="40" t="s">
        <v>27</v>
      </c>
      <c r="AA43" s="40" t="s">
        <v>28</v>
      </c>
      <c r="AB43" s="40" t="s">
        <v>80</v>
      </c>
      <c r="AC43" s="40" t="s">
        <v>80</v>
      </c>
      <c r="AD43" s="40" t="s">
        <v>80</v>
      </c>
      <c r="AE43" s="40" t="s">
        <v>80</v>
      </c>
      <c r="AF43" s="40" t="s">
        <v>80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 t="shared" si="2"/>
        <v>17</v>
      </c>
      <c r="AI44" s="178">
        <f t="shared" si="3"/>
        <v>11</v>
      </c>
      <c r="AJ44" s="180">
        <f>SUM(B44:AF44)</f>
        <v>0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50" t="s">
        <v>86</v>
      </c>
      <c r="C45" s="46" t="s">
        <v>80</v>
      </c>
      <c r="D45" s="46" t="s">
        <v>80</v>
      </c>
      <c r="E45" s="46" t="s">
        <v>29</v>
      </c>
      <c r="F45" s="46" t="s">
        <v>81</v>
      </c>
      <c r="G45" s="46" t="s">
        <v>81</v>
      </c>
      <c r="H45" s="46" t="s">
        <v>81</v>
      </c>
      <c r="I45" s="46" t="s">
        <v>81</v>
      </c>
      <c r="J45" s="46" t="s">
        <v>81</v>
      </c>
      <c r="K45" s="50" t="s">
        <v>81</v>
      </c>
      <c r="L45" s="50" t="s">
        <v>86</v>
      </c>
      <c r="M45" s="46" t="s">
        <v>29</v>
      </c>
      <c r="N45" s="46" t="s">
        <v>29</v>
      </c>
      <c r="O45" s="46" t="s">
        <v>29</v>
      </c>
      <c r="P45" s="46" t="s">
        <v>29</v>
      </c>
      <c r="Q45" s="46" t="s">
        <v>29</v>
      </c>
      <c r="R45" s="46" t="s">
        <v>35</v>
      </c>
      <c r="S45" s="46" t="s">
        <v>28</v>
      </c>
      <c r="T45" s="46" t="s">
        <v>27</v>
      </c>
      <c r="U45" s="46" t="s">
        <v>27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 t="shared" si="2"/>
        <v>0</v>
      </c>
      <c r="AI46" s="178">
        <f t="shared" si="3"/>
        <v>3</v>
      </c>
      <c r="AJ46" s="180">
        <f>SUM(B46:AF46)</f>
        <v>0</v>
      </c>
      <c r="AK46" s="211"/>
      <c r="AL46" s="182">
        <f>SUM(COUNTIF(B47:AF47,"F"))</f>
        <v>0</v>
      </c>
      <c r="AM46" s="170">
        <f>SUM(COUNTIF(B47:AG47,"V"),COUNTIF(B47:AG47,"M"))</f>
        <v>28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27</v>
      </c>
      <c r="C47" s="40" t="s">
        <v>27</v>
      </c>
      <c r="D47" s="40" t="s">
        <v>27</v>
      </c>
      <c r="E47" s="111" t="s">
        <v>12</v>
      </c>
      <c r="F47" s="111" t="s">
        <v>12</v>
      </c>
      <c r="G47" s="112" t="s">
        <v>12</v>
      </c>
      <c r="H47" s="111" t="s">
        <v>12</v>
      </c>
      <c r="I47" s="112" t="s">
        <v>12</v>
      </c>
      <c r="J47" s="111" t="s">
        <v>38</v>
      </c>
      <c r="K47" s="111" t="s">
        <v>12</v>
      </c>
      <c r="L47" s="111" t="s">
        <v>12</v>
      </c>
      <c r="M47" s="111" t="s">
        <v>12</v>
      </c>
      <c r="N47" s="111" t="s">
        <v>12</v>
      </c>
      <c r="O47" s="112" t="s">
        <v>12</v>
      </c>
      <c r="P47" s="111" t="s">
        <v>12</v>
      </c>
      <c r="Q47" s="112" t="s">
        <v>38</v>
      </c>
      <c r="R47" s="111" t="s">
        <v>12</v>
      </c>
      <c r="S47" s="111" t="s">
        <v>12</v>
      </c>
      <c r="T47" s="111" t="s">
        <v>12</v>
      </c>
      <c r="U47" s="111" t="s">
        <v>12</v>
      </c>
      <c r="V47" s="111" t="s">
        <v>12</v>
      </c>
      <c r="W47" s="111" t="s">
        <v>38</v>
      </c>
      <c r="X47" s="111" t="s">
        <v>12</v>
      </c>
      <c r="Y47" s="111" t="s">
        <v>12</v>
      </c>
      <c r="Z47" s="111" t="s">
        <v>12</v>
      </c>
      <c r="AA47" s="111" t="s">
        <v>12</v>
      </c>
      <c r="AB47" s="111" t="s">
        <v>12</v>
      </c>
      <c r="AC47" s="111" t="s">
        <v>12</v>
      </c>
      <c r="AD47" s="113" t="s">
        <v>12</v>
      </c>
      <c r="AE47" s="113" t="s">
        <v>38</v>
      </c>
      <c r="AF47" s="113" t="s">
        <v>12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114">
        <v>4</v>
      </c>
      <c r="AA48" s="114">
        <v>4</v>
      </c>
      <c r="AB48" s="114">
        <v>4</v>
      </c>
      <c r="AC48" s="44"/>
      <c r="AD48" s="38"/>
      <c r="AE48" s="38"/>
      <c r="AF48" s="48"/>
      <c r="AG48" s="39"/>
      <c r="AH48" s="176">
        <f t="shared" si="2"/>
        <v>16</v>
      </c>
      <c r="AI48" s="178">
        <f t="shared" si="3"/>
        <v>0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14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6" t="s">
        <v>15</v>
      </c>
      <c r="C49" s="46" t="s">
        <v>15</v>
      </c>
      <c r="D49" s="46" t="s">
        <v>15</v>
      </c>
      <c r="E49" s="46" t="s">
        <v>15</v>
      </c>
      <c r="F49" s="46" t="s">
        <v>15</v>
      </c>
      <c r="G49" s="46" t="s">
        <v>15</v>
      </c>
      <c r="H49" s="46" t="s">
        <v>15</v>
      </c>
      <c r="I49" s="46" t="s">
        <v>15</v>
      </c>
      <c r="J49" s="46" t="s">
        <v>15</v>
      </c>
      <c r="K49" s="46" t="s">
        <v>15</v>
      </c>
      <c r="L49" s="46" t="s">
        <v>15</v>
      </c>
      <c r="M49" s="46" t="s">
        <v>15</v>
      </c>
      <c r="N49" s="46" t="s">
        <v>15</v>
      </c>
      <c r="O49" s="46" t="s">
        <v>15</v>
      </c>
      <c r="P49" s="46" t="s">
        <v>80</v>
      </c>
      <c r="Q49" s="46" t="s">
        <v>29</v>
      </c>
      <c r="R49" s="46" t="s">
        <v>81</v>
      </c>
      <c r="S49" s="46" t="s">
        <v>81</v>
      </c>
      <c r="T49" s="46" t="s">
        <v>80</v>
      </c>
      <c r="U49" s="46" t="s">
        <v>29</v>
      </c>
      <c r="V49" s="46" t="s">
        <v>29</v>
      </c>
      <c r="W49" s="46" t="s">
        <v>29</v>
      </c>
      <c r="X49" s="46" t="s">
        <v>81</v>
      </c>
      <c r="Y49" s="46" t="s">
        <v>81</v>
      </c>
      <c r="Z49" s="46" t="s">
        <v>81</v>
      </c>
      <c r="AA49" s="46" t="s">
        <v>81</v>
      </c>
      <c r="AB49" s="46" t="s">
        <v>81</v>
      </c>
      <c r="AC49" s="41" t="s">
        <v>80</v>
      </c>
      <c r="AD49" s="41" t="s">
        <v>80</v>
      </c>
      <c r="AE49" s="46" t="s">
        <v>80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 t="shared" si="2"/>
        <v>16</v>
      </c>
      <c r="AI50" s="178">
        <f t="shared" si="3"/>
        <v>14</v>
      </c>
      <c r="AJ50" s="180">
        <f>SUM(B50:AF50)</f>
        <v>0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1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80</v>
      </c>
      <c r="C51" s="40" t="s">
        <v>28</v>
      </c>
      <c r="D51" s="40" t="s">
        <v>27</v>
      </c>
      <c r="E51" s="40" t="s">
        <v>27</v>
      </c>
      <c r="F51" s="40" t="s">
        <v>27</v>
      </c>
      <c r="G51" s="40" t="s">
        <v>27</v>
      </c>
      <c r="H51" s="40" t="s">
        <v>27</v>
      </c>
      <c r="I51" s="40" t="s">
        <v>27</v>
      </c>
      <c r="J51" s="40" t="s">
        <v>27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28</v>
      </c>
      <c r="P51" s="40" t="s">
        <v>80</v>
      </c>
      <c r="Q51" s="40" t="s">
        <v>80</v>
      </c>
      <c r="R51" s="49" t="s">
        <v>14</v>
      </c>
      <c r="S51" s="41" t="s">
        <v>29</v>
      </c>
      <c r="T51" s="41" t="s">
        <v>29</v>
      </c>
      <c r="U51" s="41" t="s">
        <v>81</v>
      </c>
      <c r="V51" s="41" t="s">
        <v>81</v>
      </c>
      <c r="W51" s="41" t="s">
        <v>81</v>
      </c>
      <c r="X51" s="41" t="s">
        <v>81</v>
      </c>
      <c r="Y51" s="41" t="s">
        <v>81</v>
      </c>
      <c r="Z51" s="41" t="s">
        <v>81</v>
      </c>
      <c r="AA51" s="41" t="s">
        <v>81</v>
      </c>
      <c r="AB51" s="41" t="s">
        <v>81</v>
      </c>
      <c r="AC51" s="41" t="s">
        <v>81</v>
      </c>
      <c r="AD51" s="41" t="s">
        <v>81</v>
      </c>
      <c r="AE51" s="41" t="s">
        <v>81</v>
      </c>
      <c r="AF51" s="41" t="s">
        <v>28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44"/>
      <c r="F52" s="44"/>
      <c r="G52" s="44"/>
      <c r="H52" s="44"/>
      <c r="I52" s="44"/>
      <c r="J52" s="107">
        <v>2</v>
      </c>
      <c r="K52" s="107">
        <v>2</v>
      </c>
      <c r="L52" s="107">
        <v>2</v>
      </c>
      <c r="M52" s="107">
        <v>2</v>
      </c>
      <c r="N52" s="107">
        <v>2</v>
      </c>
      <c r="O52" s="107">
        <v>2</v>
      </c>
      <c r="P52" s="38" t="s">
        <v>26</v>
      </c>
      <c r="Q52" s="38" t="s">
        <v>26</v>
      </c>
      <c r="R52" s="38" t="s">
        <v>26</v>
      </c>
      <c r="S52" s="107"/>
      <c r="T52" s="107"/>
      <c r="U52" s="114">
        <v>4</v>
      </c>
      <c r="V52" s="114">
        <v>4</v>
      </c>
      <c r="W52" s="114">
        <v>4</v>
      </c>
      <c r="X52" s="114">
        <v>4</v>
      </c>
      <c r="Y52" s="114">
        <v>4</v>
      </c>
      <c r="Z52" s="107"/>
      <c r="AA52" s="107"/>
      <c r="AB52" s="107"/>
      <c r="AC52" s="107"/>
      <c r="AD52" s="107"/>
      <c r="AE52" s="44"/>
      <c r="AF52" s="48"/>
      <c r="AG52" s="39"/>
      <c r="AH52" s="176">
        <f t="shared" si="2"/>
        <v>17</v>
      </c>
      <c r="AI52" s="178">
        <f t="shared" si="3"/>
        <v>13</v>
      </c>
      <c r="AJ52" s="180">
        <f>SUM(B52:AF52)</f>
        <v>32</v>
      </c>
      <c r="AK52" s="211"/>
      <c r="AL52" s="182">
        <f>SUM(COUNTIF(B53:AF53,"F"))</f>
        <v>0</v>
      </c>
      <c r="AM52" s="170">
        <f>SUM(COUNTIF(B53:AG53,"V"),COUNTIF(B53:AG53,"M"))</f>
        <v>0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27</v>
      </c>
      <c r="C53" s="40" t="s">
        <v>27</v>
      </c>
      <c r="D53" s="40" t="s">
        <v>27</v>
      </c>
      <c r="E53" s="40" t="s">
        <v>27</v>
      </c>
      <c r="F53" s="40" t="s">
        <v>27</v>
      </c>
      <c r="G53" s="40" t="s">
        <v>27</v>
      </c>
      <c r="H53" s="40" t="s">
        <v>27</v>
      </c>
      <c r="I53" s="40" t="s">
        <v>28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46" t="s">
        <v>35</v>
      </c>
      <c r="Q53" s="46" t="s">
        <v>35</v>
      </c>
      <c r="R53" s="46" t="s">
        <v>35</v>
      </c>
      <c r="S53" s="41" t="s">
        <v>29</v>
      </c>
      <c r="T53" s="41" t="s">
        <v>81</v>
      </c>
      <c r="U53" s="41" t="s">
        <v>81</v>
      </c>
      <c r="V53" s="41" t="s">
        <v>81</v>
      </c>
      <c r="W53" s="41" t="s">
        <v>81</v>
      </c>
      <c r="X53" s="41" t="s">
        <v>81</v>
      </c>
      <c r="Y53" s="41" t="s">
        <v>81</v>
      </c>
      <c r="Z53" s="41" t="s">
        <v>81</v>
      </c>
      <c r="AA53" s="46" t="s">
        <v>28</v>
      </c>
      <c r="AB53" s="46" t="s">
        <v>27</v>
      </c>
      <c r="AC53" s="46" t="s">
        <v>27</v>
      </c>
      <c r="AD53" s="46" t="s">
        <v>27</v>
      </c>
      <c r="AE53" s="46" t="s">
        <v>27</v>
      </c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 t="shared" si="2"/>
        <v>0</v>
      </c>
      <c r="AI54" s="178">
        <f t="shared" si="3"/>
        <v>8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6" t="s">
        <v>27</v>
      </c>
      <c r="C55" s="46" t="s">
        <v>27</v>
      </c>
      <c r="D55" s="46" t="s">
        <v>27</v>
      </c>
      <c r="E55" s="46" t="s">
        <v>27</v>
      </c>
      <c r="F55" s="46" t="s">
        <v>27</v>
      </c>
      <c r="G55" s="46" t="s">
        <v>27</v>
      </c>
      <c r="H55" s="46" t="s">
        <v>27</v>
      </c>
      <c r="I55" s="46" t="s">
        <v>27</v>
      </c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 t="shared" si="2"/>
        <v>0</v>
      </c>
      <c r="AI56" s="178">
        <f t="shared" si="3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 t="shared" si="2"/>
        <v>0</v>
      </c>
      <c r="AI58" s="178">
        <f t="shared" si="3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 t="shared" si="2"/>
        <v>0</v>
      </c>
      <c r="AI60" s="178">
        <f t="shared" si="3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 t="shared" si="2"/>
        <v>0</v>
      </c>
      <c r="AI62" s="178">
        <f t="shared" si="3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 t="shared" si="2"/>
        <v>0</v>
      </c>
      <c r="AI64" s="178">
        <f t="shared" si="3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-4</v>
      </c>
      <c r="AC67" s="157"/>
      <c r="AD67" s="160" t="s">
        <v>46</v>
      </c>
      <c r="AE67" s="161"/>
      <c r="AF67" s="162"/>
      <c r="AG67" s="59"/>
      <c r="AH67" s="166">
        <f>SUM(AH42:AH65)</f>
        <v>71</v>
      </c>
      <c r="AI67" s="168">
        <f>SUM(AI42:AI65)</f>
        <v>75</v>
      </c>
      <c r="AJ67" s="152">
        <f>SUM(AJ42:AJ65)</f>
        <v>44</v>
      </c>
      <c r="AK67" s="60"/>
      <c r="AL67" s="154">
        <f>SUM(AL42:AL65)</f>
        <v>0</v>
      </c>
      <c r="AM67" s="137">
        <f t="shared" ref="AM67:AW67" si="4">SUM(AM42:AM65)</f>
        <v>28</v>
      </c>
      <c r="AN67" s="137">
        <f t="shared" si="4"/>
        <v>0</v>
      </c>
      <c r="AO67" s="137">
        <f t="shared" si="4"/>
        <v>1</v>
      </c>
      <c r="AP67" s="137">
        <f t="shared" si="4"/>
        <v>14</v>
      </c>
      <c r="AQ67" s="137">
        <f t="shared" si="4"/>
        <v>0</v>
      </c>
      <c r="AR67" s="137">
        <f t="shared" si="4"/>
        <v>0</v>
      </c>
      <c r="AS67" s="137">
        <f t="shared" si="4"/>
        <v>0</v>
      </c>
      <c r="AT67" s="137">
        <f t="shared" si="4"/>
        <v>0</v>
      </c>
      <c r="AU67" s="137">
        <f t="shared" si="4"/>
        <v>0</v>
      </c>
      <c r="AV67" s="137">
        <f t="shared" si="4"/>
        <v>0</v>
      </c>
      <c r="AW67" s="137">
        <f t="shared" si="4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7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267" t="s">
        <v>96</v>
      </c>
      <c r="Z71" s="65"/>
      <c r="AA71" s="63"/>
      <c r="AB71" s="126">
        <f>AB67+AB69</f>
        <v>3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267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8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B71:AC72"/>
    <mergeCell ref="AD71:AF72"/>
    <mergeCell ref="N74:Q74"/>
    <mergeCell ref="Y71:Y72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90" zoomScaleNormal="90" workbookViewId="0">
      <pane xSplit="1" ySplit="9" topLeftCell="B48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19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11441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92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>
        <v>4</v>
      </c>
      <c r="D10" s="96"/>
      <c r="E10" s="96"/>
      <c r="F10" s="96"/>
      <c r="G10" s="96">
        <v>4</v>
      </c>
      <c r="H10" s="96">
        <v>4</v>
      </c>
      <c r="I10" s="96">
        <v>4</v>
      </c>
      <c r="J10" s="96"/>
      <c r="K10" s="96">
        <v>4</v>
      </c>
      <c r="L10" s="96"/>
      <c r="M10" s="96"/>
      <c r="N10" s="96"/>
      <c r="O10" s="96"/>
      <c r="P10" s="96"/>
      <c r="Q10" s="96">
        <v>4</v>
      </c>
      <c r="R10" s="96">
        <v>4</v>
      </c>
      <c r="S10" s="96">
        <v>4</v>
      </c>
      <c r="T10" s="96">
        <v>4</v>
      </c>
      <c r="U10" s="96"/>
      <c r="V10" s="96"/>
      <c r="W10" s="96">
        <v>4</v>
      </c>
      <c r="X10" s="96">
        <v>4</v>
      </c>
      <c r="Y10" s="96">
        <v>4</v>
      </c>
      <c r="Z10" s="96">
        <v>4</v>
      </c>
      <c r="AA10" s="96"/>
      <c r="AB10" s="96"/>
      <c r="AC10" s="96"/>
      <c r="AD10" s="96"/>
      <c r="AE10" s="96"/>
      <c r="AF10" s="96"/>
      <c r="AG10" s="39"/>
      <c r="AH10" s="176">
        <f t="shared" ref="AH10:AH32" si="0">SUM(COUNTIF(B11:AF11,"O"),COUNTIF(B11:AF11,"G"),COUNTIF(A11:AF11,"ـــــ"),COUNTIF(A11:AF11,"D"))</f>
        <v>25</v>
      </c>
      <c r="AI10" s="178">
        <f>SUM(COUNTIF(B11:AF11,"T"),COUNTIF(B11:AF11,"C"),COUNTIF(B11:AF11,"W"),COUNTIF(B11:AF11,"R"))</f>
        <v>6</v>
      </c>
      <c r="AJ10" s="180">
        <f>SUM(B10:AF10)</f>
        <v>52</v>
      </c>
      <c r="AK10" s="202">
        <v>2017</v>
      </c>
      <c r="AL10" s="203">
        <f>SUM(COUNTIF(B11:AF11,"F"))</f>
        <v>0</v>
      </c>
      <c r="AM10" s="192">
        <f>SUM(COUNTIF(B11:AG11,"V"),COUNTIF(B11:AG11,"M"))</f>
        <v>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81</v>
      </c>
      <c r="G11" s="41" t="s">
        <v>81</v>
      </c>
      <c r="H11" s="41" t="s">
        <v>81</v>
      </c>
      <c r="I11" s="41" t="s">
        <v>81</v>
      </c>
      <c r="J11" s="41" t="s">
        <v>81</v>
      </c>
      <c r="K11" s="41" t="s">
        <v>81</v>
      </c>
      <c r="L11" s="41" t="s">
        <v>81</v>
      </c>
      <c r="M11" s="41" t="s">
        <v>80</v>
      </c>
      <c r="N11" s="41" t="s">
        <v>80</v>
      </c>
      <c r="O11" s="41" t="s">
        <v>80</v>
      </c>
      <c r="P11" s="41" t="s">
        <v>80</v>
      </c>
      <c r="Q11" s="41" t="s">
        <v>29</v>
      </c>
      <c r="R11" s="41" t="s">
        <v>29</v>
      </c>
      <c r="S11" s="41" t="s">
        <v>29</v>
      </c>
      <c r="T11" s="41" t="s">
        <v>29</v>
      </c>
      <c r="U11" s="41" t="s">
        <v>29</v>
      </c>
      <c r="V11" s="41" t="s">
        <v>81</v>
      </c>
      <c r="W11" s="41" t="s">
        <v>81</v>
      </c>
      <c r="X11" s="41" t="s">
        <v>81</v>
      </c>
      <c r="Y11" s="41" t="s">
        <v>81</v>
      </c>
      <c r="Z11" s="41" t="s">
        <v>81</v>
      </c>
      <c r="AA11" s="41" t="s">
        <v>28</v>
      </c>
      <c r="AB11" s="41" t="s">
        <v>27</v>
      </c>
      <c r="AC11" s="41" t="s">
        <v>27</v>
      </c>
      <c r="AD11" s="41" t="s">
        <v>27</v>
      </c>
      <c r="AE11" s="41" t="s">
        <v>27</v>
      </c>
      <c r="AF11" s="41" t="s">
        <v>27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38" t="s">
        <v>38</v>
      </c>
      <c r="S12" s="38"/>
      <c r="T12" s="38"/>
      <c r="U12" s="96"/>
      <c r="V12" s="96"/>
      <c r="W12" s="96"/>
      <c r="X12" s="96"/>
      <c r="Y12" s="96"/>
      <c r="Z12" s="96"/>
      <c r="AA12" s="96">
        <v>4</v>
      </c>
      <c r="AB12" s="96">
        <v>4</v>
      </c>
      <c r="AC12" s="96">
        <v>4</v>
      </c>
      <c r="AD12" s="208"/>
      <c r="AE12" s="209"/>
      <c r="AF12" s="210"/>
      <c r="AG12" s="45"/>
      <c r="AH12" s="176">
        <f t="shared" si="0"/>
        <v>7</v>
      </c>
      <c r="AI12" s="178">
        <f>SUM(COUNTIF(B13:AF13,"T"),COUNTIF(B13:AF13,"C"),COUNTIF(B13:AF13,"W"),COUNTIF(B13:AF13,"R"))</f>
        <v>21</v>
      </c>
      <c r="AJ12" s="180">
        <f>SUM(B12:AF12)</f>
        <v>12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27</v>
      </c>
      <c r="C13" s="41" t="s">
        <v>27</v>
      </c>
      <c r="D13" s="41" t="s">
        <v>27</v>
      </c>
      <c r="E13" s="41" t="s">
        <v>27</v>
      </c>
      <c r="F13" s="41" t="s">
        <v>27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27</v>
      </c>
      <c r="T13" s="41" t="s">
        <v>27</v>
      </c>
      <c r="U13" s="41" t="s">
        <v>27</v>
      </c>
      <c r="V13" s="41" t="s">
        <v>28</v>
      </c>
      <c r="W13" s="41" t="s">
        <v>80</v>
      </c>
      <c r="X13" s="41" t="s">
        <v>80</v>
      </c>
      <c r="Y13" s="41" t="s">
        <v>80</v>
      </c>
      <c r="Z13" s="41" t="s">
        <v>80</v>
      </c>
      <c r="AA13" s="41" t="s">
        <v>29</v>
      </c>
      <c r="AB13" s="41" t="s">
        <v>29</v>
      </c>
      <c r="AC13" s="41" t="s">
        <v>29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/>
      <c r="F14" s="38"/>
      <c r="G14" s="96"/>
      <c r="H14" s="96">
        <v>4</v>
      </c>
      <c r="I14" s="96">
        <v>4</v>
      </c>
      <c r="J14" s="38"/>
      <c r="K14" s="105"/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76">
        <f t="shared" si="0"/>
        <v>18</v>
      </c>
      <c r="AI14" s="178">
        <f>SUM(COUNTIF(B15:AF15,"T"),COUNTIF(B15:AF15,"C"),COUNTIF(B15:AF15,"W"),COUNTIF(B15:AF15,"R"))</f>
        <v>13</v>
      </c>
      <c r="AJ14" s="180">
        <f>SUM(B14:AF14)</f>
        <v>8</v>
      </c>
      <c r="AK14" s="211"/>
      <c r="AL14" s="204">
        <f>SUM(COUNTIF(B15:AF15,"F"))</f>
        <v>0</v>
      </c>
      <c r="AM14" s="193">
        <f>SUM(COUNTIF(B15:AG15,"V"),COUNTIF(B15:AG15,"M"))</f>
        <v>0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29</v>
      </c>
      <c r="C15" s="41" t="s">
        <v>29</v>
      </c>
      <c r="D15" s="41" t="s">
        <v>29</v>
      </c>
      <c r="E15" s="41" t="s">
        <v>29</v>
      </c>
      <c r="F15" s="41" t="s">
        <v>81</v>
      </c>
      <c r="G15" s="41" t="s">
        <v>81</v>
      </c>
      <c r="H15" s="41" t="s">
        <v>81</v>
      </c>
      <c r="I15" s="41" t="s">
        <v>81</v>
      </c>
      <c r="J15" s="41" t="s">
        <v>28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28</v>
      </c>
      <c r="W15" s="41" t="s">
        <v>80</v>
      </c>
      <c r="X15" s="41" t="s">
        <v>80</v>
      </c>
      <c r="Y15" s="41" t="s">
        <v>80</v>
      </c>
      <c r="Z15" s="41" t="s">
        <v>80</v>
      </c>
      <c r="AA15" s="41" t="s">
        <v>80</v>
      </c>
      <c r="AB15" s="41" t="s">
        <v>80</v>
      </c>
      <c r="AC15" s="41" t="s">
        <v>80</v>
      </c>
      <c r="AD15" s="41" t="s">
        <v>80</v>
      </c>
      <c r="AE15" s="41" t="s">
        <v>80</v>
      </c>
      <c r="AF15" s="41" t="s">
        <v>29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/>
      <c r="E16" s="96">
        <v>4</v>
      </c>
      <c r="F16" s="96"/>
      <c r="G16" s="96"/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>
        <v>4</v>
      </c>
      <c r="Z16" s="96">
        <v>4</v>
      </c>
      <c r="AA16" s="96">
        <v>4</v>
      </c>
      <c r="AB16" s="96">
        <v>4</v>
      </c>
      <c r="AC16" s="96">
        <v>4</v>
      </c>
      <c r="AD16" s="96">
        <v>4</v>
      </c>
      <c r="AE16" s="96">
        <v>12</v>
      </c>
      <c r="AF16" s="48"/>
      <c r="AG16" s="39"/>
      <c r="AH16" s="176">
        <f t="shared" si="0"/>
        <v>16</v>
      </c>
      <c r="AI16" s="178">
        <f>SUM(COUNTIF(B17:AF17,"T"),COUNTIF(B17:AF17,"C"),COUNTIF(B17:AF17,"W"),COUNTIF(B17:AF17,"R"))</f>
        <v>14</v>
      </c>
      <c r="AJ16" s="180">
        <f>SUM(B16:AF16)</f>
        <v>40</v>
      </c>
      <c r="AK16" s="211"/>
      <c r="AL16" s="204">
        <f>SUM(COUNTIF(B17:AF17,"F"))</f>
        <v>0</v>
      </c>
      <c r="AM16" s="193">
        <f>SUM(COUNTIF(B17:AG17,"V"),COUNTIF(B17:AG17,"M"))</f>
        <v>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29</v>
      </c>
      <c r="C17" s="41" t="s">
        <v>81</v>
      </c>
      <c r="D17" s="41" t="s">
        <v>81</v>
      </c>
      <c r="E17" s="41" t="s">
        <v>81</v>
      </c>
      <c r="F17" s="41" t="s">
        <v>81</v>
      </c>
      <c r="G17" s="41" t="s">
        <v>81</v>
      </c>
      <c r="H17" s="41" t="s">
        <v>81</v>
      </c>
      <c r="I17" s="41" t="s">
        <v>81</v>
      </c>
      <c r="J17" s="41" t="s">
        <v>28</v>
      </c>
      <c r="K17" s="41" t="s">
        <v>27</v>
      </c>
      <c r="L17" s="41" t="s">
        <v>27</v>
      </c>
      <c r="M17" s="41" t="s">
        <v>27</v>
      </c>
      <c r="N17" s="41" t="s">
        <v>27</v>
      </c>
      <c r="O17" s="99" t="s">
        <v>27</v>
      </c>
      <c r="P17" s="99" t="s">
        <v>27</v>
      </c>
      <c r="Q17" s="99" t="s">
        <v>27</v>
      </c>
      <c r="R17" s="99" t="s">
        <v>27</v>
      </c>
      <c r="S17" s="99" t="s">
        <v>27</v>
      </c>
      <c r="T17" s="99" t="s">
        <v>27</v>
      </c>
      <c r="U17" s="99" t="s">
        <v>27</v>
      </c>
      <c r="V17" s="99" t="s">
        <v>27</v>
      </c>
      <c r="W17" s="99" t="s">
        <v>28</v>
      </c>
      <c r="X17" s="99" t="s">
        <v>80</v>
      </c>
      <c r="Y17" s="41" t="s">
        <v>29</v>
      </c>
      <c r="Z17" s="41" t="s">
        <v>29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>
        <v>12</v>
      </c>
      <c r="C18" s="96">
        <v>4</v>
      </c>
      <c r="D18" s="96">
        <v>4</v>
      </c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 t="shared" si="0"/>
        <v>10</v>
      </c>
      <c r="AI18" s="178">
        <f>SUM(COUNTIF(B19:AF19,"T"),COUNTIF(B19:AF19,"C"),COUNTIF(B19:AF19,"W"),COUNTIF(B19:AF19,"R"))</f>
        <v>14</v>
      </c>
      <c r="AJ18" s="180">
        <f>SUM(B18:AF18)</f>
        <v>24</v>
      </c>
      <c r="AK18" s="211"/>
      <c r="AL18" s="204">
        <f>SUM(COUNTIF(B19:AF19,"F"))</f>
        <v>0</v>
      </c>
      <c r="AM18" s="193">
        <f>SUM(COUNTIF(B19:AG19,"V"),COUNTIF(B19:AG19,"M"))</f>
        <v>7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81</v>
      </c>
      <c r="I19" s="41" t="s">
        <v>81</v>
      </c>
      <c r="J19" s="41" t="s">
        <v>81</v>
      </c>
      <c r="K19" s="41" t="s">
        <v>81</v>
      </c>
      <c r="L19" s="41" t="s">
        <v>28</v>
      </c>
      <c r="M19" s="41" t="s">
        <v>27</v>
      </c>
      <c r="N19" s="41" t="s">
        <v>27</v>
      </c>
      <c r="O19" s="41" t="s">
        <v>27</v>
      </c>
      <c r="P19" s="41" t="s">
        <v>27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12</v>
      </c>
      <c r="AA19" s="41" t="s">
        <v>38</v>
      </c>
      <c r="AB19" s="41" t="s">
        <v>12</v>
      </c>
      <c r="AC19" s="41" t="s">
        <v>12</v>
      </c>
      <c r="AD19" s="41" t="s">
        <v>12</v>
      </c>
      <c r="AE19" s="41" t="s">
        <v>12</v>
      </c>
      <c r="AF19" s="41" t="s">
        <v>12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>
        <v>2</v>
      </c>
      <c r="W20" s="98">
        <v>2</v>
      </c>
      <c r="X20" s="98">
        <v>2</v>
      </c>
      <c r="Y20" s="98">
        <v>6</v>
      </c>
      <c r="Z20" s="105">
        <v>8</v>
      </c>
      <c r="AA20" s="105">
        <v>8</v>
      </c>
      <c r="AB20" s="105">
        <v>8</v>
      </c>
      <c r="AC20" s="38"/>
      <c r="AD20" s="38"/>
      <c r="AE20" s="38"/>
      <c r="AF20" s="48"/>
      <c r="AG20" s="39"/>
      <c r="AH20" s="176">
        <f t="shared" si="0"/>
        <v>15</v>
      </c>
      <c r="AI20" s="178">
        <v>3</v>
      </c>
      <c r="AJ20" s="180">
        <f>SUM(B20:AF20)</f>
        <v>36</v>
      </c>
      <c r="AK20" s="211"/>
      <c r="AL20" s="204">
        <f>SUM(COUNTIF(B21:AF21,"F"))</f>
        <v>0</v>
      </c>
      <c r="AM20" s="193">
        <f>SUM(COUNTIF(B21:AG21,"V"),COUNTIF(B21:AG21,"M"))</f>
        <v>12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12</v>
      </c>
      <c r="C21" s="41" t="s">
        <v>38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97" t="s">
        <v>93</v>
      </c>
      <c r="O21" s="41" t="s">
        <v>80</v>
      </c>
      <c r="P21" s="41" t="s">
        <v>80</v>
      </c>
      <c r="Q21" s="41" t="s">
        <v>80</v>
      </c>
      <c r="R21" s="41" t="s">
        <v>80</v>
      </c>
      <c r="S21" s="41" t="s">
        <v>80</v>
      </c>
      <c r="T21" s="41" t="s">
        <v>80</v>
      </c>
      <c r="U21" s="41" t="s">
        <v>80</v>
      </c>
      <c r="V21" s="41" t="s">
        <v>29</v>
      </c>
      <c r="W21" s="41" t="s">
        <v>29</v>
      </c>
      <c r="X21" s="41" t="s">
        <v>29</v>
      </c>
      <c r="Y21" s="41" t="s">
        <v>29</v>
      </c>
      <c r="Z21" s="46" t="s">
        <v>35</v>
      </c>
      <c r="AA21" s="46" t="s">
        <v>35</v>
      </c>
      <c r="AB21" s="46" t="s">
        <v>35</v>
      </c>
      <c r="AC21" s="41" t="s">
        <v>81</v>
      </c>
      <c r="AD21" s="41" t="s">
        <v>28</v>
      </c>
      <c r="AE21" s="41" t="s">
        <v>27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/>
      <c r="E22" s="96"/>
      <c r="F22" s="96"/>
      <c r="G22" s="96"/>
      <c r="H22" s="96"/>
      <c r="I22" s="96"/>
      <c r="J22" s="96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B22" s="96"/>
      <c r="AC22" s="38"/>
      <c r="AD22" s="38"/>
      <c r="AE22" s="38"/>
      <c r="AF22" s="96"/>
      <c r="AG22" s="39"/>
      <c r="AH22" s="176">
        <f t="shared" si="0"/>
        <v>15</v>
      </c>
      <c r="AI22" s="178">
        <f>SUM(COUNTIF(B23:AF23,"T"),COUNTIF(B23:AF23,"C"),COUNTIF(B23:AF23,"W"),COUNTIF(B23:AF23,"R"))</f>
        <v>16</v>
      </c>
      <c r="AJ22" s="180">
        <f>SUM(B22:AF22)</f>
        <v>0</v>
      </c>
      <c r="AK22" s="189">
        <v>2017</v>
      </c>
      <c r="AL22" s="204">
        <f>SUM(COUNTIF(B23:AF23,"F"))</f>
        <v>0</v>
      </c>
      <c r="AM22" s="193">
        <f>SUM(COUNTIF(B23:AG23,"V"),COUNTIF(B23:AG23,"M"))</f>
        <v>0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27</v>
      </c>
      <c r="C23" s="41" t="s">
        <v>27</v>
      </c>
      <c r="D23" s="41" t="s">
        <v>27</v>
      </c>
      <c r="E23" s="41" t="s">
        <v>27</v>
      </c>
      <c r="F23" s="41" t="s">
        <v>27</v>
      </c>
      <c r="G23" s="41" t="s">
        <v>27</v>
      </c>
      <c r="H23" s="41" t="s">
        <v>27</v>
      </c>
      <c r="I23" s="99" t="s">
        <v>27</v>
      </c>
      <c r="J23" s="99" t="s">
        <v>27</v>
      </c>
      <c r="K23" s="41" t="s">
        <v>27</v>
      </c>
      <c r="L23" s="41" t="s">
        <v>27</v>
      </c>
      <c r="M23" s="41" t="s">
        <v>27</v>
      </c>
      <c r="N23" s="41" t="s">
        <v>27</v>
      </c>
      <c r="O23" s="41" t="s">
        <v>27</v>
      </c>
      <c r="P23" s="41" t="s">
        <v>27</v>
      </c>
      <c r="Q23" s="41" t="s">
        <v>28</v>
      </c>
      <c r="R23" s="41" t="s">
        <v>80</v>
      </c>
      <c r="S23" s="41" t="s">
        <v>80</v>
      </c>
      <c r="T23" s="41" t="s">
        <v>80</v>
      </c>
      <c r="U23" s="41" t="s">
        <v>80</v>
      </c>
      <c r="V23" s="41" t="s">
        <v>80</v>
      </c>
      <c r="W23" s="41" t="s">
        <v>80</v>
      </c>
      <c r="X23" s="41" t="s">
        <v>80</v>
      </c>
      <c r="Y23" s="41" t="s">
        <v>29</v>
      </c>
      <c r="Z23" s="41" t="s">
        <v>81</v>
      </c>
      <c r="AA23" s="41" t="s">
        <v>81</v>
      </c>
      <c r="AB23" s="41" t="s">
        <v>81</v>
      </c>
      <c r="AC23" s="41" t="s">
        <v>81</v>
      </c>
      <c r="AD23" s="41" t="s">
        <v>81</v>
      </c>
      <c r="AE23" s="41" t="s">
        <v>81</v>
      </c>
      <c r="AF23" s="41" t="s">
        <v>81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96">
        <v>4</v>
      </c>
      <c r="AE24" s="44"/>
      <c r="AF24" s="44"/>
      <c r="AG24" s="39"/>
      <c r="AH24" s="176">
        <f t="shared" si="0"/>
        <v>15</v>
      </c>
      <c r="AI24" s="178">
        <f>SUM(COUNTIF(B25:AF25,"T"),COUNTIF(B25:AF25,"C"),COUNTIF(B25:AF25,"W"),COUNTIF(B25:AF25,"R"))</f>
        <v>16</v>
      </c>
      <c r="AJ24" s="180">
        <f>SUM(B24:AF24)</f>
        <v>4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81</v>
      </c>
      <c r="C25" s="41" t="s">
        <v>81</v>
      </c>
      <c r="D25" s="41" t="s">
        <v>28</v>
      </c>
      <c r="E25" s="41" t="s">
        <v>27</v>
      </c>
      <c r="F25" s="41" t="s">
        <v>27</v>
      </c>
      <c r="G25" s="41" t="s">
        <v>27</v>
      </c>
      <c r="H25" s="46" t="s">
        <v>27</v>
      </c>
      <c r="I25" s="46" t="s">
        <v>27</v>
      </c>
      <c r="J25" s="46" t="s">
        <v>27</v>
      </c>
      <c r="K25" s="46" t="s">
        <v>27</v>
      </c>
      <c r="L25" s="46" t="s">
        <v>27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28</v>
      </c>
      <c r="S25" s="46" t="s">
        <v>80</v>
      </c>
      <c r="T25" s="46" t="s">
        <v>80</v>
      </c>
      <c r="U25" s="46" t="s">
        <v>80</v>
      </c>
      <c r="V25" s="46" t="s">
        <v>80</v>
      </c>
      <c r="W25" s="46" t="s">
        <v>80</v>
      </c>
      <c r="X25" s="46" t="s">
        <v>80</v>
      </c>
      <c r="Y25" s="41" t="s">
        <v>29</v>
      </c>
      <c r="Z25" s="41" t="s">
        <v>29</v>
      </c>
      <c r="AA25" s="41" t="s">
        <v>29</v>
      </c>
      <c r="AB25" s="41" t="s">
        <v>29</v>
      </c>
      <c r="AC25" s="46" t="s">
        <v>81</v>
      </c>
      <c r="AD25" s="46" t="s">
        <v>81</v>
      </c>
      <c r="AE25" s="46" t="s">
        <v>81</v>
      </c>
      <c r="AF25" s="46" t="s">
        <v>28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38</v>
      </c>
      <c r="C26" s="38" t="s">
        <v>38</v>
      </c>
      <c r="D26" s="38" t="s">
        <v>38</v>
      </c>
      <c r="E26" s="38" t="s">
        <v>38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26</v>
      </c>
      <c r="R26" s="96">
        <v>4</v>
      </c>
      <c r="S26" s="96">
        <v>4</v>
      </c>
      <c r="T26" s="96">
        <v>4</v>
      </c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 t="shared" si="0"/>
        <v>18</v>
      </c>
      <c r="AI26" s="178">
        <f>SUM(COUNTIF(B27:AF27,"T"),COUNTIF(B27:AF27,"C"),COUNTIF(B27:AF27,"W"),COUNTIF(B27:AF27,"R"))</f>
        <v>12</v>
      </c>
      <c r="AJ26" s="180">
        <f>SUM(B26:AF26)</f>
        <v>12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28</v>
      </c>
      <c r="N27" s="41" t="s">
        <v>29</v>
      </c>
      <c r="O27" s="41" t="s">
        <v>29</v>
      </c>
      <c r="P27" s="41" t="s">
        <v>29</v>
      </c>
      <c r="Q27" s="115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115" t="s">
        <v>35</v>
      </c>
      <c r="W27" s="41" t="s">
        <v>29</v>
      </c>
      <c r="X27" s="41" t="s">
        <v>81</v>
      </c>
      <c r="Y27" s="41" t="s">
        <v>81</v>
      </c>
      <c r="Z27" s="41" t="s">
        <v>81</v>
      </c>
      <c r="AA27" s="41" t="s">
        <v>81</v>
      </c>
      <c r="AB27" s="41" t="s">
        <v>81</v>
      </c>
      <c r="AC27" s="41" t="s">
        <v>81</v>
      </c>
      <c r="AD27" s="41" t="s">
        <v>81</v>
      </c>
      <c r="AE27" s="115" t="s">
        <v>81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96">
        <v>4</v>
      </c>
      <c r="AC28" s="96">
        <v>4</v>
      </c>
      <c r="AD28" s="44"/>
      <c r="AE28" s="107">
        <v>4</v>
      </c>
      <c r="AF28" s="107">
        <v>4</v>
      </c>
      <c r="AG28" s="39"/>
      <c r="AH28" s="176">
        <f t="shared" si="0"/>
        <v>16</v>
      </c>
      <c r="AI28" s="178">
        <f>SUM(COUNTIF(B29:AF29,"T"),COUNTIF(B29:AF29,"C"),COUNTIF(B29:AF29,"W"),COUNTIF(B29:AF29,"R"))</f>
        <v>15</v>
      </c>
      <c r="AJ28" s="180">
        <f>SUM(B28:AF28)</f>
        <v>16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6" t="s">
        <v>81</v>
      </c>
      <c r="C29" s="46" t="s">
        <v>28</v>
      </c>
      <c r="D29" s="46" t="s">
        <v>27</v>
      </c>
      <c r="E29" s="46" t="s">
        <v>27</v>
      </c>
      <c r="F29" s="46" t="s">
        <v>27</v>
      </c>
      <c r="G29" s="46" t="s">
        <v>27</v>
      </c>
      <c r="H29" s="46" t="s">
        <v>27</v>
      </c>
      <c r="I29" s="46" t="s">
        <v>27</v>
      </c>
      <c r="J29" s="46" t="s">
        <v>27</v>
      </c>
      <c r="K29" s="46" t="s">
        <v>27</v>
      </c>
      <c r="L29" s="46" t="s">
        <v>27</v>
      </c>
      <c r="M29" s="46" t="s">
        <v>27</v>
      </c>
      <c r="N29" s="46" t="s">
        <v>27</v>
      </c>
      <c r="O29" s="46" t="s">
        <v>27</v>
      </c>
      <c r="P29" s="46" t="s">
        <v>27</v>
      </c>
      <c r="Q29" s="46" t="s">
        <v>28</v>
      </c>
      <c r="R29" s="41" t="s">
        <v>29</v>
      </c>
      <c r="S29" s="41" t="s">
        <v>29</v>
      </c>
      <c r="T29" s="41" t="s">
        <v>29</v>
      </c>
      <c r="U29" s="41" t="s">
        <v>29</v>
      </c>
      <c r="V29" s="41" t="s">
        <v>29</v>
      </c>
      <c r="W29" s="115" t="s">
        <v>35</v>
      </c>
      <c r="X29" s="115" t="s">
        <v>35</v>
      </c>
      <c r="Y29" s="41" t="s">
        <v>81</v>
      </c>
      <c r="Z29" s="46" t="s">
        <v>81</v>
      </c>
      <c r="AA29" s="46" t="s">
        <v>81</v>
      </c>
      <c r="AB29" s="46" t="s">
        <v>81</v>
      </c>
      <c r="AC29" s="46" t="s">
        <v>81</v>
      </c>
      <c r="AD29" s="46" t="s">
        <v>81</v>
      </c>
      <c r="AE29" s="46" t="s">
        <v>81</v>
      </c>
      <c r="AF29" s="46" t="s">
        <v>81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110">
        <v>4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 t="s">
        <v>26</v>
      </c>
      <c r="AF30" s="100"/>
      <c r="AG30" s="39"/>
      <c r="AH30" s="176">
        <f t="shared" si="0"/>
        <v>16</v>
      </c>
      <c r="AI30" s="178">
        <f>SUM(COUNTIF(B31:AF31,"T"),COUNTIF(B31:AF31,"C"),COUNTIF(B31:AF31,"W"),COUNTIF(B31:AF31,"R"))</f>
        <v>14</v>
      </c>
      <c r="AJ30" s="180">
        <f>SUM(B30:AF30)</f>
        <v>4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81</v>
      </c>
      <c r="C31" s="41" t="s">
        <v>28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28</v>
      </c>
      <c r="Q31" s="46" t="s">
        <v>80</v>
      </c>
      <c r="R31" s="41" t="s">
        <v>80</v>
      </c>
      <c r="S31" s="41" t="s">
        <v>80</v>
      </c>
      <c r="T31" s="41" t="s">
        <v>80</v>
      </c>
      <c r="U31" s="41" t="s">
        <v>80</v>
      </c>
      <c r="V31" s="41" t="s">
        <v>80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80</v>
      </c>
      <c r="AD31" s="41" t="s">
        <v>80</v>
      </c>
      <c r="AE31" s="115" t="s">
        <v>35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107">
        <v>4</v>
      </c>
      <c r="AC32" s="107">
        <v>4</v>
      </c>
      <c r="AD32" s="107">
        <v>4</v>
      </c>
      <c r="AE32" s="44"/>
      <c r="AF32" s="107">
        <v>4</v>
      </c>
      <c r="AG32" s="39"/>
      <c r="AH32" s="176">
        <f t="shared" si="0"/>
        <v>15</v>
      </c>
      <c r="AI32" s="178">
        <f>SUM(COUNTIF(B33:AF33,"T"),COUNTIF(B33:AF33,"C"),COUNTIF(B33:AF33,"W"),COUNTIF(B33:AF33,"R"))</f>
        <v>16</v>
      </c>
      <c r="AJ32" s="180">
        <f>SUM(B32:AF32)</f>
        <v>16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29</v>
      </c>
      <c r="C33" s="41" t="s">
        <v>29</v>
      </c>
      <c r="D33" s="41" t="s">
        <v>81</v>
      </c>
      <c r="E33" s="41" t="s">
        <v>28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27</v>
      </c>
      <c r="S33" s="41" t="s">
        <v>27</v>
      </c>
      <c r="T33" s="41" t="s">
        <v>28</v>
      </c>
      <c r="U33" s="46" t="s">
        <v>80</v>
      </c>
      <c r="V33" s="41" t="s">
        <v>80</v>
      </c>
      <c r="W33" s="41" t="s">
        <v>80</v>
      </c>
      <c r="X33" s="41" t="s">
        <v>80</v>
      </c>
      <c r="Y33" s="115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26</v>
      </c>
      <c r="AC35" s="157"/>
      <c r="AD35" s="160" t="s">
        <v>46</v>
      </c>
      <c r="AE35" s="161"/>
      <c r="AF35" s="162"/>
      <c r="AG35" s="59"/>
      <c r="AH35" s="166">
        <f>SUM(AH10:AH33)</f>
        <v>186</v>
      </c>
      <c r="AI35" s="168">
        <f>SUM(AI10:AI33)</f>
        <v>160</v>
      </c>
      <c r="AJ35" s="152">
        <f>SUM(AJ10:AJ33)</f>
        <v>224</v>
      </c>
      <c r="AK35" s="60"/>
      <c r="AL35" s="259">
        <f>SUM(AL10:AL33)</f>
        <v>0</v>
      </c>
      <c r="AM35" s="251">
        <f t="shared" ref="AM35:AY35" si="1">SUM(AM10:AM33)</f>
        <v>19</v>
      </c>
      <c r="AN35" s="251">
        <f t="shared" si="1"/>
        <v>0</v>
      </c>
      <c r="AO35" s="251">
        <f t="shared" si="1"/>
        <v>0</v>
      </c>
      <c r="AP35" s="251">
        <f t="shared" si="1"/>
        <v>0</v>
      </c>
      <c r="AQ35" s="251">
        <f t="shared" si="1"/>
        <v>0</v>
      </c>
      <c r="AR35" s="251">
        <f t="shared" si="1"/>
        <v>0</v>
      </c>
      <c r="AS35" s="251">
        <f t="shared" si="1"/>
        <v>0</v>
      </c>
      <c r="AT35" s="251">
        <f t="shared" si="1"/>
        <v>0</v>
      </c>
      <c r="AU35" s="251">
        <f t="shared" si="1"/>
        <v>0</v>
      </c>
      <c r="AV35" s="251">
        <f t="shared" si="1"/>
        <v>0</v>
      </c>
      <c r="AW35" s="251">
        <f t="shared" si="1"/>
        <v>0</v>
      </c>
      <c r="AX35" s="251">
        <f t="shared" si="1"/>
        <v>0</v>
      </c>
      <c r="AY35" s="253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/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'[1]2016'!AE12</f>
        <v>-19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9.7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7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76">
        <f t="shared" ref="AH42:AH64" si="2">SUM(COUNTIF(B43:AF43,"O"),COUNTIF(B43:AF43,"G"),COUNTIF(A43:AF43,"ـــــ"),COUNTIF(A43:AF43,"D"))</f>
        <v>4</v>
      </c>
      <c r="AI42" s="178">
        <f t="shared" ref="AI42:AI64" si="3">SUM(COUNTIF(B43:AF43,"T"),COUNTIF(B43:AF43,"C"),COUNTIF(B43:AF43,"R"))</f>
        <v>19</v>
      </c>
      <c r="AJ42" s="180">
        <f>SUM(B42:AF42)</f>
        <v>0</v>
      </c>
      <c r="AK42" s="202">
        <v>2018</v>
      </c>
      <c r="AL42" s="203">
        <f>SUM(COUNTIF(B43:AF43,"F"))</f>
        <v>0</v>
      </c>
      <c r="AM42" s="192">
        <f>SUM(COUNTIF(B43:AG43,"V"),COUNTIF(B43:AG43,"M"))</f>
        <v>8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86</v>
      </c>
      <c r="C43" s="40" t="s">
        <v>81</v>
      </c>
      <c r="D43" s="40" t="s">
        <v>81</v>
      </c>
      <c r="E43" s="40" t="s">
        <v>81</v>
      </c>
      <c r="F43" s="40" t="s">
        <v>28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12</v>
      </c>
      <c r="Z43" s="40" t="s">
        <v>12</v>
      </c>
      <c r="AA43" s="40" t="s">
        <v>38</v>
      </c>
      <c r="AB43" s="40" t="s">
        <v>12</v>
      </c>
      <c r="AC43" s="40" t="s">
        <v>12</v>
      </c>
      <c r="AD43" s="40" t="s">
        <v>12</v>
      </c>
      <c r="AE43" s="40" t="s">
        <v>12</v>
      </c>
      <c r="AF43" s="40" t="s">
        <v>12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114">
        <v>4</v>
      </c>
      <c r="K44" s="44"/>
      <c r="L44" s="114">
        <v>4</v>
      </c>
      <c r="M44" s="44"/>
      <c r="N44" s="44"/>
      <c r="O44" s="114">
        <v>4</v>
      </c>
      <c r="P44" s="44"/>
      <c r="Q44" s="114">
        <v>4</v>
      </c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 t="shared" si="2"/>
        <v>20</v>
      </c>
      <c r="AI44" s="178">
        <f t="shared" si="3"/>
        <v>4</v>
      </c>
      <c r="AJ44" s="180">
        <f>SUM(B44:AF44)</f>
        <v>16</v>
      </c>
      <c r="AK44" s="211"/>
      <c r="AL44" s="182">
        <f>SUM(COUNTIF(B45:AF45,"F"))</f>
        <v>0</v>
      </c>
      <c r="AM44" s="170">
        <f>SUM(COUNTIF(B45:AG45,"V"),COUNTIF(B45:AG45,"M"))</f>
        <v>4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12</v>
      </c>
      <c r="C45" s="46" t="s">
        <v>38</v>
      </c>
      <c r="D45" s="46" t="s">
        <v>12</v>
      </c>
      <c r="E45" s="46" t="s">
        <v>12</v>
      </c>
      <c r="F45" s="46" t="s">
        <v>86</v>
      </c>
      <c r="G45" s="46" t="s">
        <v>86</v>
      </c>
      <c r="H45" s="46" t="s">
        <v>86</v>
      </c>
      <c r="I45" s="46" t="s">
        <v>86</v>
      </c>
      <c r="J45" s="46" t="s">
        <v>86</v>
      </c>
      <c r="K45" s="46" t="s">
        <v>86</v>
      </c>
      <c r="L45" s="46" t="s">
        <v>86</v>
      </c>
      <c r="M45" s="46" t="s">
        <v>86</v>
      </c>
      <c r="N45" s="46" t="s">
        <v>81</v>
      </c>
      <c r="O45" s="46" t="s">
        <v>81</v>
      </c>
      <c r="P45" s="46" t="s">
        <v>81</v>
      </c>
      <c r="Q45" s="46" t="s">
        <v>81</v>
      </c>
      <c r="R45" s="46" t="s">
        <v>35</v>
      </c>
      <c r="S45" s="46" t="s">
        <v>35</v>
      </c>
      <c r="T45" s="46" t="s">
        <v>80</v>
      </c>
      <c r="U45" s="46" t="s">
        <v>80</v>
      </c>
      <c r="V45" s="46" t="s">
        <v>80</v>
      </c>
      <c r="W45" s="46" t="s">
        <v>80</v>
      </c>
      <c r="X45" s="46" t="s">
        <v>80</v>
      </c>
      <c r="Y45" s="46" t="s">
        <v>80</v>
      </c>
      <c r="Z45" s="46" t="s">
        <v>28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114">
        <v>4</v>
      </c>
      <c r="V46" s="114">
        <v>4</v>
      </c>
      <c r="W46" s="114">
        <v>4</v>
      </c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 t="shared" si="2"/>
        <v>12</v>
      </c>
      <c r="AI46" s="178">
        <f t="shared" si="3"/>
        <v>11</v>
      </c>
      <c r="AJ46" s="180">
        <f>SUM(B46:AF46)</f>
        <v>12</v>
      </c>
      <c r="AK46" s="211"/>
      <c r="AL46" s="182">
        <f>SUM(COUNTIF(B47:AF47,"F"))</f>
        <v>0</v>
      </c>
      <c r="AM46" s="170">
        <f>SUM(COUNTIF(B47:AG47,"V"),COUNTIF(B47:AG47,"M"))</f>
        <v>8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12</v>
      </c>
      <c r="N47" s="40" t="s">
        <v>12</v>
      </c>
      <c r="O47" s="40" t="s">
        <v>12</v>
      </c>
      <c r="P47" s="40" t="s">
        <v>12</v>
      </c>
      <c r="Q47" s="40" t="s">
        <v>38</v>
      </c>
      <c r="R47" s="40" t="s">
        <v>12</v>
      </c>
      <c r="S47" s="40" t="s">
        <v>12</v>
      </c>
      <c r="T47" s="40" t="s">
        <v>12</v>
      </c>
      <c r="U47" s="40" t="s">
        <v>86</v>
      </c>
      <c r="V47" s="40" t="s">
        <v>86</v>
      </c>
      <c r="W47" s="40" t="s">
        <v>86</v>
      </c>
      <c r="X47" s="40" t="s">
        <v>86</v>
      </c>
      <c r="Y47" s="40" t="s">
        <v>86</v>
      </c>
      <c r="Z47" s="40" t="s">
        <v>86</v>
      </c>
      <c r="AA47" s="40" t="s">
        <v>86</v>
      </c>
      <c r="AB47" s="40" t="s">
        <v>86</v>
      </c>
      <c r="AC47" s="40" t="s">
        <v>86</v>
      </c>
      <c r="AD47" s="40" t="s">
        <v>86</v>
      </c>
      <c r="AE47" s="46" t="s">
        <v>86</v>
      </c>
      <c r="AF47" s="40" t="s">
        <v>81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114">
        <v>4</v>
      </c>
      <c r="D48" s="114">
        <v>4</v>
      </c>
      <c r="E48" s="44"/>
      <c r="F48" s="44"/>
      <c r="G48" s="114">
        <v>4</v>
      </c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38"/>
      <c r="AF48" s="48"/>
      <c r="AG48" s="39"/>
      <c r="AH48" s="176">
        <f t="shared" si="2"/>
        <v>15</v>
      </c>
      <c r="AI48" s="178">
        <f t="shared" si="3"/>
        <v>15</v>
      </c>
      <c r="AJ48" s="180">
        <f>SUM(B48:AF48)</f>
        <v>12</v>
      </c>
      <c r="AK48" s="211"/>
      <c r="AL48" s="182">
        <f>SUM(COUNTIF(B49:AF49,"F"))</f>
        <v>0</v>
      </c>
      <c r="AM48" s="170">
        <f>SUM(COUNTIF(B49:AG49,"V"),COUNTIF(B49:AG49,"M"))</f>
        <v>0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0" t="s">
        <v>81</v>
      </c>
      <c r="C49" s="40" t="s">
        <v>81</v>
      </c>
      <c r="D49" s="40" t="s">
        <v>81</v>
      </c>
      <c r="E49" s="40" t="s">
        <v>81</v>
      </c>
      <c r="F49" s="40" t="s">
        <v>81</v>
      </c>
      <c r="G49" s="40" t="s">
        <v>81</v>
      </c>
      <c r="H49" s="46" t="s">
        <v>81</v>
      </c>
      <c r="I49" s="46" t="s">
        <v>81</v>
      </c>
      <c r="J49" s="46" t="s">
        <v>28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28</v>
      </c>
      <c r="Y49" s="46" t="s">
        <v>80</v>
      </c>
      <c r="Z49" s="46" t="s">
        <v>80</v>
      </c>
      <c r="AA49" s="46" t="s">
        <v>80</v>
      </c>
      <c r="AB49" s="40" t="s">
        <v>80</v>
      </c>
      <c r="AC49" s="40" t="s">
        <v>86</v>
      </c>
      <c r="AD49" s="46" t="s">
        <v>86</v>
      </c>
      <c r="AE49" s="40" t="s">
        <v>81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114">
        <v>4</v>
      </c>
      <c r="C50" s="114"/>
      <c r="D50" s="114">
        <v>4</v>
      </c>
      <c r="E50" s="114">
        <v>4</v>
      </c>
      <c r="F50" s="44"/>
      <c r="G50" s="114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76">
        <f t="shared" si="2"/>
        <v>13</v>
      </c>
      <c r="AI50" s="178">
        <f t="shared" si="3"/>
        <v>18</v>
      </c>
      <c r="AJ50" s="180">
        <f>SUM(B50:AF50)</f>
        <v>12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0" t="s">
        <v>81</v>
      </c>
      <c r="C51" s="40" t="s">
        <v>81</v>
      </c>
      <c r="D51" s="40" t="s">
        <v>81</v>
      </c>
      <c r="E51" s="40" t="s">
        <v>81</v>
      </c>
      <c r="F51" s="40" t="s">
        <v>81</v>
      </c>
      <c r="G51" s="40" t="s">
        <v>86</v>
      </c>
      <c r="H51" s="40" t="s">
        <v>86</v>
      </c>
      <c r="I51" s="40" t="s">
        <v>86</v>
      </c>
      <c r="J51" s="40" t="s">
        <v>86</v>
      </c>
      <c r="K51" s="40" t="s">
        <v>86</v>
      </c>
      <c r="L51" s="40" t="s">
        <v>86</v>
      </c>
      <c r="M51" s="40" t="s">
        <v>81</v>
      </c>
      <c r="N51" s="40" t="s">
        <v>81</v>
      </c>
      <c r="O51" s="40" t="s">
        <v>28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27</v>
      </c>
      <c r="AC51" s="40" t="s">
        <v>27</v>
      </c>
      <c r="AD51" s="40" t="s">
        <v>27</v>
      </c>
      <c r="AE51" s="40" t="s">
        <v>27</v>
      </c>
      <c r="AF51" s="40" t="s">
        <v>27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44"/>
      <c r="C52" s="44"/>
      <c r="D52" s="44"/>
      <c r="E52" s="44"/>
      <c r="F52" s="44"/>
      <c r="G52" s="44"/>
      <c r="H52" s="107">
        <v>2</v>
      </c>
      <c r="I52" s="107">
        <v>2</v>
      </c>
      <c r="J52" s="107">
        <v>2</v>
      </c>
      <c r="K52" s="107">
        <v>2</v>
      </c>
      <c r="L52" s="107">
        <v>2</v>
      </c>
      <c r="M52" s="107">
        <v>2</v>
      </c>
      <c r="N52" s="107">
        <v>2</v>
      </c>
      <c r="O52" s="107">
        <v>2</v>
      </c>
      <c r="P52" s="38" t="s">
        <v>26</v>
      </c>
      <c r="Q52" s="38" t="s">
        <v>26</v>
      </c>
      <c r="R52" s="38" t="s">
        <v>26</v>
      </c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 t="shared" si="2"/>
        <v>20</v>
      </c>
      <c r="AI52" s="178">
        <f t="shared" si="3"/>
        <v>10</v>
      </c>
      <c r="AJ52" s="180">
        <f>SUM(B52:AF52)</f>
        <v>16</v>
      </c>
      <c r="AK52" s="211"/>
      <c r="AL52" s="182">
        <f>SUM(COUNTIF(B53:AF53,"F"))</f>
        <v>0</v>
      </c>
      <c r="AM52" s="170">
        <f>SUM(COUNTIF(B53:AG53,"V"),COUNTIF(B53:AG53,"M"))</f>
        <v>0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27</v>
      </c>
      <c r="C53" s="40" t="s">
        <v>27</v>
      </c>
      <c r="D53" s="40" t="s">
        <v>27</v>
      </c>
      <c r="E53" s="40" t="s">
        <v>27</v>
      </c>
      <c r="F53" s="40" t="s">
        <v>27</v>
      </c>
      <c r="G53" s="40" t="s">
        <v>28</v>
      </c>
      <c r="H53" s="40" t="s">
        <v>80</v>
      </c>
      <c r="I53" s="40" t="s">
        <v>80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116" t="s">
        <v>35</v>
      </c>
      <c r="Q53" s="116" t="s">
        <v>35</v>
      </c>
      <c r="R53" s="116" t="s">
        <v>35</v>
      </c>
      <c r="S53" s="40" t="s">
        <v>86</v>
      </c>
      <c r="T53" s="40" t="s">
        <v>86</v>
      </c>
      <c r="U53" s="40" t="s">
        <v>86</v>
      </c>
      <c r="V53" s="40" t="s">
        <v>86</v>
      </c>
      <c r="W53" s="40" t="s">
        <v>86</v>
      </c>
      <c r="X53" s="40" t="s">
        <v>86</v>
      </c>
      <c r="Y53" s="40" t="s">
        <v>86</v>
      </c>
      <c r="Z53" s="40" t="s">
        <v>81</v>
      </c>
      <c r="AA53" s="40" t="s">
        <v>81</v>
      </c>
      <c r="AB53" s="40" t="s">
        <v>28</v>
      </c>
      <c r="AC53" s="40" t="s">
        <v>27</v>
      </c>
      <c r="AD53" s="40" t="s">
        <v>27</v>
      </c>
      <c r="AE53" s="40" t="s">
        <v>27</v>
      </c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 t="shared" si="2"/>
        <v>0</v>
      </c>
      <c r="AI54" s="178">
        <f t="shared" si="3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 t="shared" si="2"/>
        <v>0</v>
      </c>
      <c r="AI56" s="178">
        <f t="shared" si="3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 t="shared" si="2"/>
        <v>0</v>
      </c>
      <c r="AI58" s="178">
        <f t="shared" si="3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 t="shared" si="2"/>
        <v>0</v>
      </c>
      <c r="AI60" s="178">
        <f t="shared" si="3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 t="shared" si="2"/>
        <v>0</v>
      </c>
      <c r="AI62" s="178">
        <f t="shared" si="3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 t="shared" si="2"/>
        <v>0</v>
      </c>
      <c r="AI64" s="178">
        <f t="shared" si="3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7</v>
      </c>
      <c r="AC67" s="157"/>
      <c r="AD67" s="160" t="s">
        <v>46</v>
      </c>
      <c r="AE67" s="161"/>
      <c r="AF67" s="162"/>
      <c r="AG67" s="59"/>
      <c r="AH67" s="166">
        <f>SUM(AH42:AH65)</f>
        <v>84</v>
      </c>
      <c r="AI67" s="168">
        <f>SUM(AI42:AI65)</f>
        <v>77</v>
      </c>
      <c r="AJ67" s="152">
        <f>SUM(AJ42:AJ65)</f>
        <v>68</v>
      </c>
      <c r="AK67" s="60"/>
      <c r="AL67" s="154">
        <f>SUM(AL42:AL65)</f>
        <v>0</v>
      </c>
      <c r="AM67" s="137">
        <f t="shared" ref="AM67:AW67" si="4">SUM(AM42:AM65)</f>
        <v>20</v>
      </c>
      <c r="AN67" s="137">
        <f t="shared" si="4"/>
        <v>0</v>
      </c>
      <c r="AO67" s="137">
        <f t="shared" si="4"/>
        <v>0</v>
      </c>
      <c r="AP67" s="137">
        <f t="shared" si="4"/>
        <v>0</v>
      </c>
      <c r="AQ67" s="137">
        <f t="shared" si="4"/>
        <v>0</v>
      </c>
      <c r="AR67" s="137">
        <f t="shared" si="4"/>
        <v>0</v>
      </c>
      <c r="AS67" s="137">
        <f t="shared" si="4"/>
        <v>0</v>
      </c>
      <c r="AT67" s="137">
        <f t="shared" si="4"/>
        <v>0</v>
      </c>
      <c r="AU67" s="137">
        <f t="shared" si="4"/>
        <v>0</v>
      </c>
      <c r="AV67" s="137">
        <f t="shared" si="4"/>
        <v>0</v>
      </c>
      <c r="AW67" s="137">
        <f t="shared" si="4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>انتبه  هذا الموظف قد تجاوز رصيده الأيام المسموح بها 14 ايام</v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7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14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20"/>
  </sheetPr>
  <dimension ref="A1:HI270"/>
  <sheetViews>
    <sheetView showGridLines="0" zoomScale="90" zoomScaleNormal="90" workbookViewId="0">
      <pane xSplit="1" ySplit="9" topLeftCell="B5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39" width="6" style="72" bestFit="1" customWidth="1"/>
    <col min="40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294" width="4.7109375" style="73" customWidth="1"/>
    <col min="295" max="295" width="6" style="73" bestFit="1" customWidth="1"/>
    <col min="296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50" width="4.7109375" style="73" customWidth="1"/>
    <col min="551" max="551" width="6" style="73" bestFit="1" customWidth="1"/>
    <col min="552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06" width="4.7109375" style="73" customWidth="1"/>
    <col min="807" max="807" width="6" style="73" bestFit="1" customWidth="1"/>
    <col min="808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62" width="4.7109375" style="73" customWidth="1"/>
    <col min="1063" max="1063" width="6" style="73" bestFit="1" customWidth="1"/>
    <col min="1064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18" width="4.7109375" style="73" customWidth="1"/>
    <col min="1319" max="1319" width="6" style="73" bestFit="1" customWidth="1"/>
    <col min="1320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74" width="4.7109375" style="73" customWidth="1"/>
    <col min="1575" max="1575" width="6" style="73" bestFit="1" customWidth="1"/>
    <col min="1576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30" width="4.7109375" style="73" customWidth="1"/>
    <col min="1831" max="1831" width="6" style="73" bestFit="1" customWidth="1"/>
    <col min="1832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86" width="4.7109375" style="73" customWidth="1"/>
    <col min="2087" max="2087" width="6" style="73" bestFit="1" customWidth="1"/>
    <col min="2088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42" width="4.7109375" style="73" customWidth="1"/>
    <col min="2343" max="2343" width="6" style="73" bestFit="1" customWidth="1"/>
    <col min="2344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598" width="4.7109375" style="73" customWidth="1"/>
    <col min="2599" max="2599" width="6" style="73" bestFit="1" customWidth="1"/>
    <col min="2600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54" width="4.7109375" style="73" customWidth="1"/>
    <col min="2855" max="2855" width="6" style="73" bestFit="1" customWidth="1"/>
    <col min="2856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10" width="4.7109375" style="73" customWidth="1"/>
    <col min="3111" max="3111" width="6" style="73" bestFit="1" customWidth="1"/>
    <col min="3112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66" width="4.7109375" style="73" customWidth="1"/>
    <col min="3367" max="3367" width="6" style="73" bestFit="1" customWidth="1"/>
    <col min="3368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22" width="4.7109375" style="73" customWidth="1"/>
    <col min="3623" max="3623" width="6" style="73" bestFit="1" customWidth="1"/>
    <col min="3624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78" width="4.7109375" style="73" customWidth="1"/>
    <col min="3879" max="3879" width="6" style="73" bestFit="1" customWidth="1"/>
    <col min="3880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34" width="4.7109375" style="73" customWidth="1"/>
    <col min="4135" max="4135" width="6" style="73" bestFit="1" customWidth="1"/>
    <col min="4136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390" width="4.7109375" style="73" customWidth="1"/>
    <col min="4391" max="4391" width="6" style="73" bestFit="1" customWidth="1"/>
    <col min="4392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46" width="4.7109375" style="73" customWidth="1"/>
    <col min="4647" max="4647" width="6" style="73" bestFit="1" customWidth="1"/>
    <col min="4648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02" width="4.7109375" style="73" customWidth="1"/>
    <col min="4903" max="4903" width="6" style="73" bestFit="1" customWidth="1"/>
    <col min="4904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58" width="4.7109375" style="73" customWidth="1"/>
    <col min="5159" max="5159" width="6" style="73" bestFit="1" customWidth="1"/>
    <col min="5160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14" width="4.7109375" style="73" customWidth="1"/>
    <col min="5415" max="5415" width="6" style="73" bestFit="1" customWidth="1"/>
    <col min="5416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70" width="4.7109375" style="73" customWidth="1"/>
    <col min="5671" max="5671" width="6" style="73" bestFit="1" customWidth="1"/>
    <col min="5672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26" width="4.7109375" style="73" customWidth="1"/>
    <col min="5927" max="5927" width="6" style="73" bestFit="1" customWidth="1"/>
    <col min="5928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82" width="4.7109375" style="73" customWidth="1"/>
    <col min="6183" max="6183" width="6" style="73" bestFit="1" customWidth="1"/>
    <col min="6184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38" width="4.7109375" style="73" customWidth="1"/>
    <col min="6439" max="6439" width="6" style="73" bestFit="1" customWidth="1"/>
    <col min="6440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694" width="4.7109375" style="73" customWidth="1"/>
    <col min="6695" max="6695" width="6" style="73" bestFit="1" customWidth="1"/>
    <col min="6696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50" width="4.7109375" style="73" customWidth="1"/>
    <col min="6951" max="6951" width="6" style="73" bestFit="1" customWidth="1"/>
    <col min="6952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06" width="4.7109375" style="73" customWidth="1"/>
    <col min="7207" max="7207" width="6" style="73" bestFit="1" customWidth="1"/>
    <col min="7208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62" width="4.7109375" style="73" customWidth="1"/>
    <col min="7463" max="7463" width="6" style="73" bestFit="1" customWidth="1"/>
    <col min="7464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18" width="4.7109375" style="73" customWidth="1"/>
    <col min="7719" max="7719" width="6" style="73" bestFit="1" customWidth="1"/>
    <col min="7720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74" width="4.7109375" style="73" customWidth="1"/>
    <col min="7975" max="7975" width="6" style="73" bestFit="1" customWidth="1"/>
    <col min="7976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30" width="4.7109375" style="73" customWidth="1"/>
    <col min="8231" max="8231" width="6" style="73" bestFit="1" customWidth="1"/>
    <col min="8232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86" width="4.7109375" style="73" customWidth="1"/>
    <col min="8487" max="8487" width="6" style="73" bestFit="1" customWidth="1"/>
    <col min="8488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42" width="4.7109375" style="73" customWidth="1"/>
    <col min="8743" max="8743" width="6" style="73" bestFit="1" customWidth="1"/>
    <col min="8744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8998" width="4.7109375" style="73" customWidth="1"/>
    <col min="8999" max="8999" width="6" style="73" bestFit="1" customWidth="1"/>
    <col min="9000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54" width="4.7109375" style="73" customWidth="1"/>
    <col min="9255" max="9255" width="6" style="73" bestFit="1" customWidth="1"/>
    <col min="9256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10" width="4.7109375" style="73" customWidth="1"/>
    <col min="9511" max="9511" width="6" style="73" bestFit="1" customWidth="1"/>
    <col min="9512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66" width="4.7109375" style="73" customWidth="1"/>
    <col min="9767" max="9767" width="6" style="73" bestFit="1" customWidth="1"/>
    <col min="9768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22" width="4.7109375" style="73" customWidth="1"/>
    <col min="10023" max="10023" width="6" style="73" bestFit="1" customWidth="1"/>
    <col min="10024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78" width="4.7109375" style="73" customWidth="1"/>
    <col min="10279" max="10279" width="6" style="73" bestFit="1" customWidth="1"/>
    <col min="10280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34" width="4.7109375" style="73" customWidth="1"/>
    <col min="10535" max="10535" width="6" style="73" bestFit="1" customWidth="1"/>
    <col min="10536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790" width="4.7109375" style="73" customWidth="1"/>
    <col min="10791" max="10791" width="6" style="73" bestFit="1" customWidth="1"/>
    <col min="10792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46" width="4.7109375" style="73" customWidth="1"/>
    <col min="11047" max="11047" width="6" style="73" bestFit="1" customWidth="1"/>
    <col min="11048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02" width="4.7109375" style="73" customWidth="1"/>
    <col min="11303" max="11303" width="6" style="73" bestFit="1" customWidth="1"/>
    <col min="11304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58" width="4.7109375" style="73" customWidth="1"/>
    <col min="11559" max="11559" width="6" style="73" bestFit="1" customWidth="1"/>
    <col min="11560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14" width="4.7109375" style="73" customWidth="1"/>
    <col min="11815" max="11815" width="6" style="73" bestFit="1" customWidth="1"/>
    <col min="11816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70" width="4.7109375" style="73" customWidth="1"/>
    <col min="12071" max="12071" width="6" style="73" bestFit="1" customWidth="1"/>
    <col min="12072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26" width="4.7109375" style="73" customWidth="1"/>
    <col min="12327" max="12327" width="6" style="73" bestFit="1" customWidth="1"/>
    <col min="12328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82" width="4.7109375" style="73" customWidth="1"/>
    <col min="12583" max="12583" width="6" style="73" bestFit="1" customWidth="1"/>
    <col min="12584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38" width="4.7109375" style="73" customWidth="1"/>
    <col min="12839" max="12839" width="6" style="73" bestFit="1" customWidth="1"/>
    <col min="12840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094" width="4.7109375" style="73" customWidth="1"/>
    <col min="13095" max="13095" width="6" style="73" bestFit="1" customWidth="1"/>
    <col min="13096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50" width="4.7109375" style="73" customWidth="1"/>
    <col min="13351" max="13351" width="6" style="73" bestFit="1" customWidth="1"/>
    <col min="13352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06" width="4.7109375" style="73" customWidth="1"/>
    <col min="13607" max="13607" width="6" style="73" bestFit="1" customWidth="1"/>
    <col min="13608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62" width="4.7109375" style="73" customWidth="1"/>
    <col min="13863" max="13863" width="6" style="73" bestFit="1" customWidth="1"/>
    <col min="13864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18" width="4.7109375" style="73" customWidth="1"/>
    <col min="14119" max="14119" width="6" style="73" bestFit="1" customWidth="1"/>
    <col min="14120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74" width="4.7109375" style="73" customWidth="1"/>
    <col min="14375" max="14375" width="6" style="73" bestFit="1" customWidth="1"/>
    <col min="14376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30" width="4.7109375" style="73" customWidth="1"/>
    <col min="14631" max="14631" width="6" style="73" bestFit="1" customWidth="1"/>
    <col min="14632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86" width="4.7109375" style="73" customWidth="1"/>
    <col min="14887" max="14887" width="6" style="73" bestFit="1" customWidth="1"/>
    <col min="14888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42" width="4.7109375" style="73" customWidth="1"/>
    <col min="15143" max="15143" width="6" style="73" bestFit="1" customWidth="1"/>
    <col min="15144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398" width="4.7109375" style="73" customWidth="1"/>
    <col min="15399" max="15399" width="6" style="73" bestFit="1" customWidth="1"/>
    <col min="15400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54" width="4.7109375" style="73" customWidth="1"/>
    <col min="15655" max="15655" width="6" style="73" bestFit="1" customWidth="1"/>
    <col min="15656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10" width="4.7109375" style="73" customWidth="1"/>
    <col min="15911" max="15911" width="6" style="73" bestFit="1" customWidth="1"/>
    <col min="15912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66" width="4.7109375" style="73" customWidth="1"/>
    <col min="16167" max="16167" width="6" style="73" bestFit="1" customWidth="1"/>
    <col min="16168" max="16179" width="4.7109375" style="73" customWidth="1"/>
    <col min="16180" max="16384" width="9.140625" style="73"/>
  </cols>
  <sheetData>
    <row r="1" spans="1:74" s="5" customFormat="1" ht="22.5" customHeight="1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>
      <c r="A2" s="1"/>
      <c r="B2" s="2"/>
      <c r="C2" s="3"/>
      <c r="D2" s="3"/>
      <c r="E2" s="4"/>
      <c r="F2" s="4"/>
      <c r="G2" s="6"/>
      <c r="H2" s="6"/>
      <c r="I2" s="6"/>
      <c r="J2" s="240" t="s">
        <v>0</v>
      </c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241" t="s">
        <v>1</v>
      </c>
      <c r="N3" s="241"/>
      <c r="O3" s="241"/>
      <c r="P3" s="241"/>
      <c r="Q3" s="241"/>
      <c r="R3" s="24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>
      <c r="C5" s="242">
        <v>20</v>
      </c>
      <c r="D5" s="242"/>
      <c r="E5" s="243" t="s">
        <v>2</v>
      </c>
      <c r="F5" s="243"/>
      <c r="G5" s="243"/>
      <c r="H5" s="243"/>
      <c r="I5" s="6"/>
      <c r="K5" s="18"/>
      <c r="L5" s="18"/>
      <c r="M5" s="244">
        <v>11463</v>
      </c>
      <c r="N5" s="244"/>
      <c r="O5" s="244"/>
      <c r="P5" s="245" t="s">
        <v>3</v>
      </c>
      <c r="Q5" s="245"/>
      <c r="R5" s="245"/>
      <c r="S5" s="245"/>
      <c r="T5" s="19"/>
      <c r="V5" s="20"/>
      <c r="W5" s="225" t="s">
        <v>94</v>
      </c>
      <c r="X5" s="225"/>
      <c r="Y5" s="225"/>
      <c r="Z5" s="225"/>
      <c r="AA5" s="225"/>
      <c r="AB5" s="225"/>
      <c r="AC5" s="225"/>
      <c r="AD5" s="225"/>
      <c r="AE5" s="225"/>
      <c r="AF5" s="226" t="s">
        <v>5</v>
      </c>
      <c r="AG5" s="226"/>
      <c r="AH5" s="226"/>
      <c r="AI5" s="21"/>
      <c r="AJ5" s="22"/>
      <c r="AK5" s="22"/>
      <c r="AL5" s="227" t="s">
        <v>6</v>
      </c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9"/>
    </row>
    <row r="6" spans="1:74" s="5" customFormat="1" ht="12.75" customHeight="1">
      <c r="A6" s="18"/>
      <c r="B6" s="23"/>
      <c r="C6" s="242"/>
      <c r="D6" s="242"/>
      <c r="E6" s="243"/>
      <c r="F6" s="243"/>
      <c r="G6" s="243"/>
      <c r="H6" s="243"/>
      <c r="I6" s="6"/>
      <c r="J6" s="18"/>
      <c r="K6" s="18"/>
      <c r="L6" s="18"/>
      <c r="M6" s="244"/>
      <c r="N6" s="244"/>
      <c r="O6" s="244"/>
      <c r="P6" s="245"/>
      <c r="Q6" s="245"/>
      <c r="R6" s="245"/>
      <c r="S6" s="245"/>
      <c r="T6" s="19"/>
      <c r="U6" s="20"/>
      <c r="V6" s="20"/>
      <c r="W6" s="225"/>
      <c r="X6" s="225"/>
      <c r="Y6" s="225"/>
      <c r="Z6" s="225"/>
      <c r="AA6" s="225"/>
      <c r="AB6" s="225"/>
      <c r="AC6" s="225"/>
      <c r="AD6" s="225"/>
      <c r="AE6" s="225"/>
      <c r="AF6" s="226"/>
      <c r="AG6" s="226"/>
      <c r="AH6" s="226"/>
      <c r="AI6" s="21"/>
      <c r="AJ6" s="22"/>
      <c r="AK6" s="22"/>
      <c r="AL6" s="230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2"/>
    </row>
    <row r="7" spans="1:74" s="29" customFormat="1" ht="15" customHeight="1" thickBot="1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233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5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>
      <c r="A8" s="238" t="s">
        <v>7</v>
      </c>
      <c r="B8" s="215">
        <v>1</v>
      </c>
      <c r="C8" s="215">
        <v>2</v>
      </c>
      <c r="D8" s="215">
        <v>3</v>
      </c>
      <c r="E8" s="215">
        <v>4</v>
      </c>
      <c r="F8" s="215">
        <v>5</v>
      </c>
      <c r="G8" s="215">
        <v>6</v>
      </c>
      <c r="H8" s="215">
        <v>7</v>
      </c>
      <c r="I8" s="215">
        <v>8</v>
      </c>
      <c r="J8" s="215">
        <v>9</v>
      </c>
      <c r="K8" s="215">
        <v>10</v>
      </c>
      <c r="L8" s="215">
        <v>11</v>
      </c>
      <c r="M8" s="215">
        <v>12</v>
      </c>
      <c r="N8" s="215">
        <v>13</v>
      </c>
      <c r="O8" s="215">
        <v>14</v>
      </c>
      <c r="P8" s="215">
        <v>15</v>
      </c>
      <c r="Q8" s="215">
        <v>16</v>
      </c>
      <c r="R8" s="215">
        <v>17</v>
      </c>
      <c r="S8" s="215">
        <v>18</v>
      </c>
      <c r="T8" s="215">
        <v>19</v>
      </c>
      <c r="U8" s="215">
        <v>20</v>
      </c>
      <c r="V8" s="215">
        <v>21</v>
      </c>
      <c r="W8" s="215">
        <v>22</v>
      </c>
      <c r="X8" s="215">
        <v>23</v>
      </c>
      <c r="Y8" s="215">
        <v>24</v>
      </c>
      <c r="Z8" s="215">
        <v>25</v>
      </c>
      <c r="AA8" s="215">
        <v>26</v>
      </c>
      <c r="AB8" s="215">
        <v>27</v>
      </c>
      <c r="AC8" s="215">
        <v>28</v>
      </c>
      <c r="AD8" s="215">
        <v>29</v>
      </c>
      <c r="AE8" s="215">
        <v>30</v>
      </c>
      <c r="AF8" s="215">
        <v>31</v>
      </c>
      <c r="AG8" s="33"/>
      <c r="AH8" s="217" t="s">
        <v>8</v>
      </c>
      <c r="AI8" s="219" t="s">
        <v>9</v>
      </c>
      <c r="AJ8" s="221" t="s">
        <v>10</v>
      </c>
      <c r="AK8" s="34"/>
      <c r="AL8" s="223" t="s">
        <v>11</v>
      </c>
      <c r="AM8" s="213" t="s">
        <v>12</v>
      </c>
      <c r="AN8" s="213" t="s">
        <v>13</v>
      </c>
      <c r="AO8" s="213" t="s">
        <v>14</v>
      </c>
      <c r="AP8" s="213" t="s">
        <v>15</v>
      </c>
      <c r="AQ8" s="213" t="s">
        <v>16</v>
      </c>
      <c r="AR8" s="213" t="s">
        <v>17</v>
      </c>
      <c r="AS8" s="213" t="s">
        <v>18</v>
      </c>
      <c r="AT8" s="213" t="s">
        <v>19</v>
      </c>
      <c r="AU8" s="213" t="s">
        <v>20</v>
      </c>
      <c r="AV8" s="213" t="s">
        <v>21</v>
      </c>
      <c r="AW8" s="213" t="s">
        <v>22</v>
      </c>
      <c r="AX8" s="213" t="s">
        <v>23</v>
      </c>
      <c r="AY8" s="236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>
      <c r="A9" s="239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36"/>
      <c r="AH9" s="218"/>
      <c r="AI9" s="220"/>
      <c r="AJ9" s="222"/>
      <c r="AK9" s="34"/>
      <c r="AL9" s="22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37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>
      <c r="A10" s="17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>
        <v>4</v>
      </c>
      <c r="Y10" s="96"/>
      <c r="Z10" s="96">
        <v>4</v>
      </c>
      <c r="AA10" s="96"/>
      <c r="AB10" s="96">
        <v>4</v>
      </c>
      <c r="AC10" s="96">
        <v>4</v>
      </c>
      <c r="AD10" s="96">
        <v>4</v>
      </c>
      <c r="AE10" s="96"/>
      <c r="AF10" s="96"/>
      <c r="AG10" s="39"/>
      <c r="AH10" s="176">
        <f>SUM(COUNTIF(B11:AF11,"O"),COUNTIF(B11:AF11,"G"),COUNTIF(A11:AF11,"ـــــ"),COUNTIF(A11:AF11,"D"))</f>
        <v>10</v>
      </c>
      <c r="AI10" s="178">
        <f>SUM(COUNTIF(B11:AF11,"T"),COUNTIF(B11:AF11,"C"),COUNTIF(B11:AF11,"W"),COUNTIF(B11:AF11,"R"))</f>
        <v>11</v>
      </c>
      <c r="AJ10" s="180">
        <f>SUM(B10:AF10)</f>
        <v>20</v>
      </c>
      <c r="AK10" s="202">
        <v>2017</v>
      </c>
      <c r="AL10" s="203">
        <f>SUM(COUNTIF(B11:AF11,"F"))</f>
        <v>0</v>
      </c>
      <c r="AM10" s="192">
        <f>SUM(COUNTIF(B11:AG11,"V"),COUNTIF(B11:AG11,"M"))</f>
        <v>10</v>
      </c>
      <c r="AN10" s="192">
        <f>SUM(COUNTIF(B11:AG11,"E"))</f>
        <v>0</v>
      </c>
      <c r="AO10" s="192">
        <f>SUM(COUNTIF(B11:AG11,"B"))</f>
        <v>0</v>
      </c>
      <c r="AP10" s="192">
        <f>SUM(COUNTIF(B11:AG11,"A"))</f>
        <v>0</v>
      </c>
      <c r="AQ10" s="192">
        <f>SUM(COUNTIF(B11:AG11,"Q"))</f>
        <v>0</v>
      </c>
      <c r="AR10" s="192">
        <f>SUM(COUNTIF(B11:AG11,"S"))</f>
        <v>0</v>
      </c>
      <c r="AS10" s="192">
        <f>SUM(COUNTIF(B11:AG11,"K"))</f>
        <v>0</v>
      </c>
      <c r="AT10" s="192">
        <f>SUM(COUNTIF(B11:AG11,"L"))</f>
        <v>0</v>
      </c>
      <c r="AU10" s="192">
        <f>SUM(COUNTIF(B11:AG11,"P"))</f>
        <v>0</v>
      </c>
      <c r="AV10" s="192">
        <f>SUM(COUNTIF(B11:AG11,"J"))</f>
        <v>0</v>
      </c>
      <c r="AW10" s="192">
        <f>SUM(COUNTIF(B11:AG11,"I"))</f>
        <v>0</v>
      </c>
      <c r="AX10" s="192">
        <f>SUM(COUNTIF(B11:AG11,"Y"))</f>
        <v>0</v>
      </c>
      <c r="AY10" s="194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>
      <c r="A11" s="186"/>
      <c r="B11" s="41" t="s">
        <v>27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12</v>
      </c>
      <c r="N11" s="41" t="s">
        <v>38</v>
      </c>
      <c r="O11" s="41" t="s">
        <v>12</v>
      </c>
      <c r="P11" s="41" t="s">
        <v>12</v>
      </c>
      <c r="Q11" s="41" t="s">
        <v>12</v>
      </c>
      <c r="R11" s="41" t="s">
        <v>12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80</v>
      </c>
      <c r="X11" s="41" t="s">
        <v>29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77"/>
      <c r="AI11" s="179"/>
      <c r="AJ11" s="187"/>
      <c r="AK11" s="211"/>
      <c r="AL11" s="204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5"/>
    </row>
    <row r="12" spans="1:74" s="43" customFormat="1" ht="14.1" customHeight="1">
      <c r="A12" s="174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38" t="s">
        <v>38</v>
      </c>
      <c r="S12" s="38"/>
      <c r="T12" s="38"/>
      <c r="U12" s="96"/>
      <c r="V12" s="96">
        <v>4</v>
      </c>
      <c r="W12" s="96"/>
      <c r="X12" s="96"/>
      <c r="Y12" s="96"/>
      <c r="Z12" s="96"/>
      <c r="AA12" s="96"/>
      <c r="AB12" s="96"/>
      <c r="AC12" s="96"/>
      <c r="AD12" s="208"/>
      <c r="AE12" s="209"/>
      <c r="AF12" s="210"/>
      <c r="AG12" s="45"/>
      <c r="AH12" s="176">
        <f>SUM(COUNTIF(B13:AF13,"O"),COUNTIF(B13:AF13,"G"),COUNTIF(A13:AF13,"ـــــ"),COUNTIF(A13:AF13,"D"))</f>
        <v>14</v>
      </c>
      <c r="AI12" s="178">
        <f>SUM(COUNTIF(B13:AF13,"T"),COUNTIF(B13:AF13,"C"),COUNTIF(B13:AF13,"W"),COUNTIF(B13:AF13,"R"))</f>
        <v>14</v>
      </c>
      <c r="AJ12" s="180">
        <f>SUM(B12:AF12)</f>
        <v>4</v>
      </c>
      <c r="AK12" s="211"/>
      <c r="AL12" s="204">
        <f>SUM(COUNTIF(B13:AF13,"F"))</f>
        <v>0</v>
      </c>
      <c r="AM12" s="193">
        <f>SUM(COUNTIF(B13:AG13,"V"),COUNTIF(B13:AG13,"M"))</f>
        <v>0</v>
      </c>
      <c r="AN12" s="193">
        <f>SUM(COUNTIF(B13:AG13,"E"))</f>
        <v>0</v>
      </c>
      <c r="AO12" s="193">
        <f>SUM(COUNTIF(B13:AG13,"B"))</f>
        <v>0</v>
      </c>
      <c r="AP12" s="193">
        <f>SUM(COUNTIF(B13:AG13,"A"))</f>
        <v>0</v>
      </c>
      <c r="AQ12" s="193">
        <f>SUM(COUNTIF(B13:AG13,"Q"))</f>
        <v>0</v>
      </c>
      <c r="AR12" s="193">
        <f>SUM(COUNTIF(B13:AG13,"S"))</f>
        <v>0</v>
      </c>
      <c r="AS12" s="193">
        <f>SUM(COUNTIF(B13:AG13,"K"))</f>
        <v>0</v>
      </c>
      <c r="AT12" s="193">
        <f>SUM(COUNTIF(B13:AG13,"L"))</f>
        <v>0</v>
      </c>
      <c r="AU12" s="193">
        <f>SUM(COUNTIF(B13:AG13,"P"))</f>
        <v>0</v>
      </c>
      <c r="AV12" s="193">
        <f>SUM(COUNTIF(B13:AG13,"J"))</f>
        <v>0</v>
      </c>
      <c r="AW12" s="193">
        <f>SUM(COUNTIF(B13:AG13,"I"))</f>
        <v>0</v>
      </c>
      <c r="AX12" s="193">
        <f>SUM(COUNTIF(B13:AG13,"Y"))</f>
        <v>0</v>
      </c>
      <c r="AY12" s="195">
        <f>SUM(COUNTIF(B13:AG13,"Z"))</f>
        <v>0</v>
      </c>
    </row>
    <row r="13" spans="1:74" s="43" customFormat="1" ht="14.1" customHeight="1" thickBot="1">
      <c r="A13" s="186"/>
      <c r="B13" s="41" t="s">
        <v>81</v>
      </c>
      <c r="C13" s="41" t="s">
        <v>81</v>
      </c>
      <c r="D13" s="41" t="s">
        <v>81</v>
      </c>
      <c r="E13" s="41" t="s">
        <v>81</v>
      </c>
      <c r="F13" s="41" t="s">
        <v>28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28</v>
      </c>
      <c r="T13" s="41" t="s">
        <v>80</v>
      </c>
      <c r="U13" s="41" t="s">
        <v>29</v>
      </c>
      <c r="V13" s="41" t="s">
        <v>29</v>
      </c>
      <c r="W13" s="41" t="s">
        <v>29</v>
      </c>
      <c r="X13" s="41" t="s">
        <v>29</v>
      </c>
      <c r="Y13" s="41" t="s">
        <v>29</v>
      </c>
      <c r="Z13" s="41" t="s">
        <v>29</v>
      </c>
      <c r="AA13" s="41" t="s">
        <v>29</v>
      </c>
      <c r="AB13" s="41" t="s">
        <v>29</v>
      </c>
      <c r="AC13" s="41" t="s">
        <v>29</v>
      </c>
      <c r="AD13" s="208"/>
      <c r="AE13" s="209"/>
      <c r="AF13" s="210"/>
      <c r="AG13" s="47"/>
      <c r="AH13" s="177"/>
      <c r="AI13" s="179"/>
      <c r="AJ13" s="187"/>
      <c r="AK13" s="211"/>
      <c r="AL13" s="204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5"/>
    </row>
    <row r="14" spans="1:74" s="43" customFormat="1" ht="14.1" customHeight="1">
      <c r="A14" s="174" t="s">
        <v>33</v>
      </c>
      <c r="B14" s="96"/>
      <c r="C14" s="38"/>
      <c r="D14" s="96"/>
      <c r="E14" s="96">
        <v>4</v>
      </c>
      <c r="F14" s="38"/>
      <c r="G14" s="96"/>
      <c r="H14" s="96"/>
      <c r="I14" s="96"/>
      <c r="J14" s="38"/>
      <c r="K14" s="105"/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76">
        <f>SUM(COUNTIF(B15:AF15,"O"),COUNTIF(B15:AF15,"G"),COUNTIF(A15:AF15,"ـــــ"),COUNTIF(A15:AF15,"D"))</f>
        <v>4</v>
      </c>
      <c r="AI14" s="178">
        <f>SUM(COUNTIF(B15:AF15,"T"),COUNTIF(B15:AF15,"C"),COUNTIF(B15:AF15,"W"),COUNTIF(B15:AF15,"R"))</f>
        <v>13</v>
      </c>
      <c r="AJ14" s="180">
        <f>SUM(B14:AF14)</f>
        <v>4</v>
      </c>
      <c r="AK14" s="211"/>
      <c r="AL14" s="204">
        <f>SUM(COUNTIF(B15:AF15,"F"))</f>
        <v>0</v>
      </c>
      <c r="AM14" s="193">
        <f>SUM(COUNTIF(B15:AG15,"V"),COUNTIF(B15:AG15,"M"))</f>
        <v>14</v>
      </c>
      <c r="AN14" s="193">
        <f>SUM(COUNTIF(B15:AG15,"E"))</f>
        <v>0</v>
      </c>
      <c r="AO14" s="193">
        <f>SUM(COUNTIF(B15:AG15,"B"))</f>
        <v>0</v>
      </c>
      <c r="AP14" s="193">
        <f>SUM(COUNTIF(B15:AG15,"A"))</f>
        <v>0</v>
      </c>
      <c r="AQ14" s="193">
        <f>SUM(COUNTIF(B15:AG15,"Q"))</f>
        <v>0</v>
      </c>
      <c r="AR14" s="193">
        <f>SUM(COUNTIF(B15:AG15,"S"))</f>
        <v>0</v>
      </c>
      <c r="AS14" s="193">
        <f>SUM(COUNTIF(B15:AG15,"K"))</f>
        <v>0</v>
      </c>
      <c r="AT14" s="193">
        <f>SUM(COUNTIF(B15:AG15,"L"))</f>
        <v>0</v>
      </c>
      <c r="AU14" s="193">
        <f>SUM(COUNTIF(B15:AG15,"P"))</f>
        <v>0</v>
      </c>
      <c r="AV14" s="193">
        <f>SUM(COUNTIF(B15:AG15,"J"))</f>
        <v>0</v>
      </c>
      <c r="AW14" s="193">
        <f>SUM(COUNTIF(B15:AG15,"I"))</f>
        <v>0</v>
      </c>
      <c r="AX14" s="193">
        <f>SUM(COUNTIF(B15:AG15,"Y"))</f>
        <v>0</v>
      </c>
      <c r="AY14" s="195">
        <f>SUM(COUNTIF(B15:AG15,"Z"))</f>
        <v>0</v>
      </c>
    </row>
    <row r="15" spans="1:74" s="43" customFormat="1" ht="14.1" customHeight="1" thickBot="1">
      <c r="A15" s="186"/>
      <c r="B15" s="41" t="s">
        <v>81</v>
      </c>
      <c r="C15" s="41" t="s">
        <v>81</v>
      </c>
      <c r="D15" s="41" t="s">
        <v>81</v>
      </c>
      <c r="E15" s="41" t="s">
        <v>81</v>
      </c>
      <c r="F15" s="41" t="s">
        <v>28</v>
      </c>
      <c r="G15" s="41" t="s">
        <v>27</v>
      </c>
      <c r="H15" s="41" t="s">
        <v>27</v>
      </c>
      <c r="I15" s="41" t="s">
        <v>27</v>
      </c>
      <c r="J15" s="41" t="s">
        <v>27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12</v>
      </c>
      <c r="T15" s="41" t="s">
        <v>12</v>
      </c>
      <c r="U15" s="41" t="s">
        <v>12</v>
      </c>
      <c r="V15" s="41" t="s">
        <v>12</v>
      </c>
      <c r="W15" s="41" t="s">
        <v>12</v>
      </c>
      <c r="X15" s="41" t="s">
        <v>12</v>
      </c>
      <c r="Y15" s="41" t="s">
        <v>38</v>
      </c>
      <c r="Z15" s="41" t="s">
        <v>12</v>
      </c>
      <c r="AA15" s="41" t="s">
        <v>12</v>
      </c>
      <c r="AB15" s="41" t="s">
        <v>12</v>
      </c>
      <c r="AC15" s="41" t="s">
        <v>12</v>
      </c>
      <c r="AD15" s="41" t="s">
        <v>12</v>
      </c>
      <c r="AE15" s="41" t="s">
        <v>12</v>
      </c>
      <c r="AF15" s="41" t="s">
        <v>38</v>
      </c>
      <c r="AG15" s="42"/>
      <c r="AH15" s="177"/>
      <c r="AI15" s="179"/>
      <c r="AJ15" s="187"/>
      <c r="AK15" s="211"/>
      <c r="AL15" s="204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5"/>
    </row>
    <row r="16" spans="1:74" s="43" customFormat="1" ht="14.1" customHeight="1">
      <c r="A16" s="174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48"/>
      <c r="AG16" s="39"/>
      <c r="AH16" s="176">
        <f>SUM(COUNTIF(B17:AF17,"O"),COUNTIF(B17:AF17,"G"),COUNTIF(A17:AF17,"ـــــ"),COUNTIF(A17:AF17,"D"))</f>
        <v>0</v>
      </c>
      <c r="AI16" s="178">
        <f>SUM(COUNTIF(B17:AF17,"T"),COUNTIF(B17:AF17,"C"),COUNTIF(B17:AF17,"W"),COUNTIF(B17:AF17,"R"))</f>
        <v>0</v>
      </c>
      <c r="AJ16" s="180">
        <f>SUM(B16:AF16)</f>
        <v>0</v>
      </c>
      <c r="AK16" s="211"/>
      <c r="AL16" s="204">
        <f>SUM(COUNTIF(B17:AF17,"F"))</f>
        <v>0</v>
      </c>
      <c r="AM16" s="193">
        <f>SUM(COUNTIF(B17:AG17,"V"),COUNTIF(B17:AG17,"M"))</f>
        <v>30</v>
      </c>
      <c r="AN16" s="193">
        <f>SUM(COUNTIF(B17:AG17,"E"))</f>
        <v>0</v>
      </c>
      <c r="AO16" s="193">
        <f>SUM(COUNTIF(B17:AG17,"B"))</f>
        <v>0</v>
      </c>
      <c r="AP16" s="193">
        <f>SUM(COUNTIF(B17:AG17,"A"))</f>
        <v>0</v>
      </c>
      <c r="AQ16" s="193">
        <f>SUM(COUNTIF(B17:AG17,"Q"))</f>
        <v>0</v>
      </c>
      <c r="AR16" s="193">
        <f>SUM(COUNTIF(B17:AG17,"S"))</f>
        <v>0</v>
      </c>
      <c r="AS16" s="193">
        <f>SUM(COUNTIF(B17:AG17,"K"))</f>
        <v>0</v>
      </c>
      <c r="AT16" s="193">
        <f>SUM(COUNTIF(B17:AG17,"L"))</f>
        <v>0</v>
      </c>
      <c r="AU16" s="193">
        <f>SUM(COUNTIF(B17:AG17,"P"))</f>
        <v>0</v>
      </c>
      <c r="AV16" s="193">
        <f>SUM(COUNTIF(B17:AG17,"J"))</f>
        <v>0</v>
      </c>
      <c r="AW16" s="193">
        <f>SUM(COUNTIF(B17:AG17,"I"))</f>
        <v>0</v>
      </c>
      <c r="AX16" s="193">
        <f>SUM(COUNTIF(B17:AG17,"Y"))</f>
        <v>0</v>
      </c>
      <c r="AY16" s="195">
        <f>SUM(COUNTIF(B17:AG17,"Z"))</f>
        <v>0</v>
      </c>
    </row>
    <row r="17" spans="1:217" s="43" customFormat="1" ht="14.1" customHeight="1" thickBot="1">
      <c r="A17" s="186"/>
      <c r="B17" s="41" t="s">
        <v>12</v>
      </c>
      <c r="C17" s="41" t="s">
        <v>12</v>
      </c>
      <c r="D17" s="41" t="s">
        <v>12</v>
      </c>
      <c r="E17" s="41" t="s">
        <v>12</v>
      </c>
      <c r="F17" s="41" t="s">
        <v>12</v>
      </c>
      <c r="G17" s="41" t="s">
        <v>12</v>
      </c>
      <c r="H17" s="41" t="s">
        <v>38</v>
      </c>
      <c r="I17" s="41" t="s">
        <v>12</v>
      </c>
      <c r="J17" s="41" t="s">
        <v>12</v>
      </c>
      <c r="K17" s="41" t="s">
        <v>12</v>
      </c>
      <c r="L17" s="41" t="s">
        <v>12</v>
      </c>
      <c r="M17" s="41" t="s">
        <v>12</v>
      </c>
      <c r="N17" s="41" t="s">
        <v>12</v>
      </c>
      <c r="O17" s="41" t="s">
        <v>38</v>
      </c>
      <c r="P17" s="41" t="s">
        <v>12</v>
      </c>
      <c r="Q17" s="41" t="s">
        <v>12</v>
      </c>
      <c r="R17" s="41" t="s">
        <v>12</v>
      </c>
      <c r="S17" s="41" t="s">
        <v>12</v>
      </c>
      <c r="T17" s="41" t="s">
        <v>12</v>
      </c>
      <c r="U17" s="41" t="s">
        <v>12</v>
      </c>
      <c r="V17" s="41" t="s">
        <v>38</v>
      </c>
      <c r="W17" s="41" t="s">
        <v>12</v>
      </c>
      <c r="X17" s="41" t="s">
        <v>12</v>
      </c>
      <c r="Y17" s="41" t="s">
        <v>12</v>
      </c>
      <c r="Z17" s="41" t="s">
        <v>12</v>
      </c>
      <c r="AA17" s="41" t="s">
        <v>12</v>
      </c>
      <c r="AB17" s="41" t="s">
        <v>12</v>
      </c>
      <c r="AC17" s="41" t="s">
        <v>38</v>
      </c>
      <c r="AD17" s="41" t="s">
        <v>12</v>
      </c>
      <c r="AE17" s="41" t="s">
        <v>38</v>
      </c>
      <c r="AF17" s="48"/>
      <c r="AG17" s="42"/>
      <c r="AH17" s="177"/>
      <c r="AI17" s="179"/>
      <c r="AJ17" s="187"/>
      <c r="AK17" s="211"/>
      <c r="AL17" s="204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5"/>
    </row>
    <row r="18" spans="1:217" s="43" customFormat="1" ht="14.1" customHeight="1">
      <c r="A18" s="174" t="s">
        <v>36</v>
      </c>
      <c r="B18" s="96"/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76">
        <f>SUM(COUNTIF(B19:AF19,"O"),COUNTIF(B19:AF19,"G"),COUNTIF(A19:AF19,"ـــــ"),COUNTIF(A19:AF19,"D"))</f>
        <v>0</v>
      </c>
      <c r="AI18" s="178">
        <f>SUM(COUNTIF(B19:AF19,"T"),COUNTIF(B19:AF19,"C"),COUNTIF(B19:AF19,"W"),COUNTIF(B19:AF19,"R"))</f>
        <v>0</v>
      </c>
      <c r="AJ18" s="180">
        <f>SUM(B18:AF18)</f>
        <v>0</v>
      </c>
      <c r="AK18" s="211"/>
      <c r="AL18" s="204">
        <f>SUM(COUNTIF(B19:AF19,"F"))</f>
        <v>0</v>
      </c>
      <c r="AM18" s="193">
        <f>SUM(COUNTIF(B19:AG19,"V"),COUNTIF(B19:AG19,"M"))</f>
        <v>31</v>
      </c>
      <c r="AN18" s="193">
        <f>SUM(COUNTIF(B19:AG19,"E"))</f>
        <v>0</v>
      </c>
      <c r="AO18" s="193">
        <f>SUM(COUNTIF(B19:AG19,"B"))</f>
        <v>0</v>
      </c>
      <c r="AP18" s="193">
        <f>SUM(COUNTIF(B19:AG19,"A"))</f>
        <v>0</v>
      </c>
      <c r="AQ18" s="193">
        <f>SUM(COUNTIF(B19:AG19,"Q"))</f>
        <v>0</v>
      </c>
      <c r="AR18" s="193">
        <f>SUM(COUNTIF(B19:AG19,"S"))</f>
        <v>0</v>
      </c>
      <c r="AS18" s="193">
        <f>SUM(COUNTIF(B19:AG19,"K"))</f>
        <v>0</v>
      </c>
      <c r="AT18" s="193">
        <f>SUM(COUNTIF(B19:AG19,"L"))</f>
        <v>0</v>
      </c>
      <c r="AU18" s="193">
        <f>SUM(COUNTIF(B19:AG19,"P"))</f>
        <v>0</v>
      </c>
      <c r="AV18" s="193">
        <f>SUM(COUNTIF(B19:AG19,"J"))</f>
        <v>0</v>
      </c>
      <c r="AW18" s="193">
        <f>SUM(COUNTIF(B19:AG19,"I"))</f>
        <v>0</v>
      </c>
      <c r="AX18" s="193">
        <f>SUM(COUNTIF(B19:AG19,"Y"))</f>
        <v>0</v>
      </c>
      <c r="AY18" s="195">
        <f>SUM(COUNTIF(B19:AG19,"Z"))</f>
        <v>0</v>
      </c>
    </row>
    <row r="19" spans="1:217" s="43" customFormat="1" ht="14.1" customHeight="1" thickBot="1">
      <c r="A19" s="186"/>
      <c r="B19" s="41" t="s">
        <v>38</v>
      </c>
      <c r="C19" s="41" t="s">
        <v>12</v>
      </c>
      <c r="D19" s="41" t="s">
        <v>12</v>
      </c>
      <c r="E19" s="41" t="s">
        <v>12</v>
      </c>
      <c r="F19" s="41" t="s">
        <v>38</v>
      </c>
      <c r="G19" s="41" t="s">
        <v>12</v>
      </c>
      <c r="H19" s="41" t="s">
        <v>12</v>
      </c>
      <c r="I19" s="41" t="s">
        <v>12</v>
      </c>
      <c r="J19" s="41" t="s">
        <v>12</v>
      </c>
      <c r="K19" s="41" t="s">
        <v>12</v>
      </c>
      <c r="L19" s="41" t="s">
        <v>12</v>
      </c>
      <c r="M19" s="41" t="s">
        <v>38</v>
      </c>
      <c r="N19" s="41" t="s">
        <v>12</v>
      </c>
      <c r="O19" s="41" t="s">
        <v>12</v>
      </c>
      <c r="P19" s="41" t="s">
        <v>12</v>
      </c>
      <c r="Q19" s="41" t="s">
        <v>12</v>
      </c>
      <c r="R19" s="41" t="s">
        <v>12</v>
      </c>
      <c r="S19" s="41" t="s">
        <v>12</v>
      </c>
      <c r="T19" s="41" t="s">
        <v>38</v>
      </c>
      <c r="U19" s="41" t="s">
        <v>12</v>
      </c>
      <c r="V19" s="41" t="s">
        <v>12</v>
      </c>
      <c r="W19" s="41" t="s">
        <v>12</v>
      </c>
      <c r="X19" s="41" t="s">
        <v>12</v>
      </c>
      <c r="Y19" s="41" t="s">
        <v>12</v>
      </c>
      <c r="Z19" s="41" t="s">
        <v>12</v>
      </c>
      <c r="AA19" s="41" t="s">
        <v>38</v>
      </c>
      <c r="AB19" s="41" t="s">
        <v>12</v>
      </c>
      <c r="AC19" s="41" t="s">
        <v>12</v>
      </c>
      <c r="AD19" s="41" t="s">
        <v>12</v>
      </c>
      <c r="AE19" s="41" t="s">
        <v>12</v>
      </c>
      <c r="AF19" s="41" t="s">
        <v>12</v>
      </c>
      <c r="AG19" s="42"/>
      <c r="AH19" s="177"/>
      <c r="AI19" s="179"/>
      <c r="AJ19" s="187"/>
      <c r="AK19" s="211"/>
      <c r="AL19" s="204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5"/>
    </row>
    <row r="20" spans="1:217" s="43" customFormat="1" ht="14.1" customHeight="1">
      <c r="A20" s="174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76">
        <f>SUM(COUNTIF(B21:AF21,"O"),COUNTIF(B21:AF21,"G"),COUNTIF(A21:AF21,"ـــــ"),COUNTIF(A21:AF21,"D"))</f>
        <v>1</v>
      </c>
      <c r="AI20" s="178">
        <f>SUM(COUNTIF(B21:AF21,"T"),COUNTIF(B21:AF21,"C"),COUNTIF(B21:AF21,"W"),COUNTIF(B21:AF21,"R"))</f>
        <v>0</v>
      </c>
      <c r="AJ20" s="180">
        <f>SUM(B20:AF20)</f>
        <v>0</v>
      </c>
      <c r="AK20" s="211"/>
      <c r="AL20" s="204">
        <f>SUM(COUNTIF(B21:AF21,"F"))</f>
        <v>0</v>
      </c>
      <c r="AM20" s="193">
        <f>SUM(COUNTIF(B21:AG21,"V"),COUNTIF(B21:AG21,"M"))</f>
        <v>29</v>
      </c>
      <c r="AN20" s="193">
        <f>SUM(COUNTIF(B21:AG21,"E"))</f>
        <v>0</v>
      </c>
      <c r="AO20" s="193">
        <f>SUM(COUNTIF(B21:AG21,"B"))</f>
        <v>0</v>
      </c>
      <c r="AP20" s="193">
        <f>SUM(COUNTIF(B21:AG21,"A"))</f>
        <v>0</v>
      </c>
      <c r="AQ20" s="193">
        <f>SUM(COUNTIF(B21:AG21,"Q"))</f>
        <v>0</v>
      </c>
      <c r="AR20" s="193">
        <f>SUM(COUNTIF(B21:AG21,"S"))</f>
        <v>0</v>
      </c>
      <c r="AS20" s="193">
        <f>SUM(COUNTIF(B21:AG21,"K"))</f>
        <v>0</v>
      </c>
      <c r="AT20" s="193">
        <f>SUM(COUNTIF(B21:AG21,"L"))</f>
        <v>0</v>
      </c>
      <c r="AU20" s="193">
        <f>SUM(COUNTIF(B21:AG21,"P"))</f>
        <v>0</v>
      </c>
      <c r="AV20" s="193">
        <f>SUM(COUNTIF(B21:AG21,"J"))</f>
        <v>0</v>
      </c>
      <c r="AW20" s="193">
        <f>SUM(COUNTIF(B21:AG21,"I"))</f>
        <v>0</v>
      </c>
      <c r="AX20" s="193">
        <f>SUM(COUNTIF(B21:AG21,"Y"))</f>
        <v>0</v>
      </c>
      <c r="AY20" s="195">
        <f>SUM(COUNTIF(B21:AG21,"Z"))</f>
        <v>0</v>
      </c>
    </row>
    <row r="21" spans="1:217" s="43" customFormat="1" ht="14.1" customHeight="1" thickBot="1">
      <c r="A21" s="186"/>
      <c r="B21" s="41" t="s">
        <v>12</v>
      </c>
      <c r="C21" s="41" t="s">
        <v>38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41" t="s">
        <v>12</v>
      </c>
      <c r="O21" s="41" t="s">
        <v>12</v>
      </c>
      <c r="P21" s="41" t="s">
        <v>12</v>
      </c>
      <c r="Q21" s="41" t="s">
        <v>38</v>
      </c>
      <c r="R21" s="41" t="s">
        <v>12</v>
      </c>
      <c r="S21" s="41" t="s">
        <v>12</v>
      </c>
      <c r="T21" s="41" t="s">
        <v>12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1" t="s">
        <v>38</v>
      </c>
      <c r="AA21" s="41" t="s">
        <v>38</v>
      </c>
      <c r="AB21" s="41" t="s">
        <v>38</v>
      </c>
      <c r="AC21" s="41" t="s">
        <v>12</v>
      </c>
      <c r="AD21" s="41" t="s">
        <v>12</v>
      </c>
      <c r="AE21" s="41" t="s">
        <v>80</v>
      </c>
      <c r="AF21" s="48"/>
      <c r="AG21" s="42"/>
      <c r="AH21" s="177"/>
      <c r="AI21" s="179"/>
      <c r="AJ21" s="187"/>
      <c r="AK21" s="212"/>
      <c r="AL21" s="204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5"/>
    </row>
    <row r="22" spans="1:217" s="51" customFormat="1" ht="14.1" customHeight="1">
      <c r="A22" s="174" t="s">
        <v>39</v>
      </c>
      <c r="B22" s="38"/>
      <c r="C22" s="38"/>
      <c r="D22" s="96"/>
      <c r="E22" s="96"/>
      <c r="F22" s="96"/>
      <c r="G22" s="96"/>
      <c r="H22" s="96"/>
      <c r="I22" s="96"/>
      <c r="J22" s="96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76">
        <f>SUM(COUNTIF(B23:AF23,"O"),COUNTIF(B23:AF23,"G"),COUNTIF(A23:AF23,"ـــــ"),COUNTIF(A23:AF23,"D"))</f>
        <v>14</v>
      </c>
      <c r="AI22" s="178">
        <f>SUM(COUNTIF(B23:AF23,"T"),COUNTIF(B23:AF23,"C"),COUNTIF(B23:AF23,"W"),COUNTIF(B23:AF23,"R"))</f>
        <v>17</v>
      </c>
      <c r="AJ22" s="180">
        <f>SUM(B22:AF22)</f>
        <v>0</v>
      </c>
      <c r="AK22" s="189">
        <v>2017</v>
      </c>
      <c r="AL22" s="204">
        <f>SUM(COUNTIF(B23:AF23,"F"))</f>
        <v>0</v>
      </c>
      <c r="AM22" s="193">
        <f>SUM(COUNTIF(B23:AG23,"V"),COUNTIF(B23:AG23,"M"))</f>
        <v>0</v>
      </c>
      <c r="AN22" s="193">
        <f>SUM(COUNTIF(B23:AG23,"E"))</f>
        <v>0</v>
      </c>
      <c r="AO22" s="193">
        <f>SUM(COUNTIF(B23:AG23,"B"))</f>
        <v>0</v>
      </c>
      <c r="AP22" s="193">
        <f>SUM(COUNTIF(B23:AG23,"A"))</f>
        <v>0</v>
      </c>
      <c r="AQ22" s="193">
        <f>SUM(COUNTIF(B23:AG23,"Q"))</f>
        <v>0</v>
      </c>
      <c r="AR22" s="193">
        <f>SUM(COUNTIF(B23:AG23,"S"))</f>
        <v>0</v>
      </c>
      <c r="AS22" s="193">
        <f>SUM(COUNTIF(B23:AG23,"K"))</f>
        <v>0</v>
      </c>
      <c r="AT22" s="193">
        <f>SUM(COUNTIF(B23:AG23,"L"))</f>
        <v>0</v>
      </c>
      <c r="AU22" s="193">
        <f>SUM(COUNTIF(B23:AG23,"P"))</f>
        <v>0</v>
      </c>
      <c r="AV22" s="193">
        <f>SUM(COUNTIF(B23:AG23,"J"))</f>
        <v>0</v>
      </c>
      <c r="AW22" s="193">
        <f>SUM(COUNTIF(B23:AG23,"I"))</f>
        <v>0</v>
      </c>
      <c r="AX22" s="193">
        <f>SUM(COUNTIF(B23:AG23,"Y"))</f>
        <v>0</v>
      </c>
      <c r="AY22" s="195">
        <f>SUM(COUNTIF(B23:AG23,"Z"))</f>
        <v>0</v>
      </c>
    </row>
    <row r="23" spans="1:217" s="51" customFormat="1" ht="14.1" customHeight="1" thickBot="1">
      <c r="A23" s="186"/>
      <c r="B23" s="41" t="s">
        <v>80</v>
      </c>
      <c r="C23" s="41" t="s">
        <v>80</v>
      </c>
      <c r="D23" s="41" t="s">
        <v>80</v>
      </c>
      <c r="E23" s="41" t="s">
        <v>80</v>
      </c>
      <c r="F23" s="41" t="s">
        <v>80</v>
      </c>
      <c r="G23" s="41" t="s">
        <v>29</v>
      </c>
      <c r="H23" s="41" t="s">
        <v>29</v>
      </c>
      <c r="I23" s="41" t="s">
        <v>29</v>
      </c>
      <c r="J23" s="41" t="s">
        <v>29</v>
      </c>
      <c r="K23" s="41" t="s">
        <v>29</v>
      </c>
      <c r="L23" s="41" t="s">
        <v>29</v>
      </c>
      <c r="M23" s="41" t="s">
        <v>29</v>
      </c>
      <c r="N23" s="41" t="s">
        <v>28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28</v>
      </c>
      <c r="AE23" s="41" t="s">
        <v>80</v>
      </c>
      <c r="AF23" s="41" t="s">
        <v>80</v>
      </c>
      <c r="AG23" s="42"/>
      <c r="AH23" s="177"/>
      <c r="AI23" s="179"/>
      <c r="AJ23" s="187"/>
      <c r="AK23" s="190"/>
      <c r="AL23" s="204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5"/>
    </row>
    <row r="24" spans="1:217" s="5" customFormat="1" ht="14.1" customHeight="1">
      <c r="A24" s="174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38" t="s">
        <v>26</v>
      </c>
      <c r="AG24" s="39"/>
      <c r="AH24" s="176">
        <f>SUM(COUNTIF(B25:AF25,"O"),COUNTIF(B25:AF25,"G"),COUNTIF(A25:AF25,"ـــــ"),COUNTIF(A25:AF25,"D"))</f>
        <v>17</v>
      </c>
      <c r="AI24" s="178">
        <f>SUM(COUNTIF(B25:AF25,"T"),COUNTIF(B25:AF25,"C"),COUNTIF(B25:AF25,"W"),COUNTIF(B25:AF25,"R"))</f>
        <v>14</v>
      </c>
      <c r="AJ24" s="180">
        <f>SUM(B24:AF24)</f>
        <v>0</v>
      </c>
      <c r="AK24" s="190"/>
      <c r="AL24" s="204">
        <f>SUM(COUNTIF(B25:AF25,"F"))</f>
        <v>0</v>
      </c>
      <c r="AM24" s="193">
        <f>SUM(COUNTIF(B25:AG25,"V"),COUNTIF(B25:AG25,"M"))</f>
        <v>0</v>
      </c>
      <c r="AN24" s="193">
        <f>SUM(COUNTIF(B25:AG25,"E"))</f>
        <v>0</v>
      </c>
      <c r="AO24" s="193">
        <f>SUM(COUNTIF(B25:AG25,"B"))</f>
        <v>0</v>
      </c>
      <c r="AP24" s="193">
        <f>SUM(COUNTIF(B25:AG25,"A"))</f>
        <v>0</v>
      </c>
      <c r="AQ24" s="193">
        <f>SUM(COUNTIF(B25:AG25,"Q"))</f>
        <v>0</v>
      </c>
      <c r="AR24" s="193">
        <f>SUM(COUNTIF(B25:AG25,"S"))</f>
        <v>0</v>
      </c>
      <c r="AS24" s="193">
        <f>SUM(COUNTIF(B25:AG25,"K"))</f>
        <v>0</v>
      </c>
      <c r="AT24" s="193">
        <f>SUM(COUNTIF(B25:AG25,"L"))</f>
        <v>0</v>
      </c>
      <c r="AU24" s="193">
        <f>SUM(COUNTIF(B25:AG25,"P"))</f>
        <v>0</v>
      </c>
      <c r="AV24" s="193">
        <f>SUM(COUNTIF(B25:AG25,"J"))</f>
        <v>0</v>
      </c>
      <c r="AW24" s="193">
        <f>SUM(COUNTIF(B25:AG25,"I"))</f>
        <v>0</v>
      </c>
      <c r="AX24" s="193">
        <f>SUM(COUNTIF(B25:AG25,"Y"))</f>
        <v>0</v>
      </c>
      <c r="AY24" s="195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>
      <c r="A25" s="186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1" t="s">
        <v>29</v>
      </c>
      <c r="I25" s="41" t="s">
        <v>29</v>
      </c>
      <c r="J25" s="41" t="s">
        <v>29</v>
      </c>
      <c r="K25" s="46" t="s">
        <v>28</v>
      </c>
      <c r="L25" s="46" t="s">
        <v>27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27</v>
      </c>
      <c r="W25" s="46" t="s">
        <v>27</v>
      </c>
      <c r="X25" s="46" t="s">
        <v>28</v>
      </c>
      <c r="Y25" s="46" t="s">
        <v>80</v>
      </c>
      <c r="Z25" s="46" t="s">
        <v>80</v>
      </c>
      <c r="AA25" s="46" t="s">
        <v>80</v>
      </c>
      <c r="AB25" s="46" t="s">
        <v>80</v>
      </c>
      <c r="AC25" s="46" t="s">
        <v>80</v>
      </c>
      <c r="AD25" s="41" t="s">
        <v>29</v>
      </c>
      <c r="AE25" s="46" t="s">
        <v>81</v>
      </c>
      <c r="AF25" s="46" t="s">
        <v>35</v>
      </c>
      <c r="AG25" s="42"/>
      <c r="AH25" s="177"/>
      <c r="AI25" s="179"/>
      <c r="AJ25" s="187"/>
      <c r="AK25" s="190"/>
      <c r="AL25" s="204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5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>
      <c r="A26" s="174" t="s">
        <v>41</v>
      </c>
      <c r="B26" s="38" t="s">
        <v>26</v>
      </c>
      <c r="C26" s="38" t="s">
        <v>26</v>
      </c>
      <c r="D26" s="38" t="s">
        <v>26</v>
      </c>
      <c r="E26" s="38" t="s">
        <v>83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76">
        <f>SUM(COUNTIF(B27:AF27,"O"),COUNTIF(B27:AF27,"G"),COUNTIF(A27:AF27,"ـــــ"),COUNTIF(A27:AF27,"D"))</f>
        <v>16</v>
      </c>
      <c r="AI26" s="178">
        <f>SUM(COUNTIF(B27:AF27,"T"),COUNTIF(B27:AF27,"C"),COUNTIF(B27:AF27,"W"),COUNTIF(B27:AF27,"R"))</f>
        <v>14</v>
      </c>
      <c r="AJ26" s="180">
        <f>SUM(B26:AF26)</f>
        <v>0</v>
      </c>
      <c r="AK26" s="190"/>
      <c r="AL26" s="204">
        <f>SUM(COUNTIF(B27:AF27,"F"))</f>
        <v>0</v>
      </c>
      <c r="AM26" s="193">
        <f>SUM(COUNTIF(B27:AG27,"V"),COUNTIF(B27:AG27,"M"))</f>
        <v>0</v>
      </c>
      <c r="AN26" s="193">
        <f>SUM(COUNTIF(B27:AG27,"E"))</f>
        <v>0</v>
      </c>
      <c r="AO26" s="193">
        <f>SUM(COUNTIF(B27:AG27,"B"))</f>
        <v>0</v>
      </c>
      <c r="AP26" s="193">
        <f>SUM(COUNTIF(B27:AG27,"A"))</f>
        <v>0</v>
      </c>
      <c r="AQ26" s="193">
        <f>SUM(COUNTIF(B27:AG27,"Q"))</f>
        <v>0</v>
      </c>
      <c r="AR26" s="193">
        <f>SUM(COUNTIF(B27:AG27,"S"))</f>
        <v>0</v>
      </c>
      <c r="AS26" s="193">
        <f>SUM(COUNTIF(B27:AG27,"K"))</f>
        <v>0</v>
      </c>
      <c r="AT26" s="193">
        <f>SUM(COUNTIF(B27:AG27,"L"))</f>
        <v>0</v>
      </c>
      <c r="AU26" s="193">
        <f>SUM(COUNTIF(B27:AG27,"P"))</f>
        <v>0</v>
      </c>
      <c r="AV26" s="193">
        <f>SUM(COUNTIF(B27:AG27,"J"))</f>
        <v>0</v>
      </c>
      <c r="AW26" s="193">
        <f>SUM(COUNTIF(B27:AG27,"I"))</f>
        <v>0</v>
      </c>
      <c r="AX26" s="193">
        <f>SUM(COUNTIF(B27:AG27,"Y"))</f>
        <v>0</v>
      </c>
      <c r="AY26" s="195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>
      <c r="A27" s="186"/>
      <c r="B27" s="41" t="s">
        <v>35</v>
      </c>
      <c r="C27" s="41" t="s">
        <v>35</v>
      </c>
      <c r="D27" s="41" t="s">
        <v>35</v>
      </c>
      <c r="E27" s="41" t="s">
        <v>35</v>
      </c>
      <c r="F27" s="41" t="s">
        <v>81</v>
      </c>
      <c r="G27" s="41" t="s">
        <v>81</v>
      </c>
      <c r="H27" s="41" t="s">
        <v>28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28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77"/>
      <c r="AI27" s="179"/>
      <c r="AJ27" s="187"/>
      <c r="AK27" s="190"/>
      <c r="AL27" s="204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5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>
      <c r="A28" s="174" t="s">
        <v>43</v>
      </c>
      <c r="B28" s="44"/>
      <c r="C28" s="44"/>
      <c r="D28" s="44"/>
      <c r="E28" s="44"/>
      <c r="F28" s="96">
        <v>4</v>
      </c>
      <c r="G28" s="96">
        <v>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44"/>
      <c r="AC28" s="44"/>
      <c r="AD28" s="44"/>
      <c r="AE28" s="107">
        <v>4</v>
      </c>
      <c r="AF28" s="44"/>
      <c r="AG28" s="39"/>
      <c r="AH28" s="176">
        <f>SUM(COUNTIF(B29:AF29,"O"),COUNTIF(B29:AF29,"G"),COUNTIF(A29:AF29,"ـــــ"),COUNTIF(A29:AF29,"D"))</f>
        <v>20</v>
      </c>
      <c r="AI28" s="178">
        <f>SUM(COUNTIF(B29:AF29,"T"),COUNTIF(B29:AF29,"C"),COUNTIF(B29:AF29,"W"),COUNTIF(B29:AF29,"R"))</f>
        <v>11</v>
      </c>
      <c r="AJ28" s="180">
        <f>SUM(B28:AF28)</f>
        <v>12</v>
      </c>
      <c r="AK28" s="190"/>
      <c r="AL28" s="204">
        <f>SUM(COUNTIF(B29:AF29,"F"))</f>
        <v>0</v>
      </c>
      <c r="AM28" s="193">
        <f>SUM(COUNTIF(B29:AG29,"V"),COUNTIF(B29:AG29,"M"))</f>
        <v>0</v>
      </c>
      <c r="AN28" s="193">
        <f>SUM(COUNTIF(B29:AG29,"E"))</f>
        <v>0</v>
      </c>
      <c r="AO28" s="193">
        <f>SUM(COUNTIF(B29:AG29,"B"))</f>
        <v>0</v>
      </c>
      <c r="AP28" s="193">
        <f>SUM(COUNTIF(B29:AG29,"A"))</f>
        <v>0</v>
      </c>
      <c r="AQ28" s="193">
        <f>SUM(COUNTIF(B29:AG29,"Q"))</f>
        <v>0</v>
      </c>
      <c r="AR28" s="193">
        <f>SUM(COUNTIF(B29:AG29,"S"))</f>
        <v>0</v>
      </c>
      <c r="AS28" s="193">
        <f>SUM(COUNTIF(B29:AG29,"K"))</f>
        <v>0</v>
      </c>
      <c r="AT28" s="193">
        <f>SUM(COUNTIF(B29:AG29,"L"))</f>
        <v>0</v>
      </c>
      <c r="AU28" s="193">
        <f>SUM(COUNTIF(B29:AG29,"P"))</f>
        <v>0</v>
      </c>
      <c r="AV28" s="193">
        <f>SUM(COUNTIF(B29:AG29,"J"))</f>
        <v>0</v>
      </c>
      <c r="AW28" s="193">
        <f>SUM(COUNTIF(B29:AG29,"I"))</f>
        <v>0</v>
      </c>
      <c r="AX28" s="193">
        <f>SUM(COUNTIF(B29:AG29,"Y"))</f>
        <v>0</v>
      </c>
      <c r="AY28" s="195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>
      <c r="A29" s="186"/>
      <c r="B29" s="41" t="s">
        <v>29</v>
      </c>
      <c r="C29" s="41" t="s">
        <v>29</v>
      </c>
      <c r="D29" s="41" t="s">
        <v>29</v>
      </c>
      <c r="E29" s="46" t="s">
        <v>81</v>
      </c>
      <c r="F29" s="41" t="s">
        <v>81</v>
      </c>
      <c r="G29" s="41" t="s">
        <v>81</v>
      </c>
      <c r="H29" s="41" t="s">
        <v>81</v>
      </c>
      <c r="I29" s="41" t="s">
        <v>28</v>
      </c>
      <c r="J29" s="41" t="s">
        <v>27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1" t="s">
        <v>27</v>
      </c>
      <c r="Q29" s="41" t="s">
        <v>27</v>
      </c>
      <c r="R29" s="41" t="s">
        <v>27</v>
      </c>
      <c r="S29" s="41" t="s">
        <v>28</v>
      </c>
      <c r="T29" s="41" t="s">
        <v>29</v>
      </c>
      <c r="U29" s="41" t="s">
        <v>29</v>
      </c>
      <c r="V29" s="41" t="s">
        <v>29</v>
      </c>
      <c r="W29" s="41" t="s">
        <v>35</v>
      </c>
      <c r="X29" s="41" t="s">
        <v>35</v>
      </c>
      <c r="Y29" s="41" t="s">
        <v>29</v>
      </c>
      <c r="Z29" s="41" t="s">
        <v>29</v>
      </c>
      <c r="AA29" s="41" t="s">
        <v>29</v>
      </c>
      <c r="AB29" s="41" t="s">
        <v>29</v>
      </c>
      <c r="AC29" s="41" t="s">
        <v>29</v>
      </c>
      <c r="AD29" s="46" t="s">
        <v>81</v>
      </c>
      <c r="AE29" s="46" t="s">
        <v>81</v>
      </c>
      <c r="AF29" s="46" t="s">
        <v>81</v>
      </c>
      <c r="AG29" s="42"/>
      <c r="AH29" s="177"/>
      <c r="AI29" s="179"/>
      <c r="AJ29" s="187"/>
      <c r="AK29" s="190"/>
      <c r="AL29" s="204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5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>
      <c r="A30" s="174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44"/>
      <c r="AC30" s="107">
        <v>4</v>
      </c>
      <c r="AD30" s="107">
        <v>4</v>
      </c>
      <c r="AE30" s="38" t="s">
        <v>26</v>
      </c>
      <c r="AF30" s="100"/>
      <c r="AG30" s="39"/>
      <c r="AH30" s="176">
        <f>SUM(COUNTIF(B31:AF31,"O"),COUNTIF(B31:AF31,"G"),COUNTIF(A31:AF31,"ـــــ"),COUNTIF(A31:AF31,"D"))</f>
        <v>13</v>
      </c>
      <c r="AI30" s="178">
        <f>SUM(COUNTIF(B31:AF31,"T"),COUNTIF(B31:AF31,"C"),COUNTIF(B31:AF31,"W"),COUNTIF(B31:AF31,"R"))</f>
        <v>17</v>
      </c>
      <c r="AJ30" s="180">
        <f>SUM(B30:AF30)</f>
        <v>8</v>
      </c>
      <c r="AK30" s="190"/>
      <c r="AL30" s="204">
        <f>SUM(COUNTIF(B31:AF31,"F"))</f>
        <v>0</v>
      </c>
      <c r="AM30" s="193">
        <f>SUM(COUNTIF(B31:AG31,"V"),COUNTIF(B31:AG31,"M"))</f>
        <v>0</v>
      </c>
      <c r="AN30" s="193">
        <f>SUM(COUNTIF(B31:AG31,"E"))</f>
        <v>0</v>
      </c>
      <c r="AO30" s="193">
        <f>SUM(COUNTIF(B31:AG31,"B"))</f>
        <v>0</v>
      </c>
      <c r="AP30" s="193">
        <f>SUM(COUNTIF(B31:AG31,"A"))</f>
        <v>0</v>
      </c>
      <c r="AQ30" s="193">
        <f>SUM(COUNTIF(B31:AG31,"Q"))</f>
        <v>0</v>
      </c>
      <c r="AR30" s="193">
        <f>SUM(COUNTIF(B31:AG31,"S"))</f>
        <v>0</v>
      </c>
      <c r="AS30" s="193">
        <f>SUM(COUNTIF(B31:AG31,"K"))</f>
        <v>0</v>
      </c>
      <c r="AT30" s="193">
        <f>SUM(COUNTIF(B31:AG31,"L"))</f>
        <v>0</v>
      </c>
      <c r="AU30" s="193">
        <f>SUM(COUNTIF(B31:AG31,"P"))</f>
        <v>0</v>
      </c>
      <c r="AV30" s="193">
        <f>SUM(COUNTIF(B31:AG31,"J"))</f>
        <v>0</v>
      </c>
      <c r="AW30" s="193">
        <f>SUM(COUNTIF(B31:AG31,"I"))</f>
        <v>0</v>
      </c>
      <c r="AX30" s="193">
        <f>SUM(COUNTIF(B31:AG31,"Y"))</f>
        <v>0</v>
      </c>
      <c r="AY30" s="195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>
      <c r="A31" s="186"/>
      <c r="B31" s="41" t="s">
        <v>81</v>
      </c>
      <c r="C31" s="41" t="s">
        <v>28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27</v>
      </c>
      <c r="S31" s="41" t="s">
        <v>28</v>
      </c>
      <c r="T31" s="41" t="s">
        <v>80</v>
      </c>
      <c r="U31" s="41" t="s">
        <v>80</v>
      </c>
      <c r="V31" s="41" t="s">
        <v>80</v>
      </c>
      <c r="W31" s="41" t="s">
        <v>80</v>
      </c>
      <c r="X31" s="41" t="s">
        <v>80</v>
      </c>
      <c r="Y31" s="41" t="s">
        <v>80</v>
      </c>
      <c r="Z31" s="41" t="s">
        <v>29</v>
      </c>
      <c r="AA31" s="41" t="s">
        <v>29</v>
      </c>
      <c r="AB31" s="41" t="s">
        <v>81</v>
      </c>
      <c r="AC31" s="41" t="s">
        <v>81</v>
      </c>
      <c r="AD31" s="41" t="s">
        <v>81</v>
      </c>
      <c r="AE31" s="41" t="s">
        <v>35</v>
      </c>
      <c r="AF31" s="102"/>
      <c r="AG31" s="42"/>
      <c r="AH31" s="177"/>
      <c r="AI31" s="179"/>
      <c r="AJ31" s="187"/>
      <c r="AK31" s="190"/>
      <c r="AL31" s="204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5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>
      <c r="A32" s="174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44"/>
      <c r="AC32" s="44"/>
      <c r="AD32" s="44"/>
      <c r="AE32" s="44"/>
      <c r="AF32" s="44"/>
      <c r="AG32" s="39"/>
      <c r="AH32" s="176">
        <f>SUM(COUNTIF(B33:AF33,"O"),COUNTIF(B33:AF33,"G"),COUNTIF(A33:AF33,"ـــــ"),COUNTIF(A33:AF33,"D"))</f>
        <v>14</v>
      </c>
      <c r="AI32" s="178">
        <f>SUM(COUNTIF(B33:AF33,"T"),COUNTIF(B33:AF33,"C"),COUNTIF(B33:AF33,"W"),COUNTIF(B33:AF33,"R"))</f>
        <v>17</v>
      </c>
      <c r="AJ32" s="180">
        <f>SUM(B32:AF32)</f>
        <v>0</v>
      </c>
      <c r="AK32" s="190"/>
      <c r="AL32" s="204">
        <f>SUM(COUNTIF(B33:AF33,"F"))</f>
        <v>0</v>
      </c>
      <c r="AM32" s="193">
        <f>SUM(COUNTIF(B33:AG33,"V"),COUNTIF(B33:AG33,"M"))</f>
        <v>0</v>
      </c>
      <c r="AN32" s="193">
        <f>SUM(COUNTIF(B33:AG33,"E"))</f>
        <v>0</v>
      </c>
      <c r="AO32" s="193">
        <f>SUM(COUNTIF(B33:AG33,"B"))</f>
        <v>0</v>
      </c>
      <c r="AP32" s="193">
        <f>SUM(COUNTIF(B33:AG33,"A"))</f>
        <v>0</v>
      </c>
      <c r="AQ32" s="193">
        <f>SUM(COUNTIF(B33:AG33,"Q"))</f>
        <v>0</v>
      </c>
      <c r="AR32" s="193">
        <f>SUM(COUNTIF(B33:AG33,"S"))</f>
        <v>0</v>
      </c>
      <c r="AS32" s="193">
        <f>SUM(COUNTIF(B33:AG33,"K"))</f>
        <v>0</v>
      </c>
      <c r="AT32" s="193">
        <f>SUM(COUNTIF(B33:AG33,"L"))</f>
        <v>0</v>
      </c>
      <c r="AU32" s="193">
        <f>SUM(COUNTIF(B33:AG33,"P"))</f>
        <v>0</v>
      </c>
      <c r="AV32" s="193">
        <f>SUM(COUNTIF(B33:AG33,"J"))</f>
        <v>0</v>
      </c>
      <c r="AW32" s="193">
        <f>SUM(COUNTIF(B33:AG33,"I"))</f>
        <v>0</v>
      </c>
      <c r="AX32" s="193">
        <f>SUM(COUNTIF(B33:AG33,"Y"))</f>
        <v>0</v>
      </c>
      <c r="AY32" s="195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>
      <c r="A33" s="175"/>
      <c r="B33" s="41" t="s">
        <v>81</v>
      </c>
      <c r="C33" s="41" t="s">
        <v>28</v>
      </c>
      <c r="D33" s="41" t="s">
        <v>27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28</v>
      </c>
      <c r="Q33" s="41" t="s">
        <v>80</v>
      </c>
      <c r="R33" s="41" t="s">
        <v>80</v>
      </c>
      <c r="S33" s="41" t="s">
        <v>80</v>
      </c>
      <c r="T33" s="41" t="s">
        <v>80</v>
      </c>
      <c r="U33" s="41" t="s">
        <v>80</v>
      </c>
      <c r="V33" s="41" t="s">
        <v>80</v>
      </c>
      <c r="W33" s="41" t="s">
        <v>80</v>
      </c>
      <c r="X33" s="41" t="s">
        <v>80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28</v>
      </c>
      <c r="AE33" s="41" t="s">
        <v>27</v>
      </c>
      <c r="AF33" s="41" t="s">
        <v>27</v>
      </c>
      <c r="AG33" s="56"/>
      <c r="AH33" s="177"/>
      <c r="AI33" s="179"/>
      <c r="AJ33" s="181"/>
      <c r="AK33" s="191"/>
      <c r="AL33" s="206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7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41" t="str">
        <f>IF(AB39&lt;=-7,"انتبه  هذا الموظف قد تجاوز ايام الإجازة المطلوبة منه -7 ايام","")</f>
        <v/>
      </c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B35" s="156">
        <f>AH35-AI35</f>
        <v>-5</v>
      </c>
      <c r="AC35" s="157"/>
      <c r="AD35" s="160" t="s">
        <v>46</v>
      </c>
      <c r="AE35" s="161"/>
      <c r="AF35" s="162"/>
      <c r="AG35" s="59"/>
      <c r="AH35" s="166">
        <f>SUM(AH10:AH33)</f>
        <v>123</v>
      </c>
      <c r="AI35" s="168">
        <f>SUM(AI10:AI33)</f>
        <v>128</v>
      </c>
      <c r="AJ35" s="152">
        <f>SUM(AJ10:AJ33)</f>
        <v>48</v>
      </c>
      <c r="AK35" s="60"/>
      <c r="AL35" s="259">
        <f>SUM(AL10:AL33)</f>
        <v>0</v>
      </c>
      <c r="AM35" s="251">
        <f t="shared" ref="AM35:AY35" si="0">SUM(AM10:AM33)</f>
        <v>114</v>
      </c>
      <c r="AN35" s="251">
        <f t="shared" si="0"/>
        <v>0</v>
      </c>
      <c r="AO35" s="251">
        <f t="shared" si="0"/>
        <v>0</v>
      </c>
      <c r="AP35" s="251">
        <f t="shared" si="0"/>
        <v>0</v>
      </c>
      <c r="AQ35" s="251">
        <f t="shared" si="0"/>
        <v>0</v>
      </c>
      <c r="AR35" s="251">
        <f t="shared" si="0"/>
        <v>0</v>
      </c>
      <c r="AS35" s="251">
        <f t="shared" si="0"/>
        <v>0</v>
      </c>
      <c r="AT35" s="251">
        <f t="shared" si="0"/>
        <v>0</v>
      </c>
      <c r="AU35" s="251">
        <f t="shared" si="0"/>
        <v>0</v>
      </c>
      <c r="AV35" s="251">
        <f t="shared" si="0"/>
        <v>0</v>
      </c>
      <c r="AW35" s="251">
        <f t="shared" si="0"/>
        <v>0</v>
      </c>
      <c r="AX35" s="251">
        <f t="shared" si="0"/>
        <v>0</v>
      </c>
      <c r="AY35" s="253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58"/>
      <c r="AB36" s="158"/>
      <c r="AC36" s="159"/>
      <c r="AD36" s="163"/>
      <c r="AE36" s="164"/>
      <c r="AF36" s="165"/>
      <c r="AG36" s="59"/>
      <c r="AH36" s="167"/>
      <c r="AI36" s="169"/>
      <c r="AJ36" s="153"/>
      <c r="AK36" s="60"/>
      <c r="AL36" s="260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4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41" t="str">
        <f>IF(AB39&gt;=21,"انتبه  هذا الموظف قد تجاوز رصيده الأيام المسموح بها 21 ايام","")</f>
        <v>انتبه  هذا الموظف قد تجاوز رصيده الأيام المسموح بها 21 ايام</v>
      </c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58"/>
      <c r="AB37" s="246">
        <f>'[1]2016'!AE13</f>
        <v>27</v>
      </c>
      <c r="AC37" s="143"/>
      <c r="AD37" s="146" t="s">
        <v>47</v>
      </c>
      <c r="AE37" s="147"/>
      <c r="AF37" s="148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63"/>
      <c r="AB38" s="144"/>
      <c r="AC38" s="145"/>
      <c r="AD38" s="149"/>
      <c r="AE38" s="150"/>
      <c r="AF38" s="151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126">
        <f>AB35+AB37</f>
        <v>22</v>
      </c>
      <c r="AC39" s="127"/>
      <c r="AD39" s="130" t="s">
        <v>48</v>
      </c>
      <c r="AE39" s="131"/>
      <c r="AF39" s="132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128"/>
      <c r="AC40" s="129"/>
      <c r="AD40" s="133"/>
      <c r="AE40" s="134"/>
      <c r="AF40" s="135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>
      <c r="A42" s="174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103">
        <v>4</v>
      </c>
      <c r="S42" s="103">
        <v>4</v>
      </c>
      <c r="T42" s="103">
        <v>4</v>
      </c>
      <c r="U42" s="103">
        <v>4</v>
      </c>
      <c r="V42" s="37"/>
      <c r="W42" s="37"/>
      <c r="X42" s="103">
        <v>4</v>
      </c>
      <c r="Y42" s="37"/>
      <c r="Z42" s="37"/>
      <c r="AA42" s="37"/>
      <c r="AB42" s="37"/>
      <c r="AC42" s="37"/>
      <c r="AD42" s="37"/>
      <c r="AE42" s="37"/>
      <c r="AF42" s="37"/>
      <c r="AG42" s="39"/>
      <c r="AH42" s="176">
        <f t="shared" ref="AH42:AH64" si="1">SUM(COUNTIF(B43:AF43,"O"),COUNTIF(B43:AF43,"G"),COUNTIF(A43:AF43,"ـــــ"),COUNTIF(A43:AF43,"D"))</f>
        <v>14</v>
      </c>
      <c r="AI42" s="178">
        <f t="shared" ref="AI42:AI64" si="2">SUM(COUNTIF(B43:AF43,"T"),COUNTIF(B43:AF43,"C"),COUNTIF(B43:AF43,"R"))</f>
        <v>17</v>
      </c>
      <c r="AJ42" s="180">
        <f>SUM(B42:AF42)</f>
        <v>20</v>
      </c>
      <c r="AK42" s="202">
        <v>2018</v>
      </c>
      <c r="AL42" s="203">
        <f>SUM(COUNTIF(B43:AF43,"F"))</f>
        <v>0</v>
      </c>
      <c r="AM42" s="192">
        <f>SUM(COUNTIF(B43:AG43,"V"),COUNTIF(B43:AG43,"M"))</f>
        <v>0</v>
      </c>
      <c r="AN42" s="192">
        <f>SUM(COUNTIF(B43:AG43,"E"))</f>
        <v>0</v>
      </c>
      <c r="AO42" s="192">
        <f>SUM(COUNTIF(B43:AG43,"B"))</f>
        <v>0</v>
      </c>
      <c r="AP42" s="192">
        <f>SUM(COUNTIF(B43:AG43,"A"))</f>
        <v>0</v>
      </c>
      <c r="AQ42" s="192">
        <f>SUM(COUNTIF(B43:AG43,"Q"))</f>
        <v>0</v>
      </c>
      <c r="AR42" s="192">
        <f>SUM(COUNTIF(B43:AG43,"S"))</f>
        <v>0</v>
      </c>
      <c r="AS42" s="192">
        <f>SUM(COUNTIF(B43:AG43,"K"))</f>
        <v>0</v>
      </c>
      <c r="AT42" s="192">
        <f>SUM(COUNTIF(B43:AG43,"L"))</f>
        <v>0</v>
      </c>
      <c r="AU42" s="192">
        <f>SUM(COUNTIF(B43:AG43,"P"))</f>
        <v>0</v>
      </c>
      <c r="AV42" s="192">
        <f>SUM(COUNTIF(B43:AG43,"J"))</f>
        <v>0</v>
      </c>
      <c r="AW42" s="192">
        <f>SUM(COUNTIF(B43:AG43,"I"))</f>
        <v>0</v>
      </c>
      <c r="AX42" s="192">
        <f>SUM(COUNTIF(B43:AG43,"Y"))</f>
        <v>0</v>
      </c>
      <c r="AY42" s="194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>
      <c r="A43" s="186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28</v>
      </c>
      <c r="O43" s="40" t="s">
        <v>80</v>
      </c>
      <c r="P43" s="40" t="s">
        <v>80</v>
      </c>
      <c r="Q43" s="40" t="s">
        <v>86</v>
      </c>
      <c r="R43" s="40" t="s">
        <v>86</v>
      </c>
      <c r="S43" s="40" t="s">
        <v>86</v>
      </c>
      <c r="T43" s="40" t="s">
        <v>86</v>
      </c>
      <c r="U43" s="40" t="s">
        <v>86</v>
      </c>
      <c r="V43" s="40" t="s">
        <v>86</v>
      </c>
      <c r="W43" s="40" t="s">
        <v>81</v>
      </c>
      <c r="X43" s="40" t="s">
        <v>81</v>
      </c>
      <c r="Y43" s="40" t="s">
        <v>81</v>
      </c>
      <c r="Z43" s="40" t="s">
        <v>81</v>
      </c>
      <c r="AA43" s="40" t="s">
        <v>81</v>
      </c>
      <c r="AB43" s="40" t="s">
        <v>81</v>
      </c>
      <c r="AC43" s="40" t="s">
        <v>28</v>
      </c>
      <c r="AD43" s="40" t="s">
        <v>27</v>
      </c>
      <c r="AE43" s="40" t="s">
        <v>27</v>
      </c>
      <c r="AF43" s="40" t="s">
        <v>27</v>
      </c>
      <c r="AG43" s="42"/>
      <c r="AH43" s="177"/>
      <c r="AI43" s="179"/>
      <c r="AJ43" s="187"/>
      <c r="AK43" s="211"/>
      <c r="AL43" s="204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5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>
      <c r="A44" s="174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103">
        <v>4</v>
      </c>
      <c r="M44" s="103">
        <v>4</v>
      </c>
      <c r="N44" s="103"/>
      <c r="O44" s="44"/>
      <c r="P44" s="44"/>
      <c r="Q44" s="44"/>
      <c r="R44" s="38" t="s">
        <v>26</v>
      </c>
      <c r="S44" s="38" t="s">
        <v>83</v>
      </c>
      <c r="T44" s="44"/>
      <c r="U44" s="44"/>
      <c r="V44" s="44"/>
      <c r="W44" s="114">
        <v>4</v>
      </c>
      <c r="X44" s="114">
        <v>4</v>
      </c>
      <c r="Y44" s="44"/>
      <c r="Z44" s="44"/>
      <c r="AA44" s="44"/>
      <c r="AB44" s="44"/>
      <c r="AC44" s="44"/>
      <c r="AD44" s="196"/>
      <c r="AE44" s="197"/>
      <c r="AF44" s="198"/>
      <c r="AG44" s="45"/>
      <c r="AH44" s="176">
        <f t="shared" si="1"/>
        <v>13</v>
      </c>
      <c r="AI44" s="178">
        <f t="shared" si="2"/>
        <v>15</v>
      </c>
      <c r="AJ44" s="180">
        <f>SUM(B44:AF44)</f>
        <v>16</v>
      </c>
      <c r="AK44" s="211"/>
      <c r="AL44" s="182">
        <f>SUM(COUNTIF(B45:AF45,"F"))</f>
        <v>0</v>
      </c>
      <c r="AM44" s="170">
        <f>SUM(COUNTIF(B45:AG45,"V"),COUNTIF(B45:AG45,"M"))</f>
        <v>0</v>
      </c>
      <c r="AN44" s="170">
        <f>SUM(COUNTIF(B45:AG45,"E"))</f>
        <v>0</v>
      </c>
      <c r="AO44" s="170">
        <f>SUM(COUNTIF(B45:AG45,"B"))</f>
        <v>0</v>
      </c>
      <c r="AP44" s="170">
        <f>SUM(COUNTIF(B45:AG45,"A"))</f>
        <v>0</v>
      </c>
      <c r="AQ44" s="170">
        <f>SUM(COUNTIF(B45:AG45,"Q"))</f>
        <v>0</v>
      </c>
      <c r="AR44" s="170">
        <f>SUM(COUNTIF(B45:AG45,"S"))</f>
        <v>0</v>
      </c>
      <c r="AS44" s="170">
        <f>SUM(COUNTIF(B45:AG45,"K"))</f>
        <v>0</v>
      </c>
      <c r="AT44" s="170">
        <f>SUM(COUNTIF(B45:AG45,"L"))</f>
        <v>0</v>
      </c>
      <c r="AU44" s="170">
        <f>SUM(COUNTIF(B45:AG45,"P"))</f>
        <v>0</v>
      </c>
      <c r="AV44" s="170">
        <f>SUM(COUNTIF(B45:AG45,"J"))</f>
        <v>0</v>
      </c>
      <c r="AW44" s="170">
        <f>SUM(COUNTIF(B45:AG45,"I"))</f>
        <v>0</v>
      </c>
      <c r="AX44" s="170">
        <f>SUM(COUNTIF(B45:AG45,"Y"))</f>
        <v>0</v>
      </c>
      <c r="AY44" s="172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>
      <c r="A45" s="186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28</v>
      </c>
      <c r="L45" s="40" t="s">
        <v>86</v>
      </c>
      <c r="M45" s="40" t="s">
        <v>86</v>
      </c>
      <c r="N45" s="46" t="s">
        <v>80</v>
      </c>
      <c r="O45" s="46" t="s">
        <v>80</v>
      </c>
      <c r="P45" s="46" t="s">
        <v>80</v>
      </c>
      <c r="Q45" s="46" t="s">
        <v>80</v>
      </c>
      <c r="R45" s="46" t="s">
        <v>35</v>
      </c>
      <c r="S45" s="46" t="s">
        <v>35</v>
      </c>
      <c r="T45" s="40" t="s">
        <v>86</v>
      </c>
      <c r="U45" s="46" t="s">
        <v>81</v>
      </c>
      <c r="V45" s="46" t="s">
        <v>81</v>
      </c>
      <c r="W45" s="46" t="s">
        <v>81</v>
      </c>
      <c r="X45" s="46" t="s">
        <v>81</v>
      </c>
      <c r="Y45" s="46" t="s">
        <v>28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199"/>
      <c r="AE45" s="200"/>
      <c r="AF45" s="201"/>
      <c r="AG45" s="47"/>
      <c r="AH45" s="177"/>
      <c r="AI45" s="179"/>
      <c r="AJ45" s="187"/>
      <c r="AK45" s="211"/>
      <c r="AL45" s="188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73"/>
      <c r="AZ45" s="68"/>
      <c r="BA45" s="68"/>
      <c r="BB45" s="68"/>
      <c r="BC45" s="68"/>
      <c r="BD45" s="68"/>
      <c r="BE45" s="68"/>
    </row>
    <row r="46" spans="1:217" s="69" customFormat="1" ht="14.1" customHeight="1" thickTop="1">
      <c r="A46" s="174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76">
        <f t="shared" si="1"/>
        <v>0</v>
      </c>
      <c r="AI46" s="178">
        <f t="shared" si="2"/>
        <v>15</v>
      </c>
      <c r="AJ46" s="180">
        <f>SUM(B46:AF46)</f>
        <v>0</v>
      </c>
      <c r="AK46" s="211"/>
      <c r="AL46" s="182">
        <f>SUM(COUNTIF(B47:AF47,"F"))</f>
        <v>0</v>
      </c>
      <c r="AM46" s="170">
        <f>SUM(COUNTIF(B47:AG47,"V"),COUNTIF(B47:AG47,"M"))</f>
        <v>8</v>
      </c>
      <c r="AN46" s="170">
        <f>SUM(COUNTIF(B47:AG47,"E"))</f>
        <v>0</v>
      </c>
      <c r="AO46" s="170">
        <f>SUM(COUNTIF(B47:AG47,"B"))</f>
        <v>0</v>
      </c>
      <c r="AP46" s="170">
        <f>SUM(COUNTIF(B47:AG47,"A"))</f>
        <v>0</v>
      </c>
      <c r="AQ46" s="170">
        <f>SUM(COUNTIF(B47:AG47,"Q"))</f>
        <v>0</v>
      </c>
      <c r="AR46" s="170">
        <f>SUM(COUNTIF(B47:AG47,"S"))</f>
        <v>0</v>
      </c>
      <c r="AS46" s="170">
        <f>SUM(COUNTIF(B47:AG47,"K"))</f>
        <v>0</v>
      </c>
      <c r="AT46" s="170">
        <f>SUM(COUNTIF(B47:AG47,"L"))</f>
        <v>0</v>
      </c>
      <c r="AU46" s="170">
        <f>SUM(COUNTIF(B47:AG47,"P"))</f>
        <v>0</v>
      </c>
      <c r="AV46" s="170">
        <f>SUM(COUNTIF(B47:AG47,"J"))</f>
        <v>0</v>
      </c>
      <c r="AW46" s="170">
        <f>SUM(COUNTIF(B47:AG47,"I"))</f>
        <v>0</v>
      </c>
      <c r="AX46" s="170">
        <f>SUM(COUNTIF(B47:AG47,"Y"))</f>
        <v>0</v>
      </c>
      <c r="AY46" s="172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>
      <c r="A47" s="186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1" t="s">
        <v>82</v>
      </c>
      <c r="Q47" s="41" t="s">
        <v>82</v>
      </c>
      <c r="R47" s="41" t="s">
        <v>82</v>
      </c>
      <c r="S47" s="41" t="s">
        <v>82</v>
      </c>
      <c r="T47" s="41" t="s">
        <v>82</v>
      </c>
      <c r="U47" s="41" t="s">
        <v>82</v>
      </c>
      <c r="V47" s="41" t="s">
        <v>82</v>
      </c>
      <c r="W47" s="41" t="s">
        <v>82</v>
      </c>
      <c r="X47" s="41" t="s">
        <v>27</v>
      </c>
      <c r="Y47" s="41" t="s">
        <v>12</v>
      </c>
      <c r="Z47" s="41" t="s">
        <v>12</v>
      </c>
      <c r="AA47" s="41" t="s">
        <v>12</v>
      </c>
      <c r="AB47" s="40" t="s">
        <v>12</v>
      </c>
      <c r="AC47" s="40" t="s">
        <v>12</v>
      </c>
      <c r="AD47" s="40" t="s">
        <v>12</v>
      </c>
      <c r="AE47" s="40" t="s">
        <v>38</v>
      </c>
      <c r="AF47" s="40" t="s">
        <v>12</v>
      </c>
      <c r="AG47" s="42"/>
      <c r="AH47" s="177"/>
      <c r="AI47" s="179"/>
      <c r="AJ47" s="187"/>
      <c r="AK47" s="211"/>
      <c r="AL47" s="188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73"/>
      <c r="AZ47" s="68"/>
      <c r="BA47" s="68"/>
      <c r="BB47" s="68"/>
      <c r="BC47" s="68"/>
      <c r="BD47" s="68"/>
      <c r="BE47" s="68"/>
    </row>
    <row r="48" spans="1:217" s="69" customFormat="1" ht="14.1" customHeight="1" thickTop="1">
      <c r="A48" s="174" t="s">
        <v>34</v>
      </c>
      <c r="B48" s="44"/>
      <c r="C48" s="44"/>
      <c r="D48" s="44"/>
      <c r="E48" s="44"/>
      <c r="F48" s="44"/>
      <c r="G48" s="114">
        <v>4</v>
      </c>
      <c r="H48" s="44"/>
      <c r="I48" s="44"/>
      <c r="J48" s="114">
        <v>4</v>
      </c>
      <c r="K48" s="44"/>
      <c r="L48" s="44"/>
      <c r="M48" s="114">
        <v>4</v>
      </c>
      <c r="N48" s="114">
        <v>4</v>
      </c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76">
        <f t="shared" si="1"/>
        <v>14</v>
      </c>
      <c r="AI48" s="178">
        <f t="shared" si="2"/>
        <v>14</v>
      </c>
      <c r="AJ48" s="180">
        <f>SUM(B48:AF48)</f>
        <v>16</v>
      </c>
      <c r="AK48" s="211"/>
      <c r="AL48" s="182">
        <f>SUM(COUNTIF(B49:AF49,"F"))</f>
        <v>0</v>
      </c>
      <c r="AM48" s="170">
        <f>SUM(COUNTIF(B49:AG49,"V"),COUNTIF(B49:AG49,"M"))</f>
        <v>2</v>
      </c>
      <c r="AN48" s="170">
        <f>SUM(COUNTIF(B49:AG49,"E"))</f>
        <v>0</v>
      </c>
      <c r="AO48" s="170">
        <f>SUM(COUNTIF(B49:AG49,"B"))</f>
        <v>0</v>
      </c>
      <c r="AP48" s="170">
        <f>SUM(COUNTIF(B49:AG49,"A"))</f>
        <v>0</v>
      </c>
      <c r="AQ48" s="170">
        <f>SUM(COUNTIF(B49:AG49,"Q"))</f>
        <v>0</v>
      </c>
      <c r="AR48" s="170">
        <f>SUM(COUNTIF(B49:AG49,"S"))</f>
        <v>0</v>
      </c>
      <c r="AS48" s="170">
        <f>SUM(COUNTIF(B49:AG49,"K"))</f>
        <v>0</v>
      </c>
      <c r="AT48" s="170">
        <f>SUM(COUNTIF(B49:AG49,"L"))</f>
        <v>0</v>
      </c>
      <c r="AU48" s="170">
        <f>SUM(COUNTIF(B49:AG49,"P"))</f>
        <v>0</v>
      </c>
      <c r="AV48" s="170">
        <f>SUM(COUNTIF(B49:AG49,"J"))</f>
        <v>0</v>
      </c>
      <c r="AW48" s="170">
        <f>SUM(COUNTIF(B49:AG49,"I"))</f>
        <v>0</v>
      </c>
      <c r="AX48" s="170">
        <f>SUM(COUNTIF(B49:AG49,"Y"))</f>
        <v>0</v>
      </c>
      <c r="AY48" s="172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>
      <c r="A49" s="186"/>
      <c r="B49" s="46" t="s">
        <v>12</v>
      </c>
      <c r="C49" s="46" t="s">
        <v>12</v>
      </c>
      <c r="D49" s="46" t="s">
        <v>80</v>
      </c>
      <c r="E49" s="46" t="s">
        <v>80</v>
      </c>
      <c r="F49" s="40" t="s">
        <v>86</v>
      </c>
      <c r="G49" s="40" t="s">
        <v>86</v>
      </c>
      <c r="H49" s="40" t="s">
        <v>86</v>
      </c>
      <c r="I49" s="40" t="s">
        <v>86</v>
      </c>
      <c r="J49" s="40" t="s">
        <v>86</v>
      </c>
      <c r="K49" s="40" t="s">
        <v>86</v>
      </c>
      <c r="L49" s="46" t="s">
        <v>81</v>
      </c>
      <c r="M49" s="46" t="s">
        <v>81</v>
      </c>
      <c r="N49" s="46" t="s">
        <v>81</v>
      </c>
      <c r="O49" s="46" t="s">
        <v>81</v>
      </c>
      <c r="P49" s="46" t="s">
        <v>81</v>
      </c>
      <c r="Q49" s="46" t="s">
        <v>81</v>
      </c>
      <c r="R49" s="46" t="s">
        <v>28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27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6" t="s">
        <v>27</v>
      </c>
      <c r="AD49" s="46" t="s">
        <v>27</v>
      </c>
      <c r="AE49" s="46" t="s">
        <v>28</v>
      </c>
      <c r="AF49" s="48"/>
      <c r="AG49" s="42"/>
      <c r="AH49" s="177"/>
      <c r="AI49" s="179"/>
      <c r="AJ49" s="187"/>
      <c r="AK49" s="211"/>
      <c r="AL49" s="188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73"/>
      <c r="AZ49" s="68"/>
      <c r="BA49" s="68"/>
      <c r="BB49" s="68"/>
      <c r="BC49" s="68"/>
      <c r="BD49" s="68"/>
      <c r="BE49" s="68"/>
    </row>
    <row r="50" spans="1:217" s="69" customFormat="1" ht="14.1" customHeight="1" thickTop="1">
      <c r="A50" s="174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104">
        <v>2</v>
      </c>
      <c r="AD50" s="104">
        <v>2</v>
      </c>
      <c r="AE50" s="104">
        <v>2</v>
      </c>
      <c r="AF50" s="104">
        <v>2</v>
      </c>
      <c r="AG50" s="39"/>
      <c r="AH50" s="176">
        <f t="shared" si="1"/>
        <v>17</v>
      </c>
      <c r="AI50" s="178">
        <f t="shared" si="2"/>
        <v>14</v>
      </c>
      <c r="AJ50" s="180">
        <f>SUM(B50:AF50)</f>
        <v>8</v>
      </c>
      <c r="AK50" s="211"/>
      <c r="AL50" s="182">
        <f>SUM(COUNTIF(B51:AF51,"F"))</f>
        <v>0</v>
      </c>
      <c r="AM50" s="170">
        <f>SUM(COUNTIF(B51:AG51,"V"),COUNTIF(B51:AG51,"M"))</f>
        <v>0</v>
      </c>
      <c r="AN50" s="170">
        <f>SUM(COUNTIF(B51:AG51,"E"))</f>
        <v>0</v>
      </c>
      <c r="AO50" s="170">
        <f>SUM(COUNTIF(B51:AG51,"B"))</f>
        <v>0</v>
      </c>
      <c r="AP50" s="170">
        <f>SUM(COUNTIF(B51:AG51,"A"))</f>
        <v>0</v>
      </c>
      <c r="AQ50" s="170">
        <f>SUM(COUNTIF(B51:AG51,"Q"))</f>
        <v>0</v>
      </c>
      <c r="AR50" s="170">
        <f>SUM(COUNTIF(B51:AG51,"S"))</f>
        <v>0</v>
      </c>
      <c r="AS50" s="170">
        <f>SUM(COUNTIF(B51:AG51,"K"))</f>
        <v>0</v>
      </c>
      <c r="AT50" s="170">
        <f>SUM(COUNTIF(B51:AG51,"L"))</f>
        <v>0</v>
      </c>
      <c r="AU50" s="170">
        <f>SUM(COUNTIF(B51:AG51,"P"))</f>
        <v>0</v>
      </c>
      <c r="AV50" s="170">
        <f>SUM(COUNTIF(B51:AG51,"J"))</f>
        <v>0</v>
      </c>
      <c r="AW50" s="170">
        <f>SUM(COUNTIF(B51:AG51,"I"))</f>
        <v>0</v>
      </c>
      <c r="AX50" s="170">
        <f>SUM(COUNTIF(B51:AG51,"Y"))</f>
        <v>0</v>
      </c>
      <c r="AY50" s="172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>
      <c r="A51" s="186"/>
      <c r="B51" s="46" t="s">
        <v>80</v>
      </c>
      <c r="C51" s="46" t="s">
        <v>80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81</v>
      </c>
      <c r="I51" s="40" t="s">
        <v>81</v>
      </c>
      <c r="J51" s="40" t="s">
        <v>81</v>
      </c>
      <c r="K51" s="40" t="s">
        <v>86</v>
      </c>
      <c r="L51" s="40" t="s">
        <v>86</v>
      </c>
      <c r="M51" s="40" t="s">
        <v>86</v>
      </c>
      <c r="N51" s="40" t="s">
        <v>86</v>
      </c>
      <c r="O51" s="40" t="s">
        <v>28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28</v>
      </c>
      <c r="AC51" s="40" t="s">
        <v>80</v>
      </c>
      <c r="AD51" s="40" t="s">
        <v>80</v>
      </c>
      <c r="AE51" s="40" t="s">
        <v>86</v>
      </c>
      <c r="AF51" s="40" t="s">
        <v>86</v>
      </c>
      <c r="AG51" s="42"/>
      <c r="AH51" s="177"/>
      <c r="AI51" s="179"/>
      <c r="AJ51" s="187"/>
      <c r="AK51" s="211"/>
      <c r="AL51" s="188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73"/>
      <c r="AZ51" s="68"/>
      <c r="BA51" s="68"/>
      <c r="BB51" s="68"/>
      <c r="BC51" s="68"/>
      <c r="BD51" s="68"/>
      <c r="BE51" s="68"/>
    </row>
    <row r="52" spans="1:217" s="69" customFormat="1" ht="14.1" customHeight="1" thickTop="1">
      <c r="A52" s="174" t="s">
        <v>37</v>
      </c>
      <c r="B52" s="107">
        <v>2</v>
      </c>
      <c r="C52" s="107">
        <v>2</v>
      </c>
      <c r="D52" s="107">
        <v>2</v>
      </c>
      <c r="E52" s="107">
        <v>2</v>
      </c>
      <c r="F52" s="107">
        <v>2</v>
      </c>
      <c r="G52" s="107">
        <v>2</v>
      </c>
      <c r="H52" s="107">
        <v>2</v>
      </c>
      <c r="I52" s="107">
        <v>2</v>
      </c>
      <c r="J52" s="107">
        <v>2</v>
      </c>
      <c r="K52" s="107">
        <v>2</v>
      </c>
      <c r="L52" s="107">
        <v>2</v>
      </c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76">
        <f t="shared" si="1"/>
        <v>11</v>
      </c>
      <c r="AI52" s="178">
        <f t="shared" si="2"/>
        <v>13</v>
      </c>
      <c r="AJ52" s="180">
        <f>SUM(B52:AF52)</f>
        <v>22</v>
      </c>
      <c r="AK52" s="211"/>
      <c r="AL52" s="182">
        <f>SUM(COUNTIF(B53:AF53,"F"))</f>
        <v>0</v>
      </c>
      <c r="AM52" s="170">
        <f>SUM(COUNTIF(B53:AG53,"V"),COUNTIF(B53:AG53,"M"))</f>
        <v>0</v>
      </c>
      <c r="AN52" s="170">
        <f>SUM(COUNTIF(B53:AG53,"E"))</f>
        <v>0</v>
      </c>
      <c r="AO52" s="170">
        <f>SUM(COUNTIF(B53:AG53,"B"))</f>
        <v>0</v>
      </c>
      <c r="AP52" s="170">
        <f>SUM(COUNTIF(B53:AG53,"A"))</f>
        <v>0</v>
      </c>
      <c r="AQ52" s="170">
        <f>SUM(COUNTIF(B53:AG53,"Q"))</f>
        <v>0</v>
      </c>
      <c r="AR52" s="170">
        <f>SUM(COUNTIF(B53:AG53,"S"))</f>
        <v>0</v>
      </c>
      <c r="AS52" s="170">
        <f>SUM(COUNTIF(B53:AG53,"K"))</f>
        <v>0</v>
      </c>
      <c r="AT52" s="170">
        <f>SUM(COUNTIF(B53:AG53,"L"))</f>
        <v>0</v>
      </c>
      <c r="AU52" s="170">
        <f>SUM(COUNTIF(B53:AG53,"P"))</f>
        <v>0</v>
      </c>
      <c r="AV52" s="170">
        <f>SUM(COUNTIF(B53:AG53,"J"))</f>
        <v>0</v>
      </c>
      <c r="AW52" s="170">
        <f>SUM(COUNTIF(B53:AG53,"I"))</f>
        <v>0</v>
      </c>
      <c r="AX52" s="170">
        <f>SUM(COUNTIF(B53:AG53,"Y"))</f>
        <v>0</v>
      </c>
      <c r="AY52" s="172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>
      <c r="A53" s="186"/>
      <c r="B53" s="40" t="s">
        <v>86</v>
      </c>
      <c r="C53" s="40" t="s">
        <v>86</v>
      </c>
      <c r="D53" s="40" t="s">
        <v>81</v>
      </c>
      <c r="E53" s="40" t="s">
        <v>81</v>
      </c>
      <c r="F53" s="40" t="s">
        <v>81</v>
      </c>
      <c r="G53" s="40" t="s">
        <v>81</v>
      </c>
      <c r="H53" s="40" t="s">
        <v>81</v>
      </c>
      <c r="I53" s="40" t="s">
        <v>81</v>
      </c>
      <c r="J53" s="40" t="s">
        <v>81</v>
      </c>
      <c r="K53" s="40" t="s">
        <v>81</v>
      </c>
      <c r="L53" s="46" t="s">
        <v>81</v>
      </c>
      <c r="M53" s="40" t="s">
        <v>28</v>
      </c>
      <c r="N53" s="40" t="s">
        <v>27</v>
      </c>
      <c r="O53" s="40" t="s">
        <v>27</v>
      </c>
      <c r="P53" s="40" t="s">
        <v>27</v>
      </c>
      <c r="Q53" s="40" t="s">
        <v>27</v>
      </c>
      <c r="R53" s="40" t="s">
        <v>27</v>
      </c>
      <c r="S53" s="40" t="s">
        <v>27</v>
      </c>
      <c r="T53" s="40" t="s">
        <v>27</v>
      </c>
      <c r="U53" s="40" t="s">
        <v>27</v>
      </c>
      <c r="V53" s="40" t="s">
        <v>27</v>
      </c>
      <c r="W53" s="40" t="s">
        <v>27</v>
      </c>
      <c r="X53" s="40" t="s">
        <v>27</v>
      </c>
      <c r="Y53" s="40" t="s">
        <v>27</v>
      </c>
      <c r="Z53" s="40"/>
      <c r="AA53" s="40"/>
      <c r="AB53" s="40"/>
      <c r="AC53" s="40"/>
      <c r="AD53" s="40"/>
      <c r="AE53" s="40"/>
      <c r="AF53" s="48"/>
      <c r="AG53" s="42"/>
      <c r="AH53" s="177"/>
      <c r="AI53" s="179"/>
      <c r="AJ53" s="187"/>
      <c r="AK53" s="212"/>
      <c r="AL53" s="188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73"/>
      <c r="AZ53" s="68"/>
      <c r="BA53" s="68"/>
      <c r="BB53" s="68"/>
      <c r="BC53" s="68"/>
      <c r="BD53" s="68"/>
      <c r="BE53" s="68"/>
    </row>
    <row r="54" spans="1:217" s="69" customFormat="1" ht="14.1" customHeight="1" thickTop="1">
      <c r="A54" s="174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76">
        <f t="shared" si="1"/>
        <v>0</v>
      </c>
      <c r="AI54" s="178">
        <f t="shared" si="2"/>
        <v>0</v>
      </c>
      <c r="AJ54" s="180">
        <f>SUM(B54:AF54)</f>
        <v>0</v>
      </c>
      <c r="AK54" s="189">
        <v>2018</v>
      </c>
      <c r="AL54" s="182">
        <f>SUM(COUNTIF(B55:AF55,"F"))</f>
        <v>0</v>
      </c>
      <c r="AM54" s="170">
        <f>SUM(COUNTIF(B55:AG55,"V"),COUNTIF(B55:AG55,"M"))</f>
        <v>0</v>
      </c>
      <c r="AN54" s="170">
        <f>SUM(COUNTIF(B55:AG55,"E"))</f>
        <v>0</v>
      </c>
      <c r="AO54" s="170">
        <f>SUM(COUNTIF(B55:AG55,"B"))</f>
        <v>0</v>
      </c>
      <c r="AP54" s="170">
        <f>SUM(COUNTIF(B55:AG55,"A"))</f>
        <v>0</v>
      </c>
      <c r="AQ54" s="170">
        <f>SUM(COUNTIF(B55:AG55,"Q"))</f>
        <v>0</v>
      </c>
      <c r="AR54" s="170">
        <f>SUM(COUNTIF(B55:AG55,"S"))</f>
        <v>0</v>
      </c>
      <c r="AS54" s="170">
        <f>SUM(COUNTIF(B55:AG55,"K"))</f>
        <v>0</v>
      </c>
      <c r="AT54" s="170">
        <f>SUM(COUNTIF(B55:AG55,"L"))</f>
        <v>0</v>
      </c>
      <c r="AU54" s="170">
        <f>SUM(COUNTIF(B55:AG55,"P"))</f>
        <v>0</v>
      </c>
      <c r="AV54" s="170">
        <f>SUM(COUNTIF(B55:AG55,"J"))</f>
        <v>0</v>
      </c>
      <c r="AW54" s="170">
        <f>SUM(COUNTIF(B55:AG55,"I"))</f>
        <v>0</v>
      </c>
      <c r="AX54" s="170">
        <f>SUM(COUNTIF(B55:AG55,"Y"))</f>
        <v>0</v>
      </c>
      <c r="AY54" s="172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>
      <c r="A55" s="186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77"/>
      <c r="AI55" s="179"/>
      <c r="AJ55" s="187"/>
      <c r="AK55" s="190"/>
      <c r="AL55" s="188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73"/>
      <c r="AZ55" s="68"/>
      <c r="BA55" s="68"/>
      <c r="BB55" s="68"/>
      <c r="BC55" s="68"/>
      <c r="BD55" s="68"/>
      <c r="BE55" s="68"/>
    </row>
    <row r="56" spans="1:217" s="69" customFormat="1" ht="14.1" customHeight="1" thickTop="1">
      <c r="A56" s="17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76">
        <f t="shared" si="1"/>
        <v>0</v>
      </c>
      <c r="AI56" s="178">
        <f t="shared" si="2"/>
        <v>0</v>
      </c>
      <c r="AJ56" s="180">
        <f>SUM(B56:AF56)</f>
        <v>0</v>
      </c>
      <c r="AK56" s="190"/>
      <c r="AL56" s="182">
        <f>SUM(COUNTIF(B57:AF57,"F"))</f>
        <v>0</v>
      </c>
      <c r="AM56" s="170">
        <f>SUM(COUNTIF(B57:AG57,"V"),COUNTIF(B57:AG57,"M"))</f>
        <v>0</v>
      </c>
      <c r="AN56" s="170">
        <f>SUM(COUNTIF(B57:AG57,"E"))</f>
        <v>0</v>
      </c>
      <c r="AO56" s="170">
        <f>SUM(COUNTIF(B57:AG57,"B"))</f>
        <v>0</v>
      </c>
      <c r="AP56" s="170">
        <f>SUM(COUNTIF(B57:AG57,"A"))</f>
        <v>0</v>
      </c>
      <c r="AQ56" s="170">
        <f>SUM(COUNTIF(B57:AG57,"Q"))</f>
        <v>0</v>
      </c>
      <c r="AR56" s="170">
        <f>SUM(COUNTIF(B57:AG57,"S"))</f>
        <v>0</v>
      </c>
      <c r="AS56" s="170">
        <f>SUM(COUNTIF(B57:AG57,"K"))</f>
        <v>0</v>
      </c>
      <c r="AT56" s="170">
        <f>SUM(COUNTIF(B57:AG57,"L"))</f>
        <v>0</v>
      </c>
      <c r="AU56" s="170">
        <f>SUM(COUNTIF(B57:AG57,"P"))</f>
        <v>0</v>
      </c>
      <c r="AV56" s="170">
        <f>SUM(COUNTIF(B57:AG57,"J"))</f>
        <v>0</v>
      </c>
      <c r="AW56" s="170">
        <f>SUM(COUNTIF(B57:AG57,"I"))</f>
        <v>0</v>
      </c>
      <c r="AX56" s="170">
        <f>SUM(COUNTIF(B57:AG57,"Y"))</f>
        <v>0</v>
      </c>
      <c r="AY56" s="172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>
      <c r="A57" s="186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77"/>
      <c r="AI57" s="179"/>
      <c r="AJ57" s="187"/>
      <c r="AK57" s="190"/>
      <c r="AL57" s="188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73"/>
      <c r="AZ57" s="68"/>
      <c r="BA57" s="68"/>
      <c r="BB57" s="68"/>
      <c r="BC57" s="68"/>
      <c r="BD57" s="68"/>
      <c r="BE57" s="68"/>
    </row>
    <row r="58" spans="1:217" s="69" customFormat="1" ht="14.1" customHeight="1" thickTop="1">
      <c r="A58" s="174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76">
        <f t="shared" si="1"/>
        <v>0</v>
      </c>
      <c r="AI58" s="178">
        <f t="shared" si="2"/>
        <v>0</v>
      </c>
      <c r="AJ58" s="180">
        <f>SUM(B58:AF58)</f>
        <v>0</v>
      </c>
      <c r="AK58" s="190"/>
      <c r="AL58" s="182">
        <f>SUM(COUNTIF(B59:AF59,"F"))</f>
        <v>0</v>
      </c>
      <c r="AM58" s="170">
        <f>SUM(COUNTIF(B59:AG59,"V"),COUNTIF(B59:AG59,"M"))</f>
        <v>0</v>
      </c>
      <c r="AN58" s="170">
        <f>SUM(COUNTIF(B59:AG59,"E"))</f>
        <v>0</v>
      </c>
      <c r="AO58" s="170">
        <f>SUM(COUNTIF(B59:AG59,"B"))</f>
        <v>0</v>
      </c>
      <c r="AP58" s="170">
        <f>SUM(COUNTIF(B59:AG59,"A"))</f>
        <v>0</v>
      </c>
      <c r="AQ58" s="170">
        <f>SUM(COUNTIF(B59:AG59,"Q"))</f>
        <v>0</v>
      </c>
      <c r="AR58" s="170">
        <f>SUM(COUNTIF(B59:AG59,"S"))</f>
        <v>0</v>
      </c>
      <c r="AS58" s="170">
        <f>SUM(COUNTIF(B59:AG59,"K"))</f>
        <v>0</v>
      </c>
      <c r="AT58" s="170">
        <f>SUM(COUNTIF(B59:AG59,"L"))</f>
        <v>0</v>
      </c>
      <c r="AU58" s="170">
        <f>SUM(COUNTIF(B59:AG59,"P"))</f>
        <v>0</v>
      </c>
      <c r="AV58" s="170">
        <f>SUM(COUNTIF(B59:AG59,"J"))</f>
        <v>0</v>
      </c>
      <c r="AW58" s="170">
        <f>SUM(COUNTIF(B59:AG59,"I"))</f>
        <v>0</v>
      </c>
      <c r="AX58" s="170">
        <f>SUM(COUNTIF(B59:AG59,"Y"))</f>
        <v>0</v>
      </c>
      <c r="AY58" s="172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>
      <c r="A59" s="186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77"/>
      <c r="AI59" s="179"/>
      <c r="AJ59" s="187"/>
      <c r="AK59" s="190"/>
      <c r="AL59" s="188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73"/>
      <c r="AZ59" s="68"/>
      <c r="BA59" s="68"/>
      <c r="BB59" s="68"/>
      <c r="BC59" s="68"/>
      <c r="BD59" s="68"/>
      <c r="BE59" s="68"/>
    </row>
    <row r="60" spans="1:217" s="69" customFormat="1" ht="14.1" customHeight="1" thickTop="1">
      <c r="A60" s="174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76">
        <f t="shared" si="1"/>
        <v>0</v>
      </c>
      <c r="AI60" s="178">
        <f t="shared" si="2"/>
        <v>0</v>
      </c>
      <c r="AJ60" s="180">
        <f>SUM(B60:AF60)</f>
        <v>0</v>
      </c>
      <c r="AK60" s="190"/>
      <c r="AL60" s="182">
        <f>SUM(COUNTIF(B61:AF61,"F"))</f>
        <v>0</v>
      </c>
      <c r="AM60" s="170">
        <f>SUM(COUNTIF(B61:AG61,"V"),COUNTIF(B61:AG61,"M"))</f>
        <v>0</v>
      </c>
      <c r="AN60" s="170">
        <f>SUM(COUNTIF(B61:AG61,"E"))</f>
        <v>0</v>
      </c>
      <c r="AO60" s="170">
        <f>SUM(COUNTIF(B61:AG61,"B"))</f>
        <v>0</v>
      </c>
      <c r="AP60" s="170">
        <f>SUM(COUNTIF(B61:AG61,"A"))</f>
        <v>0</v>
      </c>
      <c r="AQ60" s="170">
        <f>SUM(COUNTIF(B61:AG61,"Q"))</f>
        <v>0</v>
      </c>
      <c r="AR60" s="170">
        <f>SUM(COUNTIF(B61:AG61,"S"))</f>
        <v>0</v>
      </c>
      <c r="AS60" s="170">
        <f>SUM(COUNTIF(B61:AG61,"K"))</f>
        <v>0</v>
      </c>
      <c r="AT60" s="170">
        <f>SUM(COUNTIF(B61:AG61,"L"))</f>
        <v>0</v>
      </c>
      <c r="AU60" s="170">
        <f>SUM(COUNTIF(B61:AG61,"P"))</f>
        <v>0</v>
      </c>
      <c r="AV60" s="170">
        <f>SUM(COUNTIF(B61:AG61,"J"))</f>
        <v>0</v>
      </c>
      <c r="AW60" s="170">
        <f>SUM(COUNTIF(B61:AG61,"I"))</f>
        <v>0</v>
      </c>
      <c r="AX60" s="170">
        <f>SUM(COUNTIF(B61:AG61,"Y"))</f>
        <v>0</v>
      </c>
      <c r="AY60" s="172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>
      <c r="A61" s="186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77"/>
      <c r="AI61" s="179"/>
      <c r="AJ61" s="187"/>
      <c r="AK61" s="190"/>
      <c r="AL61" s="188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73"/>
      <c r="AZ61" s="68"/>
      <c r="BA61" s="68"/>
      <c r="BB61" s="68"/>
      <c r="BC61" s="68"/>
      <c r="BD61" s="68"/>
      <c r="BE61" s="68"/>
    </row>
    <row r="62" spans="1:217" s="69" customFormat="1" ht="14.1" customHeight="1" thickTop="1">
      <c r="A62" s="174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76">
        <f t="shared" si="1"/>
        <v>0</v>
      </c>
      <c r="AI62" s="178">
        <f t="shared" si="2"/>
        <v>0</v>
      </c>
      <c r="AJ62" s="180">
        <f>SUM(B62:AF62)</f>
        <v>0</v>
      </c>
      <c r="AK62" s="190"/>
      <c r="AL62" s="182">
        <f>SUM(COUNTIF(B63:AF63,"F"))</f>
        <v>0</v>
      </c>
      <c r="AM62" s="170">
        <f>SUM(COUNTIF(B63:AG63,"V"),COUNTIF(B63:AG63,"M"))</f>
        <v>0</v>
      </c>
      <c r="AN62" s="170">
        <f>SUM(COUNTIF(B63:AG63,"E"))</f>
        <v>0</v>
      </c>
      <c r="AO62" s="170">
        <f>SUM(COUNTIF(B63:AG63,"B"))</f>
        <v>0</v>
      </c>
      <c r="AP62" s="170">
        <f>SUM(COUNTIF(B63:AG63,"A"))</f>
        <v>0</v>
      </c>
      <c r="AQ62" s="170">
        <f>SUM(COUNTIF(B63:AG63,"Q"))</f>
        <v>0</v>
      </c>
      <c r="AR62" s="170">
        <f>SUM(COUNTIF(B63:AG63,"S"))</f>
        <v>0</v>
      </c>
      <c r="AS62" s="170">
        <f>SUM(COUNTIF(B63:AG63,"K"))</f>
        <v>0</v>
      </c>
      <c r="AT62" s="170">
        <f>SUM(COUNTIF(B63:AG63,"L"))</f>
        <v>0</v>
      </c>
      <c r="AU62" s="170">
        <f>SUM(COUNTIF(B63:AG63,"P"))</f>
        <v>0</v>
      </c>
      <c r="AV62" s="170">
        <f>SUM(COUNTIF(B63:AG63,"J"))</f>
        <v>0</v>
      </c>
      <c r="AW62" s="170">
        <f>SUM(COUNTIF(B63:AG63,"I"))</f>
        <v>0</v>
      </c>
      <c r="AX62" s="170">
        <f>SUM(COUNTIF(B63:AG63,"Y"))</f>
        <v>0</v>
      </c>
      <c r="AY62" s="172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>
      <c r="A63" s="186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77"/>
      <c r="AI63" s="179"/>
      <c r="AJ63" s="187"/>
      <c r="AK63" s="190"/>
      <c r="AL63" s="188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73"/>
      <c r="AZ63" s="68"/>
      <c r="BA63" s="68"/>
      <c r="BB63" s="68"/>
      <c r="BC63" s="68"/>
      <c r="BD63" s="68"/>
      <c r="BE63" s="68"/>
    </row>
    <row r="64" spans="1:217" s="69" customFormat="1" ht="14.1" customHeight="1" thickTop="1">
      <c r="A64" s="174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76">
        <f t="shared" si="1"/>
        <v>0</v>
      </c>
      <c r="AI64" s="178">
        <f t="shared" si="2"/>
        <v>0</v>
      </c>
      <c r="AJ64" s="180">
        <f>SUM(B64:AF64)</f>
        <v>0</v>
      </c>
      <c r="AK64" s="190"/>
      <c r="AL64" s="182">
        <f>SUM(COUNTIF(B65:AF65,"F"))</f>
        <v>0</v>
      </c>
      <c r="AM64" s="170">
        <f>SUM(COUNTIF(B65:AG65,"V"),COUNTIF(B65:AG65,"M"))</f>
        <v>0</v>
      </c>
      <c r="AN64" s="170">
        <f>SUM(COUNTIF(B65:AG65,"E"))</f>
        <v>0</v>
      </c>
      <c r="AO64" s="170">
        <f>SUM(COUNTIF(B65:AG65,"B"))</f>
        <v>0</v>
      </c>
      <c r="AP64" s="170">
        <f>SUM(COUNTIF(B65:AG65,"A"))</f>
        <v>0</v>
      </c>
      <c r="AQ64" s="170">
        <f>SUM(COUNTIF(B65:AG65,"Q"))</f>
        <v>0</v>
      </c>
      <c r="AR64" s="170">
        <f>SUM(COUNTIF(B65:AG65,"S"))</f>
        <v>0</v>
      </c>
      <c r="AS64" s="170">
        <f>SUM(COUNTIF(B65:AG65,"K"))</f>
        <v>0</v>
      </c>
      <c r="AT64" s="170">
        <f>SUM(COUNTIF(B65:AG65,"L"))</f>
        <v>0</v>
      </c>
      <c r="AU64" s="170">
        <f>SUM(COUNTIF(B65:AG65,"P"))</f>
        <v>0</v>
      </c>
      <c r="AV64" s="170">
        <f>SUM(COUNTIF(B65:AG65,"J"))</f>
        <v>0</v>
      </c>
      <c r="AW64" s="170">
        <f>SUM(COUNTIF(B65:AG65,"I"))</f>
        <v>0</v>
      </c>
      <c r="AX64" s="170">
        <f>SUM(COUNTIF(B65:AG65,"Y"))</f>
        <v>0</v>
      </c>
      <c r="AY64" s="172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>
      <c r="A65" s="175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77"/>
      <c r="AI65" s="179"/>
      <c r="AJ65" s="181"/>
      <c r="AK65" s="191"/>
      <c r="AL65" s="183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85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41" t="str">
        <f>IF(AB71&lt;=-7,"انتبه  هذا الموظف قد تجاوز ايام الإجازة المطلوبة منه -7 ايام","")</f>
        <v/>
      </c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5"/>
      <c r="AB67" s="156">
        <f>AH67-AI67</f>
        <v>-19</v>
      </c>
      <c r="AC67" s="157"/>
      <c r="AD67" s="160" t="s">
        <v>46</v>
      </c>
      <c r="AE67" s="161"/>
      <c r="AF67" s="162"/>
      <c r="AG67" s="59"/>
      <c r="AH67" s="166">
        <f>SUM(AH42:AH65)</f>
        <v>69</v>
      </c>
      <c r="AI67" s="168">
        <f>SUM(AI42:AI65)</f>
        <v>88</v>
      </c>
      <c r="AJ67" s="152">
        <f>SUM(AJ42:AJ65)</f>
        <v>82</v>
      </c>
      <c r="AK67" s="60"/>
      <c r="AL67" s="154">
        <f>SUM(AL42:AL65)</f>
        <v>0</v>
      </c>
      <c r="AM67" s="137">
        <f t="shared" ref="AM67:AW67" si="3">SUM(AM42:AM65)</f>
        <v>10</v>
      </c>
      <c r="AN67" s="137">
        <f t="shared" si="3"/>
        <v>0</v>
      </c>
      <c r="AO67" s="137">
        <f t="shared" si="3"/>
        <v>0</v>
      </c>
      <c r="AP67" s="137">
        <f t="shared" si="3"/>
        <v>0</v>
      </c>
      <c r="AQ67" s="137">
        <f t="shared" si="3"/>
        <v>0</v>
      </c>
      <c r="AR67" s="137">
        <f t="shared" si="3"/>
        <v>0</v>
      </c>
      <c r="AS67" s="137">
        <f t="shared" si="3"/>
        <v>0</v>
      </c>
      <c r="AT67" s="137">
        <f t="shared" si="3"/>
        <v>0</v>
      </c>
      <c r="AU67" s="137">
        <f t="shared" si="3"/>
        <v>0</v>
      </c>
      <c r="AV67" s="137">
        <f t="shared" si="3"/>
        <v>0</v>
      </c>
      <c r="AW67" s="137">
        <f t="shared" si="3"/>
        <v>0</v>
      </c>
      <c r="AX67" s="139">
        <f>SUM(AX42:AX65)</f>
        <v>0</v>
      </c>
      <c r="AY67" s="139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58"/>
      <c r="AB68" s="158"/>
      <c r="AC68" s="159"/>
      <c r="AD68" s="163"/>
      <c r="AE68" s="164"/>
      <c r="AF68" s="165"/>
      <c r="AG68" s="59"/>
      <c r="AH68" s="167"/>
      <c r="AI68" s="169"/>
      <c r="AJ68" s="153"/>
      <c r="AK68" s="60"/>
      <c r="AL68" s="155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40"/>
      <c r="AY68" s="140"/>
    </row>
    <row r="69" spans="1:217" ht="20.100000000000001" customHeight="1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41" t="str">
        <f>IF(AB71&gt;=14,"انتبه  هذا الموظف قد تجاوز رصيده الأيام المسموح بها 14 ايام","")</f>
        <v/>
      </c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58"/>
      <c r="AB69" s="246">
        <f>AB39</f>
        <v>22</v>
      </c>
      <c r="AC69" s="143"/>
      <c r="AD69" s="146" t="s">
        <v>47</v>
      </c>
      <c r="AE69" s="147"/>
      <c r="AF69" s="148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63"/>
      <c r="AB70" s="144"/>
      <c r="AC70" s="145"/>
      <c r="AD70" s="149"/>
      <c r="AE70" s="150"/>
      <c r="AF70" s="151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126">
        <f>AB67+AB69</f>
        <v>3</v>
      </c>
      <c r="AC71" s="127"/>
      <c r="AD71" s="130" t="s">
        <v>48</v>
      </c>
      <c r="AE71" s="131"/>
      <c r="AF71" s="132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128"/>
      <c r="AC72" s="129"/>
      <c r="AD72" s="133"/>
      <c r="AE72" s="134"/>
      <c r="AF72" s="135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136" t="s">
        <v>50</v>
      </c>
      <c r="O74" s="136"/>
      <c r="P74" s="136"/>
      <c r="Q74" s="136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>
      <c r="AJ140" s="68"/>
      <c r="AK140" s="19"/>
      <c r="AL140" s="19"/>
      <c r="AM140" s="68"/>
    </row>
    <row r="141" spans="1:217" ht="20.100000000000001" customHeight="1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>
      <c r="AJ178" s="68"/>
      <c r="AK178" s="19"/>
      <c r="AL178" s="19"/>
      <c r="AM178" s="68"/>
    </row>
    <row r="179" spans="1:217" ht="20.100000000000001" customHeight="1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>
      <c r="AJ216" s="68"/>
      <c r="AK216" s="19"/>
      <c r="AL216" s="19"/>
      <c r="AM216" s="68"/>
    </row>
    <row r="217" spans="1:217" ht="20.100000000000001" customHeight="1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>
      <c r="AK251" s="19"/>
    </row>
    <row r="252" spans="1:217" ht="5.65" customHeight="1">
      <c r="AK252" s="19"/>
    </row>
    <row r="253" spans="1:217" ht="5.65" customHeight="1">
      <c r="AK253" s="19"/>
    </row>
    <row r="254" spans="1:217" ht="5.65" customHeight="1">
      <c r="AK254" s="19"/>
    </row>
    <row r="255" spans="1:217" ht="5.65" customHeight="1">
      <c r="AK255" s="19"/>
    </row>
    <row r="256" spans="1:217" ht="5.65" customHeight="1">
      <c r="AK256" s="19"/>
    </row>
    <row r="257" spans="37:37" ht="5.65" customHeight="1">
      <c r="AK257" s="19"/>
    </row>
    <row r="258" spans="37:37" ht="5.65" customHeight="1">
      <c r="AK258" s="19"/>
    </row>
    <row r="259" spans="37:37" ht="5.65" customHeight="1">
      <c r="AK259" s="19"/>
    </row>
    <row r="260" spans="37:37" ht="5.65" customHeight="1">
      <c r="AK260" s="19"/>
    </row>
    <row r="261" spans="37:37" ht="5.65" customHeight="1">
      <c r="AK261" s="19"/>
    </row>
    <row r="262" spans="37:37" ht="5.65" customHeight="1">
      <c r="AK262" s="19"/>
    </row>
    <row r="263" spans="37:37" ht="5.65" customHeight="1">
      <c r="AK263" s="19"/>
    </row>
    <row r="264" spans="37:37" ht="5.65" customHeight="1">
      <c r="AK264" s="19"/>
    </row>
    <row r="265" spans="37:37" ht="5.65" customHeight="1">
      <c r="AK265" s="19"/>
    </row>
    <row r="266" spans="37:37" ht="5.65" customHeight="1">
      <c r="AK266" s="19"/>
    </row>
    <row r="267" spans="37:37" ht="5.65" customHeight="1">
      <c r="AK267" s="19"/>
    </row>
    <row r="268" spans="37:37" ht="5.65" customHeight="1">
      <c r="AK268" s="19"/>
    </row>
    <row r="269" spans="37:37" ht="5.65" customHeight="1">
      <c r="AK269" s="19"/>
    </row>
    <row r="270" spans="37:37" ht="5.65" customHeight="1">
      <c r="AK270" s="19"/>
    </row>
  </sheetData>
  <dataConsolidate/>
  <mergeCells count="547"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P46:AP47"/>
    <mergeCell ref="AQ46:AQ47"/>
    <mergeCell ref="AR46:AR47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48:A49"/>
    <mergeCell ref="AH48:AH49"/>
    <mergeCell ref="AI48:AI49"/>
    <mergeCell ref="AJ48:AJ49"/>
    <mergeCell ref="AL48:AL49"/>
    <mergeCell ref="AM48:AM49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1&amp;RRev. No.:  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MAIN</vt:lpstr>
      <vt:lpstr>0288</vt:lpstr>
      <vt:lpstr>1466</vt:lpstr>
      <vt:lpstr>5363</vt:lpstr>
      <vt:lpstr>11213</vt:lpstr>
      <vt:lpstr>11214</vt:lpstr>
      <vt:lpstr>11217</vt:lpstr>
      <vt:lpstr>11441</vt:lpstr>
      <vt:lpstr>11463</vt:lpstr>
      <vt:lpstr>11520</vt:lpstr>
      <vt:lpstr>'0288'!Print_Area</vt:lpstr>
      <vt:lpstr>'11213'!Print_Area</vt:lpstr>
      <vt:lpstr>'11214'!Print_Area</vt:lpstr>
      <vt:lpstr>'11217'!Print_Area</vt:lpstr>
      <vt:lpstr>'11441'!Print_Area</vt:lpstr>
      <vt:lpstr>'11463'!Print_Area</vt:lpstr>
      <vt:lpstr>'11520'!Print_Area</vt:lpstr>
      <vt:lpstr>'1466'!Print_Area</vt:lpstr>
      <vt:lpstr>'5363'!Print_Area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</dc:creator>
  <cp:lastModifiedBy>CompuArt</cp:lastModifiedBy>
  <dcterms:created xsi:type="dcterms:W3CDTF">2018-06-26T10:08:14Z</dcterms:created>
  <dcterms:modified xsi:type="dcterms:W3CDTF">2018-06-26T12:52:01Z</dcterms:modified>
</cp:coreProperties>
</file>