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20115" windowHeight="8010"/>
  </bookViews>
  <sheets>
    <sheet name="ورقة1" sheetId="1" r:id="rId1"/>
    <sheet name="ورقة2" sheetId="2" r:id="rId2"/>
    <sheet name="ورقة3" sheetId="3" r:id="rId3"/>
  </sheets>
  <calcPr calcId="125725"/>
</workbook>
</file>

<file path=xl/calcChain.xml><?xml version="1.0" encoding="utf-8"?>
<calcChain xmlns="http://schemas.openxmlformats.org/spreadsheetml/2006/main">
  <c r="I3" i="1"/>
  <c r="H3"/>
  <c r="F3"/>
  <c r="I2"/>
  <c r="H2"/>
  <c r="F2"/>
  <c r="L2" l="1"/>
  <c r="G2"/>
  <c r="K2" s="1"/>
  <c r="G3"/>
  <c r="K3" s="1"/>
  <c r="L3" s="1"/>
</calcChain>
</file>

<file path=xl/sharedStrings.xml><?xml version="1.0" encoding="utf-8"?>
<sst xmlns="http://schemas.openxmlformats.org/spreadsheetml/2006/main" count="14" uniqueCount="14">
  <si>
    <t>رقم ملف</t>
  </si>
  <si>
    <t>الاســــــــــــــــــــــــم</t>
  </si>
  <si>
    <t>الفرع</t>
  </si>
  <si>
    <t>الاساسي</t>
  </si>
  <si>
    <t>المدة الفعلية</t>
  </si>
  <si>
    <t>المستحق</t>
  </si>
  <si>
    <t>التامينات</t>
  </si>
  <si>
    <t>الدمغة</t>
  </si>
  <si>
    <t>تكافل الهيئة</t>
  </si>
  <si>
    <t>كسر الجنية</t>
  </si>
  <si>
    <t>المستقطغ</t>
  </si>
  <si>
    <t>الصافي</t>
  </si>
  <si>
    <t>التوقيع</t>
  </si>
  <si>
    <t>صرف مكافأة عن سنة المطلوب جعل مبلغ ال 16 قرش , ال18 قرش فوق النصف جنيهمن خانة المستقطع  في خانة كسر الجنية</t>
  </si>
</sst>
</file>

<file path=xl/styles.xml><?xml version="1.0" encoding="utf-8"?>
<styleSheet xmlns="http://schemas.openxmlformats.org/spreadsheetml/2006/main">
  <numFmts count="1">
    <numFmt numFmtId="164" formatCode="[$-2000401]0"/>
  </numFmts>
  <fonts count="3">
    <font>
      <sz val="11"/>
      <color theme="1"/>
      <name val="Arial"/>
      <family val="2"/>
      <charset val="178"/>
      <scheme val="minor"/>
    </font>
    <font>
      <b/>
      <sz val="14"/>
      <color theme="1"/>
      <name val="Arial"/>
      <family val="2"/>
      <scheme val="minor"/>
    </font>
    <font>
      <sz val="14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readingOrder="2"/>
    </xf>
    <xf numFmtId="2" fontId="0" fillId="0" borderId="1" xfId="0" applyNumberFormat="1" applyBorder="1" applyAlignment="1">
      <alignment horizontal="center" readingOrder="2"/>
    </xf>
    <xf numFmtId="0" fontId="0" fillId="0" borderId="1" xfId="0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 readingOrder="2"/>
    </xf>
    <xf numFmtId="164" fontId="1" fillId="2" borderId="1" xfId="0" applyNumberFormat="1" applyFont="1" applyFill="1" applyBorder="1" applyAlignment="1">
      <alignment horizontal="center" vertical="center" readingOrder="2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49" fontId="0" fillId="2" borderId="1" xfId="0" applyNumberFormat="1" applyFill="1" applyBorder="1" applyAlignment="1">
      <alignment horizontal="center" vertical="center" readingOrder="2"/>
    </xf>
    <xf numFmtId="2" fontId="0" fillId="0" borderId="1" xfId="0" applyNumberFormat="1" applyBorder="1"/>
    <xf numFmtId="2" fontId="0" fillId="3" borderId="1" xfId="0" applyNumberFormat="1" applyFill="1" applyBorder="1" applyAlignment="1">
      <alignment horizontal="center" vertical="center" readingOrder="2"/>
    </xf>
    <xf numFmtId="0" fontId="0" fillId="0" borderId="1" xfId="0" applyBorder="1"/>
    <xf numFmtId="0" fontId="0" fillId="0" borderId="2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4"/>
  <sheetViews>
    <sheetView rightToLeft="1" tabSelected="1" workbookViewId="0">
      <selection activeCell="B4" sqref="B4:L4"/>
    </sheetView>
  </sheetViews>
  <sheetFormatPr defaultRowHeight="14.25"/>
  <cols>
    <col min="2" max="2" width="19.5" bestFit="1" customWidth="1"/>
  </cols>
  <sheetData>
    <row r="1" spans="1:13" ht="18">
      <c r="A1" s="1" t="s">
        <v>0</v>
      </c>
      <c r="B1" s="1" t="s">
        <v>1</v>
      </c>
      <c r="C1" s="1" t="s">
        <v>2</v>
      </c>
      <c r="D1" s="2" t="s">
        <v>3</v>
      </c>
      <c r="E1" s="3" t="s">
        <v>4</v>
      </c>
      <c r="F1" s="3" t="s">
        <v>5</v>
      </c>
      <c r="G1" s="4" t="s">
        <v>6</v>
      </c>
      <c r="H1" s="4" t="s">
        <v>7</v>
      </c>
      <c r="I1" s="4" t="s">
        <v>8</v>
      </c>
      <c r="J1" s="5" t="s">
        <v>9</v>
      </c>
      <c r="K1" s="6" t="s">
        <v>10</v>
      </c>
      <c r="L1" s="3" t="s">
        <v>11</v>
      </c>
      <c r="M1" s="3" t="s">
        <v>12</v>
      </c>
    </row>
    <row r="2" spans="1:13" ht="18">
      <c r="A2" s="7">
        <v>129</v>
      </c>
      <c r="B2" s="8"/>
      <c r="C2" s="9"/>
      <c r="D2" s="10">
        <v>868.41</v>
      </c>
      <c r="E2" s="3">
        <v>360</v>
      </c>
      <c r="F2" s="3">
        <f>AVERAGE(D2/360)*E2</f>
        <v>868.41</v>
      </c>
      <c r="G2" s="4">
        <f>F2*10%</f>
        <v>86.841000000000008</v>
      </c>
      <c r="H2" s="4">
        <f>IF(D2&lt;=50,"",CEILING(IF(AND(D2&gt;50,D5&lt;=250),(D2-50)*0.006,IF(AND(D2&gt;250,D5&lt;=500),(D2-250)*65/10000+1.2,IF(AND(D2&gt;500,D2&lt;=1000),(D2-500)*7/1000+2.83,IF(AND(D2&gt;1000,D2&lt;=5000),(D2-1000)*75/10000+6.33,IF(AND(D2&gt;5000,D2&lt;=10000),(D2-5000)*8/1000+36.33,IF(D2&gt;10000,(D2-10000)*3/1000+76.33)))))),0.05))</f>
        <v>4.95</v>
      </c>
      <c r="I2" s="4">
        <f>D2/12</f>
        <v>72.367499999999993</v>
      </c>
      <c r="J2" s="11"/>
      <c r="K2" s="12">
        <f>G2+H2+I2</f>
        <v>164.1585</v>
      </c>
      <c r="L2" s="6">
        <f>F2-K2</f>
        <v>704.25149999999996</v>
      </c>
      <c r="M2" s="3"/>
    </row>
    <row r="3" spans="1:13" ht="18">
      <c r="A3" s="7">
        <v>151</v>
      </c>
      <c r="B3" s="8"/>
      <c r="C3" s="9"/>
      <c r="D3" s="10">
        <v>857.53</v>
      </c>
      <c r="E3" s="3">
        <v>350</v>
      </c>
      <c r="F3" s="3">
        <f t="shared" ref="F3" si="0">AVERAGE(D3/360)*E3</f>
        <v>833.70972222222213</v>
      </c>
      <c r="G3" s="4">
        <f t="shared" ref="G3" si="1">F3*10%</f>
        <v>83.370972222222221</v>
      </c>
      <c r="H3" s="4">
        <f>IF(D3&lt;=50,"",CEILING(IF(AND(D3&gt;50,D6&lt;=250),(D3-50)*0.006,IF(AND(D3&gt;250,D6&lt;=500),(D3-250)*65/10000+1.2,IF(AND(D3&gt;500,D3&lt;=1000),(D3-500)*7/1000+2.83,IF(AND(D3&gt;1000,D3&lt;=5000),(D3-1000)*75/10000+6.33,IF(AND(D3&gt;5000,D3&lt;=10000),(D3-5000)*8/1000+36.33,IF(D3&gt;10000,(D3-10000)*3/1000+76.33)))))),0.05))</f>
        <v>4.8500000000000005</v>
      </c>
      <c r="I3" s="4">
        <f t="shared" ref="I3" si="2">D3/12</f>
        <v>71.460833333333326</v>
      </c>
      <c r="J3" s="13"/>
      <c r="K3" s="12">
        <f t="shared" ref="K3" si="3">G3+H3+I3</f>
        <v>159.68180555555554</v>
      </c>
      <c r="L3" s="6">
        <f t="shared" ref="L3" si="4">F3-K3</f>
        <v>674.02791666666656</v>
      </c>
      <c r="M3" s="3"/>
    </row>
    <row r="4" spans="1:13">
      <c r="B4" s="14" t="s">
        <v>13</v>
      </c>
      <c r="C4" s="14"/>
      <c r="D4" s="14"/>
      <c r="E4" s="14"/>
      <c r="F4" s="14"/>
      <c r="G4" s="14"/>
      <c r="H4" s="14"/>
      <c r="I4" s="14"/>
      <c r="J4" s="14"/>
      <c r="K4" s="14"/>
      <c r="L4" s="14"/>
    </row>
  </sheetData>
  <mergeCells count="1">
    <mergeCell ref="B4:L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2018-07-23T16:20:53Z</dcterms:created>
  <dcterms:modified xsi:type="dcterms:W3CDTF">2018-07-23T16:24:35Z</dcterms:modified>
</cp:coreProperties>
</file>