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DBF0924A-8F43-4F4D-BA68-CDD1260D862D}" xr6:coauthVersionLast="34" xr6:coauthVersionMax="34" xr10:uidLastSave="{00000000-0000-0000-0000-000000000000}"/>
  <bookViews>
    <workbookView xWindow="0" yWindow="0" windowWidth="24000" windowHeight="8925" xr2:uid="{00000000-000D-0000-FFFF-FFFF00000000}"/>
  </bookViews>
  <sheets>
    <sheet name="ورقة2" sheetId="1" r:id="rId1"/>
  </sheets>
  <calcPr calcId="162913"/>
</workbook>
</file>

<file path=xl/calcChain.xml><?xml version="1.0" encoding="utf-8"?>
<calcChain xmlns="http://schemas.openxmlformats.org/spreadsheetml/2006/main">
  <c r="E32" i="1" l="1"/>
  <c r="D32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F28" i="1"/>
  <c r="G28" i="1"/>
  <c r="O29" i="1"/>
  <c r="O30" i="1"/>
  <c r="O31" i="1"/>
  <c r="O6" i="1"/>
  <c r="G6" i="1"/>
  <c r="F6" i="1"/>
  <c r="H6" i="1" l="1"/>
  <c r="I6" i="1"/>
  <c r="I28" i="1"/>
  <c r="H28" i="1"/>
  <c r="J28" i="1" s="1"/>
  <c r="C31" i="1"/>
  <c r="C30" i="1"/>
  <c r="C29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J6" i="1" l="1"/>
  <c r="G19" i="1"/>
  <c r="F19" i="1"/>
  <c r="F10" i="1"/>
  <c r="G10" i="1"/>
  <c r="F18" i="1"/>
  <c r="G18" i="1"/>
  <c r="F26" i="1"/>
  <c r="G26" i="1"/>
  <c r="F8" i="1"/>
  <c r="G8" i="1"/>
  <c r="F20" i="1"/>
  <c r="G20" i="1"/>
  <c r="F29" i="1"/>
  <c r="G29" i="1"/>
  <c r="F14" i="1"/>
  <c r="G14" i="1"/>
  <c r="F22" i="1"/>
  <c r="G22" i="1"/>
  <c r="F31" i="1"/>
  <c r="G31" i="1"/>
  <c r="G7" i="1"/>
  <c r="F7" i="1"/>
  <c r="G11" i="1"/>
  <c r="F11" i="1"/>
  <c r="G15" i="1"/>
  <c r="F15" i="1"/>
  <c r="G23" i="1"/>
  <c r="F23" i="1"/>
  <c r="G27" i="1"/>
  <c r="F27" i="1"/>
  <c r="F12" i="1"/>
  <c r="G12" i="1"/>
  <c r="F16" i="1"/>
  <c r="G16" i="1"/>
  <c r="G24" i="1"/>
  <c r="F24" i="1"/>
  <c r="F9" i="1"/>
  <c r="G9" i="1"/>
  <c r="F13" i="1"/>
  <c r="G13" i="1"/>
  <c r="F17" i="1"/>
  <c r="G17" i="1"/>
  <c r="F21" i="1"/>
  <c r="G21" i="1"/>
  <c r="F25" i="1"/>
  <c r="G25" i="1"/>
  <c r="G30" i="1"/>
  <c r="F30" i="1"/>
  <c r="K6" i="1"/>
  <c r="K28" i="1"/>
  <c r="M28" i="1" s="1"/>
  <c r="H15" i="1" l="1"/>
  <c r="I15" i="1"/>
  <c r="J15" i="1" s="1"/>
  <c r="H18" i="1"/>
  <c r="I18" i="1"/>
  <c r="I21" i="1"/>
  <c r="H21" i="1"/>
  <c r="J21" i="1" s="1"/>
  <c r="I13" i="1"/>
  <c r="H13" i="1"/>
  <c r="K13" i="1" s="1"/>
  <c r="J13" i="1"/>
  <c r="H12" i="1"/>
  <c r="I12" i="1"/>
  <c r="H31" i="1"/>
  <c r="I31" i="1"/>
  <c r="H14" i="1"/>
  <c r="I14" i="1"/>
  <c r="H19" i="1"/>
  <c r="I19" i="1"/>
  <c r="G32" i="1"/>
  <c r="H7" i="1"/>
  <c r="I7" i="1"/>
  <c r="I29" i="1"/>
  <c r="H29" i="1"/>
  <c r="K29" i="1" s="1"/>
  <c r="J7" i="1"/>
  <c r="J18" i="1"/>
  <c r="H30" i="1"/>
  <c r="I30" i="1"/>
  <c r="I24" i="1"/>
  <c r="H24" i="1"/>
  <c r="H23" i="1"/>
  <c r="I23" i="1"/>
  <c r="H11" i="1"/>
  <c r="I11" i="1"/>
  <c r="K11" i="1" s="1"/>
  <c r="H20" i="1"/>
  <c r="I20" i="1"/>
  <c r="I26" i="1"/>
  <c r="H26" i="1"/>
  <c r="K26" i="1" s="1"/>
  <c r="I10" i="1"/>
  <c r="H10" i="1"/>
  <c r="K10" i="1" s="1"/>
  <c r="I27" i="1"/>
  <c r="J27" i="1" s="1"/>
  <c r="H27" i="1"/>
  <c r="H8" i="1"/>
  <c r="I8" i="1"/>
  <c r="J8" i="1" s="1"/>
  <c r="K15" i="1"/>
  <c r="N15" i="1" s="1"/>
  <c r="I25" i="1"/>
  <c r="H25" i="1"/>
  <c r="K25" i="1" s="1"/>
  <c r="J25" i="1"/>
  <c r="I17" i="1"/>
  <c r="H17" i="1"/>
  <c r="J17" i="1" s="1"/>
  <c r="I9" i="1"/>
  <c r="H9" i="1"/>
  <c r="J9" i="1" s="1"/>
  <c r="H16" i="1"/>
  <c r="I16" i="1"/>
  <c r="F32" i="1"/>
  <c r="H22" i="1"/>
  <c r="I22" i="1"/>
  <c r="N28" i="1"/>
  <c r="M6" i="1"/>
  <c r="N6" i="1"/>
  <c r="K9" i="1" l="1"/>
  <c r="M25" i="1"/>
  <c r="N25" i="1"/>
  <c r="J26" i="1"/>
  <c r="J11" i="1"/>
  <c r="K24" i="1"/>
  <c r="J24" i="1"/>
  <c r="N24" i="1" s="1"/>
  <c r="J29" i="1"/>
  <c r="N29" i="1" s="1"/>
  <c r="J19" i="1"/>
  <c r="K19" i="1"/>
  <c r="J31" i="1"/>
  <c r="K31" i="1"/>
  <c r="K21" i="1"/>
  <c r="N21" i="1" s="1"/>
  <c r="K20" i="1"/>
  <c r="J20" i="1"/>
  <c r="N20" i="1" s="1"/>
  <c r="K23" i="1"/>
  <c r="N23" i="1" s="1"/>
  <c r="J23" i="1"/>
  <c r="K30" i="1"/>
  <c r="J30" i="1"/>
  <c r="N30" i="1" s="1"/>
  <c r="I32" i="1"/>
  <c r="N13" i="1"/>
  <c r="M13" i="1"/>
  <c r="K7" i="1"/>
  <c r="N11" i="1"/>
  <c r="M11" i="1"/>
  <c r="K16" i="1"/>
  <c r="J16" i="1"/>
  <c r="M16" i="1" s="1"/>
  <c r="Q6" i="1"/>
  <c r="M15" i="1"/>
  <c r="P15" i="1" s="1"/>
  <c r="K22" i="1"/>
  <c r="J22" i="1"/>
  <c r="N22" i="1" s="1"/>
  <c r="K17" i="1"/>
  <c r="K27" i="1"/>
  <c r="J10" i="1"/>
  <c r="K8" i="1"/>
  <c r="M8" i="1" s="1"/>
  <c r="H32" i="1"/>
  <c r="K14" i="1"/>
  <c r="J14" i="1"/>
  <c r="M14" i="1" s="1"/>
  <c r="K12" i="1"/>
  <c r="N12" i="1" s="1"/>
  <c r="J12" i="1"/>
  <c r="K18" i="1"/>
  <c r="N18" i="1" s="1"/>
  <c r="Q15" i="1"/>
  <c r="P28" i="1"/>
  <c r="Q28" i="1"/>
  <c r="P6" i="1"/>
  <c r="N31" i="1" l="1"/>
  <c r="P31" i="1" s="1"/>
  <c r="M31" i="1"/>
  <c r="N26" i="1"/>
  <c r="P26" i="1" s="1"/>
  <c r="M26" i="1"/>
  <c r="P8" i="1"/>
  <c r="N10" i="1"/>
  <c r="M10" i="1"/>
  <c r="Q10" i="1" s="1"/>
  <c r="M22" i="1"/>
  <c r="Q22" i="1" s="1"/>
  <c r="N16" i="1"/>
  <c r="N7" i="1"/>
  <c r="M7" i="1"/>
  <c r="K32" i="1"/>
  <c r="Q25" i="1"/>
  <c r="P25" i="1"/>
  <c r="J32" i="1"/>
  <c r="Q11" i="1"/>
  <c r="P11" i="1"/>
  <c r="P23" i="1"/>
  <c r="M29" i="1"/>
  <c r="Q12" i="1"/>
  <c r="N14" i="1"/>
  <c r="N27" i="1"/>
  <c r="M27" i="1"/>
  <c r="Q27" i="1" s="1"/>
  <c r="M18" i="1"/>
  <c r="M30" i="1"/>
  <c r="M20" i="1"/>
  <c r="M19" i="1"/>
  <c r="N19" i="1"/>
  <c r="M24" i="1"/>
  <c r="N8" i="1"/>
  <c r="Q8" i="1" s="1"/>
  <c r="P12" i="1"/>
  <c r="M12" i="1"/>
  <c r="N17" i="1"/>
  <c r="M17" i="1"/>
  <c r="P17" i="1"/>
  <c r="P13" i="1"/>
  <c r="Q13" i="1"/>
  <c r="M23" i="1"/>
  <c r="Q23" i="1" s="1"/>
  <c r="Q21" i="1"/>
  <c r="M9" i="1"/>
  <c r="N9" i="1"/>
  <c r="M21" i="1"/>
  <c r="P21" i="1" s="1"/>
  <c r="P9" i="1" l="1"/>
  <c r="Q9" i="1"/>
  <c r="P24" i="1"/>
  <c r="Q24" i="1"/>
  <c r="Q30" i="1"/>
  <c r="P30" i="1"/>
  <c r="P14" i="1"/>
  <c r="Q14" i="1"/>
  <c r="M32" i="1"/>
  <c r="P19" i="1"/>
  <c r="Q19" i="1"/>
  <c r="P18" i="1"/>
  <c r="Q18" i="1"/>
  <c r="P7" i="1"/>
  <c r="N32" i="1"/>
  <c r="Q7" i="1"/>
  <c r="P10" i="1"/>
  <c r="Q31" i="1"/>
  <c r="Q16" i="1"/>
  <c r="P16" i="1"/>
  <c r="Q17" i="1"/>
  <c r="Q20" i="1"/>
  <c r="P20" i="1"/>
  <c r="P27" i="1"/>
  <c r="Q29" i="1"/>
  <c r="P29" i="1"/>
  <c r="Q26" i="1"/>
  <c r="P22" i="1"/>
  <c r="Q32" i="1" l="1"/>
  <c r="P32" i="1"/>
</calcChain>
</file>

<file path=xl/sharedStrings.xml><?xml version="1.0" encoding="utf-8"?>
<sst xmlns="http://schemas.openxmlformats.org/spreadsheetml/2006/main" count="55" uniqueCount="43">
  <si>
    <t>إدارة أولاد صقر التعليمية</t>
  </si>
  <si>
    <t>التوجيه المـــــالى والإدارى</t>
  </si>
  <si>
    <r>
      <rPr>
        <sz val="14"/>
        <color theme="1"/>
        <rFont val="PT Bold Heading"/>
        <charset val="178"/>
      </rPr>
      <t>مدرسة :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8"/>
        <color theme="1"/>
        <rFont val="Calibri"/>
        <family val="2"/>
        <scheme val="minor"/>
      </rPr>
      <t>.....................................................</t>
    </r>
    <r>
      <rPr>
        <sz val="11"/>
        <color theme="1"/>
        <rFont val="Calibri"/>
        <family val="2"/>
        <charset val="178"/>
        <scheme val="minor"/>
      </rPr>
      <t xml:space="preserve"> </t>
    </r>
    <r>
      <rPr>
        <sz val="14"/>
        <color theme="1"/>
        <rFont val="PT Bold Heading"/>
        <charset val="178"/>
      </rPr>
      <t>أمر توريد رقم (         ) مصروفات بالقرار رقم 349 فى :     /     /    20 م</t>
    </r>
  </si>
  <si>
    <t>م</t>
  </si>
  <si>
    <t>اســــــم النشاط</t>
  </si>
  <si>
    <t>العدد</t>
  </si>
  <si>
    <t>الرسم</t>
  </si>
  <si>
    <t>الجملة</t>
  </si>
  <si>
    <t>الباقى</t>
  </si>
  <si>
    <t>النسبة</t>
  </si>
  <si>
    <t>المدرسة</t>
  </si>
  <si>
    <t>الإدارة</t>
  </si>
  <si>
    <t>ق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</si>
  <si>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</si>
  <si>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</si>
  <si>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</si>
  <si>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</si>
  <si>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</si>
  <si>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</si>
  <si>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</si>
  <si>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</si>
  <si>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</si>
  <si>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</si>
  <si>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</si>
  <si>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</si>
  <si>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</si>
  <si>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</si>
  <si>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</si>
  <si>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خامات تعليم</t>
  </si>
  <si>
    <t>رعاية أيتام</t>
  </si>
  <si>
    <t>التربية الخاصة</t>
  </si>
  <si>
    <t>تربية سكانية</t>
  </si>
  <si>
    <t>تربية نفسية</t>
  </si>
  <si>
    <t>تأمين على الطلبه</t>
  </si>
  <si>
    <t>المتحف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</si>
  <si>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</si>
  <si>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</si>
  <si>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</si>
  <si>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</si>
  <si>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</si>
  <si>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</si>
  <si>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مدير المدرسة</t>
  </si>
  <si>
    <t>الموجه المـــــالى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</si>
</sst>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178"/>
      <scheme val="minor"/>
    </font>
    <font>
      <sz val="14"/>
      <color theme="1"/>
      <name val="Sultan Medium"/>
      <charset val="178"/>
    </font>
    <font>
      <sz val="14"/>
      <color theme="1"/>
      <name val="PT Bold Heading"/>
      <charset val="178"/>
    </font>
    <font>
      <sz val="8"/>
      <color theme="1"/>
      <name val="Calibri"/>
      <family val="2"/>
      <scheme val="minor"/>
    </font>
    <font>
      <sz val="14"/>
      <color theme="1"/>
      <name val="Sultan bold"/>
      <charset val="178"/>
    </font>
    <font>
      <sz val="14"/>
      <color theme="1"/>
      <name val="SKR HEAD1"/>
      <charset val="178"/>
    </font>
    <font>
      <sz val="16"/>
      <color theme="1"/>
      <name val="Sultan Medium"/>
      <charset val="17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4" fillId="0" borderId="10" xfId="0" applyFont="1" applyBorder="1" applyAlignment="1">
      <alignment horizontal="center" vertical="center" readingOrder="2"/>
    </xf>
    <xf numFmtId="0" fontId="4" fillId="0" borderId="11" xfId="0" applyFont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14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shrinkToFit="1" readingOrder="2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0" fillId="0" borderId="17" xfId="0" applyBorder="1" applyAlignment="1">
      <alignment horizontal="center" vertical="center" readingOrder="2"/>
    </xf>
    <xf numFmtId="0" fontId="0" fillId="0" borderId="18" xfId="0" applyBorder="1" applyAlignment="1">
      <alignment horizontal="center" vertical="center" readingOrder="2"/>
    </xf>
    <xf numFmtId="0" fontId="0" fillId="0" borderId="19" xfId="0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5" fillId="0" borderId="20" xfId="0" applyFont="1" applyBorder="1" applyAlignment="1">
      <alignment horizontal="right" vertical="center" shrinkToFit="1" readingOrder="2"/>
    </xf>
    <xf numFmtId="0" fontId="0" fillId="0" borderId="20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10" xfId="0" applyBorder="1" applyAlignment="1">
      <alignment horizontal="center" vertical="center" readingOrder="2"/>
    </xf>
    <xf numFmtId="0" fontId="0" fillId="0" borderId="11" xfId="0" applyBorder="1" applyAlignment="1">
      <alignment horizontal="center" vertical="center" readingOrder="2"/>
    </xf>
    <xf numFmtId="0" fontId="0" fillId="0" borderId="12" xfId="0" applyBorder="1" applyAlignment="1">
      <alignment horizontal="center" vertical="center" readingOrder="2"/>
    </xf>
    <xf numFmtId="0" fontId="0" fillId="0" borderId="13" xfId="0" applyBorder="1" applyAlignment="1">
      <alignment horizontal="center" vertical="center" readingOrder="2"/>
    </xf>
    <xf numFmtId="0" fontId="0" fillId="0" borderId="14" xfId="0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textRotation="90" readingOrder="2"/>
    </xf>
    <xf numFmtId="0" fontId="4" fillId="0" borderId="9" xfId="0" applyFont="1" applyBorder="1" applyAlignment="1">
      <alignment horizontal="center" vertical="center" textRotation="90" readingOrder="2"/>
    </xf>
    <xf numFmtId="0" fontId="4" fillId="0" borderId="3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2" fillId="0" borderId="23" xfId="0" applyFont="1" applyBorder="1" applyAlignment="1">
      <alignment horizontal="center" vertical="center" readingOrder="2"/>
    </xf>
    <xf numFmtId="0" fontId="2" fillId="0" borderId="24" xfId="0" applyFont="1" applyBorder="1" applyAlignment="1">
      <alignment horizontal="center" vertical="center" readingOrder="2"/>
    </xf>
    <xf numFmtId="0" fontId="6" fillId="0" borderId="25" xfId="0" applyFont="1" applyBorder="1" applyAlignment="1">
      <alignment horizontal="center" vertical="center" readingOrder="2"/>
    </xf>
    <xf numFmtId="0" fontId="2" fillId="0" borderId="25" xfId="0" applyFont="1" applyBorder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1" xfId="0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9" fontId="4" fillId="0" borderId="5" xfId="0" applyNumberFormat="1" applyFont="1" applyBorder="1" applyAlignment="1">
      <alignment horizontal="center" vertical="center" readingOrder="2"/>
    </xf>
    <xf numFmtId="9" fontId="0" fillId="0" borderId="15" xfId="0" applyNumberFormat="1" applyBorder="1" applyAlignment="1">
      <alignment horizontal="center" vertical="center" shrinkToFit="1" readingOrder="2"/>
    </xf>
    <xf numFmtId="0" fontId="0" fillId="0" borderId="26" xfId="0" applyBorder="1" applyAlignment="1">
      <alignment horizontal="center" vertical="center" readingOrder="2"/>
    </xf>
    <xf numFmtId="9" fontId="0" fillId="0" borderId="22" xfId="0" applyNumberForma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"/>
  <sheetViews>
    <sheetView rightToLeft="1" tabSelected="1" workbookViewId="0">
      <selection activeCell="F7" sqref="F7"/>
    </sheetView>
  </sheetViews>
  <sheetFormatPr baseColWidth="10" defaultColWidth="9.140625" defaultRowHeight="15"/>
  <cols>
    <col min="1" max="1" width="4.5703125" customWidth="1"/>
    <col min="2" max="2" width="15.5703125" customWidth="1"/>
    <col min="3" max="3" width="5.5703125" customWidth="1"/>
    <col min="4" max="4" width="4.140625" customWidth="1"/>
    <col min="5" max="5" width="5.5703125" customWidth="1"/>
    <col min="6" max="6" width="4.140625" customWidth="1"/>
    <col min="7" max="7" width="5.5703125" customWidth="1"/>
    <col min="8" max="8" width="4.140625" customWidth="1"/>
    <col min="9" max="9" width="5.5703125" customWidth="1"/>
    <col min="10" max="10" width="4.140625" customWidth="1"/>
    <col min="11" max="11" width="5.5703125" customWidth="1"/>
    <col min="12" max="12" width="4.5703125" customWidth="1"/>
    <col min="13" max="13" width="4.140625" customWidth="1"/>
    <col min="14" max="14" width="5.5703125" customWidth="1"/>
    <col min="15" max="15" width="4.5703125" customWidth="1"/>
    <col min="16" max="16" width="4.140625" customWidth="1"/>
    <col min="17" max="17" width="5.5703125" customWidth="1"/>
  </cols>
  <sheetData>
    <row r="1" spans="1:17" ht="20.100000000000001" customHeight="1">
      <c r="A1" s="34" t="s">
        <v>0</v>
      </c>
      <c r="B1" s="34"/>
      <c r="C1" s="34"/>
    </row>
    <row r="2" spans="1:17" ht="20.100000000000001" customHeight="1">
      <c r="A2" s="34" t="s">
        <v>1</v>
      </c>
      <c r="B2" s="34"/>
      <c r="C2" s="34"/>
    </row>
    <row r="3" spans="1:17" ht="24.95" customHeight="1" thickBot="1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0.100000000000001" customHeight="1" thickTop="1">
      <c r="A4" s="36" t="s">
        <v>3</v>
      </c>
      <c r="B4" s="36" t="s">
        <v>4</v>
      </c>
      <c r="C4" s="36" t="s">
        <v>5</v>
      </c>
      <c r="D4" s="26" t="s">
        <v>6</v>
      </c>
      <c r="E4" s="27"/>
      <c r="F4" s="38" t="s">
        <v>7</v>
      </c>
      <c r="G4" s="39"/>
      <c r="H4" s="40">
        <v>0.15</v>
      </c>
      <c r="I4" s="39"/>
      <c r="J4" s="27" t="s">
        <v>8</v>
      </c>
      <c r="K4" s="27"/>
      <c r="L4" s="24" t="s">
        <v>9</v>
      </c>
      <c r="M4" s="26" t="s">
        <v>10</v>
      </c>
      <c r="N4" s="27"/>
      <c r="O4" s="24" t="s">
        <v>9</v>
      </c>
      <c r="P4" s="28" t="s">
        <v>11</v>
      </c>
      <c r="Q4" s="29"/>
    </row>
    <row r="5" spans="1:17" ht="20.100000000000001" customHeight="1" thickBot="1">
      <c r="A5" s="37"/>
      <c r="B5" s="37"/>
      <c r="C5" s="37"/>
      <c r="D5" s="1" t="s">
        <v>12</v>
      </c>
      <c r="E5" s="2" t="s">
        <v>13</v>
      </c>
      <c r="F5" s="3" t="s">
        <v>12</v>
      </c>
      <c r="G5" s="4" t="s">
        <v>13</v>
      </c>
      <c r="H5" s="3" t="s">
        <v>12</v>
      </c>
      <c r="I5" s="4" t="s">
        <v>13</v>
      </c>
      <c r="J5" s="1" t="s">
        <v>12</v>
      </c>
      <c r="K5" s="2" t="s">
        <v>13</v>
      </c>
      <c r="L5" s="25"/>
      <c r="M5" s="1" t="s">
        <v>12</v>
      </c>
      <c r="N5" s="2" t="s">
        <v>13</v>
      </c>
      <c r="O5" s="25"/>
      <c r="P5" s="1" t="s">
        <v>12</v>
      </c>
      <c r="Q5" s="5" t="s">
        <v>13</v>
      </c>
    </row>
    <row r="6" spans="1:17" ht="23.1" customHeight="1" thickTop="1">
      <c r="A6" s="6">
        <v>1</v>
      </c>
      <c r="B6" s="7" t="s">
        <v>14</v>
      </c>
      <c r="C6" s="8">
        <v>60</v>
      </c>
      <c r="D6" s="9">
        <v>0</v>
      </c>
      <c r="E6" s="10">
        <v>9</v>
      </c>
      <c r="F6" s="11">
        <f>MOD(C6*D6,100)</f>
        <v>0</v>
      </c>
      <c r="G6" s="12">
        <f>C6*E6+INT(C6*D6/100)</f>
        <v>540</v>
      </c>
      <c r="H6" s="11">
        <f>(MOD((100*G6+F6)*15%,100))</f>
        <v>0</v>
      </c>
      <c r="I6" s="12">
        <f>INT((100*G6+F6)*15%/100)</f>
        <v>81</v>
      </c>
      <c r="J6" s="9">
        <f>INT(MOD((100*(G6-I6)+F6-H6),100))</f>
        <v>0</v>
      </c>
      <c r="K6" s="10">
        <f>INT((100*(G6-I6)+F6-H6)/100)</f>
        <v>459</v>
      </c>
      <c r="L6" s="41">
        <v>0.85</v>
      </c>
      <c r="M6" s="11">
        <f>INT(MOD((100*K6+J6)*L6,100))</f>
        <v>15</v>
      </c>
      <c r="N6" s="12">
        <f>INT((100*K6+J6)*L6/100)</f>
        <v>390</v>
      </c>
      <c r="O6" s="41">
        <f>100%-L6</f>
        <v>0.15000000000000002</v>
      </c>
      <c r="P6" s="9">
        <f>MOD((100*(K6-N6)+J6-M6),100)</f>
        <v>85</v>
      </c>
      <c r="Q6" s="16">
        <f>INT((100*(K6-N6)+J6-M6)/100)</f>
        <v>68</v>
      </c>
    </row>
    <row r="7" spans="1:17" ht="23.1" customHeight="1">
      <c r="A7" s="13">
        <v>2</v>
      </c>
      <c r="B7" s="14" t="s">
        <v>15</v>
      </c>
      <c r="C7" s="15">
        <f t="shared" ref="C7:C31" si="0">$C$6</f>
        <v>60</v>
      </c>
      <c r="D7" s="9">
        <v>50</v>
      </c>
      <c r="E7" s="10">
        <v>4</v>
      </c>
      <c r="F7" s="11">
        <f t="shared" ref="F7:F31" si="1">MOD(C7*D7,100)</f>
        <v>0</v>
      </c>
      <c r="G7" s="12">
        <f t="shared" ref="G7:G31" si="2">C7*E7+INT(C7*D7/100)</f>
        <v>270</v>
      </c>
      <c r="H7" s="11">
        <f t="shared" ref="H7:H31" si="3">(MOD((100*G7+F7)*15%,100))</f>
        <v>50</v>
      </c>
      <c r="I7" s="12">
        <f t="shared" ref="I7:I31" si="4">INT((100*G7+F7)*15%/100)</f>
        <v>40</v>
      </c>
      <c r="J7" s="9">
        <f t="shared" ref="J7:J31" si="5">INT(MOD((100*(G7-I7)+F7-H7),100))</f>
        <v>50</v>
      </c>
      <c r="K7" s="10">
        <f t="shared" ref="K7:K31" si="6">INT((100*(G7-I7)+F7-H7)/100)</f>
        <v>229</v>
      </c>
      <c r="L7" s="41">
        <v>0.6</v>
      </c>
      <c r="M7" s="11">
        <f t="shared" ref="M7:M31" si="7">INT(MOD((100*K7+J7)*L7,100))</f>
        <v>70</v>
      </c>
      <c r="N7" s="12">
        <f t="shared" ref="N7:N31" si="8">INT((100*K7+J7)*L7/100)</f>
        <v>137</v>
      </c>
      <c r="O7" s="41">
        <f t="shared" ref="O7:O31" si="9">100%-L7</f>
        <v>0.4</v>
      </c>
      <c r="P7" s="9">
        <f t="shared" ref="P7:P31" si="10">MOD((100*(K7-N7)+J7-M7),100)</f>
        <v>80</v>
      </c>
      <c r="Q7" s="16">
        <f t="shared" ref="Q7:Q31" si="11">INT((100*(K7-N7)+J7-M7)/100)</f>
        <v>91</v>
      </c>
    </row>
    <row r="8" spans="1:17" ht="23.1" customHeight="1">
      <c r="A8" s="13">
        <v>3</v>
      </c>
      <c r="B8" s="14" t="s">
        <v>16</v>
      </c>
      <c r="C8" s="15">
        <f t="shared" si="0"/>
        <v>60</v>
      </c>
      <c r="D8" s="9">
        <v>50</v>
      </c>
      <c r="E8" s="10">
        <v>0</v>
      </c>
      <c r="F8" s="11">
        <f t="shared" si="1"/>
        <v>0</v>
      </c>
      <c r="G8" s="12">
        <f t="shared" si="2"/>
        <v>30</v>
      </c>
      <c r="H8" s="11">
        <f t="shared" si="3"/>
        <v>50</v>
      </c>
      <c r="I8" s="12">
        <f t="shared" si="4"/>
        <v>4</v>
      </c>
      <c r="J8" s="9">
        <f t="shared" si="5"/>
        <v>50</v>
      </c>
      <c r="K8" s="10">
        <f t="shared" si="6"/>
        <v>25</v>
      </c>
      <c r="L8" s="41">
        <v>0</v>
      </c>
      <c r="M8" s="11">
        <f t="shared" si="7"/>
        <v>0</v>
      </c>
      <c r="N8" s="12">
        <f t="shared" si="8"/>
        <v>0</v>
      </c>
      <c r="O8" s="41">
        <f t="shared" si="9"/>
        <v>1</v>
      </c>
      <c r="P8" s="9">
        <f t="shared" si="10"/>
        <v>50</v>
      </c>
      <c r="Q8" s="16">
        <f t="shared" si="11"/>
        <v>25</v>
      </c>
    </row>
    <row r="9" spans="1:17" ht="23.1" customHeight="1">
      <c r="A9" s="13">
        <v>4</v>
      </c>
      <c r="B9" s="14" t="s">
        <v>17</v>
      </c>
      <c r="C9" s="15">
        <f t="shared" si="0"/>
        <v>60</v>
      </c>
      <c r="D9" s="9">
        <v>50</v>
      </c>
      <c r="E9" s="10">
        <v>12</v>
      </c>
      <c r="F9" s="11">
        <f t="shared" si="1"/>
        <v>0</v>
      </c>
      <c r="G9" s="12">
        <f t="shared" si="2"/>
        <v>750</v>
      </c>
      <c r="H9" s="11">
        <f t="shared" si="3"/>
        <v>50</v>
      </c>
      <c r="I9" s="12">
        <f t="shared" si="4"/>
        <v>112</v>
      </c>
      <c r="J9" s="9">
        <f t="shared" si="5"/>
        <v>50</v>
      </c>
      <c r="K9" s="10">
        <f t="shared" si="6"/>
        <v>637</v>
      </c>
      <c r="L9" s="41">
        <v>0.1</v>
      </c>
      <c r="M9" s="11">
        <f t="shared" si="7"/>
        <v>75</v>
      </c>
      <c r="N9" s="12">
        <f t="shared" si="8"/>
        <v>63</v>
      </c>
      <c r="O9" s="41">
        <f t="shared" si="9"/>
        <v>0.9</v>
      </c>
      <c r="P9" s="9">
        <f t="shared" si="10"/>
        <v>75</v>
      </c>
      <c r="Q9" s="16">
        <f t="shared" si="11"/>
        <v>573</v>
      </c>
    </row>
    <row r="10" spans="1:17" ht="23.1" customHeight="1">
      <c r="A10" s="13">
        <v>5</v>
      </c>
      <c r="B10" s="14" t="s">
        <v>18</v>
      </c>
      <c r="C10" s="15">
        <f t="shared" si="0"/>
        <v>60</v>
      </c>
      <c r="D10" s="9">
        <v>25</v>
      </c>
      <c r="E10" s="10">
        <v>1</v>
      </c>
      <c r="F10" s="11">
        <f t="shared" si="1"/>
        <v>0</v>
      </c>
      <c r="G10" s="12">
        <f t="shared" si="2"/>
        <v>75</v>
      </c>
      <c r="H10" s="11">
        <f t="shared" si="3"/>
        <v>25</v>
      </c>
      <c r="I10" s="12">
        <f t="shared" si="4"/>
        <v>11</v>
      </c>
      <c r="J10" s="9">
        <f t="shared" si="5"/>
        <v>75</v>
      </c>
      <c r="K10" s="10">
        <f t="shared" si="6"/>
        <v>63</v>
      </c>
      <c r="L10" s="41">
        <v>0.25</v>
      </c>
      <c r="M10" s="11">
        <f t="shared" si="7"/>
        <v>93</v>
      </c>
      <c r="N10" s="12">
        <f t="shared" si="8"/>
        <v>15</v>
      </c>
      <c r="O10" s="41">
        <f t="shared" si="9"/>
        <v>0.75</v>
      </c>
      <c r="P10" s="9">
        <f t="shared" si="10"/>
        <v>82</v>
      </c>
      <c r="Q10" s="16">
        <f t="shared" si="11"/>
        <v>47</v>
      </c>
    </row>
    <row r="11" spans="1:17" ht="23.1" customHeight="1">
      <c r="A11" s="13">
        <v>6</v>
      </c>
      <c r="B11" s="14" t="s">
        <v>19</v>
      </c>
      <c r="C11" s="15">
        <f t="shared" si="0"/>
        <v>60</v>
      </c>
      <c r="D11" s="9">
        <v>75</v>
      </c>
      <c r="E11" s="10">
        <v>1</v>
      </c>
      <c r="F11" s="11">
        <f t="shared" si="1"/>
        <v>0</v>
      </c>
      <c r="G11" s="12">
        <f t="shared" si="2"/>
        <v>105</v>
      </c>
      <c r="H11" s="11">
        <f t="shared" si="3"/>
        <v>75</v>
      </c>
      <c r="I11" s="12">
        <f t="shared" si="4"/>
        <v>15</v>
      </c>
      <c r="J11" s="9">
        <f t="shared" si="5"/>
        <v>25</v>
      </c>
      <c r="K11" s="10">
        <f t="shared" si="6"/>
        <v>89</v>
      </c>
      <c r="L11" s="41">
        <v>0.8</v>
      </c>
      <c r="M11" s="11">
        <f t="shared" si="7"/>
        <v>40</v>
      </c>
      <c r="N11" s="12">
        <f t="shared" si="8"/>
        <v>71</v>
      </c>
      <c r="O11" s="41">
        <f t="shared" si="9"/>
        <v>0.19999999999999996</v>
      </c>
      <c r="P11" s="9">
        <f t="shared" si="10"/>
        <v>85</v>
      </c>
      <c r="Q11" s="16">
        <f t="shared" si="11"/>
        <v>17</v>
      </c>
    </row>
    <row r="12" spans="1:17" ht="23.1" customHeight="1">
      <c r="A12" s="13">
        <v>7</v>
      </c>
      <c r="B12" s="14" t="s">
        <v>20</v>
      </c>
      <c r="C12" s="15">
        <f t="shared" si="0"/>
        <v>60</v>
      </c>
      <c r="D12" s="9">
        <v>0</v>
      </c>
      <c r="E12" s="10">
        <v>2</v>
      </c>
      <c r="F12" s="11">
        <f t="shared" si="1"/>
        <v>0</v>
      </c>
      <c r="G12" s="12">
        <f t="shared" si="2"/>
        <v>120</v>
      </c>
      <c r="H12" s="11">
        <f t="shared" si="3"/>
        <v>0</v>
      </c>
      <c r="I12" s="12">
        <f t="shared" si="4"/>
        <v>18</v>
      </c>
      <c r="J12" s="9">
        <f t="shared" si="5"/>
        <v>0</v>
      </c>
      <c r="K12" s="10">
        <f t="shared" si="6"/>
        <v>102</v>
      </c>
      <c r="L12" s="41">
        <v>0.85</v>
      </c>
      <c r="M12" s="11">
        <f t="shared" si="7"/>
        <v>70</v>
      </c>
      <c r="N12" s="12">
        <f t="shared" si="8"/>
        <v>86</v>
      </c>
      <c r="O12" s="41">
        <f t="shared" si="9"/>
        <v>0.15000000000000002</v>
      </c>
      <c r="P12" s="9">
        <f t="shared" si="10"/>
        <v>30</v>
      </c>
      <c r="Q12" s="16">
        <f t="shared" si="11"/>
        <v>15</v>
      </c>
    </row>
    <row r="13" spans="1:17" ht="23.1" customHeight="1">
      <c r="A13" s="13">
        <v>8</v>
      </c>
      <c r="B13" s="14" t="s">
        <v>21</v>
      </c>
      <c r="C13" s="15">
        <f t="shared" si="0"/>
        <v>60</v>
      </c>
      <c r="D13" s="9">
        <v>0</v>
      </c>
      <c r="E13" s="10">
        <v>6</v>
      </c>
      <c r="F13" s="11">
        <f t="shared" si="1"/>
        <v>0</v>
      </c>
      <c r="G13" s="12">
        <f t="shared" si="2"/>
        <v>360</v>
      </c>
      <c r="H13" s="11">
        <f t="shared" si="3"/>
        <v>0</v>
      </c>
      <c r="I13" s="12">
        <f t="shared" si="4"/>
        <v>54</v>
      </c>
      <c r="J13" s="9">
        <f t="shared" si="5"/>
        <v>0</v>
      </c>
      <c r="K13" s="10">
        <f t="shared" si="6"/>
        <v>306</v>
      </c>
      <c r="L13" s="41">
        <v>0.85</v>
      </c>
      <c r="M13" s="11">
        <f t="shared" si="7"/>
        <v>10</v>
      </c>
      <c r="N13" s="12">
        <f t="shared" si="8"/>
        <v>260</v>
      </c>
      <c r="O13" s="41">
        <f t="shared" si="9"/>
        <v>0.15000000000000002</v>
      </c>
      <c r="P13" s="9">
        <f t="shared" si="10"/>
        <v>90</v>
      </c>
      <c r="Q13" s="16">
        <f t="shared" si="11"/>
        <v>45</v>
      </c>
    </row>
    <row r="14" spans="1:17" ht="23.1" customHeight="1">
      <c r="A14" s="13">
        <v>9</v>
      </c>
      <c r="B14" s="14" t="s">
        <v>22</v>
      </c>
      <c r="C14" s="15">
        <f t="shared" si="0"/>
        <v>60</v>
      </c>
      <c r="D14" s="9">
        <v>50</v>
      </c>
      <c r="E14" s="10">
        <v>2</v>
      </c>
      <c r="F14" s="11">
        <f t="shared" si="1"/>
        <v>0</v>
      </c>
      <c r="G14" s="12">
        <f t="shared" si="2"/>
        <v>150</v>
      </c>
      <c r="H14" s="11">
        <f t="shared" si="3"/>
        <v>50</v>
      </c>
      <c r="I14" s="12">
        <f t="shared" si="4"/>
        <v>22</v>
      </c>
      <c r="J14" s="9">
        <f t="shared" si="5"/>
        <v>50</v>
      </c>
      <c r="K14" s="10">
        <f t="shared" si="6"/>
        <v>127</v>
      </c>
      <c r="L14" s="41">
        <v>0.8</v>
      </c>
      <c r="M14" s="11">
        <f t="shared" si="7"/>
        <v>0</v>
      </c>
      <c r="N14" s="12">
        <f t="shared" si="8"/>
        <v>102</v>
      </c>
      <c r="O14" s="41">
        <f t="shared" si="9"/>
        <v>0.19999999999999996</v>
      </c>
      <c r="P14" s="9">
        <f t="shared" si="10"/>
        <v>50</v>
      </c>
      <c r="Q14" s="16">
        <f t="shared" si="11"/>
        <v>25</v>
      </c>
    </row>
    <row r="15" spans="1:17" ht="23.1" customHeight="1">
      <c r="A15" s="13">
        <v>10</v>
      </c>
      <c r="B15" s="14" t="s">
        <v>23</v>
      </c>
      <c r="C15" s="15">
        <f t="shared" si="0"/>
        <v>60</v>
      </c>
      <c r="D15" s="9">
        <v>50</v>
      </c>
      <c r="E15" s="10">
        <v>4</v>
      </c>
      <c r="F15" s="11">
        <f t="shared" si="1"/>
        <v>0</v>
      </c>
      <c r="G15" s="12">
        <f t="shared" si="2"/>
        <v>270</v>
      </c>
      <c r="H15" s="11">
        <f t="shared" si="3"/>
        <v>50</v>
      </c>
      <c r="I15" s="12">
        <f t="shared" si="4"/>
        <v>40</v>
      </c>
      <c r="J15" s="9">
        <f t="shared" si="5"/>
        <v>50</v>
      </c>
      <c r="K15" s="10">
        <f t="shared" si="6"/>
        <v>229</v>
      </c>
      <c r="L15" s="41">
        <v>0.15</v>
      </c>
      <c r="M15" s="11">
        <f t="shared" si="7"/>
        <v>42</v>
      </c>
      <c r="N15" s="12">
        <f t="shared" si="8"/>
        <v>34</v>
      </c>
      <c r="O15" s="41">
        <f t="shared" si="9"/>
        <v>0.85</v>
      </c>
      <c r="P15" s="9">
        <f t="shared" si="10"/>
        <v>8</v>
      </c>
      <c r="Q15" s="16">
        <f t="shared" si="11"/>
        <v>195</v>
      </c>
    </row>
    <row r="16" spans="1:17" ht="23.1" customHeight="1">
      <c r="A16" s="13">
        <v>11</v>
      </c>
      <c r="B16" s="14" t="s">
        <v>24</v>
      </c>
      <c r="C16" s="15">
        <f t="shared" si="0"/>
        <v>60</v>
      </c>
      <c r="D16" s="9">
        <v>30</v>
      </c>
      <c r="E16" s="10">
        <v>3</v>
      </c>
      <c r="F16" s="11">
        <f t="shared" si="1"/>
        <v>0</v>
      </c>
      <c r="G16" s="12">
        <f t="shared" si="2"/>
        <v>198</v>
      </c>
      <c r="H16" s="11">
        <f t="shared" si="3"/>
        <v>70</v>
      </c>
      <c r="I16" s="12">
        <f t="shared" si="4"/>
        <v>29</v>
      </c>
      <c r="J16" s="9">
        <f t="shared" si="5"/>
        <v>30</v>
      </c>
      <c r="K16" s="10">
        <f t="shared" si="6"/>
        <v>168</v>
      </c>
      <c r="L16" s="41">
        <v>1</v>
      </c>
      <c r="M16" s="11">
        <f t="shared" si="7"/>
        <v>30</v>
      </c>
      <c r="N16" s="12">
        <f t="shared" si="8"/>
        <v>168</v>
      </c>
      <c r="O16" s="41">
        <f t="shared" si="9"/>
        <v>0</v>
      </c>
      <c r="P16" s="9">
        <f t="shared" si="10"/>
        <v>0</v>
      </c>
      <c r="Q16" s="16">
        <f t="shared" si="11"/>
        <v>0</v>
      </c>
    </row>
    <row r="17" spans="1:17" ht="23.1" customHeight="1">
      <c r="A17" s="13">
        <v>12</v>
      </c>
      <c r="B17" s="14" t="s">
        <v>25</v>
      </c>
      <c r="C17" s="15">
        <f t="shared" si="0"/>
        <v>60</v>
      </c>
      <c r="D17" s="9">
        <v>0</v>
      </c>
      <c r="E17" s="10">
        <v>15</v>
      </c>
      <c r="F17" s="11">
        <f t="shared" si="1"/>
        <v>0</v>
      </c>
      <c r="G17" s="12">
        <f t="shared" si="2"/>
        <v>900</v>
      </c>
      <c r="H17" s="11">
        <f t="shared" si="3"/>
        <v>0</v>
      </c>
      <c r="I17" s="12">
        <f t="shared" si="4"/>
        <v>135</v>
      </c>
      <c r="J17" s="9">
        <f t="shared" si="5"/>
        <v>0</v>
      </c>
      <c r="K17" s="10">
        <f t="shared" si="6"/>
        <v>765</v>
      </c>
      <c r="L17" s="41">
        <v>0.1</v>
      </c>
      <c r="M17" s="11">
        <f t="shared" si="7"/>
        <v>50</v>
      </c>
      <c r="N17" s="12">
        <f t="shared" si="8"/>
        <v>76</v>
      </c>
      <c r="O17" s="41">
        <f t="shared" si="9"/>
        <v>0.9</v>
      </c>
      <c r="P17" s="9">
        <f t="shared" si="10"/>
        <v>50</v>
      </c>
      <c r="Q17" s="16">
        <f t="shared" si="11"/>
        <v>688</v>
      </c>
    </row>
    <row r="18" spans="1:17" ht="23.1" customHeight="1">
      <c r="A18" s="13">
        <v>13</v>
      </c>
      <c r="B18" s="14" t="s">
        <v>26</v>
      </c>
      <c r="C18" s="15">
        <f t="shared" si="0"/>
        <v>60</v>
      </c>
      <c r="D18" s="9">
        <v>20</v>
      </c>
      <c r="E18" s="10">
        <v>7</v>
      </c>
      <c r="F18" s="11">
        <f t="shared" si="1"/>
        <v>0</v>
      </c>
      <c r="G18" s="12">
        <f t="shared" si="2"/>
        <v>432</v>
      </c>
      <c r="H18" s="11">
        <f t="shared" si="3"/>
        <v>80</v>
      </c>
      <c r="I18" s="12">
        <f t="shared" si="4"/>
        <v>64</v>
      </c>
      <c r="J18" s="9">
        <f t="shared" si="5"/>
        <v>20</v>
      </c>
      <c r="K18" s="10">
        <f t="shared" si="6"/>
        <v>367</v>
      </c>
      <c r="L18" s="41">
        <v>0.1</v>
      </c>
      <c r="M18" s="11">
        <f t="shared" si="7"/>
        <v>72</v>
      </c>
      <c r="N18" s="12">
        <f t="shared" si="8"/>
        <v>36</v>
      </c>
      <c r="O18" s="41">
        <f t="shared" si="9"/>
        <v>0.9</v>
      </c>
      <c r="P18" s="9">
        <f t="shared" si="10"/>
        <v>48</v>
      </c>
      <c r="Q18" s="16">
        <f t="shared" si="11"/>
        <v>330</v>
      </c>
    </row>
    <row r="19" spans="1:17" ht="23.1" customHeight="1">
      <c r="A19" s="13">
        <v>14</v>
      </c>
      <c r="B19" s="14" t="s">
        <v>27</v>
      </c>
      <c r="C19" s="15">
        <f t="shared" si="0"/>
        <v>60</v>
      </c>
      <c r="D19" s="9">
        <v>0</v>
      </c>
      <c r="E19" s="10">
        <v>4</v>
      </c>
      <c r="F19" s="11">
        <f t="shared" si="1"/>
        <v>0</v>
      </c>
      <c r="G19" s="12">
        <f t="shared" si="2"/>
        <v>240</v>
      </c>
      <c r="H19" s="11">
        <f t="shared" si="3"/>
        <v>0</v>
      </c>
      <c r="I19" s="12">
        <f t="shared" si="4"/>
        <v>36</v>
      </c>
      <c r="J19" s="9">
        <f t="shared" si="5"/>
        <v>0</v>
      </c>
      <c r="K19" s="10">
        <f t="shared" si="6"/>
        <v>204</v>
      </c>
      <c r="L19" s="41">
        <v>0.99</v>
      </c>
      <c r="M19" s="11">
        <f t="shared" si="7"/>
        <v>96</v>
      </c>
      <c r="N19" s="12">
        <f t="shared" si="8"/>
        <v>201</v>
      </c>
      <c r="O19" s="41">
        <f t="shared" si="9"/>
        <v>1.0000000000000009E-2</v>
      </c>
      <c r="P19" s="9">
        <f t="shared" si="10"/>
        <v>4</v>
      </c>
      <c r="Q19" s="16">
        <f t="shared" si="11"/>
        <v>2</v>
      </c>
    </row>
    <row r="20" spans="1:17" ht="23.1" customHeight="1">
      <c r="A20" s="13">
        <v>15</v>
      </c>
      <c r="B20" s="14" t="s">
        <v>28</v>
      </c>
      <c r="C20" s="15">
        <f t="shared" si="0"/>
        <v>60</v>
      </c>
      <c r="D20" s="9">
        <v>0</v>
      </c>
      <c r="E20" s="10">
        <v>1</v>
      </c>
      <c r="F20" s="11">
        <f t="shared" si="1"/>
        <v>0</v>
      </c>
      <c r="G20" s="12">
        <f t="shared" si="2"/>
        <v>60</v>
      </c>
      <c r="H20" s="11">
        <f t="shared" si="3"/>
        <v>0</v>
      </c>
      <c r="I20" s="12">
        <f t="shared" si="4"/>
        <v>9</v>
      </c>
      <c r="J20" s="9">
        <f t="shared" si="5"/>
        <v>0</v>
      </c>
      <c r="K20" s="10">
        <f t="shared" si="6"/>
        <v>51</v>
      </c>
      <c r="L20" s="41">
        <v>0.85</v>
      </c>
      <c r="M20" s="11">
        <f t="shared" si="7"/>
        <v>35</v>
      </c>
      <c r="N20" s="12">
        <f t="shared" si="8"/>
        <v>43</v>
      </c>
      <c r="O20" s="41">
        <f t="shared" si="9"/>
        <v>0.15000000000000002</v>
      </c>
      <c r="P20" s="9">
        <f t="shared" si="10"/>
        <v>65</v>
      </c>
      <c r="Q20" s="16">
        <f t="shared" si="11"/>
        <v>7</v>
      </c>
    </row>
    <row r="21" spans="1:17" ht="23.1" customHeight="1">
      <c r="A21" s="13">
        <v>16</v>
      </c>
      <c r="B21" s="14" t="s">
        <v>29</v>
      </c>
      <c r="C21" s="15">
        <f t="shared" si="0"/>
        <v>60</v>
      </c>
      <c r="D21" s="9">
        <v>0</v>
      </c>
      <c r="E21" s="10">
        <v>1</v>
      </c>
      <c r="F21" s="11">
        <f t="shared" si="1"/>
        <v>0</v>
      </c>
      <c r="G21" s="12">
        <f t="shared" si="2"/>
        <v>60</v>
      </c>
      <c r="H21" s="11">
        <f t="shared" si="3"/>
        <v>0</v>
      </c>
      <c r="I21" s="12">
        <f t="shared" si="4"/>
        <v>9</v>
      </c>
      <c r="J21" s="9">
        <f t="shared" si="5"/>
        <v>0</v>
      </c>
      <c r="K21" s="10">
        <f t="shared" si="6"/>
        <v>51</v>
      </c>
      <c r="L21" s="41">
        <v>1</v>
      </c>
      <c r="M21" s="11">
        <f t="shared" si="7"/>
        <v>0</v>
      </c>
      <c r="N21" s="12">
        <f t="shared" si="8"/>
        <v>51</v>
      </c>
      <c r="O21" s="41">
        <f t="shared" si="9"/>
        <v>0</v>
      </c>
      <c r="P21" s="9">
        <f t="shared" si="10"/>
        <v>0</v>
      </c>
      <c r="Q21" s="16">
        <f t="shared" si="11"/>
        <v>0</v>
      </c>
    </row>
    <row r="22" spans="1:17" ht="23.1" customHeight="1">
      <c r="A22" s="13">
        <v>17</v>
      </c>
      <c r="B22" s="14" t="s">
        <v>30</v>
      </c>
      <c r="C22" s="15">
        <f t="shared" si="0"/>
        <v>60</v>
      </c>
      <c r="D22" s="9">
        <v>50</v>
      </c>
      <c r="E22" s="10">
        <v>0</v>
      </c>
      <c r="F22" s="11">
        <f t="shared" si="1"/>
        <v>0</v>
      </c>
      <c r="G22" s="12">
        <f t="shared" si="2"/>
        <v>30</v>
      </c>
      <c r="H22" s="11">
        <f t="shared" si="3"/>
        <v>50</v>
      </c>
      <c r="I22" s="12">
        <f t="shared" si="4"/>
        <v>4</v>
      </c>
      <c r="J22" s="9">
        <f t="shared" si="5"/>
        <v>50</v>
      </c>
      <c r="K22" s="10">
        <f t="shared" si="6"/>
        <v>25</v>
      </c>
      <c r="L22" s="41">
        <v>0</v>
      </c>
      <c r="M22" s="11">
        <f t="shared" si="7"/>
        <v>0</v>
      </c>
      <c r="N22" s="12">
        <f t="shared" si="8"/>
        <v>0</v>
      </c>
      <c r="O22" s="41">
        <f t="shared" si="9"/>
        <v>1</v>
      </c>
      <c r="P22" s="9">
        <f t="shared" si="10"/>
        <v>50</v>
      </c>
      <c r="Q22" s="16">
        <f t="shared" si="11"/>
        <v>25</v>
      </c>
    </row>
    <row r="23" spans="1:17" ht="23.1" customHeight="1">
      <c r="A23" s="13">
        <v>18</v>
      </c>
      <c r="B23" s="14" t="s">
        <v>31</v>
      </c>
      <c r="C23" s="15">
        <f t="shared" si="0"/>
        <v>60</v>
      </c>
      <c r="D23" s="9">
        <v>25</v>
      </c>
      <c r="E23" s="10">
        <v>0</v>
      </c>
      <c r="F23" s="11">
        <f t="shared" si="1"/>
        <v>0</v>
      </c>
      <c r="G23" s="12">
        <f t="shared" si="2"/>
        <v>15</v>
      </c>
      <c r="H23" s="11">
        <f t="shared" si="3"/>
        <v>25</v>
      </c>
      <c r="I23" s="12">
        <f t="shared" si="4"/>
        <v>2</v>
      </c>
      <c r="J23" s="9">
        <f t="shared" si="5"/>
        <v>75</v>
      </c>
      <c r="K23" s="10">
        <f t="shared" si="6"/>
        <v>12</v>
      </c>
      <c r="L23" s="41">
        <v>0</v>
      </c>
      <c r="M23" s="11">
        <f t="shared" si="7"/>
        <v>0</v>
      </c>
      <c r="N23" s="12">
        <f t="shared" si="8"/>
        <v>0</v>
      </c>
      <c r="O23" s="41">
        <f t="shared" si="9"/>
        <v>1</v>
      </c>
      <c r="P23" s="9">
        <f t="shared" si="10"/>
        <v>75</v>
      </c>
      <c r="Q23" s="16">
        <f t="shared" si="11"/>
        <v>12</v>
      </c>
    </row>
    <row r="24" spans="1:17" ht="23.1" customHeight="1">
      <c r="A24" s="13">
        <v>19</v>
      </c>
      <c r="B24" s="14" t="s">
        <v>32</v>
      </c>
      <c r="C24" s="15">
        <f t="shared" si="0"/>
        <v>60</v>
      </c>
      <c r="D24" s="9">
        <v>0</v>
      </c>
      <c r="E24" s="10">
        <v>3</v>
      </c>
      <c r="F24" s="11">
        <f t="shared" si="1"/>
        <v>0</v>
      </c>
      <c r="G24" s="12">
        <f t="shared" si="2"/>
        <v>180</v>
      </c>
      <c r="H24" s="11">
        <f t="shared" si="3"/>
        <v>0</v>
      </c>
      <c r="I24" s="12">
        <f t="shared" si="4"/>
        <v>27</v>
      </c>
      <c r="J24" s="9">
        <f t="shared" si="5"/>
        <v>0</v>
      </c>
      <c r="K24" s="10">
        <f t="shared" si="6"/>
        <v>153</v>
      </c>
      <c r="L24" s="41">
        <v>0</v>
      </c>
      <c r="M24" s="11">
        <f t="shared" si="7"/>
        <v>0</v>
      </c>
      <c r="N24" s="12">
        <f t="shared" si="8"/>
        <v>0</v>
      </c>
      <c r="O24" s="41">
        <f t="shared" si="9"/>
        <v>1</v>
      </c>
      <c r="P24" s="9">
        <f t="shared" si="10"/>
        <v>0</v>
      </c>
      <c r="Q24" s="16">
        <f t="shared" si="11"/>
        <v>153</v>
      </c>
    </row>
    <row r="25" spans="1:17" ht="23.1" customHeight="1">
      <c r="A25" s="13">
        <v>20</v>
      </c>
      <c r="B25" s="14" t="s">
        <v>33</v>
      </c>
      <c r="C25" s="15">
        <f t="shared" si="0"/>
        <v>60</v>
      </c>
      <c r="D25" s="9">
        <v>25</v>
      </c>
      <c r="E25" s="10">
        <v>0</v>
      </c>
      <c r="F25" s="11">
        <f t="shared" si="1"/>
        <v>0</v>
      </c>
      <c r="G25" s="12">
        <f t="shared" si="2"/>
        <v>15</v>
      </c>
      <c r="H25" s="11">
        <f t="shared" si="3"/>
        <v>25</v>
      </c>
      <c r="I25" s="12">
        <f t="shared" si="4"/>
        <v>2</v>
      </c>
      <c r="J25" s="9">
        <f t="shared" si="5"/>
        <v>75</v>
      </c>
      <c r="K25" s="10">
        <f t="shared" si="6"/>
        <v>12</v>
      </c>
      <c r="L25" s="41">
        <v>0</v>
      </c>
      <c r="M25" s="11">
        <f t="shared" si="7"/>
        <v>0</v>
      </c>
      <c r="N25" s="12">
        <f t="shared" si="8"/>
        <v>0</v>
      </c>
      <c r="O25" s="41">
        <f t="shared" si="9"/>
        <v>1</v>
      </c>
      <c r="P25" s="9">
        <f t="shared" si="10"/>
        <v>75</v>
      </c>
      <c r="Q25" s="16">
        <f t="shared" si="11"/>
        <v>12</v>
      </c>
    </row>
    <row r="26" spans="1:17" ht="23.1" customHeight="1">
      <c r="A26" s="13">
        <v>21</v>
      </c>
      <c r="B26" s="14" t="s">
        <v>34</v>
      </c>
      <c r="C26" s="15">
        <f t="shared" si="0"/>
        <v>60</v>
      </c>
      <c r="D26" s="9">
        <v>0</v>
      </c>
      <c r="E26" s="10">
        <v>6</v>
      </c>
      <c r="F26" s="11">
        <f t="shared" si="1"/>
        <v>0</v>
      </c>
      <c r="G26" s="12">
        <f t="shared" si="2"/>
        <v>360</v>
      </c>
      <c r="H26" s="11">
        <f t="shared" si="3"/>
        <v>0</v>
      </c>
      <c r="I26" s="12">
        <f t="shared" si="4"/>
        <v>54</v>
      </c>
      <c r="J26" s="9">
        <f t="shared" si="5"/>
        <v>0</v>
      </c>
      <c r="K26" s="10">
        <f t="shared" si="6"/>
        <v>306</v>
      </c>
      <c r="L26" s="41">
        <v>0</v>
      </c>
      <c r="M26" s="11">
        <f t="shared" si="7"/>
        <v>0</v>
      </c>
      <c r="N26" s="12">
        <f t="shared" si="8"/>
        <v>0</v>
      </c>
      <c r="O26" s="41">
        <f t="shared" si="9"/>
        <v>1</v>
      </c>
      <c r="P26" s="9">
        <f t="shared" si="10"/>
        <v>0</v>
      </c>
      <c r="Q26" s="16">
        <f t="shared" si="11"/>
        <v>306</v>
      </c>
    </row>
    <row r="27" spans="1:17" ht="23.1" customHeight="1">
      <c r="A27" s="13">
        <v>22</v>
      </c>
      <c r="B27" s="14" t="s">
        <v>35</v>
      </c>
      <c r="C27" s="15">
        <f t="shared" si="0"/>
        <v>60</v>
      </c>
      <c r="D27" s="9">
        <v>0</v>
      </c>
      <c r="E27" s="10">
        <v>2</v>
      </c>
      <c r="F27" s="11">
        <f t="shared" si="1"/>
        <v>0</v>
      </c>
      <c r="G27" s="12">
        <f t="shared" si="2"/>
        <v>120</v>
      </c>
      <c r="H27" s="11">
        <f t="shared" si="3"/>
        <v>0</v>
      </c>
      <c r="I27" s="12">
        <f t="shared" si="4"/>
        <v>18</v>
      </c>
      <c r="J27" s="9">
        <f t="shared" si="5"/>
        <v>0</v>
      </c>
      <c r="K27" s="10">
        <f t="shared" si="6"/>
        <v>102</v>
      </c>
      <c r="L27" s="41">
        <v>0</v>
      </c>
      <c r="M27" s="11">
        <f t="shared" si="7"/>
        <v>0</v>
      </c>
      <c r="N27" s="12">
        <f t="shared" si="8"/>
        <v>0</v>
      </c>
      <c r="O27" s="41">
        <f t="shared" si="9"/>
        <v>1</v>
      </c>
      <c r="P27" s="9">
        <f t="shared" si="10"/>
        <v>0</v>
      </c>
      <c r="Q27" s="16">
        <f t="shared" si="11"/>
        <v>102</v>
      </c>
    </row>
    <row r="28" spans="1:17" ht="23.1" customHeight="1">
      <c r="A28" s="13">
        <v>23</v>
      </c>
      <c r="B28" s="14" t="s">
        <v>36</v>
      </c>
      <c r="C28" s="15">
        <v>0</v>
      </c>
      <c r="D28" s="9">
        <v>0</v>
      </c>
      <c r="E28" s="10">
        <v>12</v>
      </c>
      <c r="F28" s="11">
        <f t="shared" si="1"/>
        <v>0</v>
      </c>
      <c r="G28" s="12">
        <f t="shared" si="2"/>
        <v>0</v>
      </c>
      <c r="H28" s="11">
        <f t="shared" si="3"/>
        <v>0</v>
      </c>
      <c r="I28" s="12">
        <f t="shared" si="4"/>
        <v>0</v>
      </c>
      <c r="J28" s="9">
        <f t="shared" si="5"/>
        <v>0</v>
      </c>
      <c r="K28" s="10">
        <f t="shared" si="6"/>
        <v>0</v>
      </c>
      <c r="L28" s="41">
        <v>0</v>
      </c>
      <c r="M28" s="11">
        <f t="shared" si="7"/>
        <v>0</v>
      </c>
      <c r="N28" s="12">
        <f t="shared" si="8"/>
        <v>0</v>
      </c>
      <c r="O28" s="41">
        <v>0</v>
      </c>
      <c r="P28" s="9">
        <f t="shared" si="10"/>
        <v>0</v>
      </c>
      <c r="Q28" s="16">
        <f t="shared" si="11"/>
        <v>0</v>
      </c>
    </row>
    <row r="29" spans="1:17" ht="23.1" customHeight="1">
      <c r="A29" s="13">
        <v>24</v>
      </c>
      <c r="B29" s="14" t="s">
        <v>37</v>
      </c>
      <c r="C29" s="15">
        <f t="shared" si="0"/>
        <v>60</v>
      </c>
      <c r="D29" s="9">
        <v>0</v>
      </c>
      <c r="E29" s="10">
        <v>3</v>
      </c>
      <c r="F29" s="11">
        <f t="shared" si="1"/>
        <v>0</v>
      </c>
      <c r="G29" s="12">
        <f t="shared" si="2"/>
        <v>180</v>
      </c>
      <c r="H29" s="11">
        <f t="shared" si="3"/>
        <v>0</v>
      </c>
      <c r="I29" s="12">
        <f t="shared" si="4"/>
        <v>27</v>
      </c>
      <c r="J29" s="9">
        <f t="shared" si="5"/>
        <v>0</v>
      </c>
      <c r="K29" s="10">
        <f t="shared" si="6"/>
        <v>153</v>
      </c>
      <c r="L29" s="41">
        <v>0</v>
      </c>
      <c r="M29" s="11">
        <f t="shared" si="7"/>
        <v>0</v>
      </c>
      <c r="N29" s="12">
        <f t="shared" si="8"/>
        <v>0</v>
      </c>
      <c r="O29" s="41">
        <f t="shared" si="9"/>
        <v>1</v>
      </c>
      <c r="P29" s="9">
        <f t="shared" si="10"/>
        <v>0</v>
      </c>
      <c r="Q29" s="16">
        <f t="shared" si="11"/>
        <v>153</v>
      </c>
    </row>
    <row r="30" spans="1:17" ht="23.1" customHeight="1">
      <c r="A30" s="13">
        <v>25</v>
      </c>
      <c r="B30" s="14" t="s">
        <v>38</v>
      </c>
      <c r="C30" s="15">
        <f t="shared" si="0"/>
        <v>60</v>
      </c>
      <c r="D30" s="9">
        <v>0</v>
      </c>
      <c r="E30" s="10">
        <v>4</v>
      </c>
      <c r="F30" s="11">
        <f t="shared" si="1"/>
        <v>0</v>
      </c>
      <c r="G30" s="12">
        <f t="shared" si="2"/>
        <v>240</v>
      </c>
      <c r="H30" s="11">
        <f t="shared" si="3"/>
        <v>0</v>
      </c>
      <c r="I30" s="12">
        <f t="shared" si="4"/>
        <v>36</v>
      </c>
      <c r="J30" s="9">
        <f t="shared" si="5"/>
        <v>0</v>
      </c>
      <c r="K30" s="10">
        <f t="shared" si="6"/>
        <v>204</v>
      </c>
      <c r="L30" s="41">
        <v>0</v>
      </c>
      <c r="M30" s="11">
        <f t="shared" si="7"/>
        <v>0</v>
      </c>
      <c r="N30" s="12">
        <f t="shared" si="8"/>
        <v>0</v>
      </c>
      <c r="O30" s="41">
        <f t="shared" si="9"/>
        <v>1</v>
      </c>
      <c r="P30" s="9">
        <f t="shared" si="10"/>
        <v>0</v>
      </c>
      <c r="Q30" s="16">
        <f t="shared" si="11"/>
        <v>204</v>
      </c>
    </row>
    <row r="31" spans="1:17" ht="23.1" customHeight="1" thickBot="1">
      <c r="A31" s="17">
        <v>26</v>
      </c>
      <c r="B31" s="14" t="s">
        <v>39</v>
      </c>
      <c r="C31" s="18">
        <f t="shared" si="0"/>
        <v>60</v>
      </c>
      <c r="D31" s="9">
        <v>0</v>
      </c>
      <c r="E31" s="10">
        <v>2</v>
      </c>
      <c r="F31" s="11">
        <f t="shared" si="1"/>
        <v>0</v>
      </c>
      <c r="G31" s="12">
        <f t="shared" si="2"/>
        <v>120</v>
      </c>
      <c r="H31" s="11">
        <f t="shared" si="3"/>
        <v>0</v>
      </c>
      <c r="I31" s="12">
        <f t="shared" si="4"/>
        <v>18</v>
      </c>
      <c r="J31" s="9">
        <f t="shared" si="5"/>
        <v>0</v>
      </c>
      <c r="K31" s="10">
        <f t="shared" si="6"/>
        <v>102</v>
      </c>
      <c r="L31" s="41">
        <v>1</v>
      </c>
      <c r="M31" s="11">
        <f t="shared" si="7"/>
        <v>0</v>
      </c>
      <c r="N31" s="12">
        <f t="shared" si="8"/>
        <v>102</v>
      </c>
      <c r="O31" s="41">
        <f t="shared" si="9"/>
        <v>0</v>
      </c>
      <c r="P31" s="9">
        <f t="shared" si="10"/>
        <v>0</v>
      </c>
      <c r="Q31" s="16">
        <f t="shared" si="11"/>
        <v>0</v>
      </c>
    </row>
    <row r="32" spans="1:17" ht="24.95" customHeight="1" thickTop="1" thickBot="1">
      <c r="A32" s="30" t="s">
        <v>7</v>
      </c>
      <c r="B32" s="31"/>
      <c r="C32" s="18"/>
      <c r="D32" s="42">
        <f>MOD(SUM(D6:D31),100)</f>
        <v>0</v>
      </c>
      <c r="E32" s="20">
        <f>SUM(E6:E31)+INT(SUM(D6:D31)/100)</f>
        <v>109</v>
      </c>
      <c r="F32" s="21">
        <f>MOD(SUM(F6:F31),100)</f>
        <v>0</v>
      </c>
      <c r="G32" s="22">
        <f>SUM(G6:G31)+INT(SUM(F6:F31)/100)</f>
        <v>5820</v>
      </c>
      <c r="H32" s="21">
        <f>MOD(SUM(H6:H31),100)</f>
        <v>0</v>
      </c>
      <c r="I32" s="22">
        <f>SUM(I6:I31)+INT(SUM(H6:H31)/100)</f>
        <v>873</v>
      </c>
      <c r="J32" s="19">
        <f>MOD(SUM(J6:J31),100)</f>
        <v>0</v>
      </c>
      <c r="K32" s="20">
        <f>SUM(K6:K31)+INT(SUM(J6:J31)/100)</f>
        <v>4947</v>
      </c>
      <c r="L32" s="43"/>
      <c r="M32" s="21">
        <f>MOD(SUM(M6:M31),100)</f>
        <v>98</v>
      </c>
      <c r="N32" s="22">
        <f>SUM(N6:N31)+INT(SUM(M6:M31)/100)</f>
        <v>1841</v>
      </c>
      <c r="O32" s="43"/>
      <c r="P32" s="19">
        <f>MOD(SUM(P6:P31),100)</f>
        <v>2</v>
      </c>
      <c r="Q32" s="23">
        <f>SUM(Q6:Q31)+INT(SUM(P6:P31)/100)</f>
        <v>3105</v>
      </c>
    </row>
    <row r="33" spans="1:17" ht="20.100000000000001" customHeight="1" thickTop="1">
      <c r="A33" s="32" t="s">
        <v>40</v>
      </c>
      <c r="B33" s="32"/>
      <c r="C33" s="32" t="s">
        <v>41</v>
      </c>
      <c r="D33" s="32"/>
      <c r="E33" s="32"/>
      <c r="F33" s="32"/>
      <c r="G33" s="32"/>
      <c r="H33" s="32"/>
      <c r="I33" s="32"/>
      <c r="J33" s="32"/>
      <c r="K33" s="32"/>
      <c r="L33" s="32"/>
      <c r="M33" s="33" t="s">
        <v>42</v>
      </c>
      <c r="N33" s="33"/>
      <c r="O33" s="33"/>
      <c r="P33" s="33"/>
      <c r="Q33" s="33"/>
    </row>
  </sheetData>
  <mergeCells count="18">
    <mergeCell ref="A33:B33"/>
    <mergeCell ref="C33:L33"/>
    <mergeCell ref="M33:Q33"/>
    <mergeCell ref="A1:C1"/>
    <mergeCell ref="A2:C2"/>
    <mergeCell ref="A3:Q3"/>
    <mergeCell ref="A4:A5"/>
    <mergeCell ref="B4:B5"/>
    <mergeCell ref="C4:C5"/>
    <mergeCell ref="D4:E4"/>
    <mergeCell ref="F4:G4"/>
    <mergeCell ref="H4:I4"/>
    <mergeCell ref="J4:K4"/>
    <mergeCell ref="L4:L5"/>
    <mergeCell ref="M4:N4"/>
    <mergeCell ref="O4:O5"/>
    <mergeCell ref="P4:Q4"/>
    <mergeCell ref="A32:B32"/>
  </mergeCells>
  <printOptions horizontalCentered="1"/>
  <pageMargins left="0" right="0" top="0" bottom="0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Hben</cp:lastModifiedBy>
  <dcterms:created xsi:type="dcterms:W3CDTF">2018-08-06T17:09:04Z</dcterms:created>
  <dcterms:modified xsi:type="dcterms:W3CDTF">2018-08-07T10:38:06Z</dcterms:modified>
</cp:coreProperties>
</file>