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0" yWindow="0" windowWidth="15600" windowHeight="7365" activeTab="1"/>
  </bookViews>
  <sheets>
    <sheet name="Sheet5" sheetId="1" r:id="rId1"/>
    <sheet name="استعلام" sheetId="2" r:id="rId2"/>
  </sheets>
  <externalReferences>
    <externalReference r:id="rId3"/>
  </externalReferences>
  <definedNames>
    <definedName name="الاسكندرية">'[1]Sheet1 (2)'!#REF!</definedName>
    <definedName name="ليبيا">'[1]Sheet1 (2)'!#REF!</definedName>
    <definedName name="مصر">'[1]Sheet1 (2)'!#REF!</definedName>
    <definedName name="منوف">'[1]Sheet1 (2)'!#REF!</definedName>
    <definedName name="وصف">Sheet5!$A$5:$F$17</definedName>
    <definedName name="يمن">'[1]Sheet1 (2)'!#REF!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"/>
  <c r="F7"/>
  <c r="E7"/>
  <c r="D7"/>
  <c r="C7"/>
  <c r="E17" i="1" l="1"/>
  <c r="F17" s="1"/>
  <c r="E16"/>
  <c r="F16" s="1"/>
  <c r="E15"/>
  <c r="F15" s="1"/>
  <c r="E14"/>
  <c r="F14" s="1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E5"/>
  <c r="F5" s="1"/>
</calcChain>
</file>

<file path=xl/sharedStrings.xml><?xml version="1.0" encoding="utf-8"?>
<sst xmlns="http://schemas.openxmlformats.org/spreadsheetml/2006/main" count="57" uniqueCount="30">
  <si>
    <t>عرض</t>
  </si>
  <si>
    <t>عمق</t>
  </si>
  <si>
    <t>إرتفاع</t>
  </si>
  <si>
    <t>تكلفة</t>
  </si>
  <si>
    <t>سعر</t>
  </si>
  <si>
    <t xml:space="preserve">وحدة سفلية 1 ضلفة + 1 رف </t>
  </si>
  <si>
    <t xml:space="preserve">وحدة سفلية 2 ضلفة + 1 رف </t>
  </si>
  <si>
    <t>وحدة سفلية 2 ضلفة (حوض)</t>
  </si>
  <si>
    <t>وحدة سفلية ركنة عدلة 1 ضلفة + 1 رف</t>
  </si>
  <si>
    <t>وحدة سفلية ركنة عدلة</t>
  </si>
  <si>
    <t>وحدة سفلية مشطورة + 1 رف</t>
  </si>
  <si>
    <t xml:space="preserve">وحدة سفلية مشطورة </t>
  </si>
  <si>
    <t xml:space="preserve">وحدة أدراج سفلية 3 درج </t>
  </si>
  <si>
    <t xml:space="preserve">وحدة أدراج سفلية 2 درج </t>
  </si>
  <si>
    <t>علبة سفلية + 3 باسكت</t>
  </si>
  <si>
    <t>وحدة سفلية 2 ضلفة + درج</t>
  </si>
  <si>
    <t>علبة سفلية مفتوحة + رف</t>
  </si>
  <si>
    <t>وحدة علوية 1ضلفة + 1 رف</t>
  </si>
  <si>
    <t>تكلفة1</t>
  </si>
  <si>
    <t>تكلفة2</t>
  </si>
  <si>
    <t>تكلفة3</t>
  </si>
  <si>
    <t>تكلفة4</t>
  </si>
  <si>
    <t>تكلفة5</t>
  </si>
  <si>
    <t>تكلفة6</t>
  </si>
  <si>
    <t>تكلفة7</t>
  </si>
  <si>
    <t>تكلفة8</t>
  </si>
  <si>
    <t>تكلفة9</t>
  </si>
  <si>
    <t>الصنف</t>
  </si>
  <si>
    <t>العمل علي هذا الجدول في ورقة عمل اخري بحيث العرض و العمق و الارتفاع نتغير و باقي المعادلة ثابتة</t>
  </si>
  <si>
    <t>كلما استدعيت الصنف و بدلت المقاسات تطبق المعادلة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</si>
</sst>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charset val="178"/>
      <scheme val="minor"/>
    </font>
    <font>
      <sz val="18"/>
      <color theme="1"/>
      <name val="Arabic Typesetting"/>
      <family val="4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u/>
      <sz val="10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4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3" fontId="0" fillId="5" borderId="0" xfId="0" applyNumberFormat="1" applyFill="1" applyAlignment="1">
      <alignment horizontal="center"/>
    </xf>
    <xf numFmtId="3" fontId="0" fillId="4" borderId="0" xfId="0" applyNumberFormat="1" applyFill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9" fontId="0" fillId="3" borderId="3" xfId="1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3" fillId="4" borderId="9" xfId="2" applyFont="1" applyFill="1" applyBorder="1" applyAlignment="1">
      <alignment vertical="center"/>
    </xf>
    <xf numFmtId="0" fontId="3" fillId="4" borderId="4" xfId="3" applyNumberFormat="1" applyFont="1" applyFill="1" applyBorder="1" applyAlignment="1">
      <alignment vertical="center" wrapText="1"/>
    </xf>
    <xf numFmtId="0" fontId="3" fillId="6" borderId="5" xfId="3" applyNumberFormat="1" applyFont="1" applyFill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3" fontId="7" fillId="0" borderId="2" xfId="0" applyNumberFormat="1" applyFont="1" applyBorder="1" applyAlignment="1">
      <alignment horizontal="center" vertical="center"/>
    </xf>
    <xf numFmtId="0" fontId="0" fillId="0" borderId="5" xfId="0" applyBorder="1"/>
  </cellXfs>
  <cellStyles count="4">
    <cellStyle name="Check Cell 2" xfId="2"/>
    <cellStyle name="Normal" xfId="0" builtinId="0"/>
    <cellStyle name="Normal 2 2 2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583;&#1610;&#158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1 (2)"/>
      <sheetName val="Sheet4"/>
      <sheetName val="Sheet3"/>
      <sheetName val="Sheet00000"/>
      <sheetName val="Sheet5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24"/>
  <sheetViews>
    <sheetView rightToLeft="1" workbookViewId="0">
      <selection activeCell="K10" sqref="K10"/>
    </sheetView>
  </sheetViews>
  <sheetFormatPr defaultRowHeight="14.25"/>
  <cols>
    <col min="1" max="1" width="39.875" customWidth="1"/>
    <col min="2" max="4" width="9.125" style="1"/>
    <col min="5" max="5" width="9.125" style="5"/>
    <col min="8" max="8" width="7.25" customWidth="1"/>
    <col min="9" max="9" width="9.125" hidden="1" customWidth="1"/>
    <col min="11" max="11" width="22" customWidth="1"/>
  </cols>
  <sheetData>
    <row r="1" spans="1:16" ht="15" thickBot="1">
      <c r="A1" s="6">
        <v>1.5</v>
      </c>
      <c r="B1" s="11" t="s">
        <v>18</v>
      </c>
      <c r="C1" s="11">
        <v>90</v>
      </c>
      <c r="D1" s="12" t="s">
        <v>21</v>
      </c>
      <c r="E1" s="11">
        <v>7</v>
      </c>
      <c r="F1" s="11" t="s">
        <v>24</v>
      </c>
      <c r="G1" s="11">
        <v>12</v>
      </c>
      <c r="K1" s="14" t="s">
        <v>28</v>
      </c>
      <c r="L1" s="14"/>
      <c r="M1" s="14"/>
      <c r="N1" s="14"/>
      <c r="O1" s="14"/>
      <c r="P1" s="14"/>
    </row>
    <row r="2" spans="1:16">
      <c r="B2" s="11" t="s">
        <v>19</v>
      </c>
      <c r="C2" s="11">
        <v>150</v>
      </c>
      <c r="D2" s="12" t="s">
        <v>22</v>
      </c>
      <c r="E2" s="11">
        <v>3</v>
      </c>
      <c r="F2" s="11" t="s">
        <v>25</v>
      </c>
      <c r="G2" s="11">
        <v>375</v>
      </c>
      <c r="K2" s="14"/>
      <c r="L2" s="14"/>
      <c r="M2" s="14"/>
      <c r="N2" s="14"/>
      <c r="O2" s="14"/>
      <c r="P2" s="14"/>
    </row>
    <row r="3" spans="1:16" ht="15.75" customHeight="1" thickBot="1">
      <c r="B3" s="11" t="s">
        <v>20</v>
      </c>
      <c r="C3" s="11">
        <v>20</v>
      </c>
      <c r="D3" s="11" t="s">
        <v>23</v>
      </c>
      <c r="E3" s="11">
        <v>40</v>
      </c>
      <c r="F3" s="11" t="s">
        <v>26</v>
      </c>
      <c r="G3" s="11">
        <v>35</v>
      </c>
      <c r="K3" s="14"/>
      <c r="L3" s="14"/>
      <c r="M3" s="14"/>
      <c r="N3" s="14"/>
      <c r="O3" s="14"/>
      <c r="P3" s="14"/>
    </row>
    <row r="4" spans="1:16" ht="18" customHeight="1" thickBot="1">
      <c r="A4" s="13" t="s">
        <v>27</v>
      </c>
      <c r="B4" s="7" t="s">
        <v>0</v>
      </c>
      <c r="C4" s="8" t="s">
        <v>1</v>
      </c>
      <c r="D4" s="8" t="s">
        <v>2</v>
      </c>
      <c r="E4" s="9" t="s">
        <v>3</v>
      </c>
      <c r="F4" s="9" t="s">
        <v>4</v>
      </c>
      <c r="G4" s="10"/>
      <c r="K4" s="13" t="s">
        <v>27</v>
      </c>
      <c r="L4" s="7" t="s">
        <v>0</v>
      </c>
      <c r="M4" s="8" t="s">
        <v>1</v>
      </c>
      <c r="N4" s="8" t="s">
        <v>2</v>
      </c>
      <c r="O4" s="9" t="s">
        <v>3</v>
      </c>
      <c r="P4" s="9" t="s">
        <v>4</v>
      </c>
    </row>
    <row r="5" spans="1:16" ht="30.75" customHeight="1">
      <c r="A5" s="15" t="s">
        <v>5</v>
      </c>
      <c r="B5" s="1">
        <v>30</v>
      </c>
      <c r="C5" s="1">
        <v>70</v>
      </c>
      <c r="D5" s="1">
        <v>90</v>
      </c>
      <c r="E5" s="2">
        <f>(((D5*2.5)+(C5*2.5)+(B5*3.4))*$C$1*0.01)+(((0.0002*((B5*C5+C5*D5+D5*B5)))+(0.0002*(B5*C5))+(0.0002*(C5*D5)))*$C$2)+(2*$C$3+8*$E$1+8*$E$2+1*$E$3+4*$G$1)</f>
        <v>1244.8</v>
      </c>
      <c r="F5" s="3">
        <f>E5*$A$1</f>
        <v>1867.1999999999998</v>
      </c>
      <c r="G5" s="4"/>
      <c r="K5" t="s">
        <v>11</v>
      </c>
      <c r="L5" s="1">
        <v>30</v>
      </c>
      <c r="M5" s="1">
        <v>70</v>
      </c>
      <c r="N5" s="1">
        <v>90</v>
      </c>
      <c r="O5" s="2"/>
      <c r="P5" s="3"/>
    </row>
    <row r="6" spans="1:16" ht="30.75" customHeight="1">
      <c r="A6" s="16" t="s">
        <v>6</v>
      </c>
      <c r="B6" s="1">
        <v>50</v>
      </c>
      <c r="C6" s="1">
        <v>60</v>
      </c>
      <c r="D6" s="1">
        <v>90</v>
      </c>
      <c r="E6" s="2">
        <f>(((D6*3.4)+(C6*2.5)+(B6*3.4))*$C$1*0.01)+(((0.0002*((B6*C6+C6*D6+D6*B6)))+(0.0002*(B6*C6))+(0.0002*(C6*D6)))*$C$2)+(4*$C$3+8*$E$1+12*$E$2+2*$E$3+4*$G$1)</f>
        <v>1502.4</v>
      </c>
      <c r="F6" s="3">
        <f t="shared" ref="F6:F17" si="0">E6*$A$1</f>
        <v>2253.6000000000004</v>
      </c>
      <c r="G6" s="4"/>
    </row>
    <row r="7" spans="1:16" ht="30.75" customHeight="1">
      <c r="A7" s="16" t="s">
        <v>7</v>
      </c>
      <c r="B7" s="1">
        <v>90</v>
      </c>
      <c r="C7" s="1">
        <v>60</v>
      </c>
      <c r="D7" s="1">
        <v>90</v>
      </c>
      <c r="E7" s="2">
        <f>(((D7*3.4)+(C7*1.9)+(B7*2.5))*$C$1*0.01)+(((0.0002*((B7*C7+C7*D7+D7*B7)))+(0.0002*(C7*D7)))*$C$2)+(4*$C$3+8*$E$1+8*$E$2+2*$E$3+4*$G$1)</f>
        <v>1597.5</v>
      </c>
      <c r="F7" s="3">
        <f t="shared" si="0"/>
        <v>2396.25</v>
      </c>
      <c r="G7" s="4"/>
    </row>
    <row r="8" spans="1:16" ht="30.75" customHeight="1">
      <c r="A8" s="16" t="s">
        <v>8</v>
      </c>
      <c r="B8" s="1">
        <v>50</v>
      </c>
      <c r="C8" s="1">
        <v>60</v>
      </c>
      <c r="D8" s="1">
        <v>90</v>
      </c>
      <c r="E8" s="2">
        <f>(((D8*2.5)+(C8*2.5)+(B8*3.4))*$C$1*0.01)+(((0.0002*((B8*C8+C8*D8+D8*B8)))+(0.0002*(B8*C8))+(0.0002*(C8*D8)))*$C$2)+(2*$C$3+8*$E$1+8*$E$2+1*$E$3+4*$G$1)</f>
        <v>1337.5</v>
      </c>
      <c r="F8" s="3">
        <f t="shared" si="0"/>
        <v>2006.25</v>
      </c>
      <c r="G8" s="4"/>
      <c r="K8" t="s">
        <v>29</v>
      </c>
    </row>
    <row r="9" spans="1:16" ht="30.75" customHeight="1">
      <c r="A9" s="16" t="s">
        <v>9</v>
      </c>
      <c r="B9" s="1">
        <v>50</v>
      </c>
      <c r="C9" s="1">
        <v>60</v>
      </c>
      <c r="D9" s="1">
        <v>90</v>
      </c>
      <c r="E9" s="2">
        <f>(((D9*2.5)+(C9*2.5)+(B9*2.1))*$C$1*0.01)+(((0.0002*((B9*C9+C9*D9+D9*B9)))+(0.0002*(C9*D9)))*$C$2)+(2*$C$3+8*$E$1+4*$E$2+1*$E$3+4*$G$1)</f>
        <v>1177</v>
      </c>
      <c r="F9" s="3">
        <f t="shared" si="0"/>
        <v>1765.5</v>
      </c>
      <c r="G9" s="4"/>
    </row>
    <row r="10" spans="1:16" ht="30.75" customHeight="1">
      <c r="A10" s="16" t="s">
        <v>10</v>
      </c>
      <c r="B10" s="1">
        <v>50</v>
      </c>
      <c r="C10" s="1">
        <v>60</v>
      </c>
      <c r="D10" s="1">
        <v>90</v>
      </c>
      <c r="E10" s="2">
        <f>(((D10*3)+(C10*3)+(B10*4))*$C$1*0.01)+(((0.0002*((B10*C10+C10*D10+D10*B10)))+(0.0002*(B10*C10*2))+(0.0002*(C10*D10)))*$C$2)+(2*$C$3+8*$E$1+8*$E$2+1*$E$3+4*$G$1)</f>
        <v>1522</v>
      </c>
      <c r="F10" s="3">
        <f t="shared" si="0"/>
        <v>2283</v>
      </c>
      <c r="G10" s="4"/>
    </row>
    <row r="11" spans="1:16" ht="30.75" customHeight="1">
      <c r="A11" s="16" t="s">
        <v>11</v>
      </c>
      <c r="B11" s="1">
        <v>50</v>
      </c>
      <c r="C11" s="1">
        <v>60</v>
      </c>
      <c r="D11" s="1">
        <v>90</v>
      </c>
      <c r="E11" s="2">
        <f>(((D11*3)+(C11*3)+(B11*4))*$C$1*0.01)+(((0.0002*((B11*C11+C11*D11+D11*B11)))+(0.0002*(B11*C11))+(0.0002*(C11*D11)))*$C$2)+(2*$C$3+8*$E$1+8*$E$2+1*$E$3+4*$G$1)</f>
        <v>1432</v>
      </c>
      <c r="F11" s="3">
        <f t="shared" si="0"/>
        <v>2148</v>
      </c>
      <c r="G11" s="4"/>
    </row>
    <row r="12" spans="1:16" ht="30.75" customHeight="1">
      <c r="A12" s="16" t="s">
        <v>12</v>
      </c>
      <c r="B12" s="1">
        <v>50</v>
      </c>
      <c r="C12" s="1">
        <v>60</v>
      </c>
      <c r="D12" s="1">
        <v>90</v>
      </c>
      <c r="E12" s="2">
        <f>(((D12*2.5)+(C12*2.5)+(B12*4.3))*$C$1*0.01)+(((0.0002*((B12*C12+C12*D12+D12*B12)))+(0.0002*(B12*C12*1.5))+(0.0002*(C12*D12)))*$C$2)+(8*$E$1+12*$E$2+3*$E$3+4*$G$1+3*$G$2)</f>
        <v>2600</v>
      </c>
      <c r="F12" s="3">
        <f t="shared" si="0"/>
        <v>3900</v>
      </c>
      <c r="G12" s="4"/>
    </row>
    <row r="13" spans="1:16" ht="30.75" customHeight="1">
      <c r="A13" s="16" t="s">
        <v>13</v>
      </c>
      <c r="B13" s="1">
        <v>50</v>
      </c>
      <c r="C13" s="1">
        <v>60</v>
      </c>
      <c r="D13" s="1">
        <v>90</v>
      </c>
      <c r="E13" s="2">
        <f>(((D13*2.5)+(C13*2.5)+(B13*3.5))*$C$1*0.01)+(((0.0002*((B13*C13+C13*D13+D13*B13)))+(0.0002*(B13*C13))+(0.0002*(C13*D13)))*$C$2)+(8*$E$1+8*$E$2+2*$E$3+4*$G$1+2*$G$2)</f>
        <v>2092</v>
      </c>
      <c r="F13" s="3">
        <f t="shared" si="0"/>
        <v>3138</v>
      </c>
      <c r="G13" s="4"/>
    </row>
    <row r="14" spans="1:16" ht="30.75" customHeight="1">
      <c r="A14" s="16" t="s">
        <v>14</v>
      </c>
      <c r="B14" s="1">
        <v>50</v>
      </c>
      <c r="C14" s="1">
        <v>60</v>
      </c>
      <c r="D14" s="1">
        <v>90</v>
      </c>
      <c r="E14" s="2">
        <f>(((D14*1.6)+(C14*4.3)+(B14*4.3))*$C$1*0.01)+(((0.0002*((B14*C14+C14*D14+D14*B14)))+(0.0002*(B14*C14)*0.5))*$C$2)+(8*$E$1+12*$E$2+3*$E$3+4*$G$1+3*$G$3)</f>
        <v>1352.3000000000002</v>
      </c>
      <c r="F14" s="3">
        <f t="shared" si="0"/>
        <v>2028.4500000000003</v>
      </c>
      <c r="G14" s="4"/>
    </row>
    <row r="15" spans="1:16" ht="30.75" customHeight="1">
      <c r="A15" s="16" t="s">
        <v>15</v>
      </c>
      <c r="B15" s="1">
        <v>50</v>
      </c>
      <c r="C15" s="1">
        <v>60</v>
      </c>
      <c r="D15" s="1">
        <v>90</v>
      </c>
      <c r="E15" s="2">
        <f>(((D15*3.4)+(C15*3.4)+(B15*2.5))*$C$1*0.01)+(((0.0002*((B15*C15+C15*D15+D15*B15)))+(0.0002*(B15*C15))+(0.0002*(C15*D15)))*$C$2)+(4*$C$3+12*$E$1+12*$E$2+3*$E$3+4*$G$1+1*$G$2)</f>
        <v>1953.5</v>
      </c>
      <c r="F15" s="3">
        <f t="shared" si="0"/>
        <v>2930.25</v>
      </c>
      <c r="G15" s="4"/>
    </row>
    <row r="16" spans="1:16" ht="30.75" customHeight="1">
      <c r="A16" s="16" t="s">
        <v>16</v>
      </c>
      <c r="B16" s="1">
        <v>50</v>
      </c>
      <c r="C16" s="1">
        <v>60</v>
      </c>
      <c r="D16" s="1">
        <v>90</v>
      </c>
      <c r="E16" s="2">
        <f>(((D16*2.5)+(C16*2.5)+(B16*3.4))*$C$1*0.01)+(((0.0002*((B16*C16+C16*D16+D16*B16)))+(0.0002*(B16*C16)))*$C$2)+(8*$E$1+8*$E$2+4*$G$1)</f>
        <v>1095.5</v>
      </c>
      <c r="F16" s="3">
        <f t="shared" si="0"/>
        <v>1643.25</v>
      </c>
      <c r="G16" s="4"/>
    </row>
    <row r="17" spans="1:6" ht="30.75" customHeight="1">
      <c r="A17" s="17" t="s">
        <v>17</v>
      </c>
      <c r="B17" s="1">
        <v>50</v>
      </c>
      <c r="C17" s="1">
        <v>60</v>
      </c>
      <c r="D17" s="1">
        <v>90</v>
      </c>
      <c r="E17" s="2">
        <f>(((D17*2.5)+(C17*2.5)+(B17*3.4))*$C$1*0.01)+(((0.0002*((B17*C17+C17*D17+D17*B17)))+(0.0002*(B17*C17*2))+(0.0002*(C17*D17)))*$C$2)+(2*$C$3+8*$E$1+8*$E$2+1*$E$3)</f>
        <v>1379.5</v>
      </c>
      <c r="F17" s="3">
        <f t="shared" si="0"/>
        <v>2069.25</v>
      </c>
    </row>
    <row r="18" spans="1:6" ht="18" customHeight="1"/>
    <row r="19" spans="1:6" ht="18" customHeight="1"/>
    <row r="20" spans="1:6" ht="18" customHeight="1"/>
    <row r="21" spans="1:6" ht="18" customHeight="1"/>
    <row r="22" spans="1:6" ht="18" customHeight="1"/>
    <row r="23" spans="1:6" ht="18" customHeight="1"/>
    <row r="24" spans="1:6" ht="18" customHeight="1"/>
  </sheetData>
  <dataConsolidate/>
  <mergeCells count="1">
    <mergeCell ref="K1:P3"/>
  </mergeCells>
  <dataValidations count="1">
    <dataValidation type="list" allowBlank="1" showInputMessage="1" showErrorMessage="1" sqref="K5">
      <formula1>$A$5:$A$17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5:L20"/>
  <sheetViews>
    <sheetView rightToLeft="1" tabSelected="1" workbookViewId="0">
      <selection activeCell="B20" sqref="B20"/>
    </sheetView>
  </sheetViews>
  <sheetFormatPr defaultRowHeight="14.25"/>
  <cols>
    <col min="2" max="2" width="28" customWidth="1"/>
    <col min="12" max="12" width="35.875" customWidth="1"/>
  </cols>
  <sheetData>
    <row r="5" spans="2:12" ht="15" thickBot="1"/>
    <row r="6" spans="2:12" ht="26.25" customHeight="1" thickBot="1">
      <c r="B6" s="18" t="s">
        <v>27</v>
      </c>
      <c r="C6" s="18" t="s">
        <v>0</v>
      </c>
      <c r="D6" s="18" t="s">
        <v>1</v>
      </c>
      <c r="E6" s="18" t="s">
        <v>2</v>
      </c>
      <c r="F6" s="19" t="s">
        <v>3</v>
      </c>
      <c r="G6" s="19" t="s">
        <v>4</v>
      </c>
    </row>
    <row r="7" spans="2:12" ht="31.5" customHeight="1" thickBot="1">
      <c r="B7" s="20" t="s">
        <v>7</v>
      </c>
      <c r="C7" s="18">
        <f>VLOOKUP(B7,Sheet5!$A$5:$F$24,2,FALSE)</f>
        <v>90</v>
      </c>
      <c r="D7" s="18">
        <f>VLOOKUP(B7,Sheet5!$A$5:$F$24,3,FALSE)</f>
        <v>60</v>
      </c>
      <c r="E7" s="18">
        <f>VLOOKUP(B7,Sheet5!$A$5:$F$24,4,FALSE)</f>
        <v>90</v>
      </c>
      <c r="F7" s="21">
        <f>VLOOKUP(B7,Sheet5!$A$5:$F$24,5,FALSE)</f>
        <v>1597.5</v>
      </c>
      <c r="G7" s="21">
        <f>VLOOKUP(B7,Sheet5!$A$5:$F$24,6,FALSE)</f>
        <v>2396.25</v>
      </c>
    </row>
    <row r="8" spans="2:12">
      <c r="L8" s="22" t="s">
        <v>5</v>
      </c>
    </row>
    <row r="9" spans="2:12">
      <c r="L9" s="22" t="s">
        <v>6</v>
      </c>
    </row>
    <row r="10" spans="2:12">
      <c r="L10" s="22" t="s">
        <v>7</v>
      </c>
    </row>
    <row r="11" spans="2:12">
      <c r="L11" s="22" t="s">
        <v>8</v>
      </c>
    </row>
    <row r="12" spans="2:12">
      <c r="L12" s="22" t="s">
        <v>9</v>
      </c>
    </row>
    <row r="13" spans="2:12">
      <c r="L13" s="22" t="s">
        <v>10</v>
      </c>
    </row>
    <row r="14" spans="2:12">
      <c r="L14" s="22" t="s">
        <v>11</v>
      </c>
    </row>
    <row r="15" spans="2:12">
      <c r="L15" s="22" t="s">
        <v>12</v>
      </c>
    </row>
    <row r="16" spans="2:12">
      <c r="L16" s="22" t="s">
        <v>13</v>
      </c>
    </row>
    <row r="17" spans="12:12">
      <c r="L17" s="22" t="s">
        <v>14</v>
      </c>
    </row>
    <row r="18" spans="12:12">
      <c r="L18" s="22" t="s">
        <v>15</v>
      </c>
    </row>
    <row r="19" spans="12:12">
      <c r="L19" s="22" t="s">
        <v>16</v>
      </c>
    </row>
    <row r="20" spans="12:12">
      <c r="L20" s="22" t="s">
        <v>17</v>
      </c>
    </row>
  </sheetData>
  <dataValidations count="1">
    <dataValidation type="list" allowBlank="1" showInputMessage="1" showErrorMessage="1" sqref="B7">
      <formula1>$L$8:$L$120</formula1>
    </dataValidation>
  </dataValidation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Sheet5</vt:lpstr>
      <vt:lpstr>استعلام</vt:lpstr>
      <vt:lpstr>وصف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asfour</dc:creator>
  <cp:lastModifiedBy>ta</cp:lastModifiedBy>
  <dcterms:created xsi:type="dcterms:W3CDTF">2018-08-20T19:02:31Z</dcterms:created>
  <dcterms:modified xsi:type="dcterms:W3CDTF">2018-08-23T15:33:27Z</dcterms:modified>
</cp:coreProperties>
</file>