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0" yWindow="0" windowWidth="19420" windowHeight="7370"/>
  </bookViews>
  <sheets>
    <sheet name="Sheet5" sheetId="1" r:id="rId1"/>
  </sheets>
  <externalReferences>
    <externalReference r:id="rId2"/>
  </externalReferences>
  <definedNames>
    <definedName name="الاسكندرية">'[1]Sheet1 (2)'!#REF!</definedName>
    <definedName name="ليبيا">'[1]Sheet1 (2)'!#REF!</definedName>
    <definedName name="مصر">'[1]Sheet1 (2)'!#REF!</definedName>
    <definedName name="منوف">'[1]Sheet1 (2)'!#REF!</definedName>
    <definedName name="وصف">Sheet5!$A$5:$F$17</definedName>
    <definedName name="يمن">'[1]Sheet1 (2)'!#REF!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5" i="1" l="1"/>
  <c r="N5" i="1"/>
  <c r="O5" i="1"/>
  <c r="P5" i="1"/>
  <c r="L5" i="1"/>
  <c r="E17" i="1" l="1"/>
  <c r="F17" i="1" s="1"/>
  <c r="E16" i="1"/>
  <c r="F16" i="1" s="1"/>
  <c r="E15" i="1"/>
  <c r="F15" i="1" s="1"/>
  <c r="E14" i="1"/>
  <c r="F14" i="1" s="1"/>
  <c r="E13" i="1"/>
  <c r="F13" i="1" s="1"/>
  <c r="E12" i="1"/>
  <c r="F12" i="1" s="1"/>
  <c r="E11" i="1"/>
  <c r="F11" i="1" s="1"/>
  <c r="E10" i="1"/>
  <c r="F10" i="1" s="1"/>
  <c r="E9" i="1"/>
  <c r="F9" i="1" s="1"/>
  <c r="E8" i="1"/>
  <c r="F8" i="1" s="1"/>
  <c r="E7" i="1"/>
  <c r="F7" i="1" s="1"/>
  <c r="E6" i="1"/>
  <c r="F6" i="1" s="1"/>
  <c r="E5" i="1"/>
  <c r="F5" i="1" s="1"/>
</calcChain>
</file>

<file path=xl/sharedStrings.xml><?xml version="1.0" encoding="utf-8"?>
<sst xmlns="http://schemas.openxmlformats.org/spreadsheetml/2006/main" count="36" uniqueCount="29">
  <si>
    <t>عرض</t>
  </si>
  <si>
    <t>عمق</t>
  </si>
  <si>
    <t>إرتفاع</t>
  </si>
  <si>
    <t>تكلفة</t>
  </si>
  <si>
    <t>سعر</t>
  </si>
  <si>
    <t xml:space="preserve">وحدة سفلية 1 ضلفة + 1 رف </t>
  </si>
  <si>
    <t xml:space="preserve">وحدة سفلية 2 ضلفة + 1 رف </t>
  </si>
  <si>
    <t>وحدة سفلية 2 ضلفة (حوض)</t>
  </si>
  <si>
    <t>وحدة سفلية ركنة عدلة 1 ضلفة + 1 رف</t>
  </si>
  <si>
    <t>وحدة سفلية ركنة عدلة</t>
  </si>
  <si>
    <t>وحدة سفلية مشطورة + 1 رف</t>
  </si>
  <si>
    <t xml:space="preserve">وحدة سفلية مشطورة </t>
  </si>
  <si>
    <t xml:space="preserve">وحدة أدراج سفلية 3 درج </t>
  </si>
  <si>
    <t xml:space="preserve">وحدة أدراج سفلية 2 درج </t>
  </si>
  <si>
    <t>علبة سفلية + 3 باسكت</t>
  </si>
  <si>
    <t>وحدة سفلية 2 ضلفة + درج</t>
  </si>
  <si>
    <t>علبة سفلية مفتوحة + رف</t>
  </si>
  <si>
    <t>وحدة علوية 1ضلفة + 1 رف</t>
  </si>
  <si>
    <t>تكلفة1</t>
  </si>
  <si>
    <t>تكلفة2</t>
  </si>
  <si>
    <t>تكلفة3</t>
  </si>
  <si>
    <t>تكلفة4</t>
  </si>
  <si>
    <t>تكلفة5</t>
  </si>
  <si>
    <t>تكلفة6</t>
  </si>
  <si>
    <t>تكلفة7</t>
  </si>
  <si>
    <t>تكلفة8</t>
  </si>
  <si>
    <t>تكلفة9</t>
  </si>
  <si>
    <t>الصنف</t>
  </si>
  <si>
    <t>العمل علي هذا الجدول في ورقة عمل اخري بحيث العرض و العمق و الارتفاع نتغير و باقي المعادلة ثابتة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</si>
</sst>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charset val="178"/>
      <scheme val="minor"/>
    </font>
    <font>
      <sz val="18"/>
      <color theme="1"/>
      <name val="Arabic Typesetting"/>
      <family val="4"/>
    </font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u/>
      <sz val="10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10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2" borderId="1" applyNumberFormat="0" applyAlignment="0" applyProtection="0"/>
    <xf numFmtId="0" fontId="4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3" fontId="0" fillId="5" borderId="0" xfId="0" applyNumberFormat="1" applyFill="1" applyAlignment="1">
      <alignment horizontal="center"/>
    </xf>
    <xf numFmtId="3" fontId="0" fillId="4" borderId="0" xfId="0" applyNumberFormat="1" applyFill="1" applyAlignment="1">
      <alignment horizontal="center"/>
    </xf>
    <xf numFmtId="164" fontId="0" fillId="0" borderId="0" xfId="0" applyNumberFormat="1"/>
    <xf numFmtId="0" fontId="3" fillId="4" borderId="4" xfId="3" applyNumberFormat="1" applyFont="1" applyFill="1" applyBorder="1" applyAlignment="1">
      <alignment horizontal="center" vertical="center" wrapText="1"/>
    </xf>
    <xf numFmtId="0" fontId="3" fillId="6" borderId="5" xfId="3" applyNumberFormat="1" applyFont="1" applyFill="1" applyBorder="1" applyAlignment="1">
      <alignment horizontal="center" vertical="center" wrapText="1"/>
    </xf>
    <xf numFmtId="164" fontId="0" fillId="0" borderId="0" xfId="0" applyNumberFormat="1" applyAlignment="1">
      <alignment horizontal="center"/>
    </xf>
    <xf numFmtId="9" fontId="0" fillId="3" borderId="3" xfId="1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64" fontId="0" fillId="0" borderId="7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5" xfId="0" applyBorder="1" applyAlignment="1">
      <alignment horizontal="center"/>
    </xf>
    <xf numFmtId="164" fontId="0" fillId="0" borderId="5" xfId="0" applyNumberFormat="1" applyBorder="1" applyAlignment="1">
      <alignment horizontal="center"/>
    </xf>
    <xf numFmtId="0" fontId="3" fillId="4" borderId="9" xfId="2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6" fillId="0" borderId="0" xfId="0" applyFont="1" applyAlignment="1">
      <alignment horizontal="center" vertical="center"/>
    </xf>
  </cellXfs>
  <cellStyles count="4">
    <cellStyle name="Check Cell 2" xfId="2"/>
    <cellStyle name="Normal" xfId="0" builtinId="0"/>
    <cellStyle name="Normal 2 2 2" xfId="3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63500</xdr:colOff>
      <xdr:row>7</xdr:row>
      <xdr:rowOff>0</xdr:rowOff>
    </xdr:from>
    <xdr:to>
      <xdr:col>14</xdr:col>
      <xdr:colOff>501650</xdr:colOff>
      <xdr:row>11</xdr:row>
      <xdr:rowOff>0</xdr:rowOff>
    </xdr:to>
    <xdr:sp macro="" textlink="">
      <xdr:nvSpPr>
        <xdr:cNvPr id="4" name="TextBox 3"/>
        <xdr:cNvSpPr txBox="1"/>
      </xdr:nvSpPr>
      <xdr:spPr>
        <a:xfrm>
          <a:off x="9978650350" y="1485900"/>
          <a:ext cx="3803650" cy="914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r>
            <a:rPr lang="ar-LB" sz="2000" b="1">
              <a:solidFill>
                <a:srgbClr val="FF0000"/>
              </a:solidFill>
            </a:rPr>
            <a:t>جرب غير المقاسات و انظر الى النتائج</a:t>
          </a:r>
          <a:endParaRPr lang="en-US" sz="2000" b="1">
            <a:solidFill>
              <a:srgbClr val="FF0000"/>
            </a:solidFill>
          </a:endParaRPr>
        </a:p>
        <a:p>
          <a:pPr algn="r" rtl="1"/>
          <a:r>
            <a:rPr lang="ar-LB" sz="2000" b="1">
              <a:solidFill>
                <a:srgbClr val="FF0000"/>
              </a:solidFill>
            </a:rPr>
            <a:t>حتى</a:t>
          </a:r>
          <a:r>
            <a:rPr lang="ar-LB" sz="2000" b="1" baseline="0">
              <a:solidFill>
                <a:srgbClr val="FF0000"/>
              </a:solidFill>
            </a:rPr>
            <a:t> جرب ان تبدل </a:t>
          </a:r>
          <a:r>
            <a:rPr lang="ar-LB" sz="2000" b="1" baseline="0">
              <a:solidFill>
                <a:srgbClr val="002060"/>
              </a:solidFill>
            </a:rPr>
            <a:t>العناوين</a:t>
          </a:r>
          <a:endParaRPr lang="en-GB" sz="2000" b="1">
            <a:solidFill>
              <a:srgbClr val="002060"/>
            </a:solidFill>
          </a:endParaRPr>
        </a:p>
      </xdr:txBody>
    </xdr:sp>
    <xdr:clientData/>
  </xdr:twoCellAnchor>
  <xdr:twoCellAnchor>
    <xdr:from>
      <xdr:col>12</xdr:col>
      <xdr:colOff>12700</xdr:colOff>
      <xdr:row>4</xdr:row>
      <xdr:rowOff>44450</xdr:rowOff>
    </xdr:from>
    <xdr:to>
      <xdr:col>13</xdr:col>
      <xdr:colOff>260350</xdr:colOff>
      <xdr:row>8</xdr:row>
      <xdr:rowOff>196850</xdr:rowOff>
    </xdr:to>
    <xdr:cxnSp macro="">
      <xdr:nvCxnSpPr>
        <xdr:cNvPr id="3" name="Straight Arrow Connector 2"/>
        <xdr:cNvCxnSpPr/>
      </xdr:nvCxnSpPr>
      <xdr:spPr>
        <a:xfrm flipH="1" flipV="1">
          <a:off x="9979501250" y="844550"/>
          <a:ext cx="857250" cy="106680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101600</xdr:colOff>
      <xdr:row>3</xdr:row>
      <xdr:rowOff>139700</xdr:rowOff>
    </xdr:from>
    <xdr:to>
      <xdr:col>11</xdr:col>
      <xdr:colOff>450850</xdr:colOff>
      <xdr:row>8</xdr:row>
      <xdr:rowOff>114300</xdr:rowOff>
    </xdr:to>
    <xdr:cxnSp macro="">
      <xdr:nvCxnSpPr>
        <xdr:cNvPr id="6" name="Straight Arrow Connector 5"/>
        <xdr:cNvCxnSpPr/>
      </xdr:nvCxnSpPr>
      <xdr:spPr>
        <a:xfrm flipV="1">
          <a:off x="9980529950" y="711200"/>
          <a:ext cx="349250" cy="111760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361950</xdr:colOff>
      <xdr:row>3</xdr:row>
      <xdr:rowOff>133350</xdr:rowOff>
    </xdr:from>
    <xdr:to>
      <xdr:col>15</xdr:col>
      <xdr:colOff>146050</xdr:colOff>
      <xdr:row>9</xdr:row>
      <xdr:rowOff>95250</xdr:rowOff>
    </xdr:to>
    <xdr:cxnSp macro="">
      <xdr:nvCxnSpPr>
        <xdr:cNvPr id="8" name="Straight Arrow Connector 7"/>
        <xdr:cNvCxnSpPr/>
      </xdr:nvCxnSpPr>
      <xdr:spPr>
        <a:xfrm flipH="1" flipV="1">
          <a:off x="9978396350" y="704850"/>
          <a:ext cx="1612900" cy="133350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580;&#1583;&#1610;&#158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Sheet1 (2)"/>
      <sheetName val="Sheet4"/>
      <sheetName val="Sheet3"/>
      <sheetName val="Sheet00000"/>
      <sheetName val="Sheet5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P24"/>
  <sheetViews>
    <sheetView rightToLeft="1" tabSelected="1" topLeftCell="B1" workbookViewId="0">
      <selection activeCell="J8" sqref="J8"/>
    </sheetView>
  </sheetViews>
  <sheetFormatPr defaultRowHeight="14.5"/>
  <cols>
    <col min="1" max="1" width="39.81640625" customWidth="1"/>
    <col min="2" max="4" width="9.1796875" style="1"/>
    <col min="5" max="5" width="9.1796875" style="7"/>
    <col min="8" max="8" width="7.26953125" customWidth="1"/>
    <col min="9" max="9" width="9.1796875" hidden="1" customWidth="1"/>
    <col min="11" max="11" width="22" customWidth="1"/>
  </cols>
  <sheetData>
    <row r="1" spans="1:16" ht="15" thickBot="1">
      <c r="A1" s="8">
        <v>1.5</v>
      </c>
      <c r="B1" s="13" t="s">
        <v>18</v>
      </c>
      <c r="C1" s="13">
        <v>90</v>
      </c>
      <c r="D1" s="14" t="s">
        <v>21</v>
      </c>
      <c r="E1" s="13">
        <v>7</v>
      </c>
      <c r="F1" s="13" t="s">
        <v>24</v>
      </c>
      <c r="G1" s="13">
        <v>12</v>
      </c>
      <c r="K1" s="17" t="s">
        <v>28</v>
      </c>
      <c r="L1" s="17"/>
      <c r="M1" s="17"/>
      <c r="N1" s="17"/>
      <c r="O1" s="17"/>
      <c r="P1" s="17"/>
    </row>
    <row r="2" spans="1:16">
      <c r="B2" s="13" t="s">
        <v>19</v>
      </c>
      <c r="C2" s="13">
        <v>150</v>
      </c>
      <c r="D2" s="14" t="s">
        <v>22</v>
      </c>
      <c r="E2" s="13">
        <v>3</v>
      </c>
      <c r="F2" s="13" t="s">
        <v>25</v>
      </c>
      <c r="G2" s="13">
        <v>375</v>
      </c>
      <c r="K2" s="17"/>
      <c r="L2" s="17"/>
      <c r="M2" s="17"/>
      <c r="N2" s="17"/>
      <c r="O2" s="17"/>
      <c r="P2" s="17"/>
    </row>
    <row r="3" spans="1:16" ht="15.75" customHeight="1" thickBot="1">
      <c r="B3" s="13" t="s">
        <v>20</v>
      </c>
      <c r="C3" s="13">
        <v>20</v>
      </c>
      <c r="D3" s="13" t="s">
        <v>23</v>
      </c>
      <c r="E3" s="13">
        <v>40</v>
      </c>
      <c r="F3" s="13" t="s">
        <v>26</v>
      </c>
      <c r="G3" s="13">
        <v>35</v>
      </c>
      <c r="K3" s="17"/>
      <c r="L3" s="17"/>
      <c r="M3" s="17"/>
      <c r="N3" s="17"/>
      <c r="O3" s="17"/>
      <c r="P3" s="17"/>
    </row>
    <row r="4" spans="1:16" ht="18" customHeight="1" thickBot="1">
      <c r="A4" s="16" t="s">
        <v>27</v>
      </c>
      <c r="B4" s="9" t="s">
        <v>0</v>
      </c>
      <c r="C4" s="10" t="s">
        <v>1</v>
      </c>
      <c r="D4" s="10" t="s">
        <v>2</v>
      </c>
      <c r="E4" s="11" t="s">
        <v>3</v>
      </c>
      <c r="F4" s="11" t="s">
        <v>4</v>
      </c>
      <c r="G4" s="12"/>
      <c r="K4" s="16" t="s">
        <v>27</v>
      </c>
      <c r="L4" s="9" t="s">
        <v>0</v>
      </c>
      <c r="M4" s="10" t="s">
        <v>1</v>
      </c>
      <c r="N4" s="10" t="s">
        <v>2</v>
      </c>
      <c r="O4" s="11" t="s">
        <v>3</v>
      </c>
      <c r="P4" s="11" t="s">
        <v>4</v>
      </c>
    </row>
    <row r="5" spans="1:16" ht="18" customHeight="1">
      <c r="A5" s="15" t="s">
        <v>5</v>
      </c>
      <c r="B5" s="1">
        <v>30</v>
      </c>
      <c r="C5" s="1">
        <v>70</v>
      </c>
      <c r="D5" s="1">
        <v>90</v>
      </c>
      <c r="E5" s="2">
        <f>(((D5*2.5)+(C5*2.5)+(B5*3.4))*$C$1*0.01)+(((0.0002*((B5*C5+C5*D5+D5*B5)))+(0.0002*(B5*C5))+(0.0002*(C5*D5)))*$C$2)+(2*$C$3+8*$E$1+8*$E$2+1*$E$3+4*$G$1)</f>
        <v>1244.8</v>
      </c>
      <c r="F5" s="3">
        <f>E5*$A$1</f>
        <v>1867.1999999999998</v>
      </c>
      <c r="G5" s="4"/>
      <c r="K5" t="s">
        <v>5</v>
      </c>
      <c r="L5" s="1">
        <f>INDEX($B$5:$F$100,MATCH($K5,$A$5:$A$100,0),MATCH(L$4,$B$4:$F$4,0))</f>
        <v>30</v>
      </c>
      <c r="M5" s="1">
        <f t="shared" ref="M5:P5" si="0">INDEX($B$5:$F$100,MATCH($K5,$A$5:$A$100,0),MATCH(M$4,$B$4:$F$4,0))</f>
        <v>70</v>
      </c>
      <c r="N5" s="1">
        <f t="shared" si="0"/>
        <v>90</v>
      </c>
      <c r="O5" s="1">
        <f t="shared" si="0"/>
        <v>1244.8</v>
      </c>
      <c r="P5" s="1">
        <f t="shared" si="0"/>
        <v>1867.1999999999998</v>
      </c>
    </row>
    <row r="6" spans="1:16" ht="18" customHeight="1">
      <c r="A6" s="5" t="s">
        <v>6</v>
      </c>
      <c r="B6" s="1">
        <v>50</v>
      </c>
      <c r="C6" s="1">
        <v>60</v>
      </c>
      <c r="D6" s="1">
        <v>90</v>
      </c>
      <c r="E6" s="2">
        <f>(((D6*3.4)+(C6*2.5)+(B6*3.4))*$C$1*0.01)+(((0.0002*((B6*C6+C6*D6+D6*B6)))+(0.0002*(B6*C6))+(0.0002*(C6*D6)))*$C$2)+(4*$C$3+8*$E$1+12*$E$2+2*$E$3+4*$G$1)</f>
        <v>1502.4</v>
      </c>
      <c r="F6" s="3">
        <f t="shared" ref="F6:F17" si="1">E6*$A$1</f>
        <v>2253.6000000000004</v>
      </c>
      <c r="G6" s="4"/>
    </row>
    <row r="7" spans="1:16" ht="18" customHeight="1">
      <c r="A7" s="5" t="s">
        <v>7</v>
      </c>
      <c r="B7" s="1">
        <v>90</v>
      </c>
      <c r="C7" s="1">
        <v>60</v>
      </c>
      <c r="D7" s="1">
        <v>90</v>
      </c>
      <c r="E7" s="2">
        <f>(((D7*3.4)+(C7*1.9)+(B7*2.5))*$C$1*0.01)+(((0.0002*((B7*C7+C7*D7+D7*B7)))+(0.0002*(C7*D7)))*$C$2)+(4*$C$3+8*$E$1+8*$E$2+2*$E$3+4*$G$1)</f>
        <v>1597.5</v>
      </c>
      <c r="F7" s="3">
        <f t="shared" si="1"/>
        <v>2396.25</v>
      </c>
      <c r="G7" s="4"/>
    </row>
    <row r="8" spans="1:16" ht="18" customHeight="1">
      <c r="A8" s="5" t="s">
        <v>8</v>
      </c>
      <c r="B8" s="1">
        <v>50</v>
      </c>
      <c r="C8" s="1">
        <v>60</v>
      </c>
      <c r="D8" s="1">
        <v>90</v>
      </c>
      <c r="E8" s="2">
        <f>(((D8*2.5)+(C8*2.5)+(B8*3.4))*$C$1*0.01)+(((0.0002*((B8*C8+C8*D8+D8*B8)))+(0.0002*(B8*C8))+(0.0002*(C8*D8)))*$C$2)+(2*$C$3+8*$E$1+8*$E$2+1*$E$3+4*$G$1)</f>
        <v>1337.5</v>
      </c>
      <c r="F8" s="3">
        <f t="shared" si="1"/>
        <v>2006.25</v>
      </c>
      <c r="G8" s="4"/>
    </row>
    <row r="9" spans="1:16" ht="18" customHeight="1">
      <c r="A9" s="5" t="s">
        <v>9</v>
      </c>
      <c r="B9" s="1">
        <v>50</v>
      </c>
      <c r="C9" s="1">
        <v>60</v>
      </c>
      <c r="D9" s="1">
        <v>90</v>
      </c>
      <c r="E9" s="2">
        <f>(((D9*2.5)+(C9*2.5)+(B9*2.1))*$C$1*0.01)+(((0.0002*((B9*C9+C9*D9+D9*B9)))+(0.0002*(C9*D9)))*$C$2)+(2*$C$3+8*$E$1+4*$E$2+1*$E$3+4*$G$1)</f>
        <v>1177</v>
      </c>
      <c r="F9" s="3">
        <f t="shared" si="1"/>
        <v>1765.5</v>
      </c>
      <c r="G9" s="4"/>
    </row>
    <row r="10" spans="1:16" ht="18" customHeight="1">
      <c r="A10" s="5" t="s">
        <v>10</v>
      </c>
      <c r="B10" s="1">
        <v>50</v>
      </c>
      <c r="C10" s="1">
        <v>60</v>
      </c>
      <c r="D10" s="1">
        <v>90</v>
      </c>
      <c r="E10" s="2">
        <f>(((D10*3)+(C10*3)+(B10*4))*$C$1*0.01)+(((0.0002*((B10*C10+C10*D10+D10*B10)))+(0.0002*(B10*C10*2))+(0.0002*(C10*D10)))*$C$2)+(2*$C$3+8*$E$1+8*$E$2+1*$E$3+4*$G$1)</f>
        <v>1522</v>
      </c>
      <c r="F10" s="3">
        <f t="shared" si="1"/>
        <v>2283</v>
      </c>
      <c r="G10" s="4"/>
    </row>
    <row r="11" spans="1:16" ht="18" customHeight="1">
      <c r="A11" s="5" t="s">
        <v>11</v>
      </c>
      <c r="B11" s="1">
        <v>50</v>
      </c>
      <c r="C11" s="1">
        <v>60</v>
      </c>
      <c r="D11" s="1">
        <v>90</v>
      </c>
      <c r="E11" s="2">
        <f>(((D11*3)+(C11*3)+(B11*4))*$C$1*0.01)+(((0.0002*((B11*C11+C11*D11+D11*B11)))+(0.0002*(B11*C11))+(0.0002*(C11*D11)))*$C$2)+(2*$C$3+8*$E$1+8*$E$2+1*$E$3+4*$G$1)</f>
        <v>1432</v>
      </c>
      <c r="F11" s="3">
        <f t="shared" si="1"/>
        <v>2148</v>
      </c>
      <c r="G11" s="4"/>
    </row>
    <row r="12" spans="1:16" ht="18" customHeight="1">
      <c r="A12" s="5" t="s">
        <v>12</v>
      </c>
      <c r="B12" s="1">
        <v>50</v>
      </c>
      <c r="C12" s="1">
        <v>60</v>
      </c>
      <c r="D12" s="1">
        <v>90</v>
      </c>
      <c r="E12" s="2">
        <f>(((D12*2.5)+(C12*2.5)+(B12*4.3))*$C$1*0.01)+(((0.0002*((B12*C12+C12*D12+D12*B12)))+(0.0002*(B12*C12*1.5))+(0.0002*(C12*D12)))*$C$2)+(8*$E$1+12*$E$2+3*$E$3+4*$G$1+3*$G$2)</f>
        <v>2600</v>
      </c>
      <c r="F12" s="3">
        <f t="shared" si="1"/>
        <v>3900</v>
      </c>
      <c r="G12" s="4"/>
    </row>
    <row r="13" spans="1:16" ht="18" customHeight="1">
      <c r="A13" s="5" t="s">
        <v>13</v>
      </c>
      <c r="B13" s="1">
        <v>50</v>
      </c>
      <c r="C13" s="1">
        <v>60</v>
      </c>
      <c r="D13" s="1">
        <v>90</v>
      </c>
      <c r="E13" s="2">
        <f>(((D13*2.5)+(C13*2.5)+(B13*3.5))*$C$1*0.01)+(((0.0002*((B13*C13+C13*D13+D13*B13)))+(0.0002*(B13*C13))+(0.0002*(C13*D13)))*$C$2)+(8*$E$1+8*$E$2+2*$E$3+4*$G$1+2*$G$2)</f>
        <v>2092</v>
      </c>
      <c r="F13" s="3">
        <f t="shared" si="1"/>
        <v>3138</v>
      </c>
      <c r="G13" s="4"/>
    </row>
    <row r="14" spans="1:16" ht="18" customHeight="1">
      <c r="A14" s="5" t="s">
        <v>14</v>
      </c>
      <c r="B14" s="1">
        <v>50</v>
      </c>
      <c r="C14" s="1">
        <v>60</v>
      </c>
      <c r="D14" s="1">
        <v>90</v>
      </c>
      <c r="E14" s="2">
        <f>(((D14*1.6)+(C14*4.3)+(B14*4.3))*$C$1*0.01)+(((0.0002*((B14*C14+C14*D14+D14*B14)))+(0.0002*(B14*C14)*0.5))*$C$2)+(8*$E$1+12*$E$2+3*$E$3+4*$G$1+3*$G$3)</f>
        <v>1352.3000000000002</v>
      </c>
      <c r="F14" s="3">
        <f t="shared" si="1"/>
        <v>2028.4500000000003</v>
      </c>
      <c r="G14" s="4"/>
    </row>
    <row r="15" spans="1:16" ht="18" customHeight="1">
      <c r="A15" s="5" t="s">
        <v>15</v>
      </c>
      <c r="B15" s="1">
        <v>50</v>
      </c>
      <c r="C15" s="1">
        <v>60</v>
      </c>
      <c r="D15" s="1">
        <v>90</v>
      </c>
      <c r="E15" s="2">
        <f>(((D15*3.4)+(C15*3.4)+(B15*2.5))*$C$1*0.01)+(((0.0002*((B15*C15+C15*D15+D15*B15)))+(0.0002*(B15*C15))+(0.0002*(C15*D15)))*$C$2)+(4*$C$3+12*$E$1+12*$E$2+3*$E$3+4*$G$1+1*$G$2)</f>
        <v>1953.5</v>
      </c>
      <c r="F15" s="3">
        <f t="shared" si="1"/>
        <v>2930.25</v>
      </c>
      <c r="G15" s="4"/>
    </row>
    <row r="16" spans="1:16" ht="18" customHeight="1">
      <c r="A16" s="5" t="s">
        <v>16</v>
      </c>
      <c r="B16" s="1">
        <v>50</v>
      </c>
      <c r="C16" s="1">
        <v>60</v>
      </c>
      <c r="D16" s="1">
        <v>90</v>
      </c>
      <c r="E16" s="2">
        <f>(((D16*2.5)+(C16*2.5)+(B16*3.4))*$C$1*0.01)+(((0.0002*((B16*C16+C16*D16+D16*B16)))+(0.0002*(B16*C16)))*$C$2)+(8*$E$1+8*$E$2+4*$G$1)</f>
        <v>1095.5</v>
      </c>
      <c r="F16" s="3">
        <f t="shared" si="1"/>
        <v>1643.25</v>
      </c>
      <c r="G16" s="4"/>
    </row>
    <row r="17" spans="1:6" ht="18" customHeight="1">
      <c r="A17" s="6" t="s">
        <v>17</v>
      </c>
      <c r="B17" s="1">
        <v>50</v>
      </c>
      <c r="C17" s="1">
        <v>60</v>
      </c>
      <c r="D17" s="1">
        <v>90</v>
      </c>
      <c r="E17" s="2">
        <f>(((D17*2.5)+(C17*2.5)+(B17*3.4))*$C$1*0.01)+(((0.0002*((B17*C17+C17*D17+D17*B17)))+(0.0002*(B17*C17*2))+(0.0002*(C17*D17)))*$C$2)+(2*$C$3+8*$E$1+8*$E$2+1*$E$3)</f>
        <v>1379.5</v>
      </c>
      <c r="F17" s="3">
        <f t="shared" si="1"/>
        <v>2069.25</v>
      </c>
    </row>
    <row r="18" spans="1:6" ht="18" customHeight="1"/>
    <row r="19" spans="1:6" ht="18" customHeight="1"/>
    <row r="20" spans="1:6" ht="18" customHeight="1"/>
    <row r="21" spans="1:6" ht="18" customHeight="1"/>
    <row r="22" spans="1:6" ht="18" customHeight="1"/>
    <row r="23" spans="1:6" ht="18" customHeight="1"/>
    <row r="24" spans="1:6" ht="18" customHeight="1"/>
  </sheetData>
  <dataConsolidate/>
  <mergeCells count="1">
    <mergeCell ref="K1:P3"/>
  </mergeCells>
  <dataValidations count="1">
    <dataValidation type="list" allowBlank="1" showInputMessage="1" showErrorMessage="1" sqref="K5">
      <formula1>$A$5:$A$17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Sheet5</vt:lpstr>
      <vt:lpstr>وصف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asfour</dc:creator>
  <cp:lastModifiedBy>Salim Hasbaya</cp:lastModifiedBy>
  <dcterms:created xsi:type="dcterms:W3CDTF">2018-08-20T19:02:31Z</dcterms:created>
  <dcterms:modified xsi:type="dcterms:W3CDTF">2018-08-23T15:44:20Z</dcterms:modified>
</cp:coreProperties>
</file>