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161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/>
  <c r="N37" s="1"/>
  <c r="K37"/>
  <c r="M37" s="1"/>
  <c r="J37"/>
  <c r="Q37" s="1"/>
  <c r="I37"/>
  <c r="P37" s="1"/>
  <c r="H37"/>
  <c r="T37" s="1"/>
  <c r="G37"/>
  <c r="S37" s="1"/>
  <c r="F37"/>
  <c r="R37" s="1"/>
  <c r="E37"/>
  <c r="D37"/>
  <c r="C37"/>
  <c r="Q36"/>
  <c r="M36"/>
  <c r="L36"/>
  <c r="N36" s="1"/>
  <c r="K36"/>
  <c r="J36"/>
  <c r="I36"/>
  <c r="P36" s="1"/>
  <c r="H36"/>
  <c r="T36" s="1"/>
  <c r="G36"/>
  <c r="S36" s="1"/>
  <c r="F36"/>
  <c r="R36" s="1"/>
  <c r="E36"/>
  <c r="D36"/>
  <c r="C36"/>
  <c r="Q35"/>
  <c r="Q39" s="1"/>
  <c r="L35"/>
  <c r="K35"/>
  <c r="M35" s="1"/>
  <c r="J35"/>
  <c r="I35"/>
  <c r="P35" s="1"/>
  <c r="H35"/>
  <c r="T35" s="1"/>
  <c r="G35"/>
  <c r="S35" s="1"/>
  <c r="S39" s="1"/>
  <c r="F35"/>
  <c r="R35" s="1"/>
  <c r="E35"/>
  <c r="D35"/>
  <c r="C35"/>
  <c r="D26"/>
  <c r="E26"/>
  <c r="F26"/>
  <c r="G26"/>
  <c r="H26"/>
  <c r="I26"/>
  <c r="J26"/>
  <c r="C26"/>
  <c r="D25"/>
  <c r="E25"/>
  <c r="F25"/>
  <c r="G25"/>
  <c r="H25"/>
  <c r="I25"/>
  <c r="J25"/>
  <c r="C25"/>
  <c r="D24"/>
  <c r="E24"/>
  <c r="F24"/>
  <c r="G24"/>
  <c r="H24"/>
  <c r="I24"/>
  <c r="J24"/>
  <c r="C24"/>
  <c r="P39" l="1"/>
  <c r="R39"/>
  <c r="T39"/>
  <c r="N35"/>
  <c r="O35" s="1"/>
  <c r="K12"/>
  <c r="K13"/>
  <c r="K14"/>
  <c r="K17"/>
  <c r="K18"/>
  <c r="K19"/>
  <c r="K16"/>
  <c r="K26" s="1"/>
  <c r="L17"/>
  <c r="L18"/>
  <c r="L19"/>
  <c r="L16"/>
  <c r="L26" s="1"/>
  <c r="L12"/>
  <c r="L13"/>
  <c r="L14"/>
  <c r="L11"/>
  <c r="L25" s="1"/>
  <c r="K11"/>
  <c r="K25" s="1"/>
  <c r="K7"/>
  <c r="K8"/>
  <c r="K9"/>
  <c r="K6"/>
  <c r="K24" s="1"/>
  <c r="L7"/>
  <c r="L8"/>
  <c r="L9"/>
  <c r="L6"/>
  <c r="L24" s="1"/>
  <c r="O37" l="1"/>
  <c r="O36"/>
  <c r="O39" s="1"/>
  <c r="K27" l="1"/>
  <c r="G27"/>
  <c r="L27"/>
  <c r="H27"/>
  <c r="D27"/>
  <c r="C27"/>
  <c r="I27"/>
  <c r="E27"/>
  <c r="J27"/>
  <c r="F27"/>
</calcChain>
</file>

<file path=xl/sharedStrings.xml><?xml version="1.0" encoding="utf-8"?>
<sst xmlns="http://schemas.openxmlformats.org/spreadsheetml/2006/main" count="61" uniqueCount="34">
  <si>
    <t>المركز</t>
  </si>
  <si>
    <t>الفريق</t>
  </si>
  <si>
    <t>لعب</t>
  </si>
  <si>
    <t>متبقي</t>
  </si>
  <si>
    <t>فاز</t>
  </si>
  <si>
    <t>تعادل</t>
  </si>
  <si>
    <t>هزيمة</t>
  </si>
  <si>
    <t>له</t>
  </si>
  <si>
    <t>عليه</t>
  </si>
  <si>
    <t>الفرق</t>
  </si>
  <si>
    <t>نقاط</t>
  </si>
  <si>
    <t>المجموعة الأولى</t>
  </si>
  <si>
    <t>المجموعة الثانية</t>
  </si>
  <si>
    <t>المجموعة الثالثة</t>
  </si>
  <si>
    <t>فريق 1</t>
  </si>
  <si>
    <t>فريق 2</t>
  </si>
  <si>
    <t>فريق 3</t>
  </si>
  <si>
    <t>فريق 4</t>
  </si>
  <si>
    <t>فريق 5</t>
  </si>
  <si>
    <t>فريق 6</t>
  </si>
  <si>
    <t>فريق 7</t>
  </si>
  <si>
    <t>فريق 8</t>
  </si>
  <si>
    <t>فريق 9</t>
  </si>
  <si>
    <t>فريق 10</t>
  </si>
  <si>
    <t>فريق 11</t>
  </si>
  <si>
    <t>فريق 12</t>
  </si>
  <si>
    <t>الفرق المتأهلة</t>
  </si>
  <si>
    <t>معادلة الفرق</t>
  </si>
  <si>
    <t>الترتيب</t>
  </si>
  <si>
    <t>كيفية التاهل</t>
  </si>
  <si>
    <t>عن المجموعة الأولى</t>
  </si>
  <si>
    <t>عن المجموعة الثانية</t>
  </si>
  <si>
    <t>عن المجموعة الثالثة</t>
  </si>
  <si>
    <t>أفضل مركز ثاني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</si>
</sst>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</font>
    <font>
      <b/>
      <sz val="13.5"/>
      <color theme="6" tint="-0.499984740745262"/>
      <name val="Monotype Koufi"/>
      <charset val="178"/>
    </font>
    <font>
      <b/>
      <sz val="10"/>
      <name val="Simplified Arabic"/>
      <family val="1"/>
    </font>
    <font>
      <b/>
      <sz val="14"/>
      <name val="Simplified Arabic"/>
      <family val="1"/>
    </font>
    <font>
      <sz val="10"/>
      <name val="Simplified Arabic"/>
      <family val="1"/>
    </font>
    <font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1:T41"/>
  <sheetViews>
    <sheetView rightToLeft="1" tabSelected="1" topLeftCell="A17" workbookViewId="0">
      <selection activeCell="E24" sqref="E24"/>
    </sheetView>
  </sheetViews>
  <sheetFormatPr defaultRowHeight="14.25"/>
  <cols>
    <col min="3" max="3" width="6.25" bestFit="1" customWidth="1"/>
    <col min="4" max="4" width="2.875" bestFit="1" customWidth="1"/>
    <col min="5" max="5" width="4" bestFit="1" customWidth="1"/>
    <col min="6" max="6" width="2.5" bestFit="1" customWidth="1"/>
    <col min="7" max="7" width="3.625" bestFit="1" customWidth="1"/>
    <col min="8" max="8" width="4" bestFit="1" customWidth="1"/>
    <col min="9" max="9" width="2.625" bestFit="1" customWidth="1"/>
    <col min="10" max="10" width="3.25" bestFit="1" customWidth="1"/>
    <col min="11" max="11" width="3.875" bestFit="1" customWidth="1"/>
    <col min="12" max="12" width="3.125" bestFit="1" customWidth="1"/>
  </cols>
  <sheetData>
    <row r="1" spans="2:12" ht="15" thickBot="1"/>
    <row r="2" spans="2:12" ht="27.75" thickTop="1">
      <c r="B2" s="35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2:12">
      <c r="B3" s="29" t="s">
        <v>0</v>
      </c>
      <c r="C3" s="31" t="s">
        <v>1</v>
      </c>
      <c r="D3" s="33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2" t="s">
        <v>10</v>
      </c>
    </row>
    <row r="4" spans="2:12">
      <c r="B4" s="30"/>
      <c r="C4" s="32"/>
      <c r="D4" s="34"/>
      <c r="E4" s="25"/>
      <c r="F4" s="25"/>
      <c r="G4" s="25"/>
      <c r="H4" s="25"/>
      <c r="I4" s="25"/>
      <c r="J4" s="25"/>
      <c r="K4" s="25"/>
      <c r="L4" s="23"/>
    </row>
    <row r="5" spans="2:12" ht="27.75">
      <c r="B5" s="26" t="s">
        <v>11</v>
      </c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2:12" ht="21">
      <c r="B6" s="1">
        <v>1</v>
      </c>
      <c r="C6" s="20" t="s">
        <v>14</v>
      </c>
      <c r="D6" s="14">
        <v>6</v>
      </c>
      <c r="E6" s="14">
        <v>0</v>
      </c>
      <c r="F6" s="14">
        <v>5</v>
      </c>
      <c r="G6" s="14">
        <v>0</v>
      </c>
      <c r="H6" s="14">
        <v>1</v>
      </c>
      <c r="I6" s="14">
        <v>17</v>
      </c>
      <c r="J6" s="14">
        <v>3</v>
      </c>
      <c r="K6" s="14">
        <f>I6-J6</f>
        <v>14</v>
      </c>
      <c r="L6" s="15">
        <f>F6*3+G6</f>
        <v>15</v>
      </c>
    </row>
    <row r="7" spans="2:12" ht="21">
      <c r="B7" s="2">
        <v>2</v>
      </c>
      <c r="C7" s="20" t="s">
        <v>15</v>
      </c>
      <c r="D7" s="14">
        <v>6</v>
      </c>
      <c r="E7" s="14">
        <v>0</v>
      </c>
      <c r="F7" s="14">
        <v>2</v>
      </c>
      <c r="G7" s="14">
        <v>1</v>
      </c>
      <c r="H7" s="14">
        <v>3</v>
      </c>
      <c r="I7" s="14">
        <v>9</v>
      </c>
      <c r="J7" s="14">
        <v>10</v>
      </c>
      <c r="K7" s="14">
        <f t="shared" ref="K7:K9" si="0">I7-J7</f>
        <v>-1</v>
      </c>
      <c r="L7" s="15">
        <f t="shared" ref="L7:L9" si="1">F7*3+G7</f>
        <v>7</v>
      </c>
    </row>
    <row r="8" spans="2:12" ht="21">
      <c r="B8" s="2">
        <v>3</v>
      </c>
      <c r="C8" s="20" t="s">
        <v>16</v>
      </c>
      <c r="D8" s="14">
        <v>6</v>
      </c>
      <c r="E8" s="14">
        <v>0</v>
      </c>
      <c r="F8" s="14">
        <v>2</v>
      </c>
      <c r="G8" s="14">
        <v>1</v>
      </c>
      <c r="H8" s="14">
        <v>3</v>
      </c>
      <c r="I8" s="14">
        <v>5</v>
      </c>
      <c r="J8" s="14">
        <v>8</v>
      </c>
      <c r="K8" s="14">
        <f t="shared" si="0"/>
        <v>-3</v>
      </c>
      <c r="L8" s="15">
        <f t="shared" si="1"/>
        <v>7</v>
      </c>
    </row>
    <row r="9" spans="2:12" ht="21">
      <c r="B9" s="3">
        <v>4</v>
      </c>
      <c r="C9" s="20" t="s">
        <v>17</v>
      </c>
      <c r="D9" s="14">
        <v>6</v>
      </c>
      <c r="E9" s="14">
        <v>0</v>
      </c>
      <c r="F9" s="14">
        <v>1</v>
      </c>
      <c r="G9" s="14">
        <v>2</v>
      </c>
      <c r="H9" s="14">
        <v>3</v>
      </c>
      <c r="I9" s="14">
        <v>3</v>
      </c>
      <c r="J9" s="14">
        <v>13</v>
      </c>
      <c r="K9" s="14">
        <f t="shared" si="0"/>
        <v>-10</v>
      </c>
      <c r="L9" s="15">
        <f t="shared" si="1"/>
        <v>5</v>
      </c>
    </row>
    <row r="10" spans="2:12" ht="27.75">
      <c r="B10" s="26" t="s">
        <v>12</v>
      </c>
      <c r="C10" s="27"/>
      <c r="D10" s="27"/>
      <c r="E10" s="27"/>
      <c r="F10" s="27"/>
      <c r="G10" s="27"/>
      <c r="H10" s="27"/>
      <c r="I10" s="27"/>
      <c r="J10" s="27"/>
      <c r="K10" s="27"/>
      <c r="L10" s="28"/>
    </row>
    <row r="11" spans="2:12" ht="21">
      <c r="B11" s="4">
        <v>1</v>
      </c>
      <c r="C11" s="20" t="s">
        <v>18</v>
      </c>
      <c r="D11" s="14">
        <v>6</v>
      </c>
      <c r="E11" s="14">
        <v>0</v>
      </c>
      <c r="F11" s="14">
        <v>4</v>
      </c>
      <c r="G11" s="14">
        <v>2</v>
      </c>
      <c r="H11" s="14">
        <v>0</v>
      </c>
      <c r="I11" s="14">
        <v>8</v>
      </c>
      <c r="J11" s="14">
        <v>2</v>
      </c>
      <c r="K11" s="14">
        <f>I11-J11</f>
        <v>6</v>
      </c>
      <c r="L11" s="15">
        <f>F11*3+G11</f>
        <v>14</v>
      </c>
    </row>
    <row r="12" spans="2:12" ht="21">
      <c r="B12" s="5">
        <v>2</v>
      </c>
      <c r="C12" s="20" t="s">
        <v>19</v>
      </c>
      <c r="D12" s="14">
        <v>6</v>
      </c>
      <c r="E12" s="14">
        <v>0</v>
      </c>
      <c r="F12" s="14">
        <v>2</v>
      </c>
      <c r="G12" s="14">
        <v>1</v>
      </c>
      <c r="H12" s="14">
        <v>3</v>
      </c>
      <c r="I12" s="14">
        <v>8</v>
      </c>
      <c r="J12" s="14">
        <v>9</v>
      </c>
      <c r="K12" s="14">
        <f t="shared" ref="K12:K14" si="2">I12-J12</f>
        <v>-1</v>
      </c>
      <c r="L12" s="15">
        <f t="shared" ref="L12:L14" si="3">F12*3+G12</f>
        <v>7</v>
      </c>
    </row>
    <row r="13" spans="2:12" ht="21">
      <c r="B13" s="5">
        <v>3</v>
      </c>
      <c r="C13" s="20" t="s">
        <v>20</v>
      </c>
      <c r="D13" s="14">
        <v>6</v>
      </c>
      <c r="E13" s="14">
        <v>0</v>
      </c>
      <c r="F13" s="14">
        <v>1</v>
      </c>
      <c r="G13" s="14">
        <v>3</v>
      </c>
      <c r="H13" s="14">
        <v>2</v>
      </c>
      <c r="I13" s="14">
        <v>5</v>
      </c>
      <c r="J13" s="14">
        <v>6</v>
      </c>
      <c r="K13" s="14">
        <f t="shared" si="2"/>
        <v>-1</v>
      </c>
      <c r="L13" s="15">
        <f t="shared" si="3"/>
        <v>6</v>
      </c>
    </row>
    <row r="14" spans="2:12" ht="21">
      <c r="B14" s="6">
        <v>4</v>
      </c>
      <c r="C14" s="20" t="s">
        <v>21</v>
      </c>
      <c r="D14" s="14">
        <v>6</v>
      </c>
      <c r="E14" s="14">
        <v>0</v>
      </c>
      <c r="F14" s="14">
        <v>1</v>
      </c>
      <c r="G14" s="14">
        <v>2</v>
      </c>
      <c r="H14" s="14">
        <v>3</v>
      </c>
      <c r="I14" s="14">
        <v>4</v>
      </c>
      <c r="J14" s="14">
        <v>8</v>
      </c>
      <c r="K14" s="14">
        <f t="shared" si="2"/>
        <v>-4</v>
      </c>
      <c r="L14" s="15">
        <f t="shared" si="3"/>
        <v>5</v>
      </c>
    </row>
    <row r="15" spans="2:12" ht="27.75">
      <c r="B15" s="26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spans="2:12" ht="21">
      <c r="B16" s="7">
        <v>1</v>
      </c>
      <c r="C16" s="13" t="s">
        <v>22</v>
      </c>
      <c r="D16" s="18">
        <v>6</v>
      </c>
      <c r="E16" s="18">
        <v>0</v>
      </c>
      <c r="F16" s="18">
        <v>5</v>
      </c>
      <c r="G16" s="18">
        <v>1</v>
      </c>
      <c r="H16" s="18">
        <v>0</v>
      </c>
      <c r="I16" s="18">
        <v>17</v>
      </c>
      <c r="J16" s="18">
        <v>4</v>
      </c>
      <c r="K16" s="18">
        <f>I16-J16</f>
        <v>13</v>
      </c>
      <c r="L16" s="19">
        <f>F16*3+G16</f>
        <v>16</v>
      </c>
    </row>
    <row r="17" spans="2:16" ht="21">
      <c r="B17" s="8">
        <v>2</v>
      </c>
      <c r="C17" s="20" t="s">
        <v>23</v>
      </c>
      <c r="D17" s="14">
        <v>6</v>
      </c>
      <c r="E17" s="14">
        <v>0</v>
      </c>
      <c r="F17" s="14">
        <v>3</v>
      </c>
      <c r="G17" s="14">
        <v>0</v>
      </c>
      <c r="H17" s="14">
        <v>3</v>
      </c>
      <c r="I17" s="14">
        <v>5</v>
      </c>
      <c r="J17" s="14">
        <v>9</v>
      </c>
      <c r="K17" s="14">
        <f t="shared" ref="K17:K19" si="4">I17-J17</f>
        <v>-4</v>
      </c>
      <c r="L17" s="15">
        <f t="shared" ref="L17:L19" si="5">F17*3+G17</f>
        <v>9</v>
      </c>
    </row>
    <row r="18" spans="2:16" ht="21">
      <c r="B18" s="8">
        <v>3</v>
      </c>
      <c r="C18" s="20" t="s">
        <v>24</v>
      </c>
      <c r="D18" s="14">
        <v>6</v>
      </c>
      <c r="E18" s="14">
        <v>0</v>
      </c>
      <c r="F18" s="14">
        <v>1</v>
      </c>
      <c r="G18" s="14">
        <v>3</v>
      </c>
      <c r="H18" s="14">
        <v>2</v>
      </c>
      <c r="I18" s="14">
        <v>9</v>
      </c>
      <c r="J18" s="14">
        <v>9</v>
      </c>
      <c r="K18" s="14">
        <f t="shared" si="4"/>
        <v>0</v>
      </c>
      <c r="L18" s="15">
        <f t="shared" si="5"/>
        <v>6</v>
      </c>
    </row>
    <row r="19" spans="2:16" ht="21.75" thickBot="1">
      <c r="B19" s="9">
        <v>4</v>
      </c>
      <c r="C19" s="21" t="s">
        <v>25</v>
      </c>
      <c r="D19" s="16">
        <v>6</v>
      </c>
      <c r="E19" s="16">
        <v>0</v>
      </c>
      <c r="F19" s="16">
        <v>0</v>
      </c>
      <c r="G19" s="16">
        <v>2</v>
      </c>
      <c r="H19" s="16">
        <v>4</v>
      </c>
      <c r="I19" s="16">
        <v>4</v>
      </c>
      <c r="J19" s="16">
        <v>13</v>
      </c>
      <c r="K19" s="16">
        <f t="shared" si="4"/>
        <v>-9</v>
      </c>
      <c r="L19" s="17">
        <f t="shared" si="5"/>
        <v>2</v>
      </c>
    </row>
    <row r="20" spans="2:16" ht="15" thickTop="1"/>
    <row r="21" spans="2:16" ht="28.5" thickBot="1">
      <c r="B21" s="26" t="s">
        <v>26</v>
      </c>
      <c r="C21" s="27"/>
      <c r="D21" s="27"/>
      <c r="E21" s="27"/>
      <c r="F21" s="27"/>
      <c r="G21" s="27"/>
      <c r="H21" s="27"/>
      <c r="I21" s="27"/>
      <c r="J21" s="27"/>
      <c r="K21" s="27"/>
      <c r="L21" s="28"/>
    </row>
    <row r="22" spans="2:16" ht="21" customHeight="1" thickTop="1">
      <c r="B22" s="42" t="s">
        <v>0</v>
      </c>
      <c r="C22" s="42" t="s">
        <v>1</v>
      </c>
      <c r="D22" s="40" t="s">
        <v>2</v>
      </c>
      <c r="E22" s="38" t="s">
        <v>3</v>
      </c>
      <c r="F22" s="38" t="s">
        <v>4</v>
      </c>
      <c r="G22" s="38" t="s">
        <v>5</v>
      </c>
      <c r="H22" s="38" t="s">
        <v>6</v>
      </c>
      <c r="I22" s="38" t="s">
        <v>7</v>
      </c>
      <c r="J22" s="38" t="s">
        <v>8</v>
      </c>
      <c r="K22" s="38" t="s">
        <v>9</v>
      </c>
      <c r="L22" s="39" t="s">
        <v>10</v>
      </c>
      <c r="M22" s="55" t="s">
        <v>29</v>
      </c>
      <c r="N22" s="56"/>
      <c r="O22" s="56"/>
      <c r="P22" s="57"/>
    </row>
    <row r="23" spans="2:16" ht="21" customHeight="1">
      <c r="B23" s="30"/>
      <c r="C23" s="30"/>
      <c r="D23" s="41"/>
      <c r="E23" s="25"/>
      <c r="F23" s="25"/>
      <c r="G23" s="25"/>
      <c r="H23" s="25"/>
      <c r="I23" s="25"/>
      <c r="J23" s="25"/>
      <c r="K23" s="25"/>
      <c r="L23" s="23"/>
      <c r="M23" s="58"/>
      <c r="N23" s="59"/>
      <c r="O23" s="59"/>
      <c r="P23" s="60"/>
    </row>
    <row r="24" spans="2:16" ht="21">
      <c r="B24" s="12">
        <v>1</v>
      </c>
      <c r="C24" s="20" t="str">
        <f>C6</f>
        <v>فريق 1</v>
      </c>
      <c r="D24" s="14">
        <f>D6</f>
        <v>6</v>
      </c>
      <c r="E24" s="14">
        <f>E6</f>
        <v>0</v>
      </c>
      <c r="F24" s="14">
        <f>F6</f>
        <v>5</v>
      </c>
      <c r="G24" s="14">
        <f>G6</f>
        <v>0</v>
      </c>
      <c r="H24" s="14">
        <f>H6</f>
        <v>1</v>
      </c>
      <c r="I24" s="14">
        <f>I6</f>
        <v>17</v>
      </c>
      <c r="J24" s="14">
        <f>J6</f>
        <v>3</v>
      </c>
      <c r="K24" s="14">
        <f>K6</f>
        <v>14</v>
      </c>
      <c r="L24" s="15">
        <f>L6</f>
        <v>15</v>
      </c>
      <c r="M24" s="61" t="s">
        <v>30</v>
      </c>
      <c r="N24" s="62"/>
      <c r="O24" s="62"/>
      <c r="P24" s="63"/>
    </row>
    <row r="25" spans="2:16" ht="21">
      <c r="B25" s="10">
        <v>2</v>
      </c>
      <c r="C25" s="20" t="str">
        <f>C11</f>
        <v>فريق 5</v>
      </c>
      <c r="D25" s="14">
        <f>D11</f>
        <v>6</v>
      </c>
      <c r="E25" s="14">
        <f>E11</f>
        <v>0</v>
      </c>
      <c r="F25" s="14">
        <f>F11</f>
        <v>4</v>
      </c>
      <c r="G25" s="14">
        <f>G11</f>
        <v>2</v>
      </c>
      <c r="H25" s="14">
        <f>H11</f>
        <v>0</v>
      </c>
      <c r="I25" s="14">
        <f>I11</f>
        <v>8</v>
      </c>
      <c r="J25" s="14">
        <f>J11</f>
        <v>2</v>
      </c>
      <c r="K25" s="14">
        <f>K11</f>
        <v>6</v>
      </c>
      <c r="L25" s="15">
        <f>L11</f>
        <v>14</v>
      </c>
      <c r="M25" s="61" t="s">
        <v>31</v>
      </c>
      <c r="N25" s="62"/>
      <c r="O25" s="62"/>
      <c r="P25" s="63"/>
    </row>
    <row r="26" spans="2:16" ht="21">
      <c r="B26" s="10">
        <v>3</v>
      </c>
      <c r="C26" s="20" t="str">
        <f>C16</f>
        <v>فريق 9</v>
      </c>
      <c r="D26" s="14">
        <f>D16</f>
        <v>6</v>
      </c>
      <c r="E26" s="14">
        <f>E16</f>
        <v>0</v>
      </c>
      <c r="F26" s="14">
        <f>F16</f>
        <v>5</v>
      </c>
      <c r="G26" s="14">
        <f>G16</f>
        <v>1</v>
      </c>
      <c r="H26" s="14">
        <f>H16</f>
        <v>0</v>
      </c>
      <c r="I26" s="14">
        <f>I16</f>
        <v>17</v>
      </c>
      <c r="J26" s="14">
        <f>J16</f>
        <v>4</v>
      </c>
      <c r="K26" s="14">
        <f>K16</f>
        <v>13</v>
      </c>
      <c r="L26" s="15">
        <f>L16</f>
        <v>16</v>
      </c>
      <c r="M26" s="61" t="s">
        <v>32</v>
      </c>
      <c r="N26" s="62"/>
      <c r="O26" s="62"/>
      <c r="P26" s="63"/>
    </row>
    <row r="27" spans="2:16" ht="21.75" thickBot="1">
      <c r="B27" s="11">
        <v>4</v>
      </c>
      <c r="C27" s="54" t="str">
        <f>IF($O$39&lt;&gt;6,"",INDEX($C$35:$C$37,MATCH($B35,$O35:$O37,0)))</f>
        <v>فريق 10</v>
      </c>
      <c r="D27" s="16">
        <f>IF($O$39&lt;&gt;6,"",INDEX(D$35:D$37,MATCH($B35,$O35:$O37,0)))</f>
        <v>6</v>
      </c>
      <c r="E27" s="16">
        <f t="shared" ref="E27:L27" si="6">IF($O$39&lt;&gt;6,"",INDEX(E$35:E$37,MATCH($B35,$O35:$O37,0)))</f>
        <v>0</v>
      </c>
      <c r="F27" s="16">
        <f t="shared" si="6"/>
        <v>3</v>
      </c>
      <c r="G27" s="16">
        <f t="shared" si="6"/>
        <v>0</v>
      </c>
      <c r="H27" s="16">
        <f t="shared" si="6"/>
        <v>3</v>
      </c>
      <c r="I27" s="16">
        <f t="shared" si="6"/>
        <v>5</v>
      </c>
      <c r="J27" s="16">
        <f t="shared" si="6"/>
        <v>9</v>
      </c>
      <c r="K27" s="16">
        <f t="shared" si="6"/>
        <v>-4</v>
      </c>
      <c r="L27" s="17">
        <f t="shared" si="6"/>
        <v>9</v>
      </c>
      <c r="M27" s="64" t="s">
        <v>33</v>
      </c>
      <c r="N27" s="65"/>
      <c r="O27" s="65"/>
      <c r="P27" s="66"/>
    </row>
    <row r="28" spans="2:16" ht="15" thickTop="1"/>
    <row r="32" spans="2:16" ht="15" thickBot="1"/>
    <row r="33" spans="2:20" ht="14.25" customHeight="1" thickTop="1">
      <c r="B33" s="46" t="s">
        <v>0</v>
      </c>
      <c r="C33" s="47" t="s">
        <v>1</v>
      </c>
      <c r="D33" s="47" t="s">
        <v>2</v>
      </c>
      <c r="E33" s="47" t="s">
        <v>3</v>
      </c>
      <c r="F33" s="47" t="s">
        <v>4</v>
      </c>
      <c r="G33" s="47" t="s">
        <v>5</v>
      </c>
      <c r="H33" s="47" t="s">
        <v>6</v>
      </c>
      <c r="I33" s="47" t="s">
        <v>7</v>
      </c>
      <c r="J33" s="47" t="s">
        <v>8</v>
      </c>
      <c r="K33" s="47" t="s">
        <v>9</v>
      </c>
      <c r="L33" s="48" t="s">
        <v>10</v>
      </c>
    </row>
    <row r="34" spans="2:20" ht="14.25" customHeight="1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43" t="s">
        <v>27</v>
      </c>
      <c r="N34" s="43"/>
      <c r="O34" s="43" t="s">
        <v>28</v>
      </c>
      <c r="P34" s="43" t="s">
        <v>7</v>
      </c>
      <c r="Q34" s="43" t="s">
        <v>8</v>
      </c>
      <c r="R34" s="43" t="s">
        <v>4</v>
      </c>
      <c r="S34" s="43" t="s">
        <v>5</v>
      </c>
      <c r="T34" s="43" t="s">
        <v>6</v>
      </c>
    </row>
    <row r="35" spans="2:20" ht="21">
      <c r="B35" s="52">
        <v>1</v>
      </c>
      <c r="C35" s="14" t="str">
        <f>C7</f>
        <v>فريق 2</v>
      </c>
      <c r="D35" s="14">
        <f t="shared" ref="D35:L35" si="7">D7</f>
        <v>6</v>
      </c>
      <c r="E35" s="14">
        <f t="shared" si="7"/>
        <v>0</v>
      </c>
      <c r="F35" s="14">
        <f t="shared" si="7"/>
        <v>2</v>
      </c>
      <c r="G35" s="14">
        <f>G7</f>
        <v>1</v>
      </c>
      <c r="H35" s="14">
        <f>H7</f>
        <v>3</v>
      </c>
      <c r="I35" s="14">
        <f t="shared" si="7"/>
        <v>9</v>
      </c>
      <c r="J35" s="14">
        <f t="shared" si="7"/>
        <v>10</v>
      </c>
      <c r="K35" s="14">
        <f t="shared" si="7"/>
        <v>-1</v>
      </c>
      <c r="L35" s="15">
        <f t="shared" si="7"/>
        <v>7</v>
      </c>
      <c r="M35" s="43">
        <f>RANK(K35,K35:K37,1)</f>
        <v>2</v>
      </c>
      <c r="N35" s="43">
        <f>(L35*1000000)+(M35*10000)+(I35*1000)+(D35*100)</f>
        <v>7029600</v>
      </c>
      <c r="O35" s="43">
        <f>RANK(N35,$N$35:$N$37,0)</f>
        <v>2</v>
      </c>
      <c r="P35" s="44">
        <f>RANK(I35,$I$34:$I$37,0)+COUNTIF($I$35:I35,I35)-1</f>
        <v>1</v>
      </c>
      <c r="Q35" s="44">
        <f>RANK(J35,$J$35:$J$37,1)+COUNTIF($J$35:J35,J35)-1</f>
        <v>3</v>
      </c>
      <c r="R35" s="44">
        <f>RANK(F35,$F$35:$F$37,1)+COUNTIF($F$35:F35,F35)-1</f>
        <v>1</v>
      </c>
      <c r="S35" s="44">
        <f>RANK(G35,$G$35:$G$37,1)+COUNTIF($G$35:G35,G35)-1</f>
        <v>2</v>
      </c>
      <c r="T35" s="44">
        <f>RANK(H35,$H$35:$H$37,1)+COUNTIF($H$35:H35,H35)-1</f>
        <v>1</v>
      </c>
    </row>
    <row r="36" spans="2:20" ht="21">
      <c r="B36" s="52">
        <v>2</v>
      </c>
      <c r="C36" s="14" t="str">
        <f>C12</f>
        <v>فريق 6</v>
      </c>
      <c r="D36" s="14">
        <f t="shared" ref="D36:L36" si="8">D12</f>
        <v>6</v>
      </c>
      <c r="E36" s="14">
        <f t="shared" si="8"/>
        <v>0</v>
      </c>
      <c r="F36" s="14">
        <f t="shared" si="8"/>
        <v>2</v>
      </c>
      <c r="G36" s="14">
        <f t="shared" si="8"/>
        <v>1</v>
      </c>
      <c r="H36" s="14">
        <f t="shared" si="8"/>
        <v>3</v>
      </c>
      <c r="I36" s="14">
        <f t="shared" si="8"/>
        <v>8</v>
      </c>
      <c r="J36" s="14">
        <f t="shared" si="8"/>
        <v>9</v>
      </c>
      <c r="K36" s="14">
        <f t="shared" si="8"/>
        <v>-1</v>
      </c>
      <c r="L36" s="15">
        <f t="shared" si="8"/>
        <v>7</v>
      </c>
      <c r="M36" s="43">
        <f t="shared" ref="M36:M37" si="9">RANK(K36,K36:K38,1)</f>
        <v>2</v>
      </c>
      <c r="N36" s="43">
        <f>(L36*1000000)+(M36*10000)+(I36*1000)+(D36*99)</f>
        <v>7028594</v>
      </c>
      <c r="O36" s="43">
        <f t="shared" ref="O36:O37" si="10">RANK(N36,$N$35:$N$37,0)</f>
        <v>3</v>
      </c>
      <c r="P36" s="44">
        <f>RANK(I36,$I$34:$I$37,0)+COUNTIF($I$35:I36,I36)-1</f>
        <v>2</v>
      </c>
      <c r="Q36" s="44">
        <f>RANK(J36,$J$35:$J$37,1)+COUNTIF($J$35:J36,J36)-1</f>
        <v>1</v>
      </c>
      <c r="R36" s="44">
        <f>RANK(F36,$F$35:$F$37,1)+COUNTIF($F$35:F36,F36)-1</f>
        <v>2</v>
      </c>
      <c r="S36" s="44">
        <f>RANK(G36,$G$35:$G$37,1)+COUNTIF($G$35:G36,G36)-1</f>
        <v>3</v>
      </c>
      <c r="T36" s="44">
        <f>RANK(H36,$H$35:$H$37,1)+COUNTIF($H$35:H36,H36)-1</f>
        <v>2</v>
      </c>
    </row>
    <row r="37" spans="2:20" ht="21">
      <c r="B37" s="52">
        <v>3</v>
      </c>
      <c r="C37" s="14" t="str">
        <f>C17</f>
        <v>فريق 10</v>
      </c>
      <c r="D37" s="14">
        <f t="shared" ref="D37:L37" si="11">D17</f>
        <v>6</v>
      </c>
      <c r="E37" s="14">
        <f t="shared" si="11"/>
        <v>0</v>
      </c>
      <c r="F37" s="14">
        <f t="shared" si="11"/>
        <v>3</v>
      </c>
      <c r="G37" s="14">
        <f t="shared" si="11"/>
        <v>0</v>
      </c>
      <c r="H37" s="14">
        <f t="shared" si="11"/>
        <v>3</v>
      </c>
      <c r="I37" s="14">
        <f t="shared" si="11"/>
        <v>5</v>
      </c>
      <c r="J37" s="14">
        <f t="shared" si="11"/>
        <v>9</v>
      </c>
      <c r="K37" s="14">
        <f t="shared" si="11"/>
        <v>-4</v>
      </c>
      <c r="L37" s="15">
        <f t="shared" si="11"/>
        <v>9</v>
      </c>
      <c r="M37" s="43">
        <f t="shared" si="9"/>
        <v>1</v>
      </c>
      <c r="N37" s="43">
        <f>(L37*1000000)+(M37*10000)+(I37*1000)+(D37*98)</f>
        <v>9015588</v>
      </c>
      <c r="O37" s="43">
        <f t="shared" si="10"/>
        <v>1</v>
      </c>
      <c r="P37" s="44">
        <f>RANK(I37,$I$34:$I$37,0)+COUNTIF($I$35:I37,I37)-1</f>
        <v>3</v>
      </c>
      <c r="Q37" s="44">
        <f>RANK(J37,$J$35:$J$37,1)+COUNTIF($J$35:J37,J37)-1</f>
        <v>2</v>
      </c>
      <c r="R37" s="44">
        <f>RANK(F37,$F$35:$F$37,1)+COUNTIF($F$35:F37,F37)-1</f>
        <v>3</v>
      </c>
      <c r="S37" s="44">
        <f>RANK(G37,$G$35:$G$37,1)+COUNTIF($G$35:G37,G37)-1</f>
        <v>1</v>
      </c>
      <c r="T37" s="44">
        <f>RANK(H37,$H$35:$H$37,1)+COUNTIF($H$35:H37,H37)-1</f>
        <v>3</v>
      </c>
    </row>
    <row r="38" spans="2:20" ht="21.75" thickBot="1">
      <c r="B38" s="53"/>
      <c r="C38" s="16"/>
      <c r="D38" s="16"/>
      <c r="E38" s="16"/>
      <c r="F38" s="16"/>
      <c r="G38" s="16"/>
      <c r="H38" s="16"/>
      <c r="I38" s="16"/>
      <c r="J38" s="16"/>
      <c r="K38" s="16"/>
      <c r="L38" s="17"/>
      <c r="M38" s="43"/>
      <c r="N38" s="43"/>
      <c r="O38" s="43"/>
      <c r="P38" s="44"/>
      <c r="Q38" s="44"/>
      <c r="R38" s="44"/>
      <c r="S38" s="44"/>
      <c r="T38" s="44"/>
    </row>
    <row r="39" spans="2:20" ht="15.75" thickTop="1">
      <c r="C39" s="44"/>
      <c r="M39" s="43"/>
      <c r="N39" s="43"/>
      <c r="O39" s="45">
        <f t="shared" ref="O39" si="12">SUM(O35:O38)</f>
        <v>6</v>
      </c>
      <c r="P39" s="45">
        <f t="shared" ref="P39:T39" si="13">SUM(P35:P38)</f>
        <v>6</v>
      </c>
      <c r="Q39" s="45">
        <f t="shared" si="13"/>
        <v>6</v>
      </c>
      <c r="R39" s="45">
        <f t="shared" si="13"/>
        <v>6</v>
      </c>
      <c r="S39" s="45">
        <f t="shared" si="13"/>
        <v>6</v>
      </c>
      <c r="T39" s="45">
        <f t="shared" si="13"/>
        <v>6</v>
      </c>
    </row>
    <row r="40" spans="2:20">
      <c r="C40" s="44"/>
    </row>
    <row r="41" spans="2:20">
      <c r="C41" s="44"/>
    </row>
  </sheetData>
  <mergeCells count="43">
    <mergeCell ref="M22:P23"/>
    <mergeCell ref="M24:P24"/>
    <mergeCell ref="M25:P25"/>
    <mergeCell ref="M26:P26"/>
    <mergeCell ref="M27:P27"/>
    <mergeCell ref="L33:L34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G33:G34"/>
    <mergeCell ref="H33:H34"/>
    <mergeCell ref="I33:I34"/>
    <mergeCell ref="J33:J34"/>
    <mergeCell ref="K33:K34"/>
    <mergeCell ref="B33:B34"/>
    <mergeCell ref="C33:C34"/>
    <mergeCell ref="D33:D34"/>
    <mergeCell ref="E33:E34"/>
    <mergeCell ref="F33:F34"/>
    <mergeCell ref="B21:L21"/>
    <mergeCell ref="K3:K4"/>
    <mergeCell ref="L3:L4"/>
    <mergeCell ref="B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B5:L5"/>
    <mergeCell ref="B10:L10"/>
    <mergeCell ref="B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TOSHIBA</cp:lastModifiedBy>
  <dcterms:created xsi:type="dcterms:W3CDTF">2018-08-29T10:58:25Z</dcterms:created>
  <dcterms:modified xsi:type="dcterms:W3CDTF">2018-08-29T16:15:26Z</dcterms:modified>
</cp:coreProperties>
</file>