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120" windowWidth="15345" windowHeight="44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9" i="1"/>
  <c r="D20" i="1"/>
  <c r="D21" i="1"/>
  <c r="D22" i="1"/>
  <c r="D24" i="1"/>
  <c r="D25" i="1"/>
  <c r="D26" i="1"/>
  <c r="D27" i="1"/>
  <c r="D30" i="1"/>
  <c r="D31" i="1"/>
  <c r="D32" i="1"/>
  <c r="D33" i="1"/>
  <c r="D36" i="1"/>
  <c r="D37" i="1"/>
  <c r="D38" i="1"/>
  <c r="D39" i="1"/>
  <c r="D40" i="1"/>
  <c r="D43" i="1"/>
  <c r="D44" i="1"/>
  <c r="D45" i="1"/>
  <c r="D46" i="1"/>
  <c r="D51" i="1"/>
  <c r="D52" i="1"/>
  <c r="D53" i="1"/>
  <c r="D54" i="1"/>
  <c r="D58" i="1"/>
  <c r="D59" i="1"/>
  <c r="D60" i="1"/>
  <c r="D61" i="1"/>
  <c r="D62" i="1"/>
  <c r="D63" i="1"/>
  <c r="D64" i="1"/>
  <c r="D65" i="1"/>
  <c r="D69" i="1"/>
  <c r="D70" i="1"/>
  <c r="D71" i="1"/>
  <c r="D72" i="1"/>
  <c r="D73" i="1"/>
  <c r="D76" i="1"/>
  <c r="D77" i="1"/>
  <c r="D78" i="1"/>
  <c r="D79" i="1"/>
  <c r="D80" i="1"/>
  <c r="D81" i="1"/>
  <c r="D82" i="1"/>
  <c r="D83" i="1"/>
  <c r="D86" i="1"/>
  <c r="D87" i="1"/>
  <c r="D88" i="1"/>
  <c r="D89" i="1"/>
  <c r="D90" i="1"/>
  <c r="D91" i="1"/>
  <c r="D96" i="1"/>
  <c r="D97" i="1"/>
  <c r="D98" i="1"/>
  <c r="D99" i="1"/>
  <c r="D100" i="1"/>
  <c r="D101" i="1"/>
  <c r="D102" i="1"/>
  <c r="D103" i="1"/>
  <c r="D104" i="1"/>
  <c r="D107" i="1"/>
  <c r="D108" i="1"/>
  <c r="D109" i="1"/>
  <c r="D110" i="1"/>
  <c r="D111" i="1"/>
  <c r="D112" i="1"/>
  <c r="D115" i="1"/>
  <c r="D116" i="1"/>
  <c r="D117" i="1"/>
  <c r="D118" i="1"/>
  <c r="D119" i="1"/>
  <c r="D123" i="1"/>
  <c r="D124" i="1"/>
  <c r="D125" i="1"/>
  <c r="D126" i="1"/>
  <c r="D127" i="1"/>
  <c r="D128" i="1"/>
  <c r="D129" i="1"/>
  <c r="D130" i="1"/>
  <c r="D131" i="1"/>
  <c r="D134" i="1"/>
  <c r="D135" i="1"/>
  <c r="D136" i="1"/>
  <c r="D140" i="1"/>
  <c r="D141" i="1"/>
  <c r="D142" i="1"/>
  <c r="D143" i="1"/>
  <c r="D146" i="1"/>
  <c r="D147" i="1"/>
  <c r="D148" i="1"/>
  <c r="D149" i="1"/>
  <c r="D150" i="1"/>
  <c r="D152" i="1"/>
  <c r="D153" i="1"/>
  <c r="D154" i="1"/>
  <c r="D155" i="1"/>
  <c r="D156" i="1"/>
  <c r="D157" i="1"/>
  <c r="D158" i="1"/>
  <c r="D160" i="1"/>
  <c r="D161" i="1"/>
  <c r="D162" i="1"/>
  <c r="D163" i="1"/>
  <c r="D164" i="1"/>
  <c r="D165" i="1"/>
  <c r="D166" i="1"/>
  <c r="D169" i="1"/>
  <c r="D170" i="1"/>
  <c r="D171" i="1"/>
  <c r="D172" i="1"/>
  <c r="D175" i="1"/>
  <c r="D176" i="1"/>
  <c r="D177" i="1"/>
  <c r="D178" i="1"/>
  <c r="D179" i="1"/>
  <c r="D180" i="1"/>
  <c r="D181" i="1"/>
  <c r="D182" i="1"/>
  <c r="D185" i="1"/>
  <c r="D186" i="1"/>
  <c r="D187" i="1"/>
  <c r="D188" i="1"/>
  <c r="D191" i="1"/>
  <c r="D192" i="1"/>
  <c r="D193" i="1"/>
  <c r="D194" i="1"/>
  <c r="D195" i="1"/>
  <c r="D196" i="1"/>
  <c r="D197" i="1"/>
  <c r="D198" i="1"/>
  <c r="D201" i="1"/>
  <c r="D202" i="1"/>
  <c r="D203" i="1"/>
  <c r="D204" i="1"/>
  <c r="D205" i="1"/>
  <c r="D206" i="1"/>
  <c r="D207" i="1"/>
  <c r="D213" i="1"/>
  <c r="D214" i="1"/>
  <c r="D215" i="1"/>
  <c r="D216" i="1"/>
  <c r="I9" i="1" l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5" i="1"/>
  <c r="J5" i="1"/>
  <c r="I6" i="1"/>
  <c r="J6" i="1"/>
  <c r="I7" i="1"/>
  <c r="J7" i="1"/>
  <c r="I8" i="1"/>
  <c r="J8" i="1"/>
  <c r="J4" i="1"/>
  <c r="I4" i="1"/>
  <c r="G4" i="1" l="1"/>
  <c r="H4" i="1"/>
  <c r="F5" i="1" l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39" i="1"/>
  <c r="G39" i="1"/>
  <c r="H39" i="1"/>
  <c r="F40" i="1"/>
  <c r="G40" i="1"/>
  <c r="H40" i="1"/>
  <c r="F41" i="1"/>
  <c r="G41" i="1"/>
  <c r="H41" i="1"/>
  <c r="F42" i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70" i="1"/>
  <c r="G70" i="1"/>
  <c r="H70" i="1"/>
  <c r="F71" i="1"/>
  <c r="G71" i="1"/>
  <c r="H71" i="1"/>
  <c r="F72" i="1"/>
  <c r="G72" i="1"/>
  <c r="H72" i="1"/>
  <c r="F73" i="1"/>
  <c r="G73" i="1"/>
  <c r="H73" i="1"/>
  <c r="F74" i="1"/>
  <c r="G74" i="1"/>
  <c r="H74" i="1"/>
  <c r="F75" i="1"/>
  <c r="G75" i="1"/>
  <c r="H75" i="1"/>
  <c r="F76" i="1"/>
  <c r="G76" i="1"/>
  <c r="H76" i="1"/>
  <c r="F77" i="1"/>
  <c r="G77" i="1"/>
  <c r="H77" i="1"/>
  <c r="F78" i="1"/>
  <c r="G78" i="1"/>
  <c r="H78" i="1"/>
  <c r="F79" i="1"/>
  <c r="G79" i="1"/>
  <c r="H79" i="1"/>
  <c r="F80" i="1"/>
  <c r="G80" i="1"/>
  <c r="H80" i="1"/>
  <c r="F81" i="1"/>
  <c r="G81" i="1"/>
  <c r="H81" i="1"/>
  <c r="F82" i="1"/>
  <c r="G82" i="1"/>
  <c r="H82" i="1"/>
  <c r="F83" i="1"/>
  <c r="G83" i="1"/>
  <c r="H83" i="1"/>
  <c r="F84" i="1"/>
  <c r="G84" i="1"/>
  <c r="H84" i="1"/>
  <c r="F85" i="1"/>
  <c r="G85" i="1"/>
  <c r="H85" i="1"/>
  <c r="F86" i="1"/>
  <c r="G86" i="1"/>
  <c r="H86" i="1"/>
  <c r="F87" i="1"/>
  <c r="G87" i="1"/>
  <c r="H87" i="1"/>
  <c r="F88" i="1"/>
  <c r="G88" i="1"/>
  <c r="H88" i="1"/>
  <c r="F89" i="1"/>
  <c r="G89" i="1"/>
  <c r="H89" i="1"/>
  <c r="F90" i="1"/>
  <c r="G90" i="1"/>
  <c r="H90" i="1"/>
  <c r="F91" i="1"/>
  <c r="G91" i="1"/>
  <c r="H91" i="1"/>
  <c r="F92" i="1"/>
  <c r="G92" i="1"/>
  <c r="H92" i="1"/>
  <c r="F93" i="1"/>
  <c r="G93" i="1"/>
  <c r="H93" i="1"/>
  <c r="F94" i="1"/>
  <c r="G94" i="1"/>
  <c r="H94" i="1"/>
  <c r="F95" i="1"/>
  <c r="G95" i="1"/>
  <c r="H95" i="1"/>
  <c r="F96" i="1"/>
  <c r="G96" i="1"/>
  <c r="H96" i="1"/>
  <c r="F97" i="1"/>
  <c r="G97" i="1"/>
  <c r="H97" i="1"/>
  <c r="F98" i="1"/>
  <c r="G98" i="1"/>
  <c r="H98" i="1"/>
  <c r="F99" i="1"/>
  <c r="G99" i="1"/>
  <c r="H99" i="1"/>
  <c r="F100" i="1"/>
  <c r="G100" i="1"/>
  <c r="H100" i="1"/>
  <c r="F101" i="1"/>
  <c r="G101" i="1"/>
  <c r="H101" i="1"/>
  <c r="F102" i="1"/>
  <c r="G102" i="1"/>
  <c r="H102" i="1"/>
  <c r="F103" i="1"/>
  <c r="G103" i="1"/>
  <c r="H103" i="1"/>
  <c r="F104" i="1"/>
  <c r="G104" i="1"/>
  <c r="H104" i="1"/>
  <c r="F105" i="1"/>
  <c r="G105" i="1"/>
  <c r="H105" i="1"/>
  <c r="F106" i="1"/>
  <c r="G106" i="1"/>
  <c r="H106" i="1"/>
  <c r="F107" i="1"/>
  <c r="G107" i="1"/>
  <c r="H107" i="1"/>
  <c r="F108" i="1"/>
  <c r="G108" i="1"/>
  <c r="H108" i="1"/>
  <c r="F109" i="1"/>
  <c r="G109" i="1"/>
  <c r="H109" i="1"/>
  <c r="F110" i="1"/>
  <c r="G110" i="1"/>
  <c r="H110" i="1"/>
  <c r="F111" i="1"/>
  <c r="G111" i="1"/>
  <c r="H111" i="1"/>
  <c r="F112" i="1"/>
  <c r="G112" i="1"/>
  <c r="H112" i="1"/>
  <c r="F113" i="1"/>
  <c r="G113" i="1"/>
  <c r="H113" i="1"/>
  <c r="F114" i="1"/>
  <c r="G114" i="1"/>
  <c r="H114" i="1"/>
  <c r="F115" i="1"/>
  <c r="G115" i="1"/>
  <c r="H115" i="1"/>
  <c r="F116" i="1"/>
  <c r="G116" i="1"/>
  <c r="H116" i="1"/>
  <c r="F117" i="1"/>
  <c r="G117" i="1"/>
  <c r="H117" i="1"/>
  <c r="F118" i="1"/>
  <c r="G118" i="1"/>
  <c r="H118" i="1"/>
  <c r="F119" i="1"/>
  <c r="G119" i="1"/>
  <c r="H119" i="1"/>
  <c r="F120" i="1"/>
  <c r="G120" i="1"/>
  <c r="H120" i="1"/>
  <c r="F121" i="1"/>
  <c r="G121" i="1"/>
  <c r="H121" i="1"/>
  <c r="F122" i="1"/>
  <c r="G122" i="1"/>
  <c r="H122" i="1"/>
  <c r="F123" i="1"/>
  <c r="G123" i="1"/>
  <c r="H123" i="1"/>
  <c r="F124" i="1"/>
  <c r="G124" i="1"/>
  <c r="H124" i="1"/>
  <c r="F125" i="1"/>
  <c r="G125" i="1"/>
  <c r="H125" i="1"/>
  <c r="F126" i="1"/>
  <c r="G126" i="1"/>
  <c r="H126" i="1"/>
  <c r="F127" i="1"/>
  <c r="G127" i="1"/>
  <c r="H127" i="1"/>
  <c r="F128" i="1"/>
  <c r="G128" i="1"/>
  <c r="H128" i="1"/>
  <c r="F129" i="1"/>
  <c r="G129" i="1"/>
  <c r="H129" i="1"/>
  <c r="F130" i="1"/>
  <c r="G130" i="1"/>
  <c r="H130" i="1"/>
  <c r="F131" i="1"/>
  <c r="G131" i="1"/>
  <c r="H131" i="1"/>
  <c r="F132" i="1"/>
  <c r="G132" i="1"/>
  <c r="H132" i="1"/>
  <c r="F133" i="1"/>
  <c r="G133" i="1"/>
  <c r="H133" i="1"/>
  <c r="F134" i="1"/>
  <c r="G134" i="1"/>
  <c r="H134" i="1"/>
  <c r="F135" i="1"/>
  <c r="G135" i="1"/>
  <c r="H135" i="1"/>
  <c r="F136" i="1"/>
  <c r="G136" i="1"/>
  <c r="H136" i="1"/>
  <c r="F137" i="1"/>
  <c r="G137" i="1"/>
  <c r="H137" i="1"/>
  <c r="F138" i="1"/>
  <c r="G138" i="1"/>
  <c r="H138" i="1"/>
  <c r="F139" i="1"/>
  <c r="G139" i="1"/>
  <c r="H139" i="1"/>
  <c r="F140" i="1"/>
  <c r="G140" i="1"/>
  <c r="H140" i="1"/>
  <c r="F141" i="1"/>
  <c r="G141" i="1"/>
  <c r="H141" i="1"/>
  <c r="F142" i="1"/>
  <c r="G142" i="1"/>
  <c r="H142" i="1"/>
  <c r="F143" i="1"/>
  <c r="G143" i="1"/>
  <c r="H143" i="1"/>
  <c r="F144" i="1"/>
  <c r="G144" i="1"/>
  <c r="H144" i="1"/>
  <c r="F145" i="1"/>
  <c r="G145" i="1"/>
  <c r="H145" i="1"/>
  <c r="F146" i="1"/>
  <c r="G146" i="1"/>
  <c r="H146" i="1"/>
  <c r="F147" i="1"/>
  <c r="G147" i="1"/>
  <c r="H147" i="1"/>
  <c r="F148" i="1"/>
  <c r="G148" i="1"/>
  <c r="H148" i="1"/>
  <c r="F149" i="1"/>
  <c r="G149" i="1"/>
  <c r="H149" i="1"/>
  <c r="F150" i="1"/>
  <c r="G150" i="1"/>
  <c r="H150" i="1"/>
  <c r="F151" i="1"/>
  <c r="G151" i="1"/>
  <c r="H151" i="1"/>
  <c r="F152" i="1"/>
  <c r="G152" i="1"/>
  <c r="H152" i="1"/>
  <c r="F153" i="1"/>
  <c r="G153" i="1"/>
  <c r="H153" i="1"/>
  <c r="F154" i="1"/>
  <c r="G154" i="1"/>
  <c r="H154" i="1"/>
  <c r="F155" i="1"/>
  <c r="G155" i="1"/>
  <c r="H155" i="1"/>
  <c r="F156" i="1"/>
  <c r="G156" i="1"/>
  <c r="H156" i="1"/>
  <c r="F157" i="1"/>
  <c r="G157" i="1"/>
  <c r="H157" i="1"/>
  <c r="F158" i="1"/>
  <c r="G158" i="1"/>
  <c r="H158" i="1"/>
  <c r="F159" i="1"/>
  <c r="G159" i="1"/>
  <c r="H159" i="1"/>
  <c r="F160" i="1"/>
  <c r="G160" i="1"/>
  <c r="H160" i="1"/>
  <c r="F161" i="1"/>
  <c r="G161" i="1"/>
  <c r="H161" i="1"/>
  <c r="F162" i="1"/>
  <c r="G162" i="1"/>
  <c r="H162" i="1"/>
  <c r="F163" i="1"/>
  <c r="G163" i="1"/>
  <c r="H163" i="1"/>
  <c r="F164" i="1"/>
  <c r="G164" i="1"/>
  <c r="H164" i="1"/>
  <c r="F165" i="1"/>
  <c r="G165" i="1"/>
  <c r="H165" i="1"/>
  <c r="F166" i="1"/>
  <c r="G166" i="1"/>
  <c r="H166" i="1"/>
  <c r="F167" i="1"/>
  <c r="G167" i="1"/>
  <c r="H167" i="1"/>
  <c r="F168" i="1"/>
  <c r="G168" i="1"/>
  <c r="H168" i="1"/>
  <c r="F169" i="1"/>
  <c r="G169" i="1"/>
  <c r="H169" i="1"/>
  <c r="F170" i="1"/>
  <c r="G170" i="1"/>
  <c r="H170" i="1"/>
  <c r="F171" i="1"/>
  <c r="G171" i="1"/>
  <c r="H171" i="1"/>
  <c r="F172" i="1"/>
  <c r="G172" i="1"/>
  <c r="H172" i="1"/>
  <c r="F173" i="1"/>
  <c r="G173" i="1"/>
  <c r="H173" i="1"/>
  <c r="F174" i="1"/>
  <c r="G174" i="1"/>
  <c r="H174" i="1"/>
  <c r="F175" i="1"/>
  <c r="G175" i="1"/>
  <c r="H175" i="1"/>
  <c r="F176" i="1"/>
  <c r="G176" i="1"/>
  <c r="H176" i="1"/>
  <c r="F177" i="1"/>
  <c r="G177" i="1"/>
  <c r="H177" i="1"/>
  <c r="F178" i="1"/>
  <c r="G178" i="1"/>
  <c r="H178" i="1"/>
  <c r="F179" i="1"/>
  <c r="G179" i="1"/>
  <c r="H179" i="1"/>
  <c r="F180" i="1"/>
  <c r="G180" i="1"/>
  <c r="H180" i="1"/>
  <c r="F181" i="1"/>
  <c r="G181" i="1"/>
  <c r="H181" i="1"/>
  <c r="F182" i="1"/>
  <c r="G182" i="1"/>
  <c r="H182" i="1"/>
  <c r="F183" i="1"/>
  <c r="G183" i="1"/>
  <c r="H183" i="1"/>
  <c r="F184" i="1"/>
  <c r="G184" i="1"/>
  <c r="H184" i="1"/>
  <c r="F185" i="1"/>
  <c r="G185" i="1"/>
  <c r="H185" i="1"/>
  <c r="F186" i="1"/>
  <c r="G186" i="1"/>
  <c r="H186" i="1"/>
  <c r="F187" i="1"/>
  <c r="G187" i="1"/>
  <c r="H187" i="1"/>
  <c r="F188" i="1"/>
  <c r="G188" i="1"/>
  <c r="H188" i="1"/>
  <c r="F189" i="1"/>
  <c r="G189" i="1"/>
  <c r="H189" i="1"/>
  <c r="F190" i="1"/>
  <c r="G190" i="1"/>
  <c r="H190" i="1"/>
  <c r="F191" i="1"/>
  <c r="G191" i="1"/>
  <c r="H191" i="1"/>
  <c r="F192" i="1"/>
  <c r="G192" i="1"/>
  <c r="H192" i="1"/>
  <c r="F193" i="1"/>
  <c r="G193" i="1"/>
  <c r="H193" i="1"/>
  <c r="F194" i="1"/>
  <c r="G194" i="1"/>
  <c r="H194" i="1"/>
  <c r="F195" i="1"/>
  <c r="G195" i="1"/>
  <c r="H195" i="1"/>
  <c r="F196" i="1"/>
  <c r="G196" i="1"/>
  <c r="H196" i="1"/>
  <c r="F197" i="1"/>
  <c r="G197" i="1"/>
  <c r="H197" i="1"/>
  <c r="F198" i="1"/>
  <c r="G198" i="1"/>
  <c r="H198" i="1"/>
  <c r="F199" i="1"/>
  <c r="G199" i="1"/>
  <c r="H199" i="1"/>
  <c r="F200" i="1"/>
  <c r="G200" i="1"/>
  <c r="H200" i="1"/>
  <c r="F201" i="1"/>
  <c r="G201" i="1"/>
  <c r="H201" i="1"/>
  <c r="F202" i="1"/>
  <c r="G202" i="1"/>
  <c r="H202" i="1"/>
  <c r="F203" i="1"/>
  <c r="G203" i="1"/>
  <c r="H203" i="1"/>
  <c r="F204" i="1"/>
  <c r="G204" i="1"/>
  <c r="H204" i="1"/>
  <c r="F205" i="1"/>
  <c r="G205" i="1"/>
  <c r="H205" i="1"/>
  <c r="F206" i="1"/>
  <c r="G206" i="1"/>
  <c r="H206" i="1"/>
  <c r="F207" i="1"/>
  <c r="G207" i="1"/>
  <c r="H207" i="1"/>
  <c r="F208" i="1"/>
  <c r="G208" i="1"/>
  <c r="H208" i="1"/>
  <c r="F209" i="1"/>
  <c r="G209" i="1"/>
  <c r="H209" i="1"/>
  <c r="F210" i="1"/>
  <c r="G210" i="1"/>
  <c r="H210" i="1"/>
  <c r="F211" i="1"/>
  <c r="G211" i="1"/>
  <c r="H211" i="1"/>
  <c r="F212" i="1"/>
  <c r="G212" i="1"/>
  <c r="H212" i="1"/>
  <c r="F213" i="1"/>
  <c r="G213" i="1"/>
  <c r="H213" i="1"/>
  <c r="F214" i="1"/>
  <c r="G214" i="1"/>
  <c r="H214" i="1"/>
  <c r="F215" i="1"/>
  <c r="G215" i="1"/>
  <c r="H215" i="1"/>
  <c r="F216" i="1"/>
  <c r="G216" i="1"/>
  <c r="H216" i="1"/>
  <c r="F4" i="1"/>
  <c r="C12" i="1" l="1"/>
  <c r="C11" i="1"/>
  <c r="C10" i="1"/>
  <c r="E10" i="1" l="1"/>
  <c r="E11" i="1"/>
  <c r="E12" i="1"/>
  <c r="C9" i="1"/>
  <c r="E9" i="1" l="1"/>
  <c r="C8" i="1"/>
  <c r="E8" i="1" l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E213" i="1" l="1"/>
  <c r="E209" i="1"/>
  <c r="E205" i="1"/>
  <c r="E201" i="1"/>
  <c r="E197" i="1"/>
  <c r="E195" i="1"/>
  <c r="E193" i="1"/>
  <c r="E191" i="1"/>
  <c r="E189" i="1"/>
  <c r="E187" i="1"/>
  <c r="E185" i="1"/>
  <c r="E181" i="1"/>
  <c r="E179" i="1"/>
  <c r="E177" i="1"/>
  <c r="E175" i="1"/>
  <c r="E171" i="1"/>
  <c r="E169" i="1"/>
  <c r="E165" i="1"/>
  <c r="E163" i="1"/>
  <c r="E161" i="1"/>
  <c r="E157" i="1"/>
  <c r="E155" i="1"/>
  <c r="E153" i="1"/>
  <c r="E151" i="1"/>
  <c r="E149" i="1"/>
  <c r="E147" i="1"/>
  <c r="E145" i="1"/>
  <c r="E143" i="1"/>
  <c r="E141" i="1"/>
  <c r="E139" i="1"/>
  <c r="E137" i="1"/>
  <c r="E135" i="1"/>
  <c r="E133" i="1"/>
  <c r="E131" i="1"/>
  <c r="E129" i="1"/>
  <c r="E127" i="1"/>
  <c r="E125" i="1"/>
  <c r="E123" i="1"/>
  <c r="E121" i="1"/>
  <c r="E119" i="1"/>
  <c r="E117" i="1"/>
  <c r="E115" i="1"/>
  <c r="E113" i="1"/>
  <c r="E111" i="1"/>
  <c r="E109" i="1"/>
  <c r="E107" i="1"/>
  <c r="E103" i="1"/>
  <c r="E101" i="1"/>
  <c r="E99" i="1"/>
  <c r="E97" i="1"/>
  <c r="E95" i="1"/>
  <c r="E91" i="1"/>
  <c r="E89" i="1"/>
  <c r="E87" i="1"/>
  <c r="E85" i="1"/>
  <c r="E83" i="1"/>
  <c r="E81" i="1"/>
  <c r="E79" i="1"/>
  <c r="E77" i="1"/>
  <c r="E75" i="1"/>
  <c r="E73" i="1"/>
  <c r="E71" i="1"/>
  <c r="E69" i="1"/>
  <c r="E65" i="1"/>
  <c r="E63" i="1"/>
  <c r="E61" i="1"/>
  <c r="E59" i="1"/>
  <c r="E57" i="1"/>
  <c r="E53" i="1"/>
  <c r="E51" i="1"/>
  <c r="E49" i="1"/>
  <c r="E45" i="1"/>
  <c r="E43" i="1"/>
  <c r="E41" i="1"/>
  <c r="E39" i="1"/>
  <c r="E37" i="1"/>
  <c r="E35" i="1"/>
  <c r="E33" i="1"/>
  <c r="E31" i="1"/>
  <c r="E29" i="1"/>
  <c r="E27" i="1"/>
  <c r="E25" i="1"/>
  <c r="E21" i="1"/>
  <c r="E215" i="1"/>
  <c r="E207" i="1"/>
  <c r="E203" i="1"/>
  <c r="E216" i="1"/>
  <c r="E214" i="1"/>
  <c r="E212" i="1"/>
  <c r="E210" i="1"/>
  <c r="E206" i="1"/>
  <c r="E204" i="1"/>
  <c r="E202" i="1"/>
  <c r="E200" i="1"/>
  <c r="E198" i="1"/>
  <c r="E196" i="1"/>
  <c r="E192" i="1"/>
  <c r="E190" i="1"/>
  <c r="E188" i="1"/>
  <c r="E184" i="1"/>
  <c r="E182" i="1"/>
  <c r="E180" i="1"/>
  <c r="E178" i="1"/>
  <c r="E176" i="1"/>
  <c r="E172" i="1"/>
  <c r="E170" i="1"/>
  <c r="E168" i="1"/>
  <c r="E166" i="1"/>
  <c r="E164" i="1"/>
  <c r="E162" i="1"/>
  <c r="E160" i="1"/>
  <c r="E158" i="1"/>
  <c r="E156" i="1"/>
  <c r="E154" i="1"/>
  <c r="E152" i="1"/>
  <c r="E150" i="1"/>
  <c r="E148" i="1"/>
  <c r="E146" i="1"/>
  <c r="E144" i="1"/>
  <c r="E142" i="1"/>
  <c r="E140" i="1"/>
  <c r="E136" i="1"/>
  <c r="E134" i="1"/>
  <c r="E132" i="1"/>
  <c r="E130" i="1"/>
  <c r="E128" i="1"/>
  <c r="E126" i="1"/>
  <c r="E124" i="1"/>
  <c r="E120" i="1"/>
  <c r="E118" i="1"/>
  <c r="E116" i="1"/>
  <c r="E114" i="1"/>
  <c r="E112" i="1"/>
  <c r="E110" i="1"/>
  <c r="E108" i="1"/>
  <c r="E106" i="1"/>
  <c r="E104" i="1"/>
  <c r="E102" i="1"/>
  <c r="E100" i="1"/>
  <c r="E98" i="1"/>
  <c r="E96" i="1"/>
  <c r="E94" i="1"/>
  <c r="E92" i="1"/>
  <c r="E90" i="1"/>
  <c r="E88" i="1"/>
  <c r="E86" i="1"/>
  <c r="E82" i="1"/>
  <c r="E80" i="1"/>
  <c r="E78" i="1"/>
  <c r="E76" i="1"/>
  <c r="E74" i="1"/>
  <c r="E72" i="1"/>
  <c r="E70" i="1"/>
  <c r="E66" i="1"/>
  <c r="E64" i="1"/>
  <c r="E62" i="1"/>
  <c r="E60" i="1"/>
  <c r="E58" i="1"/>
  <c r="E56" i="1"/>
  <c r="E54" i="1"/>
  <c r="E52" i="1"/>
  <c r="E48" i="1"/>
  <c r="E46" i="1"/>
  <c r="E44" i="1"/>
  <c r="E42" i="1"/>
  <c r="E40" i="1"/>
  <c r="E38" i="1"/>
  <c r="E36" i="1"/>
  <c r="E34" i="1"/>
  <c r="E32" i="1"/>
  <c r="E28" i="1"/>
  <c r="E26" i="1"/>
  <c r="E24" i="1"/>
  <c r="E22" i="1"/>
  <c r="C4" i="1"/>
  <c r="E4" i="1" s="1"/>
  <c r="C5" i="1"/>
  <c r="C6" i="1"/>
  <c r="C7" i="1"/>
  <c r="C13" i="1"/>
  <c r="C14" i="1"/>
  <c r="C15" i="1"/>
  <c r="C16" i="1"/>
  <c r="C17" i="1"/>
  <c r="C18" i="1"/>
  <c r="E18" i="1" s="1"/>
  <c r="C19" i="1"/>
  <c r="C20" i="1"/>
  <c r="C218" i="1" l="1"/>
  <c r="E17" i="1"/>
  <c r="E19" i="1"/>
  <c r="E15" i="1"/>
  <c r="E13" i="1"/>
  <c r="E6" i="1"/>
  <c r="E20" i="1"/>
  <c r="E16" i="1"/>
  <c r="E14" i="1"/>
  <c r="E7" i="1"/>
  <c r="E5" i="1"/>
  <c r="D218" i="1" l="1"/>
  <c r="E218" i="1"/>
</calcChain>
</file>

<file path=xl/sharedStrings.xml><?xml version="1.0" encoding="utf-8"?>
<sst xmlns="http://schemas.openxmlformats.org/spreadsheetml/2006/main" count="16" uniqueCount="16">
  <si>
    <t>Start Date</t>
  </si>
  <si>
    <t>End Date</t>
  </si>
  <si>
    <t>Operating Time</t>
  </si>
  <si>
    <t>بداية وقت التشغيل</t>
  </si>
  <si>
    <t>نهاية وقت التشغيل</t>
  </si>
  <si>
    <t>وقت التشغيل</t>
  </si>
  <si>
    <t>Shift 1 From 8 Am to 20 Pm</t>
  </si>
  <si>
    <t>Shift 2 From  20 Pm to 8 Am</t>
  </si>
  <si>
    <t>الوردية الاول من الساعة 8 صباحا الي 20 مساءا</t>
  </si>
  <si>
    <t>الوردية الثاني من الساعة 20 مساءا الي 8 صباحا</t>
  </si>
  <si>
    <t>Days</t>
  </si>
  <si>
    <t>Hours</t>
  </si>
  <si>
    <t>Minutes</t>
  </si>
  <si>
    <t>Start Time</t>
  </si>
  <si>
    <t>End Time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</si>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</sst>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h]:mm"/>
    <numFmt numFmtId="165" formatCode="[h]:mm;@"/>
    <numFmt numFmtId="166" formatCode="h:mm;@"/>
  </numFmts>
  <fonts count="11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6633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thick">
        <color rgb="FFC00000"/>
      </left>
      <right/>
      <top style="medium">
        <color auto="1"/>
      </top>
      <bottom style="medium">
        <color auto="1"/>
      </bottom>
      <diagonal/>
    </border>
    <border>
      <left style="thick">
        <color rgb="FFC00000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1"/>
      </right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thick">
        <color theme="1"/>
      </right>
      <top/>
      <bottom style="thin">
        <color theme="0" tint="-0.2499465926084170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22" fontId="0" fillId="0" borderId="0" xfId="0" applyNumberFormat="1" applyBorder="1" applyAlignment="1">
      <alignment horizontal="center" vertical="center"/>
    </xf>
    <xf numFmtId="22" fontId="2" fillId="0" borderId="0" xfId="0" applyNumberFormat="1" applyFont="1" applyFill="1" applyBorder="1" applyAlignment="1">
      <alignment horizontal="center" vertical="center"/>
    </xf>
    <xf numFmtId="22" fontId="2" fillId="0" borderId="0" xfId="0" applyNumberFormat="1" applyFont="1" applyFill="1" applyAlignment="1">
      <alignment horizontal="center" vertical="center"/>
    </xf>
    <xf numFmtId="0" fontId="3" fillId="0" borderId="0" xfId="0" applyFont="1"/>
    <xf numFmtId="20" fontId="0" fillId="4" borderId="3" xfId="0" applyNumberFormat="1" applyFont="1" applyFill="1" applyBorder="1" applyAlignment="1">
      <alignment horizontal="center" vertical="center"/>
    </xf>
    <xf numFmtId="46" fontId="0" fillId="4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20" fontId="7" fillId="0" borderId="14" xfId="0" applyNumberFormat="1" applyFont="1" applyBorder="1" applyAlignment="1">
      <alignment horizontal="center" vertical="center"/>
    </xf>
    <xf numFmtId="20" fontId="8" fillId="6" borderId="15" xfId="0" applyNumberFormat="1" applyFont="1" applyFill="1" applyBorder="1" applyAlignment="1">
      <alignment horizontal="center"/>
    </xf>
    <xf numFmtId="20" fontId="8" fillId="6" borderId="16" xfId="0" applyNumberFormat="1" applyFont="1" applyFill="1" applyBorder="1" applyAlignment="1">
      <alignment horizontal="center"/>
    </xf>
    <xf numFmtId="20" fontId="9" fillId="2" borderId="17" xfId="0" applyNumberFormat="1" applyFont="1" applyFill="1" applyBorder="1" applyAlignment="1">
      <alignment horizontal="center" vertical="center"/>
    </xf>
    <xf numFmtId="20" fontId="10" fillId="7" borderId="0" xfId="0" applyNumberFormat="1" applyFont="1" applyFill="1" applyAlignment="1">
      <alignment horizontal="center" vertical="center"/>
    </xf>
    <xf numFmtId="165" fontId="10" fillId="7" borderId="0" xfId="0" applyNumberFormat="1" applyFont="1" applyFill="1" applyAlignment="1">
      <alignment horizontal="center" vertical="center"/>
    </xf>
    <xf numFmtId="164" fontId="0" fillId="3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20" fontId="3" fillId="0" borderId="0" xfId="0" applyNumberFormat="1" applyFont="1"/>
    <xf numFmtId="20" fontId="0" fillId="0" borderId="0" xfId="0" applyNumberFormat="1"/>
    <xf numFmtId="20" fontId="0" fillId="8" borderId="3" xfId="0" applyNumberFormat="1" applyFont="1" applyFill="1" applyBorder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164" fontId="0" fillId="8" borderId="18" xfId="0" applyNumberFormat="1" applyFont="1" applyFill="1" applyBorder="1" applyAlignment="1">
      <alignment horizontal="center" vertical="center"/>
    </xf>
    <xf numFmtId="164" fontId="0" fillId="3" borderId="19" xfId="0" applyNumberFormat="1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20" fontId="0" fillId="11" borderId="22" xfId="0" applyNumberFormat="1" applyFill="1" applyBorder="1" applyAlignment="1">
      <alignment horizontal="center" vertical="center"/>
    </xf>
    <xf numFmtId="20" fontId="0" fillId="11" borderId="23" xfId="0" applyNumberFormat="1" applyFill="1" applyBorder="1" applyAlignment="1">
      <alignment horizontal="center" vertical="center"/>
    </xf>
    <xf numFmtId="164" fontId="0" fillId="11" borderId="23" xfId="0" applyNumberFormat="1" applyFill="1" applyBorder="1" applyAlignment="1">
      <alignment horizontal="center" vertical="center"/>
    </xf>
    <xf numFmtId="166" fontId="0" fillId="11" borderId="23" xfId="0" applyNumberFormat="1" applyFill="1" applyBorder="1" applyAlignment="1">
      <alignment horizontal="center" vertical="center"/>
    </xf>
    <xf numFmtId="164" fontId="0" fillId="11" borderId="24" xfId="0" applyNumberFormat="1" applyFill="1" applyBorder="1" applyAlignment="1">
      <alignment horizontal="center" vertical="center"/>
    </xf>
    <xf numFmtId="46" fontId="0" fillId="12" borderId="3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12" borderId="23" xfId="0" applyNumberFormat="1" applyFill="1" applyBorder="1" applyAlignment="1">
      <alignment horizontal="center" vertical="center"/>
    </xf>
    <xf numFmtId="0" fontId="8" fillId="10" borderId="0" xfId="0" applyFont="1" applyFill="1" applyAlignment="1">
      <alignment horizontal="center"/>
    </xf>
    <xf numFmtId="165" fontId="3" fillId="14" borderId="0" xfId="0" applyNumberFormat="1" applyFont="1" applyFill="1" applyAlignment="1">
      <alignment horizontal="center" vertical="center"/>
    </xf>
    <xf numFmtId="165" fontId="3" fillId="15" borderId="0" xfId="0" applyNumberFormat="1" applyFont="1" applyFill="1" applyAlignment="1">
      <alignment horizontal="center" vertical="center"/>
    </xf>
    <xf numFmtId="165" fontId="3" fillId="1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8">
    <dxf>
      <numFmt numFmtId="164" formatCode="[h]:mm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dotted">
          <color auto="1"/>
        </top>
        <bottom style="dotted">
          <color auto="1"/>
        </bottom>
      </border>
    </dxf>
    <dxf>
      <numFmt numFmtId="25" formatCode="h:mm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numFmt numFmtId="164" formatCode="[h]:mm"/>
      <alignment horizontal="center" vertical="center" textRotation="0" wrapText="0" indent="0" justifyLastLine="0" shrinkToFit="0" readingOrder="0"/>
      <border outline="0">
        <right style="medium">
          <color auto="1"/>
        </right>
      </border>
    </dxf>
    <dxf>
      <font>
        <color auto="1"/>
      </font>
      <numFmt numFmtId="27" formatCode="dd/mm/yyyy\ h: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27" formatCode="dd/mm/yyyy\ h:mm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  <fill>
        <patternFill patternType="solid">
          <fgColor indexed="64"/>
          <bgColor rgb="FF0000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FF0000"/>
        </left>
        <right style="medium">
          <color rgb="FFFF0000"/>
        </right>
        <top/>
        <bottom/>
        <vertical style="medium">
          <color rgb="FFFF0000"/>
        </vertical>
        <horizontal style="thin">
          <color rgb="FFFF0000"/>
        </horizontal>
      </border>
    </dxf>
  </dxfs>
  <tableStyles count="0" defaultTableStyle="TableStyleMedium2" defaultPivotStyle="PivotStyleLight16"/>
  <colors>
    <mruColors>
      <color rgb="FF0000FF"/>
      <color rgb="FF0033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3:E216" totalsRowShown="0" headerRowDxfId="7" headerRowBorderDxfId="6" tableBorderDxfId="5">
  <autoFilter ref="A3:E216"/>
  <tableColumns count="5">
    <tableColumn id="1" name="Start Date" dataDxfId="4"/>
    <tableColumn id="2" name="End Date" dataDxfId="3"/>
    <tableColumn id="3" name="Operating Time" dataDxfId="2">
      <calculatedColumnFormula>Table3[[#This Row],[End Date]]-Table3[[#This Row],[Start Date]]</calculatedColumnFormula>
    </tableColumn>
    <tableColumn id="14" name="Shift 1 From 8 Am to 20 Pm" dataDxfId="1">
      <calculatedColumnFormula>(NETWORKDAYS(A4,B4)-1)*("20:00"-"8:00")+IF(NETWORKDAYS(B4,B4),MEDIAN(MOD(B4,1),"20:00","8:00"),"20:00")-MEDIAN(NETWORKDAYS(A4,A4)*MOD(A4,1),"20:00","8:00")</calculatedColumnFormula>
    </tableColumn>
    <tableColumn id="15" name="Shift 2 From  20 Pm to 8 Am" dataDxfId="0">
      <calculatedColumnFormula>C4-D4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224"/>
  <sheetViews>
    <sheetView tabSelected="1" zoomScaleNormal="100" workbookViewId="0">
      <selection activeCell="L5" sqref="L5"/>
    </sheetView>
  </sheetViews>
  <sheetFormatPr defaultRowHeight="15.75" x14ac:dyDescent="0.25"/>
  <cols>
    <col min="1" max="2" width="17.140625" bestFit="1" customWidth="1"/>
    <col min="3" max="3" width="16" bestFit="1" customWidth="1"/>
    <col min="4" max="4" width="35.140625" style="1" customWidth="1"/>
    <col min="5" max="5" width="20.140625" style="1" customWidth="1"/>
    <col min="6" max="6" width="6.7109375" style="12" hidden="1" customWidth="1"/>
    <col min="7" max="7" width="7.5703125" style="12" hidden="1" customWidth="1"/>
    <col min="8" max="8" width="9.85546875" style="12" hidden="1" customWidth="1"/>
    <col min="9" max="9" width="11.7109375" hidden="1" customWidth="1"/>
    <col min="10" max="10" width="10.140625" hidden="1" customWidth="1"/>
    <col min="11" max="18" width="9.5703125" customWidth="1"/>
    <col min="19" max="19" width="2.28515625" customWidth="1"/>
    <col min="20" max="20" width="19.85546875" bestFit="1" customWidth="1"/>
  </cols>
  <sheetData>
    <row r="1" spans="1:20" ht="15" customHeight="1" thickBot="1" x14ac:dyDescent="0.35">
      <c r="E1" s="37"/>
      <c r="F1" s="28">
        <v>0.5</v>
      </c>
      <c r="G1" s="30">
        <v>1</v>
      </c>
      <c r="H1" s="29">
        <v>2</v>
      </c>
      <c r="I1" s="25">
        <v>0.33333333333333331</v>
      </c>
      <c r="J1" s="26">
        <v>0.83333333333333337</v>
      </c>
      <c r="K1" s="33"/>
    </row>
    <row r="2" spans="1:20" s="9" customFormat="1" ht="48" thickBot="1" x14ac:dyDescent="0.3">
      <c r="A2" s="38" t="s">
        <v>3</v>
      </c>
      <c r="B2" s="38" t="s">
        <v>4</v>
      </c>
      <c r="C2" s="38" t="s">
        <v>5</v>
      </c>
      <c r="D2" s="38" t="s">
        <v>8</v>
      </c>
      <c r="E2" s="38" t="s">
        <v>9</v>
      </c>
      <c r="F2" s="12">
        <v>1</v>
      </c>
      <c r="G2" s="12">
        <v>12</v>
      </c>
      <c r="H2" s="12">
        <v>23</v>
      </c>
      <c r="I2" s="27">
        <v>0.83333333333333337</v>
      </c>
      <c r="J2" s="27">
        <v>0.33333333333333331</v>
      </c>
      <c r="K2" s="32"/>
      <c r="L2" s="34"/>
      <c r="M2" s="1"/>
      <c r="N2" s="1"/>
      <c r="O2" s="1"/>
    </row>
    <row r="3" spans="1:20" ht="32.25" thickBot="1" x14ac:dyDescent="0.3">
      <c r="A3" s="39" t="s">
        <v>0</v>
      </c>
      <c r="B3" s="39" t="s">
        <v>1</v>
      </c>
      <c r="C3" s="39" t="s">
        <v>2</v>
      </c>
      <c r="D3" s="39" t="s">
        <v>6</v>
      </c>
      <c r="E3" s="39" t="s">
        <v>7</v>
      </c>
      <c r="F3" s="16" t="s">
        <v>10</v>
      </c>
      <c r="G3" s="16" t="s">
        <v>11</v>
      </c>
      <c r="H3" s="17" t="s">
        <v>12</v>
      </c>
      <c r="I3" s="21" t="s">
        <v>13</v>
      </c>
      <c r="J3" s="23" t="s">
        <v>14</v>
      </c>
    </row>
    <row r="4" spans="1:20" s="1" customFormat="1" x14ac:dyDescent="0.25">
      <c r="A4" s="5">
        <v>43106.333333333336</v>
      </c>
      <c r="B4" s="5">
        <v>43106.902083333334</v>
      </c>
      <c r="C4" s="3">
        <f>Table3[[#This Row],[End Date]]-Table3[[#This Row],[Start Date]]</f>
        <v>0.56874999999854481</v>
      </c>
      <c r="D4" s="10">
        <f t="shared" ref="D4:D67" si="0">(NETWORKDAYS(A4,B4)-1)*("20:00"-"8:00")+IF(NETWORKDAYS(B4,B4),MEDIAN(MOD(B4,1),"20:00","8:00"),"20:00")-MEDIAN(NETWORKDAYS(A4,A4)*MOD(A4,1),"20:00","8:00")</f>
        <v>0</v>
      </c>
      <c r="E4" s="40">
        <f>C4-D4</f>
        <v>0.56874999999854481</v>
      </c>
      <c r="F4" s="15" t="str">
        <f>IF(INT(B4-A4)&gt;0, INT(B4-A4),"")</f>
        <v/>
      </c>
      <c r="G4" s="13">
        <f t="shared" ref="G4:G68" si="1">IF(HOUR(B4-A4)&gt;0, HOUR(B4-A4),"")</f>
        <v>13</v>
      </c>
      <c r="H4" s="18">
        <f>IF(MINUTE(B4-A4)&gt;0, MINUTE(B4-A4),"")</f>
        <v>39</v>
      </c>
      <c r="I4" s="22">
        <f>MOD(A4,1)</f>
        <v>0.33333333333575865</v>
      </c>
      <c r="J4" s="24">
        <f>MOD(B4,1)</f>
        <v>0.90208333333430346</v>
      </c>
      <c r="K4" s="34"/>
      <c r="L4" s="34"/>
      <c r="T4"/>
    </row>
    <row r="5" spans="1:20" x14ac:dyDescent="0.25">
      <c r="A5" s="6">
        <v>43108.815972222219</v>
      </c>
      <c r="B5" s="6">
        <v>43109.136805555558</v>
      </c>
      <c r="C5" s="2">
        <f>Table3[[#This Row],[End Date]]-Table3[[#This Row],[Start Date]]</f>
        <v>0.32083333333866904</v>
      </c>
      <c r="D5" s="10">
        <f t="shared" si="0"/>
        <v>1.7361111114344796E-2</v>
      </c>
      <c r="E5" s="41">
        <f t="shared" ref="E5:E67" si="2">C5-D5</f>
        <v>0.30347222222432424</v>
      </c>
      <c r="F5" s="13" t="str">
        <f t="shared" ref="F5:F68" si="3">IF(INT(B5-A5)&gt;0, INT(B5-A5),"")</f>
        <v/>
      </c>
      <c r="G5" s="13">
        <f t="shared" si="1"/>
        <v>7</v>
      </c>
      <c r="H5" s="19">
        <f t="shared" ref="H5:H68" si="4">IF(MINUTE(B5-A5)&gt;0, MINUTE(B5-A5),"")</f>
        <v>42</v>
      </c>
      <c r="I5" s="22">
        <f t="shared" ref="I5:I8" si="5">MOD(A5,1)</f>
        <v>0.81597222221898846</v>
      </c>
      <c r="J5" s="24">
        <f t="shared" ref="J5:J8" si="6">MOD(B5,1)</f>
        <v>0.1368055555576575</v>
      </c>
      <c r="K5" s="34"/>
    </row>
    <row r="6" spans="1:20" x14ac:dyDescent="0.25">
      <c r="A6" s="7">
        <v>43109.160416666666</v>
      </c>
      <c r="B6" s="7">
        <v>43109.900694444441</v>
      </c>
      <c r="C6" s="2">
        <f>Table3[[#This Row],[End Date]]-Table3[[#This Row],[Start Date]]</f>
        <v>0.74027777777519077</v>
      </c>
      <c r="D6" s="10">
        <f t="shared" si="0"/>
        <v>0.5</v>
      </c>
      <c r="E6" s="41">
        <f t="shared" si="2"/>
        <v>0.24027777777519077</v>
      </c>
      <c r="F6" s="13" t="str">
        <f t="shared" si="3"/>
        <v/>
      </c>
      <c r="G6" s="13">
        <f t="shared" si="1"/>
        <v>17</v>
      </c>
      <c r="H6" s="19">
        <f t="shared" si="4"/>
        <v>46</v>
      </c>
      <c r="I6" s="22">
        <f t="shared" si="5"/>
        <v>0.16041666666569654</v>
      </c>
      <c r="J6" s="24">
        <f t="shared" si="6"/>
        <v>0.90069444444088731</v>
      </c>
      <c r="K6" s="34"/>
      <c r="L6" s="33"/>
    </row>
    <row r="7" spans="1:20" x14ac:dyDescent="0.25">
      <c r="A7" s="7">
        <v>43110.121527777781</v>
      </c>
      <c r="B7" s="7">
        <v>43110.407638888886</v>
      </c>
      <c r="C7" s="2">
        <f>Table3[[#This Row],[End Date]]-Table3[[#This Row],[Start Date]]</f>
        <v>0.28611111110512866</v>
      </c>
      <c r="D7" s="10">
        <f t="shared" si="0"/>
        <v>7.4305555552806879E-2</v>
      </c>
      <c r="E7" s="41">
        <f t="shared" si="2"/>
        <v>0.21180555555232178</v>
      </c>
      <c r="F7" s="13" t="str">
        <f t="shared" si="3"/>
        <v/>
      </c>
      <c r="G7" s="13">
        <f t="shared" si="1"/>
        <v>6</v>
      </c>
      <c r="H7" s="19">
        <f t="shared" si="4"/>
        <v>52</v>
      </c>
      <c r="I7" s="22">
        <f t="shared" si="5"/>
        <v>0.12152777778101154</v>
      </c>
      <c r="J7" s="24">
        <f t="shared" si="6"/>
        <v>0.40763888888614019</v>
      </c>
      <c r="K7" s="34"/>
    </row>
    <row r="8" spans="1:20" x14ac:dyDescent="0.25">
      <c r="A8" s="8">
        <v>43284.302777777775</v>
      </c>
      <c r="B8" s="8">
        <v>43286.302777777775</v>
      </c>
      <c r="C8" s="2">
        <f>Table3[[#This Row],[End Date]]-Table3[[#This Row],[Start Date]]</f>
        <v>2</v>
      </c>
      <c r="D8" s="11">
        <f t="shared" si="0"/>
        <v>1</v>
      </c>
      <c r="E8" s="42">
        <f t="shared" si="2"/>
        <v>1</v>
      </c>
      <c r="F8" s="13">
        <f t="shared" si="3"/>
        <v>2</v>
      </c>
      <c r="G8" s="13" t="str">
        <f t="shared" si="1"/>
        <v/>
      </c>
      <c r="H8" s="19" t="str">
        <f t="shared" si="4"/>
        <v/>
      </c>
      <c r="I8" s="22">
        <f t="shared" si="5"/>
        <v>0.30277777777519077</v>
      </c>
      <c r="J8" s="24">
        <f t="shared" si="6"/>
        <v>0.30277777777519077</v>
      </c>
      <c r="K8" s="36"/>
    </row>
    <row r="9" spans="1:20" x14ac:dyDescent="0.25">
      <c r="A9" s="8">
        <v>43284.302777777775</v>
      </c>
      <c r="B9" s="8">
        <v>43285.302777777775</v>
      </c>
      <c r="C9" s="4">
        <f>Table3[[#This Row],[End Date]]-Table3[[#This Row],[Start Date]]</f>
        <v>1</v>
      </c>
      <c r="D9" s="11">
        <f t="shared" si="0"/>
        <v>0.49999999999999994</v>
      </c>
      <c r="E9" s="42">
        <f t="shared" si="2"/>
        <v>0.5</v>
      </c>
      <c r="F9" s="13">
        <f t="shared" si="3"/>
        <v>1</v>
      </c>
      <c r="G9" s="13" t="str">
        <f t="shared" si="1"/>
        <v/>
      </c>
      <c r="H9" s="19" t="str">
        <f t="shared" si="4"/>
        <v/>
      </c>
      <c r="I9" s="22">
        <f t="shared" ref="I9:I72" si="7">MOD(A9,1)</f>
        <v>0.30277777777519077</v>
      </c>
      <c r="J9" s="24">
        <f t="shared" ref="J9:J72" si="8">MOD(B9,1)</f>
        <v>0.30277777777519077</v>
      </c>
      <c r="K9" s="34"/>
      <c r="L9" s="33"/>
    </row>
    <row r="10" spans="1:20" x14ac:dyDescent="0.25">
      <c r="A10" s="8">
        <v>43284.302777777775</v>
      </c>
      <c r="B10" s="8">
        <v>43286.305555555555</v>
      </c>
      <c r="C10" s="2">
        <f>Table3[[#This Row],[End Date]]-Table3[[#This Row],[Start Date]]</f>
        <v>2.0027777777795563</v>
      </c>
      <c r="D10" s="11">
        <f t="shared" si="0"/>
        <v>1</v>
      </c>
      <c r="E10" s="42">
        <f t="shared" si="2"/>
        <v>1.0027777777795563</v>
      </c>
      <c r="F10" s="13">
        <f t="shared" si="3"/>
        <v>2</v>
      </c>
      <c r="G10" s="13" t="str">
        <f t="shared" si="1"/>
        <v/>
      </c>
      <c r="H10" s="19">
        <f t="shared" si="4"/>
        <v>4</v>
      </c>
      <c r="I10" s="22">
        <f t="shared" si="7"/>
        <v>0.30277777777519077</v>
      </c>
      <c r="J10" s="24">
        <f t="shared" si="8"/>
        <v>0.30555555555474712</v>
      </c>
      <c r="K10" s="36"/>
    </row>
    <row r="11" spans="1:20" x14ac:dyDescent="0.25">
      <c r="A11" s="8">
        <v>43284.261111111111</v>
      </c>
      <c r="B11" s="8">
        <v>43285.302777777775</v>
      </c>
      <c r="C11" s="4">
        <f>Table3[[#This Row],[End Date]]-Table3[[#This Row],[Start Date]]</f>
        <v>1.0416666666642413</v>
      </c>
      <c r="D11" s="11">
        <f t="shared" si="0"/>
        <v>0.49999999999999994</v>
      </c>
      <c r="E11" s="42">
        <f t="shared" si="2"/>
        <v>0.54166666666424135</v>
      </c>
      <c r="F11" s="13">
        <f t="shared" si="3"/>
        <v>1</v>
      </c>
      <c r="G11" s="13">
        <f t="shared" si="1"/>
        <v>1</v>
      </c>
      <c r="H11" s="19" t="str">
        <f t="shared" si="4"/>
        <v/>
      </c>
      <c r="I11" s="22">
        <f t="shared" si="7"/>
        <v>0.26111111111094942</v>
      </c>
      <c r="J11" s="24">
        <f t="shared" si="8"/>
        <v>0.30277777777519077</v>
      </c>
      <c r="K11" s="34"/>
    </row>
    <row r="12" spans="1:20" x14ac:dyDescent="0.25">
      <c r="A12" s="8">
        <v>43284.344444444447</v>
      </c>
      <c r="B12" s="8">
        <v>43286.305555555555</v>
      </c>
      <c r="C12" s="2">
        <f>Table3[[#This Row],[End Date]]-Table3[[#This Row],[Start Date]]</f>
        <v>1.961111111108039</v>
      </c>
      <c r="D12" s="11">
        <f t="shared" si="0"/>
        <v>0.98888888888662518</v>
      </c>
      <c r="E12" s="42">
        <f t="shared" si="2"/>
        <v>0.97222222222141386</v>
      </c>
      <c r="F12" s="13">
        <f t="shared" si="3"/>
        <v>1</v>
      </c>
      <c r="G12" s="13">
        <f t="shared" si="1"/>
        <v>23</v>
      </c>
      <c r="H12" s="19">
        <f t="shared" si="4"/>
        <v>4</v>
      </c>
      <c r="I12" s="22">
        <f t="shared" si="7"/>
        <v>0.34444444444670808</v>
      </c>
      <c r="J12" s="24">
        <f t="shared" si="8"/>
        <v>0.30555555555474712</v>
      </c>
      <c r="K12" s="34"/>
      <c r="L12" s="31"/>
    </row>
    <row r="13" spans="1:20" x14ac:dyDescent="0.25">
      <c r="A13" s="7">
        <v>43110.427083333336</v>
      </c>
      <c r="B13" s="7">
        <v>43110.834722222222</v>
      </c>
      <c r="C13" s="2">
        <f>Table3[[#This Row],[End Date]]-Table3[[#This Row],[Start Date]]</f>
        <v>0.40763888888614019</v>
      </c>
      <c r="D13" s="11">
        <f t="shared" si="0"/>
        <v>0.40624999999757472</v>
      </c>
      <c r="E13" s="42">
        <f t="shared" si="2"/>
        <v>1.388888888565476E-3</v>
      </c>
      <c r="F13" s="13" t="str">
        <f t="shared" si="3"/>
        <v/>
      </c>
      <c r="G13" s="13">
        <f t="shared" si="1"/>
        <v>9</v>
      </c>
      <c r="H13" s="19">
        <f t="shared" si="4"/>
        <v>47</v>
      </c>
      <c r="I13" s="22">
        <f t="shared" si="7"/>
        <v>0.42708333333575865</v>
      </c>
      <c r="J13" s="24">
        <f t="shared" si="8"/>
        <v>0.83472222222189885</v>
      </c>
      <c r="K13" s="34"/>
    </row>
    <row r="14" spans="1:20" x14ac:dyDescent="0.25">
      <c r="A14" s="7">
        <v>43112.058333333334</v>
      </c>
      <c r="B14" s="7">
        <v>43112.504166666666</v>
      </c>
      <c r="C14" s="2">
        <f>Table3[[#This Row],[End Date]]-Table3[[#This Row],[Start Date]]</f>
        <v>0.44583333333139308</v>
      </c>
      <c r="D14" s="11">
        <f t="shared" si="0"/>
        <v>0.17083333333236322</v>
      </c>
      <c r="E14" s="42">
        <f t="shared" si="2"/>
        <v>0.27499999999902985</v>
      </c>
      <c r="F14" s="13" t="str">
        <f t="shared" si="3"/>
        <v/>
      </c>
      <c r="G14" s="13">
        <f t="shared" si="1"/>
        <v>10</v>
      </c>
      <c r="H14" s="19">
        <f t="shared" si="4"/>
        <v>42</v>
      </c>
      <c r="I14" s="22">
        <f t="shared" si="7"/>
        <v>5.8333333334303461E-2</v>
      </c>
      <c r="J14" s="24">
        <f t="shared" si="8"/>
        <v>0.50416666666569654</v>
      </c>
      <c r="K14" s="34"/>
    </row>
    <row r="15" spans="1:20" x14ac:dyDescent="0.25">
      <c r="A15" s="7">
        <v>43101.351388888892</v>
      </c>
      <c r="B15" s="7">
        <v>43102.14166666667</v>
      </c>
      <c r="C15" s="2">
        <f>Table3[[#This Row],[End Date]]-Table3[[#This Row],[Start Date]]</f>
        <v>0.79027777777810115</v>
      </c>
      <c r="D15" s="11">
        <f t="shared" si="0"/>
        <v>0.4819444444413723</v>
      </c>
      <c r="E15" s="42">
        <f t="shared" si="2"/>
        <v>0.30833333333672885</v>
      </c>
      <c r="F15" s="13" t="str">
        <f t="shared" si="3"/>
        <v/>
      </c>
      <c r="G15" s="13">
        <f t="shared" si="1"/>
        <v>18</v>
      </c>
      <c r="H15" s="19">
        <f t="shared" si="4"/>
        <v>58</v>
      </c>
      <c r="I15" s="22">
        <f t="shared" si="7"/>
        <v>0.35138888889196096</v>
      </c>
      <c r="J15" s="24">
        <f t="shared" si="8"/>
        <v>0.14166666667006211</v>
      </c>
      <c r="K15" s="34"/>
    </row>
    <row r="16" spans="1:20" x14ac:dyDescent="0.25">
      <c r="A16" s="7">
        <v>43103.356249999997</v>
      </c>
      <c r="B16" s="7">
        <v>43104.409722222219</v>
      </c>
      <c r="C16" s="2">
        <f>Table3[[#This Row],[End Date]]-Table3[[#This Row],[Start Date]]</f>
        <v>1.0534722222218988</v>
      </c>
      <c r="D16" s="11">
        <f t="shared" si="0"/>
        <v>0.55347222222189885</v>
      </c>
      <c r="E16" s="42">
        <f t="shared" si="2"/>
        <v>0.5</v>
      </c>
      <c r="F16" s="13">
        <f t="shared" si="3"/>
        <v>1</v>
      </c>
      <c r="G16" s="13">
        <f t="shared" si="1"/>
        <v>1</v>
      </c>
      <c r="H16" s="19">
        <f t="shared" si="4"/>
        <v>17</v>
      </c>
      <c r="I16" s="22">
        <f t="shared" si="7"/>
        <v>0.35624999999708962</v>
      </c>
      <c r="J16" s="24">
        <f t="shared" si="8"/>
        <v>0.40972222221898846</v>
      </c>
      <c r="K16" s="34"/>
    </row>
    <row r="17" spans="1:11" x14ac:dyDescent="0.25">
      <c r="A17" s="7">
        <v>43105.813194444447</v>
      </c>
      <c r="B17" s="7">
        <v>43106.333333333336</v>
      </c>
      <c r="C17" s="2">
        <f>Table3[[#This Row],[End Date]]-Table3[[#This Row],[Start Date]]</f>
        <v>0.52013888888905058</v>
      </c>
      <c r="D17" s="11">
        <f t="shared" si="0"/>
        <v>2.0138888886625295E-2</v>
      </c>
      <c r="E17" s="42">
        <f t="shared" si="2"/>
        <v>0.50000000000242528</v>
      </c>
      <c r="F17" s="13" t="str">
        <f t="shared" si="3"/>
        <v/>
      </c>
      <c r="G17" s="13">
        <f t="shared" si="1"/>
        <v>12</v>
      </c>
      <c r="H17" s="19">
        <f t="shared" si="4"/>
        <v>29</v>
      </c>
      <c r="I17" s="22">
        <f t="shared" si="7"/>
        <v>0.81319444444670808</v>
      </c>
      <c r="J17" s="24">
        <f t="shared" si="8"/>
        <v>0.33333333333575865</v>
      </c>
      <c r="K17" s="34"/>
    </row>
    <row r="18" spans="1:11" x14ac:dyDescent="0.25">
      <c r="A18" s="7">
        <v>43113.794444444444</v>
      </c>
      <c r="B18" s="7">
        <v>43114.835416666669</v>
      </c>
      <c r="C18" s="2">
        <f>Table3[[#This Row],[End Date]]-Table3[[#This Row],[Start Date]]</f>
        <v>1.0409722222248092</v>
      </c>
      <c r="D18" s="45">
        <v>0.53888888888888886</v>
      </c>
      <c r="E18" s="42">
        <f>C18-D18</f>
        <v>0.50208333333592037</v>
      </c>
      <c r="F18" s="13">
        <f t="shared" si="3"/>
        <v>1</v>
      </c>
      <c r="G18" s="13" t="str">
        <f t="shared" si="1"/>
        <v/>
      </c>
      <c r="H18" s="19">
        <f t="shared" si="4"/>
        <v>59</v>
      </c>
      <c r="I18" s="22">
        <f t="shared" si="7"/>
        <v>0.79444444444379769</v>
      </c>
      <c r="J18" s="24">
        <f t="shared" si="8"/>
        <v>0.83541666666860692</v>
      </c>
      <c r="K18" s="34"/>
    </row>
    <row r="19" spans="1:11" x14ac:dyDescent="0.25">
      <c r="A19" s="7">
        <v>43116.854166666664</v>
      </c>
      <c r="B19" s="7">
        <v>43117.368055555555</v>
      </c>
      <c r="C19" s="2">
        <f>Table3[[#This Row],[End Date]]-Table3[[#This Row],[Start Date]]</f>
        <v>0.51388888889050577</v>
      </c>
      <c r="D19" s="11">
        <f t="shared" si="0"/>
        <v>3.4722222221413745E-2</v>
      </c>
      <c r="E19" s="42">
        <f t="shared" si="2"/>
        <v>0.47916666666909202</v>
      </c>
      <c r="F19" s="13" t="str">
        <f t="shared" si="3"/>
        <v/>
      </c>
      <c r="G19" s="13">
        <f t="shared" si="1"/>
        <v>12</v>
      </c>
      <c r="H19" s="19">
        <f t="shared" si="4"/>
        <v>20</v>
      </c>
      <c r="I19" s="22">
        <f t="shared" si="7"/>
        <v>0.85416666666424135</v>
      </c>
      <c r="J19" s="24">
        <f t="shared" si="8"/>
        <v>0.36805555555474712</v>
      </c>
      <c r="K19" s="34"/>
    </row>
    <row r="20" spans="1:11" x14ac:dyDescent="0.25">
      <c r="A20" s="7">
        <v>43117.394444444442</v>
      </c>
      <c r="B20" s="7">
        <v>43117.925000000003</v>
      </c>
      <c r="C20" s="2">
        <f>Table3[[#This Row],[End Date]]-Table3[[#This Row],[Start Date]]</f>
        <v>0.53055555556056788</v>
      </c>
      <c r="D20" s="11">
        <f t="shared" si="0"/>
        <v>0.43888888889099087</v>
      </c>
      <c r="E20" s="42">
        <f t="shared" si="2"/>
        <v>9.1666666669577013E-2</v>
      </c>
      <c r="F20" s="13" t="str">
        <f t="shared" si="3"/>
        <v/>
      </c>
      <c r="G20" s="13">
        <f t="shared" si="1"/>
        <v>12</v>
      </c>
      <c r="H20" s="19">
        <f t="shared" si="4"/>
        <v>44</v>
      </c>
      <c r="I20" s="22">
        <f t="shared" si="7"/>
        <v>0.3944444444423425</v>
      </c>
      <c r="J20" s="24">
        <f t="shared" si="8"/>
        <v>0.92500000000291038</v>
      </c>
      <c r="K20" s="34"/>
    </row>
    <row r="21" spans="1:11" x14ac:dyDescent="0.25">
      <c r="A21" s="7">
        <v>43118.175694444442</v>
      </c>
      <c r="B21" s="7">
        <v>43119.245138888888</v>
      </c>
      <c r="C21" s="2">
        <f>Table3[[#This Row],[End Date]]-Table3[[#This Row],[Start Date]]</f>
        <v>1.0694444444452529</v>
      </c>
      <c r="D21" s="11">
        <f t="shared" si="0"/>
        <v>0.49999999999999994</v>
      </c>
      <c r="E21" s="42">
        <f t="shared" si="2"/>
        <v>0.56944444444525288</v>
      </c>
      <c r="F21" s="13">
        <f t="shared" si="3"/>
        <v>1</v>
      </c>
      <c r="G21" s="13">
        <f t="shared" si="1"/>
        <v>1</v>
      </c>
      <c r="H21" s="19">
        <f t="shared" si="4"/>
        <v>40</v>
      </c>
      <c r="I21" s="22">
        <f t="shared" si="7"/>
        <v>0.1756944444423425</v>
      </c>
      <c r="J21" s="24">
        <f t="shared" si="8"/>
        <v>0.24513888888759539</v>
      </c>
      <c r="K21" s="34"/>
    </row>
    <row r="22" spans="1:11" x14ac:dyDescent="0.25">
      <c r="A22" s="7">
        <v>43119.881944444445</v>
      </c>
      <c r="B22" s="7">
        <v>43120.333333333336</v>
      </c>
      <c r="C22" s="2">
        <f>Table3[[#This Row],[End Date]]-Table3[[#This Row],[Start Date]]</f>
        <v>0.45138888889050577</v>
      </c>
      <c r="D22" s="11">
        <f t="shared" si="0"/>
        <v>0</v>
      </c>
      <c r="E22" s="42">
        <f t="shared" si="2"/>
        <v>0.45138888889050577</v>
      </c>
      <c r="F22" s="13" t="str">
        <f t="shared" si="3"/>
        <v/>
      </c>
      <c r="G22" s="13">
        <f t="shared" si="1"/>
        <v>10</v>
      </c>
      <c r="H22" s="19">
        <f t="shared" si="4"/>
        <v>50</v>
      </c>
      <c r="I22" s="22">
        <f t="shared" si="7"/>
        <v>0.88194444444525288</v>
      </c>
      <c r="J22" s="24">
        <f t="shared" si="8"/>
        <v>0.33333333333575865</v>
      </c>
      <c r="K22" s="34"/>
    </row>
    <row r="23" spans="1:11" x14ac:dyDescent="0.25">
      <c r="A23" s="7">
        <v>43120.333333333336</v>
      </c>
      <c r="B23" s="7">
        <v>43120.811805555553</v>
      </c>
      <c r="C23" s="2">
        <f>Table3[[#This Row],[End Date]]-Table3[[#This Row],[Start Date]]</f>
        <v>0.47847222221753327</v>
      </c>
      <c r="D23" s="45">
        <v>0.47847222222222219</v>
      </c>
      <c r="E23" s="42">
        <v>0</v>
      </c>
      <c r="F23" s="13" t="str">
        <f t="shared" si="3"/>
        <v/>
      </c>
      <c r="G23" s="13">
        <f t="shared" si="1"/>
        <v>11</v>
      </c>
      <c r="H23" s="19">
        <f t="shared" si="4"/>
        <v>29</v>
      </c>
      <c r="I23" s="22">
        <f t="shared" si="7"/>
        <v>0.33333333333575865</v>
      </c>
      <c r="J23" s="24">
        <f t="shared" si="8"/>
        <v>0.81180555555329192</v>
      </c>
      <c r="K23" s="34"/>
    </row>
    <row r="24" spans="1:11" x14ac:dyDescent="0.25">
      <c r="A24" s="7">
        <v>43121.956944444442</v>
      </c>
      <c r="B24" s="7">
        <v>43122.611111111109</v>
      </c>
      <c r="C24" s="2">
        <f>Table3[[#This Row],[End Date]]-Table3[[#This Row],[Start Date]]</f>
        <v>0.65416666666715173</v>
      </c>
      <c r="D24" s="11">
        <f t="shared" si="0"/>
        <v>0.27777777777616092</v>
      </c>
      <c r="E24" s="42">
        <f t="shared" si="2"/>
        <v>0.37638888889099081</v>
      </c>
      <c r="F24" s="13" t="str">
        <f t="shared" si="3"/>
        <v/>
      </c>
      <c r="G24" s="13">
        <f t="shared" si="1"/>
        <v>15</v>
      </c>
      <c r="H24" s="19">
        <f t="shared" si="4"/>
        <v>42</v>
      </c>
      <c r="I24" s="22">
        <f t="shared" si="7"/>
        <v>0.9569444444423425</v>
      </c>
      <c r="J24" s="24">
        <f t="shared" si="8"/>
        <v>0.61111111110949423</v>
      </c>
      <c r="K24" s="34"/>
    </row>
    <row r="25" spans="1:11" x14ac:dyDescent="0.25">
      <c r="A25" s="7">
        <v>43122.945833333331</v>
      </c>
      <c r="B25" s="7">
        <v>43124.007638888892</v>
      </c>
      <c r="C25" s="2">
        <f>Table3[[#This Row],[End Date]]-Table3[[#This Row],[Start Date]]</f>
        <v>1.0618055555605679</v>
      </c>
      <c r="D25" s="11">
        <f t="shared" si="0"/>
        <v>0.49999999999999989</v>
      </c>
      <c r="E25" s="42">
        <f t="shared" si="2"/>
        <v>0.56180555556056799</v>
      </c>
      <c r="F25" s="13">
        <f t="shared" si="3"/>
        <v>1</v>
      </c>
      <c r="G25" s="13">
        <f t="shared" si="1"/>
        <v>1</v>
      </c>
      <c r="H25" s="19">
        <f t="shared" si="4"/>
        <v>29</v>
      </c>
      <c r="I25" s="22">
        <f t="shared" si="7"/>
        <v>0.94583333333139308</v>
      </c>
      <c r="J25" s="24">
        <f t="shared" si="8"/>
        <v>7.6388888919609599E-3</v>
      </c>
      <c r="K25" s="34"/>
    </row>
    <row r="26" spans="1:11" x14ac:dyDescent="0.25">
      <c r="A26" s="7">
        <v>43125.381944444445</v>
      </c>
      <c r="B26" s="7">
        <v>43125.96597222222</v>
      </c>
      <c r="C26" s="2">
        <f>Table3[[#This Row],[End Date]]-Table3[[#This Row],[Start Date]]</f>
        <v>0.58402777777519077</v>
      </c>
      <c r="D26" s="11">
        <f t="shared" si="0"/>
        <v>0.45138888888808049</v>
      </c>
      <c r="E26" s="42">
        <f t="shared" si="2"/>
        <v>0.13263888888711028</v>
      </c>
      <c r="F26" s="13" t="str">
        <f t="shared" si="3"/>
        <v/>
      </c>
      <c r="G26" s="13">
        <f t="shared" si="1"/>
        <v>14</v>
      </c>
      <c r="H26" s="19">
        <f t="shared" si="4"/>
        <v>1</v>
      </c>
      <c r="I26" s="22">
        <f t="shared" si="7"/>
        <v>0.38194444444525288</v>
      </c>
      <c r="J26" s="24">
        <f t="shared" si="8"/>
        <v>0.96597222222044365</v>
      </c>
      <c r="K26" s="34"/>
    </row>
    <row r="27" spans="1:11" x14ac:dyDescent="0.25">
      <c r="A27" s="8">
        <v>43125.987500000003</v>
      </c>
      <c r="B27" s="8">
        <v>43126.326388888891</v>
      </c>
      <c r="C27" s="2">
        <f>Table3[[#This Row],[End Date]]-Table3[[#This Row],[Start Date]]</f>
        <v>0.33888888888759539</v>
      </c>
      <c r="D27" s="11">
        <f t="shared" si="0"/>
        <v>0</v>
      </c>
      <c r="E27" s="42">
        <f t="shared" si="2"/>
        <v>0.33888888888759539</v>
      </c>
      <c r="F27" s="13" t="str">
        <f t="shared" si="3"/>
        <v/>
      </c>
      <c r="G27" s="13">
        <f t="shared" si="1"/>
        <v>8</v>
      </c>
      <c r="H27" s="19">
        <f t="shared" si="4"/>
        <v>8</v>
      </c>
      <c r="I27" s="22">
        <f t="shared" si="7"/>
        <v>0.98750000000291038</v>
      </c>
      <c r="J27" s="24">
        <f t="shared" si="8"/>
        <v>0.32638888889050577</v>
      </c>
      <c r="K27" s="34"/>
    </row>
    <row r="28" spans="1:11" x14ac:dyDescent="0.25">
      <c r="A28" s="8">
        <v>43128.352083333331</v>
      </c>
      <c r="B28" s="8">
        <v>43128.487500000003</v>
      </c>
      <c r="C28" s="2">
        <f>Table3[[#This Row],[End Date]]-Table3[[#This Row],[Start Date]]</f>
        <v>0.13541666667151731</v>
      </c>
      <c r="D28" s="45">
        <v>0.13541666666666666</v>
      </c>
      <c r="E28" s="42">
        <f t="shared" si="2"/>
        <v>4.8506476613141558E-12</v>
      </c>
      <c r="F28" s="13" t="str">
        <f t="shared" si="3"/>
        <v/>
      </c>
      <c r="G28" s="13">
        <f t="shared" si="1"/>
        <v>3</v>
      </c>
      <c r="H28" s="19">
        <f t="shared" si="4"/>
        <v>15</v>
      </c>
      <c r="I28" s="22">
        <f t="shared" si="7"/>
        <v>0.35208333333139308</v>
      </c>
      <c r="J28" s="24">
        <f t="shared" si="8"/>
        <v>0.48750000000291038</v>
      </c>
      <c r="K28" s="34"/>
    </row>
    <row r="29" spans="1:11" x14ac:dyDescent="0.25">
      <c r="A29" s="8">
        <v>43128.50277777778</v>
      </c>
      <c r="B29" s="8">
        <v>43129.23541666667</v>
      </c>
      <c r="C29" s="2">
        <f>Table3[[#This Row],[End Date]]-Table3[[#This Row],[Start Date]]</f>
        <v>0.73263888889050577</v>
      </c>
      <c r="D29" s="45">
        <v>0.33055555555555555</v>
      </c>
      <c r="E29" s="42">
        <f t="shared" si="2"/>
        <v>0.40208333333495022</v>
      </c>
      <c r="F29" s="13" t="str">
        <f t="shared" si="3"/>
        <v/>
      </c>
      <c r="G29" s="13">
        <f t="shared" si="1"/>
        <v>17</v>
      </c>
      <c r="H29" s="19">
        <f t="shared" si="4"/>
        <v>35</v>
      </c>
      <c r="I29" s="22">
        <f t="shared" si="7"/>
        <v>0.50277777777955635</v>
      </c>
      <c r="J29" s="24">
        <f t="shared" si="8"/>
        <v>0.23541666667006211</v>
      </c>
      <c r="K29" s="34"/>
    </row>
    <row r="30" spans="1:11" x14ac:dyDescent="0.25">
      <c r="A30" s="8">
        <v>43131.845833333333</v>
      </c>
      <c r="B30" s="8">
        <v>43132.42291666667</v>
      </c>
      <c r="C30" s="2">
        <f>Table3[[#This Row],[End Date]]-Table3[[#This Row],[Start Date]]</f>
        <v>0.57708333333721384</v>
      </c>
      <c r="D30" s="11">
        <f t="shared" si="0"/>
        <v>8.9583333336728743E-2</v>
      </c>
      <c r="E30" s="42">
        <v>0.48749999999999999</v>
      </c>
      <c r="F30" s="13" t="str">
        <f t="shared" si="3"/>
        <v/>
      </c>
      <c r="G30" s="13">
        <f t="shared" si="1"/>
        <v>13</v>
      </c>
      <c r="H30" s="19">
        <f t="shared" si="4"/>
        <v>51</v>
      </c>
      <c r="I30" s="22">
        <f t="shared" si="7"/>
        <v>0.84583333333284827</v>
      </c>
      <c r="J30" s="24">
        <f t="shared" si="8"/>
        <v>0.42291666667006211</v>
      </c>
      <c r="K30" s="34"/>
    </row>
    <row r="31" spans="1:11" x14ac:dyDescent="0.25">
      <c r="A31" s="8">
        <v>43132.445138888892</v>
      </c>
      <c r="B31" s="8">
        <v>43132.65347222222</v>
      </c>
      <c r="C31" s="2">
        <f>Table3[[#This Row],[End Date]]-Table3[[#This Row],[Start Date]]</f>
        <v>0.20833333332848269</v>
      </c>
      <c r="D31" s="11">
        <f t="shared" si="0"/>
        <v>0.20833333332848269</v>
      </c>
      <c r="E31" s="42">
        <f t="shared" si="2"/>
        <v>0</v>
      </c>
      <c r="F31" s="13" t="str">
        <f t="shared" si="3"/>
        <v/>
      </c>
      <c r="G31" s="13">
        <f t="shared" si="1"/>
        <v>5</v>
      </c>
      <c r="H31" s="19" t="str">
        <f t="shared" si="4"/>
        <v/>
      </c>
      <c r="I31" s="22">
        <f t="shared" si="7"/>
        <v>0.44513888889196096</v>
      </c>
      <c r="J31" s="24">
        <f t="shared" si="8"/>
        <v>0.65347222222044365</v>
      </c>
      <c r="K31" s="34"/>
    </row>
    <row r="32" spans="1:11" x14ac:dyDescent="0.25">
      <c r="A32" s="8">
        <v>43132.686805555553</v>
      </c>
      <c r="B32" s="8">
        <v>43132.813888888886</v>
      </c>
      <c r="C32" s="2">
        <f>Table3[[#This Row],[End Date]]-Table3[[#This Row],[Start Date]]</f>
        <v>0.12708333333284827</v>
      </c>
      <c r="D32" s="11">
        <f t="shared" si="0"/>
        <v>0.12708333333284827</v>
      </c>
      <c r="E32" s="42">
        <f t="shared" si="2"/>
        <v>0</v>
      </c>
      <c r="F32" s="13" t="str">
        <f t="shared" si="3"/>
        <v/>
      </c>
      <c r="G32" s="13">
        <f t="shared" si="1"/>
        <v>3</v>
      </c>
      <c r="H32" s="19">
        <f t="shared" si="4"/>
        <v>3</v>
      </c>
      <c r="I32" s="22">
        <f t="shared" si="7"/>
        <v>0.68680555555329192</v>
      </c>
      <c r="J32" s="24">
        <f t="shared" si="8"/>
        <v>0.81388888888614019</v>
      </c>
      <c r="K32" s="34"/>
    </row>
    <row r="33" spans="1:11" x14ac:dyDescent="0.25">
      <c r="A33" s="8">
        <v>43133.347916666666</v>
      </c>
      <c r="B33" s="8">
        <v>43133.55</v>
      </c>
      <c r="C33" s="2">
        <f>Table3[[#This Row],[End Date]]-Table3[[#This Row],[Start Date]]</f>
        <v>0.20208333333721384</v>
      </c>
      <c r="D33" s="11">
        <f t="shared" si="0"/>
        <v>0.20208333333721384</v>
      </c>
      <c r="E33" s="42">
        <f t="shared" si="2"/>
        <v>0</v>
      </c>
      <c r="F33" s="13" t="str">
        <f t="shared" si="3"/>
        <v/>
      </c>
      <c r="G33" s="13">
        <f t="shared" si="1"/>
        <v>4</v>
      </c>
      <c r="H33" s="19">
        <f t="shared" si="4"/>
        <v>51</v>
      </c>
      <c r="I33" s="22">
        <f t="shared" si="7"/>
        <v>0.34791666666569654</v>
      </c>
      <c r="J33" s="24">
        <f t="shared" si="8"/>
        <v>0.55000000000291038</v>
      </c>
      <c r="K33" s="34"/>
    </row>
    <row r="34" spans="1:11" x14ac:dyDescent="0.25">
      <c r="A34" s="8">
        <v>43134.347916666666</v>
      </c>
      <c r="B34" s="8">
        <v>43134.55</v>
      </c>
      <c r="C34" s="2">
        <f>Table3[[#This Row],[End Date]]-Table3[[#This Row],[Start Date]]</f>
        <v>0.20208333333721384</v>
      </c>
      <c r="D34" s="45">
        <v>0.20208333333333331</v>
      </c>
      <c r="E34" s="42">
        <f t="shared" si="2"/>
        <v>3.880534782396694E-12</v>
      </c>
      <c r="F34" s="13" t="str">
        <f t="shared" si="3"/>
        <v/>
      </c>
      <c r="G34" s="13">
        <f t="shared" si="1"/>
        <v>4</v>
      </c>
      <c r="H34" s="19">
        <f t="shared" si="4"/>
        <v>51</v>
      </c>
      <c r="I34" s="22">
        <f t="shared" si="7"/>
        <v>0.34791666666569654</v>
      </c>
      <c r="J34" s="24">
        <f t="shared" si="8"/>
        <v>0.55000000000291038</v>
      </c>
      <c r="K34" s="34"/>
    </row>
    <row r="35" spans="1:11" x14ac:dyDescent="0.25">
      <c r="A35" s="8">
        <v>43134.578472222223</v>
      </c>
      <c r="B35" s="8">
        <v>43135.383333333331</v>
      </c>
      <c r="C35" s="2">
        <f>Table3[[#This Row],[End Date]]-Table3[[#This Row],[Start Date]]</f>
        <v>0.80486111110803904</v>
      </c>
      <c r="D35" s="45">
        <v>0.30486111111111108</v>
      </c>
      <c r="E35" s="42">
        <f t="shared" si="2"/>
        <v>0.49999999999692796</v>
      </c>
      <c r="F35" s="13" t="str">
        <f t="shared" si="3"/>
        <v/>
      </c>
      <c r="G35" s="13">
        <f t="shared" si="1"/>
        <v>19</v>
      </c>
      <c r="H35" s="19">
        <f t="shared" si="4"/>
        <v>19</v>
      </c>
      <c r="I35" s="22">
        <f t="shared" si="7"/>
        <v>0.57847222222335404</v>
      </c>
      <c r="J35" s="24">
        <f t="shared" si="8"/>
        <v>0.38333333333139308</v>
      </c>
      <c r="K35" s="34"/>
    </row>
    <row r="36" spans="1:11" x14ac:dyDescent="0.25">
      <c r="A36" s="8">
        <v>43136.328472222223</v>
      </c>
      <c r="B36" s="8">
        <v>43137.344444444447</v>
      </c>
      <c r="C36" s="2">
        <f>Table3[[#This Row],[End Date]]-Table3[[#This Row],[Start Date]]</f>
        <v>1.015972222223354</v>
      </c>
      <c r="D36" s="11">
        <f t="shared" si="0"/>
        <v>0.51111111111337482</v>
      </c>
      <c r="E36" s="42">
        <f t="shared" si="2"/>
        <v>0.50486111110997922</v>
      </c>
      <c r="F36" s="13">
        <f t="shared" si="3"/>
        <v>1</v>
      </c>
      <c r="G36" s="13" t="str">
        <f t="shared" si="1"/>
        <v/>
      </c>
      <c r="H36" s="19">
        <f t="shared" si="4"/>
        <v>23</v>
      </c>
      <c r="I36" s="22">
        <f t="shared" si="7"/>
        <v>0.32847222222335404</v>
      </c>
      <c r="J36" s="24">
        <f t="shared" si="8"/>
        <v>0.34444444444670808</v>
      </c>
      <c r="K36" s="34"/>
    </row>
    <row r="37" spans="1:11" x14ac:dyDescent="0.25">
      <c r="A37" s="8">
        <v>43137.563888888886</v>
      </c>
      <c r="B37" s="8">
        <v>43137.654861111114</v>
      </c>
      <c r="C37" s="2">
        <f>Table3[[#This Row],[End Date]]-Table3[[#This Row],[Start Date]]</f>
        <v>9.0972222227719612E-2</v>
      </c>
      <c r="D37" s="11">
        <f t="shared" si="0"/>
        <v>9.0972222227719612E-2</v>
      </c>
      <c r="E37" s="42">
        <f t="shared" si="2"/>
        <v>0</v>
      </c>
      <c r="F37" s="13" t="str">
        <f t="shared" si="3"/>
        <v/>
      </c>
      <c r="G37" s="13">
        <f t="shared" si="1"/>
        <v>2</v>
      </c>
      <c r="H37" s="19">
        <f t="shared" si="4"/>
        <v>11</v>
      </c>
      <c r="I37" s="22">
        <f t="shared" si="7"/>
        <v>0.56388888888614019</v>
      </c>
      <c r="J37" s="24">
        <f t="shared" si="8"/>
        <v>0.65486111111385981</v>
      </c>
      <c r="K37" s="34"/>
    </row>
    <row r="38" spans="1:11" x14ac:dyDescent="0.25">
      <c r="A38" s="8">
        <v>43137.770833333336</v>
      </c>
      <c r="B38" s="8">
        <v>43137.895833333336</v>
      </c>
      <c r="C38" s="2">
        <f>Table3[[#This Row],[End Date]]-Table3[[#This Row],[Start Date]]</f>
        <v>0.125</v>
      </c>
      <c r="D38" s="11">
        <f t="shared" si="0"/>
        <v>6.2499999997574718E-2</v>
      </c>
      <c r="E38" s="42">
        <f t="shared" si="2"/>
        <v>6.2500000002425282E-2</v>
      </c>
      <c r="F38" s="13" t="str">
        <f t="shared" si="3"/>
        <v/>
      </c>
      <c r="G38" s="13">
        <f t="shared" si="1"/>
        <v>3</v>
      </c>
      <c r="H38" s="19" t="str">
        <f t="shared" si="4"/>
        <v/>
      </c>
      <c r="I38" s="22">
        <f t="shared" si="7"/>
        <v>0.77083333333575865</v>
      </c>
      <c r="J38" s="24">
        <f t="shared" si="8"/>
        <v>0.89583333333575865</v>
      </c>
      <c r="K38" s="34"/>
    </row>
    <row r="39" spans="1:11" x14ac:dyDescent="0.25">
      <c r="A39" s="8">
        <v>43138.345138888886</v>
      </c>
      <c r="B39" s="8">
        <v>43138.839583333334</v>
      </c>
      <c r="C39" s="2">
        <f>Table3[[#This Row],[End Date]]-Table3[[#This Row],[Start Date]]</f>
        <v>0.49444444444816327</v>
      </c>
      <c r="D39" s="11">
        <f t="shared" si="0"/>
        <v>0.48819444444719318</v>
      </c>
      <c r="E39" s="42">
        <f t="shared" si="2"/>
        <v>6.2500000009700907E-3</v>
      </c>
      <c r="F39" s="13" t="str">
        <f t="shared" si="3"/>
        <v/>
      </c>
      <c r="G39" s="13">
        <f t="shared" si="1"/>
        <v>11</v>
      </c>
      <c r="H39" s="19">
        <f t="shared" si="4"/>
        <v>52</v>
      </c>
      <c r="I39" s="22">
        <f t="shared" si="7"/>
        <v>0.34513888888614019</v>
      </c>
      <c r="J39" s="24">
        <f t="shared" si="8"/>
        <v>0.83958333333430346</v>
      </c>
      <c r="K39" s="34"/>
    </row>
    <row r="40" spans="1:11" x14ac:dyDescent="0.25">
      <c r="A40" s="8">
        <v>43138.863194444442</v>
      </c>
      <c r="B40" s="8">
        <v>43139.328472222223</v>
      </c>
      <c r="C40" s="2">
        <f>Table3[[#This Row],[End Date]]-Table3[[#This Row],[Start Date]]</f>
        <v>0.46527777778101154</v>
      </c>
      <c r="D40" s="11">
        <f t="shared" si="0"/>
        <v>0</v>
      </c>
      <c r="E40" s="42">
        <f t="shared" si="2"/>
        <v>0.46527777778101154</v>
      </c>
      <c r="F40" s="13" t="str">
        <f t="shared" si="3"/>
        <v/>
      </c>
      <c r="G40" s="13">
        <f t="shared" si="1"/>
        <v>11</v>
      </c>
      <c r="H40" s="19">
        <f t="shared" si="4"/>
        <v>10</v>
      </c>
      <c r="I40" s="22">
        <f t="shared" si="7"/>
        <v>0.8631944444423425</v>
      </c>
      <c r="J40" s="24">
        <f t="shared" si="8"/>
        <v>0.32847222222335404</v>
      </c>
      <c r="K40" s="34"/>
    </row>
    <row r="41" spans="1:11" x14ac:dyDescent="0.25">
      <c r="A41" s="8">
        <v>43141.347222222219</v>
      </c>
      <c r="B41" s="8">
        <v>43141.811111111114</v>
      </c>
      <c r="C41" s="2">
        <f>Table3[[#This Row],[End Date]]-Table3[[#This Row],[Start Date]]</f>
        <v>0.46388888889487134</v>
      </c>
      <c r="D41" s="45">
        <v>0.46388888888888885</v>
      </c>
      <c r="E41" s="42">
        <f t="shared" si="2"/>
        <v>5.9824922793438873E-12</v>
      </c>
      <c r="F41" s="13" t="str">
        <f t="shared" si="3"/>
        <v/>
      </c>
      <c r="G41" s="13">
        <f t="shared" si="1"/>
        <v>11</v>
      </c>
      <c r="H41" s="19">
        <f t="shared" si="4"/>
        <v>8</v>
      </c>
      <c r="I41" s="22">
        <f t="shared" si="7"/>
        <v>0.34722222221898846</v>
      </c>
      <c r="J41" s="24">
        <f t="shared" si="8"/>
        <v>0.81111111111385981</v>
      </c>
      <c r="K41" s="34"/>
    </row>
    <row r="42" spans="1:11" x14ac:dyDescent="0.25">
      <c r="A42" s="8">
        <v>43141.823611111111</v>
      </c>
      <c r="B42" s="8">
        <v>43142.327777777777</v>
      </c>
      <c r="C42" s="2">
        <f>Table3[[#This Row],[End Date]]-Table3[[#This Row],[Start Date]]</f>
        <v>0.50416666666569654</v>
      </c>
      <c r="D42" s="11">
        <v>9.7222222222222224E-3</v>
      </c>
      <c r="E42" s="42">
        <f t="shared" si="2"/>
        <v>0.4944444444434743</v>
      </c>
      <c r="F42" s="13" t="str">
        <f t="shared" si="3"/>
        <v/>
      </c>
      <c r="G42" s="13">
        <f t="shared" si="1"/>
        <v>12</v>
      </c>
      <c r="H42" s="19">
        <f t="shared" si="4"/>
        <v>6</v>
      </c>
      <c r="I42" s="22">
        <f t="shared" si="7"/>
        <v>0.82361111111094942</v>
      </c>
      <c r="J42" s="24">
        <f t="shared" si="8"/>
        <v>0.32777777777664596</v>
      </c>
      <c r="K42" s="34"/>
    </row>
    <row r="43" spans="1:11" x14ac:dyDescent="0.25">
      <c r="A43" s="8">
        <v>43145.09097222222</v>
      </c>
      <c r="B43" s="8">
        <v>43145.285416666666</v>
      </c>
      <c r="C43" s="2">
        <f>Table3[[#This Row],[End Date]]-Table3[[#This Row],[Start Date]]</f>
        <v>0.19444444444525288</v>
      </c>
      <c r="D43" s="11">
        <f t="shared" si="0"/>
        <v>0</v>
      </c>
      <c r="E43" s="42">
        <f t="shared" si="2"/>
        <v>0.19444444444525288</v>
      </c>
      <c r="F43" s="13" t="str">
        <f t="shared" si="3"/>
        <v/>
      </c>
      <c r="G43" s="13">
        <f t="shared" si="1"/>
        <v>4</v>
      </c>
      <c r="H43" s="19">
        <f t="shared" si="4"/>
        <v>40</v>
      </c>
      <c r="I43" s="22">
        <f t="shared" si="7"/>
        <v>9.0972222220443655E-2</v>
      </c>
      <c r="J43" s="24">
        <f t="shared" si="8"/>
        <v>0.28541666666569654</v>
      </c>
      <c r="K43" s="34"/>
    </row>
    <row r="44" spans="1:11" x14ac:dyDescent="0.25">
      <c r="A44" s="8">
        <v>43145.333333333336</v>
      </c>
      <c r="B44" s="8">
        <v>43146.392361111109</v>
      </c>
      <c r="C44" s="2">
        <f>Table3[[#This Row],[End Date]]-Table3[[#This Row],[Start Date]]</f>
        <v>1.0590277777737356</v>
      </c>
      <c r="D44" s="11">
        <f t="shared" si="0"/>
        <v>0.55902777777373558</v>
      </c>
      <c r="E44" s="42">
        <f t="shared" si="2"/>
        <v>0.5</v>
      </c>
      <c r="F44" s="13">
        <f t="shared" si="3"/>
        <v>1</v>
      </c>
      <c r="G44" s="13">
        <f t="shared" si="1"/>
        <v>1</v>
      </c>
      <c r="H44" s="19">
        <f t="shared" si="4"/>
        <v>25</v>
      </c>
      <c r="I44" s="22">
        <f t="shared" si="7"/>
        <v>0.33333333333575865</v>
      </c>
      <c r="J44" s="24">
        <f t="shared" si="8"/>
        <v>0.39236111110949423</v>
      </c>
      <c r="K44" s="34"/>
    </row>
    <row r="45" spans="1:11" x14ac:dyDescent="0.25">
      <c r="A45" s="8">
        <v>43146.581944444442</v>
      </c>
      <c r="B45" s="8">
        <v>43147.311805555553</v>
      </c>
      <c r="C45" s="2">
        <f>Table3[[#This Row],[End Date]]-Table3[[#This Row],[Start Date]]</f>
        <v>0.72986111111094942</v>
      </c>
      <c r="D45" s="11">
        <f t="shared" si="0"/>
        <v>0.25138888889099076</v>
      </c>
      <c r="E45" s="42">
        <f t="shared" si="2"/>
        <v>0.47847222221995866</v>
      </c>
      <c r="F45" s="13" t="str">
        <f t="shared" si="3"/>
        <v/>
      </c>
      <c r="G45" s="13">
        <f t="shared" si="1"/>
        <v>17</v>
      </c>
      <c r="H45" s="19">
        <f t="shared" si="4"/>
        <v>31</v>
      </c>
      <c r="I45" s="22">
        <f t="shared" si="7"/>
        <v>0.5819444444423425</v>
      </c>
      <c r="J45" s="24">
        <f t="shared" si="8"/>
        <v>0.31180555555329192</v>
      </c>
      <c r="K45" s="34"/>
    </row>
    <row r="46" spans="1:11" x14ac:dyDescent="0.25">
      <c r="A46" s="8">
        <v>43147.819444444445</v>
      </c>
      <c r="B46" s="8">
        <v>43148.333333333336</v>
      </c>
      <c r="C46" s="2">
        <f>Table3[[#This Row],[End Date]]-Table3[[#This Row],[Start Date]]</f>
        <v>0.51388888889050577</v>
      </c>
      <c r="D46" s="11">
        <f t="shared" si="0"/>
        <v>1.3888888888080486E-2</v>
      </c>
      <c r="E46" s="42">
        <f t="shared" si="2"/>
        <v>0.50000000000242528</v>
      </c>
      <c r="F46" s="13" t="str">
        <f t="shared" si="3"/>
        <v/>
      </c>
      <c r="G46" s="13">
        <f t="shared" si="1"/>
        <v>12</v>
      </c>
      <c r="H46" s="19">
        <f t="shared" si="4"/>
        <v>20</v>
      </c>
      <c r="I46" s="22">
        <f t="shared" si="7"/>
        <v>0.81944444444525288</v>
      </c>
      <c r="J46" s="24">
        <f t="shared" si="8"/>
        <v>0.33333333333575865</v>
      </c>
      <c r="K46" s="34"/>
    </row>
    <row r="47" spans="1:11" x14ac:dyDescent="0.25">
      <c r="A47" s="8">
        <v>43148.333333333336</v>
      </c>
      <c r="B47" s="8">
        <v>43148.341666666667</v>
      </c>
      <c r="C47" s="2">
        <f>Table3[[#This Row],[End Date]]-Table3[[#This Row],[Start Date]]</f>
        <v>8.333333331393078E-3</v>
      </c>
      <c r="D47" s="45">
        <v>8.3333333333333332E-3</v>
      </c>
      <c r="E47" s="47">
        <v>0</v>
      </c>
      <c r="F47" s="13" t="str">
        <f t="shared" si="3"/>
        <v/>
      </c>
      <c r="G47" s="13" t="str">
        <f t="shared" si="1"/>
        <v/>
      </c>
      <c r="H47" s="19">
        <f t="shared" si="4"/>
        <v>12</v>
      </c>
      <c r="I47" s="22">
        <f t="shared" si="7"/>
        <v>0.33333333333575865</v>
      </c>
      <c r="J47" s="24">
        <f t="shared" si="8"/>
        <v>0.34166666666715173</v>
      </c>
      <c r="K47" s="34"/>
    </row>
    <row r="48" spans="1:11" x14ac:dyDescent="0.25">
      <c r="A48" s="8">
        <v>43148.378472222219</v>
      </c>
      <c r="B48" s="8">
        <v>43148.645833333336</v>
      </c>
      <c r="C48" s="2">
        <f>Table3[[#This Row],[End Date]]-Table3[[#This Row],[Start Date]]</f>
        <v>0.26736111111677019</v>
      </c>
      <c r="D48" s="45">
        <v>0.2673611111111111</v>
      </c>
      <c r="E48" s="42">
        <f t="shared" si="2"/>
        <v>5.6590843122705792E-12</v>
      </c>
      <c r="F48" s="13" t="str">
        <f t="shared" si="3"/>
        <v/>
      </c>
      <c r="G48" s="13">
        <f t="shared" si="1"/>
        <v>6</v>
      </c>
      <c r="H48" s="19">
        <f t="shared" si="4"/>
        <v>25</v>
      </c>
      <c r="I48" s="22">
        <f t="shared" si="7"/>
        <v>0.37847222221898846</v>
      </c>
      <c r="J48" s="24">
        <f t="shared" si="8"/>
        <v>0.64583333333575865</v>
      </c>
      <c r="K48" s="34"/>
    </row>
    <row r="49" spans="1:11" x14ac:dyDescent="0.25">
      <c r="A49" s="8">
        <v>43148.666666666664</v>
      </c>
      <c r="B49" s="8">
        <v>43148.821527777778</v>
      </c>
      <c r="C49" s="2">
        <f>Table3[[#This Row],[End Date]]-Table3[[#This Row],[Start Date]]</f>
        <v>0.15486111111385981</v>
      </c>
      <c r="D49" s="45">
        <v>0.15486111111111112</v>
      </c>
      <c r="E49" s="42">
        <f t="shared" si="2"/>
        <v>2.7486901643669626E-12</v>
      </c>
      <c r="F49" s="13" t="str">
        <f t="shared" si="3"/>
        <v/>
      </c>
      <c r="G49" s="13">
        <f t="shared" si="1"/>
        <v>3</v>
      </c>
      <c r="H49" s="19">
        <f t="shared" si="4"/>
        <v>43</v>
      </c>
      <c r="I49" s="22">
        <f t="shared" si="7"/>
        <v>0.66666666666424135</v>
      </c>
      <c r="J49" s="24">
        <f t="shared" si="8"/>
        <v>0.82152777777810115</v>
      </c>
      <c r="K49" s="34"/>
    </row>
    <row r="50" spans="1:11" x14ac:dyDescent="0.25">
      <c r="A50" s="8">
        <v>43149.491666666669</v>
      </c>
      <c r="B50" s="8">
        <v>43149.553472222222</v>
      </c>
      <c r="C50" s="2">
        <f>Table3[[#This Row],[End Date]]-Table3[[#This Row],[Start Date]]</f>
        <v>6.1805555553291924E-2</v>
      </c>
      <c r="D50" s="45">
        <v>6.1805555555555558E-2</v>
      </c>
      <c r="E50" s="47">
        <v>0</v>
      </c>
      <c r="F50" s="13" t="str">
        <f t="shared" si="3"/>
        <v/>
      </c>
      <c r="G50" s="13">
        <f t="shared" si="1"/>
        <v>1</v>
      </c>
      <c r="H50" s="19">
        <f t="shared" si="4"/>
        <v>29</v>
      </c>
      <c r="I50" s="22">
        <f t="shared" si="7"/>
        <v>0.49166666666860692</v>
      </c>
      <c r="J50" s="24">
        <f t="shared" si="8"/>
        <v>0.55347222222189885</v>
      </c>
      <c r="K50" s="34"/>
    </row>
    <row r="51" spans="1:11" x14ac:dyDescent="0.25">
      <c r="A51" s="8">
        <v>43151.356249999997</v>
      </c>
      <c r="B51" s="8">
        <v>43151.443749999999</v>
      </c>
      <c r="C51" s="2">
        <f>Table3[[#This Row],[End Date]]-Table3[[#This Row],[Start Date]]</f>
        <v>8.7500000001455192E-2</v>
      </c>
      <c r="D51" s="11">
        <f t="shared" si="0"/>
        <v>8.7500000001455192E-2</v>
      </c>
      <c r="E51" s="42">
        <f t="shared" si="2"/>
        <v>0</v>
      </c>
      <c r="F51" s="13" t="str">
        <f t="shared" si="3"/>
        <v/>
      </c>
      <c r="G51" s="13">
        <f t="shared" si="1"/>
        <v>2</v>
      </c>
      <c r="H51" s="19">
        <f t="shared" si="4"/>
        <v>6</v>
      </c>
      <c r="I51" s="22">
        <f t="shared" si="7"/>
        <v>0.35624999999708962</v>
      </c>
      <c r="J51" s="24">
        <f t="shared" si="8"/>
        <v>0.44374999999854481</v>
      </c>
      <c r="K51" s="34"/>
    </row>
    <row r="52" spans="1:11" x14ac:dyDescent="0.25">
      <c r="A52" s="8">
        <v>43151.453472222223</v>
      </c>
      <c r="B52" s="8">
        <v>43152.317361111112</v>
      </c>
      <c r="C52" s="2">
        <f>Table3[[#This Row],[End Date]]-Table3[[#This Row],[Start Date]]</f>
        <v>0.86388888888905058</v>
      </c>
      <c r="D52" s="11">
        <f t="shared" si="0"/>
        <v>0.37986111110997922</v>
      </c>
      <c r="E52" s="42">
        <f t="shared" si="2"/>
        <v>0.48402777777907136</v>
      </c>
      <c r="F52" s="13" t="str">
        <f t="shared" si="3"/>
        <v/>
      </c>
      <c r="G52" s="13">
        <f t="shared" si="1"/>
        <v>20</v>
      </c>
      <c r="H52" s="19">
        <f t="shared" si="4"/>
        <v>44</v>
      </c>
      <c r="I52" s="22">
        <f t="shared" si="7"/>
        <v>0.45347222222335404</v>
      </c>
      <c r="J52" s="24">
        <f t="shared" si="8"/>
        <v>0.31736111111240461</v>
      </c>
      <c r="K52" s="34"/>
    </row>
    <row r="53" spans="1:11" x14ac:dyDescent="0.25">
      <c r="A53" s="8">
        <v>43154.32708333333</v>
      </c>
      <c r="B53" s="8">
        <v>43154.879861111112</v>
      </c>
      <c r="C53" s="2">
        <f>Table3[[#This Row],[End Date]]-Table3[[#This Row],[Start Date]]</f>
        <v>0.55277777778246673</v>
      </c>
      <c r="D53" s="11">
        <f t="shared" si="0"/>
        <v>0.5</v>
      </c>
      <c r="E53" s="42">
        <f t="shared" si="2"/>
        <v>5.2777777782466728E-2</v>
      </c>
      <c r="F53" s="13" t="str">
        <f t="shared" si="3"/>
        <v/>
      </c>
      <c r="G53" s="13">
        <f t="shared" si="1"/>
        <v>13</v>
      </c>
      <c r="H53" s="19">
        <f t="shared" si="4"/>
        <v>16</v>
      </c>
      <c r="I53" s="22">
        <f t="shared" si="7"/>
        <v>0.32708333332993789</v>
      </c>
      <c r="J53" s="24">
        <f t="shared" si="8"/>
        <v>0.87986111111240461</v>
      </c>
      <c r="K53" s="34"/>
    </row>
    <row r="54" spans="1:11" x14ac:dyDescent="0.25">
      <c r="A54" s="8">
        <v>43154.911111111112</v>
      </c>
      <c r="B54" s="8">
        <v>43155.333333333336</v>
      </c>
      <c r="C54" s="2">
        <f>Table3[[#This Row],[End Date]]-Table3[[#This Row],[Start Date]]</f>
        <v>0.42222222222335404</v>
      </c>
      <c r="D54" s="11">
        <f t="shared" si="0"/>
        <v>0</v>
      </c>
      <c r="E54" s="42">
        <f t="shared" si="2"/>
        <v>0.42222222222335404</v>
      </c>
      <c r="F54" s="13" t="str">
        <f t="shared" si="3"/>
        <v/>
      </c>
      <c r="G54" s="13">
        <f t="shared" si="1"/>
        <v>10</v>
      </c>
      <c r="H54" s="19">
        <f t="shared" si="4"/>
        <v>8</v>
      </c>
      <c r="I54" s="22">
        <f t="shared" si="7"/>
        <v>0.91111111111240461</v>
      </c>
      <c r="J54" s="24">
        <f t="shared" si="8"/>
        <v>0.33333333333575865</v>
      </c>
      <c r="K54" s="34"/>
    </row>
    <row r="55" spans="1:11" x14ac:dyDescent="0.25">
      <c r="A55" s="8">
        <v>43155.333333333336</v>
      </c>
      <c r="B55" s="8">
        <v>43155.37222222222</v>
      </c>
      <c r="C55" s="2">
        <f>Table3[[#This Row],[End Date]]-Table3[[#This Row],[Start Date]]</f>
        <v>3.8888888884685002E-2</v>
      </c>
      <c r="D55" s="45">
        <v>3.888888888888889E-2</v>
      </c>
      <c r="E55" s="47">
        <v>0</v>
      </c>
      <c r="F55" s="13" t="str">
        <f t="shared" si="3"/>
        <v/>
      </c>
      <c r="G55" s="13" t="str">
        <f t="shared" si="1"/>
        <v/>
      </c>
      <c r="H55" s="19">
        <f t="shared" si="4"/>
        <v>56</v>
      </c>
      <c r="I55" s="22">
        <f t="shared" si="7"/>
        <v>0.33333333333575865</v>
      </c>
      <c r="J55" s="24">
        <f t="shared" si="8"/>
        <v>0.37222222222044365</v>
      </c>
      <c r="K55" s="34"/>
    </row>
    <row r="56" spans="1:11" x14ac:dyDescent="0.25">
      <c r="A56" s="8">
        <v>43155.629861111112</v>
      </c>
      <c r="B56" s="8">
        <v>43155.95208333333</v>
      </c>
      <c r="C56" s="2">
        <f>Table3[[#This Row],[End Date]]-Table3[[#This Row],[Start Date]]</f>
        <v>0.32222222221753327</v>
      </c>
      <c r="D56" s="45">
        <v>0.20347222222222219</v>
      </c>
      <c r="E56" s="42">
        <f t="shared" si="2"/>
        <v>0.11874999999531108</v>
      </c>
      <c r="F56" s="13" t="str">
        <f t="shared" si="3"/>
        <v/>
      </c>
      <c r="G56" s="13">
        <f t="shared" si="1"/>
        <v>7</v>
      </c>
      <c r="H56" s="19">
        <f t="shared" si="4"/>
        <v>44</v>
      </c>
      <c r="I56" s="22">
        <f t="shared" si="7"/>
        <v>0.62986111111240461</v>
      </c>
      <c r="J56" s="24">
        <f t="shared" si="8"/>
        <v>0.95208333332993789</v>
      </c>
      <c r="K56" s="34"/>
    </row>
    <row r="57" spans="1:11" x14ac:dyDescent="0.25">
      <c r="A57" s="8">
        <v>43155.969444444447</v>
      </c>
      <c r="B57" s="8">
        <v>43156.570833333331</v>
      </c>
      <c r="C57" s="2">
        <f>Table3[[#This Row],[End Date]]-Table3[[#This Row],[Start Date]]</f>
        <v>0.601388888884685</v>
      </c>
      <c r="D57" s="45">
        <v>0.23750000000000002</v>
      </c>
      <c r="E57" s="42">
        <f t="shared" si="2"/>
        <v>0.36388888888468496</v>
      </c>
      <c r="F57" s="13" t="str">
        <f t="shared" si="3"/>
        <v/>
      </c>
      <c r="G57" s="13">
        <f t="shared" si="1"/>
        <v>14</v>
      </c>
      <c r="H57" s="19">
        <f t="shared" si="4"/>
        <v>26</v>
      </c>
      <c r="I57" s="22">
        <f t="shared" si="7"/>
        <v>0.96944444444670808</v>
      </c>
      <c r="J57" s="24">
        <f t="shared" si="8"/>
        <v>0.57083333333139308</v>
      </c>
      <c r="K57" s="34"/>
    </row>
    <row r="58" spans="1:11" x14ac:dyDescent="0.25">
      <c r="A58" s="8">
        <v>43157.319444444445</v>
      </c>
      <c r="B58" s="8">
        <v>43157.925000000003</v>
      </c>
      <c r="C58" s="2">
        <f>Table3[[#This Row],[End Date]]-Table3[[#This Row],[Start Date]]</f>
        <v>0.6055555555576575</v>
      </c>
      <c r="D58" s="11">
        <f t="shared" si="0"/>
        <v>0.5</v>
      </c>
      <c r="E58" s="42">
        <f t="shared" si="2"/>
        <v>0.1055555555576575</v>
      </c>
      <c r="F58" s="13" t="str">
        <f t="shared" si="3"/>
        <v/>
      </c>
      <c r="G58" s="13">
        <f t="shared" si="1"/>
        <v>14</v>
      </c>
      <c r="H58" s="19">
        <f t="shared" si="4"/>
        <v>32</v>
      </c>
      <c r="I58" s="22">
        <f t="shared" si="7"/>
        <v>0.31944444444525288</v>
      </c>
      <c r="J58" s="24">
        <f t="shared" si="8"/>
        <v>0.92500000000291038</v>
      </c>
      <c r="K58" s="34"/>
    </row>
    <row r="59" spans="1:11" x14ac:dyDescent="0.25">
      <c r="A59" s="8">
        <v>43157.947916666664</v>
      </c>
      <c r="B59" s="8">
        <v>43158.324999999997</v>
      </c>
      <c r="C59" s="2">
        <f>Table3[[#This Row],[End Date]]-Table3[[#This Row],[Start Date]]</f>
        <v>0.37708333333284827</v>
      </c>
      <c r="D59" s="11">
        <f t="shared" si="0"/>
        <v>0</v>
      </c>
      <c r="E59" s="42">
        <f t="shared" si="2"/>
        <v>0.37708333333284827</v>
      </c>
      <c r="F59" s="13" t="str">
        <f t="shared" si="3"/>
        <v/>
      </c>
      <c r="G59" s="13">
        <f t="shared" si="1"/>
        <v>9</v>
      </c>
      <c r="H59" s="19">
        <f t="shared" si="4"/>
        <v>3</v>
      </c>
      <c r="I59" s="22">
        <f t="shared" si="7"/>
        <v>0.94791666666424135</v>
      </c>
      <c r="J59" s="24">
        <f t="shared" si="8"/>
        <v>0.32499999999708962</v>
      </c>
      <c r="K59" s="34"/>
    </row>
    <row r="60" spans="1:11" x14ac:dyDescent="0.25">
      <c r="A60" s="8">
        <v>43158.363888888889</v>
      </c>
      <c r="B60" s="8">
        <v>43158.474305555559</v>
      </c>
      <c r="C60" s="2">
        <f>Table3[[#This Row],[End Date]]-Table3[[#This Row],[Start Date]]</f>
        <v>0.11041666667006211</v>
      </c>
      <c r="D60" s="11">
        <f t="shared" si="0"/>
        <v>0.11041666667006211</v>
      </c>
      <c r="E60" s="42">
        <f t="shared" si="2"/>
        <v>0</v>
      </c>
      <c r="F60" s="13" t="str">
        <f t="shared" si="3"/>
        <v/>
      </c>
      <c r="G60" s="13">
        <f t="shared" si="1"/>
        <v>2</v>
      </c>
      <c r="H60" s="19">
        <f t="shared" si="4"/>
        <v>39</v>
      </c>
      <c r="I60" s="22">
        <f t="shared" si="7"/>
        <v>0.36388888888905058</v>
      </c>
      <c r="J60" s="24">
        <f t="shared" si="8"/>
        <v>0.47430555555911269</v>
      </c>
      <c r="K60" s="34"/>
    </row>
    <row r="61" spans="1:11" x14ac:dyDescent="0.25">
      <c r="A61" s="8">
        <v>43158.504166666666</v>
      </c>
      <c r="B61" s="8">
        <v>43158.811111111114</v>
      </c>
      <c r="C61" s="2">
        <f>Table3[[#This Row],[End Date]]-Table3[[#This Row],[Start Date]]</f>
        <v>0.30694444444816327</v>
      </c>
      <c r="D61" s="11">
        <f t="shared" si="0"/>
        <v>0.30694444444816327</v>
      </c>
      <c r="E61" s="42">
        <f t="shared" si="2"/>
        <v>0</v>
      </c>
      <c r="F61" s="13" t="str">
        <f t="shared" si="3"/>
        <v/>
      </c>
      <c r="G61" s="13">
        <f t="shared" si="1"/>
        <v>7</v>
      </c>
      <c r="H61" s="19">
        <f t="shared" si="4"/>
        <v>22</v>
      </c>
      <c r="I61" s="22">
        <f t="shared" si="7"/>
        <v>0.50416666666569654</v>
      </c>
      <c r="J61" s="24">
        <f t="shared" si="8"/>
        <v>0.81111111111385981</v>
      </c>
      <c r="K61" s="34"/>
    </row>
    <row r="62" spans="1:11" x14ac:dyDescent="0.25">
      <c r="A62" s="8">
        <v>43158.847222222219</v>
      </c>
      <c r="B62" s="8">
        <v>43158.906944444447</v>
      </c>
      <c r="C62" s="2">
        <f>Table3[[#This Row],[End Date]]-Table3[[#This Row],[Start Date]]</f>
        <v>5.9722222227719612E-2</v>
      </c>
      <c r="D62" s="11">
        <f t="shared" si="0"/>
        <v>0</v>
      </c>
      <c r="E62" s="42">
        <f t="shared" si="2"/>
        <v>5.9722222227719612E-2</v>
      </c>
      <c r="F62" s="13" t="str">
        <f t="shared" si="3"/>
        <v/>
      </c>
      <c r="G62" s="13">
        <f t="shared" si="1"/>
        <v>1</v>
      </c>
      <c r="H62" s="19">
        <f t="shared" si="4"/>
        <v>26</v>
      </c>
      <c r="I62" s="22">
        <f t="shared" si="7"/>
        <v>0.84722222221898846</v>
      </c>
      <c r="J62" s="24">
        <f t="shared" si="8"/>
        <v>0.90694444444670808</v>
      </c>
      <c r="K62" s="34"/>
    </row>
    <row r="63" spans="1:11" x14ac:dyDescent="0.25">
      <c r="A63" s="8">
        <v>43159.053472222222</v>
      </c>
      <c r="B63" s="8">
        <v>43159.213888888888</v>
      </c>
      <c r="C63" s="2">
        <f>Table3[[#This Row],[End Date]]-Table3[[#This Row],[Start Date]]</f>
        <v>0.16041666666569654</v>
      </c>
      <c r="D63" s="11">
        <f t="shared" si="0"/>
        <v>0</v>
      </c>
      <c r="E63" s="42">
        <f t="shared" si="2"/>
        <v>0.16041666666569654</v>
      </c>
      <c r="F63" s="13" t="str">
        <f t="shared" si="3"/>
        <v/>
      </c>
      <c r="G63" s="13">
        <f t="shared" si="1"/>
        <v>3</v>
      </c>
      <c r="H63" s="19">
        <f t="shared" si="4"/>
        <v>51</v>
      </c>
      <c r="I63" s="22">
        <f t="shared" si="7"/>
        <v>5.3472222221898846E-2</v>
      </c>
      <c r="J63" s="24">
        <f t="shared" si="8"/>
        <v>0.21388888888759539</v>
      </c>
      <c r="K63" s="34"/>
    </row>
    <row r="64" spans="1:11" x14ac:dyDescent="0.25">
      <c r="A64" s="8">
        <v>43159.404166666667</v>
      </c>
      <c r="B64" s="8">
        <v>43160.375694444447</v>
      </c>
      <c r="C64" s="2">
        <f>Table3[[#This Row],[End Date]]-Table3[[#This Row],[Start Date]]</f>
        <v>0.97152777777955635</v>
      </c>
      <c r="D64" s="11">
        <f t="shared" si="0"/>
        <v>0.47152777777955635</v>
      </c>
      <c r="E64" s="42">
        <f t="shared" si="2"/>
        <v>0.5</v>
      </c>
      <c r="F64" s="13" t="str">
        <f t="shared" si="3"/>
        <v/>
      </c>
      <c r="G64" s="13">
        <f t="shared" si="1"/>
        <v>23</v>
      </c>
      <c r="H64" s="19">
        <f t="shared" si="4"/>
        <v>19</v>
      </c>
      <c r="I64" s="22">
        <f t="shared" si="7"/>
        <v>0.40416666666715173</v>
      </c>
      <c r="J64" s="24">
        <f t="shared" si="8"/>
        <v>0.37569444444670808</v>
      </c>
      <c r="K64" s="34"/>
    </row>
    <row r="65" spans="1:11" x14ac:dyDescent="0.25">
      <c r="A65" s="8">
        <v>43161.855555555558</v>
      </c>
      <c r="B65" s="8">
        <v>43162.331250000003</v>
      </c>
      <c r="C65" s="2">
        <f>Table3[[#This Row],[End Date]]-Table3[[#This Row],[Start Date]]</f>
        <v>0.47569444444525288</v>
      </c>
      <c r="D65" s="11">
        <f t="shared" si="0"/>
        <v>0</v>
      </c>
      <c r="E65" s="42">
        <f t="shared" si="2"/>
        <v>0.47569444444525288</v>
      </c>
      <c r="F65" s="13" t="str">
        <f t="shared" si="3"/>
        <v/>
      </c>
      <c r="G65" s="13">
        <f t="shared" si="1"/>
        <v>11</v>
      </c>
      <c r="H65" s="19">
        <f t="shared" si="4"/>
        <v>25</v>
      </c>
      <c r="I65" s="22">
        <f t="shared" si="7"/>
        <v>0.8555555555576575</v>
      </c>
      <c r="J65" s="24">
        <f t="shared" si="8"/>
        <v>0.33125000000291038</v>
      </c>
      <c r="K65" s="34"/>
    </row>
    <row r="66" spans="1:11" x14ac:dyDescent="0.25">
      <c r="A66" s="8">
        <v>43162.424305555556</v>
      </c>
      <c r="B66" s="8">
        <v>43162.845138888886</v>
      </c>
      <c r="C66" s="2">
        <f>Table3[[#This Row],[End Date]]-Table3[[#This Row],[Start Date]]</f>
        <v>0.42083333332993789</v>
      </c>
      <c r="D66" s="45">
        <v>0.40902777777777777</v>
      </c>
      <c r="E66" s="42">
        <f t="shared" si="2"/>
        <v>1.1805555552160119E-2</v>
      </c>
      <c r="F66" s="13" t="str">
        <f t="shared" si="3"/>
        <v/>
      </c>
      <c r="G66" s="13">
        <f t="shared" si="1"/>
        <v>10</v>
      </c>
      <c r="H66" s="19">
        <f t="shared" si="4"/>
        <v>6</v>
      </c>
      <c r="I66" s="22">
        <f t="shared" si="7"/>
        <v>0.42430555555620231</v>
      </c>
      <c r="J66" s="24">
        <f t="shared" si="8"/>
        <v>0.84513888888614019</v>
      </c>
      <c r="K66" s="34"/>
    </row>
    <row r="67" spans="1:11" x14ac:dyDescent="0.25">
      <c r="A67" s="8">
        <v>43163.451388888891</v>
      </c>
      <c r="B67" s="8">
        <v>43163.515972222223</v>
      </c>
      <c r="C67" s="2">
        <f>Table3[[#This Row],[End Date]]-Table3[[#This Row],[Start Date]]</f>
        <v>6.4583333332848269E-2</v>
      </c>
      <c r="D67" s="45">
        <v>6.458333333333334E-2</v>
      </c>
      <c r="E67" s="45">
        <v>0</v>
      </c>
      <c r="F67" s="13" t="str">
        <f t="shared" si="3"/>
        <v/>
      </c>
      <c r="G67" s="13">
        <f t="shared" si="1"/>
        <v>1</v>
      </c>
      <c r="H67" s="19">
        <f t="shared" si="4"/>
        <v>33</v>
      </c>
      <c r="I67" s="22">
        <f t="shared" si="7"/>
        <v>0.45138888889050577</v>
      </c>
      <c r="J67" s="24">
        <f t="shared" si="8"/>
        <v>0.51597222222335404</v>
      </c>
      <c r="K67" s="34"/>
    </row>
    <row r="68" spans="1:11" x14ac:dyDescent="0.25">
      <c r="A68" s="8">
        <v>43163.573611111111</v>
      </c>
      <c r="B68" s="8">
        <v>43163.682638888888</v>
      </c>
      <c r="C68" s="2">
        <f>Table3[[#This Row],[End Date]]-Table3[[#This Row],[Start Date]]</f>
        <v>0.10902777777664596</v>
      </c>
      <c r="D68" s="45">
        <v>0.10902777777777778</v>
      </c>
      <c r="E68" s="45">
        <v>0</v>
      </c>
      <c r="F68" s="13" t="str">
        <f t="shared" si="3"/>
        <v/>
      </c>
      <c r="G68" s="13">
        <f t="shared" si="1"/>
        <v>2</v>
      </c>
      <c r="H68" s="19">
        <f t="shared" si="4"/>
        <v>37</v>
      </c>
      <c r="I68" s="22">
        <f t="shared" si="7"/>
        <v>0.57361111111094942</v>
      </c>
      <c r="J68" s="24">
        <f t="shared" si="8"/>
        <v>0.68263888888759539</v>
      </c>
      <c r="K68" s="34"/>
    </row>
    <row r="69" spans="1:11" x14ac:dyDescent="0.25">
      <c r="A69" s="8">
        <v>43164.906944444447</v>
      </c>
      <c r="B69" s="8">
        <v>43164.94027777778</v>
      </c>
      <c r="C69" s="2">
        <f>Table3[[#This Row],[End Date]]-Table3[[#This Row],[Start Date]]</f>
        <v>3.3333333332848269E-2</v>
      </c>
      <c r="D69" s="11">
        <f t="shared" ref="D68:D131" si="9">(NETWORKDAYS(A69,B69)-1)*("20:00"-"8:00")+IF(NETWORKDAYS(B69,B69),MEDIAN(MOD(B69,1),"20:00","8:00"),"20:00")-MEDIAN(NETWORKDAYS(A69,A69)*MOD(A69,1),"20:00","8:00")</f>
        <v>0</v>
      </c>
      <c r="E69" s="42">
        <f t="shared" ref="E68:E131" si="10">C69-D69</f>
        <v>3.3333333332848269E-2</v>
      </c>
      <c r="F69" s="13" t="str">
        <f t="shared" ref="F69:F132" si="11">IF(INT(B69-A69)&gt;0, INT(B69-A69),"")</f>
        <v/>
      </c>
      <c r="G69" s="13" t="str">
        <f t="shared" ref="G69:G132" si="12">IF(HOUR(B69-A69)&gt;0, HOUR(B69-A69),"")</f>
        <v/>
      </c>
      <c r="H69" s="19">
        <f t="shared" ref="H69:H132" si="13">IF(MINUTE(B69-A69)&gt;0, MINUTE(B69-A69),"")</f>
        <v>48</v>
      </c>
      <c r="I69" s="22">
        <f t="shared" si="7"/>
        <v>0.90694444444670808</v>
      </c>
      <c r="J69" s="24">
        <f t="shared" si="8"/>
        <v>0.94027777777955635</v>
      </c>
      <c r="K69" s="34"/>
    </row>
    <row r="70" spans="1:11" x14ac:dyDescent="0.25">
      <c r="A70" s="8">
        <v>43165.477777777778</v>
      </c>
      <c r="B70" s="8">
        <v>43165.99722222222</v>
      </c>
      <c r="C70" s="2">
        <f>Table3[[#This Row],[End Date]]-Table3[[#This Row],[Start Date]]</f>
        <v>0.5194444444423425</v>
      </c>
      <c r="D70" s="11">
        <f t="shared" si="9"/>
        <v>0.35555555555523222</v>
      </c>
      <c r="E70" s="42">
        <f t="shared" si="10"/>
        <v>0.16388888888711028</v>
      </c>
      <c r="F70" s="13" t="str">
        <f t="shared" si="11"/>
        <v/>
      </c>
      <c r="G70" s="13">
        <f t="shared" si="12"/>
        <v>12</v>
      </c>
      <c r="H70" s="19">
        <f t="shared" si="13"/>
        <v>28</v>
      </c>
      <c r="I70" s="22">
        <f t="shared" si="7"/>
        <v>0.47777777777810115</v>
      </c>
      <c r="J70" s="24">
        <f t="shared" si="8"/>
        <v>0.99722222222044365</v>
      </c>
      <c r="K70" s="34"/>
    </row>
    <row r="71" spans="1:11" x14ac:dyDescent="0.25">
      <c r="A71" s="8">
        <v>43166.006249999999</v>
      </c>
      <c r="B71" s="8">
        <v>43166.563194444447</v>
      </c>
      <c r="C71" s="2">
        <f>Table3[[#This Row],[End Date]]-Table3[[#This Row],[Start Date]]</f>
        <v>0.55694444444816327</v>
      </c>
      <c r="D71" s="11">
        <f t="shared" si="9"/>
        <v>0.22986111111337476</v>
      </c>
      <c r="E71" s="42">
        <f t="shared" si="10"/>
        <v>0.32708333333478851</v>
      </c>
      <c r="F71" s="13" t="str">
        <f t="shared" si="11"/>
        <v/>
      </c>
      <c r="G71" s="13">
        <f t="shared" si="12"/>
        <v>13</v>
      </c>
      <c r="H71" s="19">
        <f t="shared" si="13"/>
        <v>22</v>
      </c>
      <c r="I71" s="22">
        <f t="shared" si="7"/>
        <v>6.2499999985448085E-3</v>
      </c>
      <c r="J71" s="24">
        <f t="shared" si="8"/>
        <v>0.56319444444670808</v>
      </c>
      <c r="K71" s="34"/>
    </row>
    <row r="72" spans="1:11" x14ac:dyDescent="0.25">
      <c r="A72" s="8">
        <v>43166.772222222222</v>
      </c>
      <c r="B72" s="8">
        <v>43167.827777777777</v>
      </c>
      <c r="C72" s="2">
        <f>Table3[[#This Row],[End Date]]-Table3[[#This Row],[Start Date]]</f>
        <v>1.0555555555547471</v>
      </c>
      <c r="D72" s="11">
        <f t="shared" si="9"/>
        <v>0.55555555555474712</v>
      </c>
      <c r="E72" s="42">
        <f t="shared" si="10"/>
        <v>0.5</v>
      </c>
      <c r="F72" s="13">
        <f t="shared" si="11"/>
        <v>1</v>
      </c>
      <c r="G72" s="13">
        <f t="shared" si="12"/>
        <v>1</v>
      </c>
      <c r="H72" s="19">
        <f t="shared" si="13"/>
        <v>20</v>
      </c>
      <c r="I72" s="22">
        <f t="shared" si="7"/>
        <v>0.77222222222189885</v>
      </c>
      <c r="J72" s="24">
        <f t="shared" si="8"/>
        <v>0.82777777777664596</v>
      </c>
      <c r="K72" s="34"/>
    </row>
    <row r="73" spans="1:11" x14ac:dyDescent="0.25">
      <c r="A73" s="8">
        <v>43168.5</v>
      </c>
      <c r="B73" s="8">
        <v>43168.768750000003</v>
      </c>
      <c r="C73" s="2">
        <f>Table3[[#This Row],[End Date]]-Table3[[#This Row],[Start Date]]</f>
        <v>0.26875000000291038</v>
      </c>
      <c r="D73" s="11">
        <f t="shared" si="9"/>
        <v>0.26875000000291038</v>
      </c>
      <c r="E73" s="42">
        <f t="shared" si="10"/>
        <v>0</v>
      </c>
      <c r="F73" s="13" t="str">
        <f t="shared" si="11"/>
        <v/>
      </c>
      <c r="G73" s="13">
        <f t="shared" si="12"/>
        <v>6</v>
      </c>
      <c r="H73" s="19">
        <f t="shared" si="13"/>
        <v>27</v>
      </c>
      <c r="I73" s="22">
        <f t="shared" ref="I73:I136" si="14">MOD(A73,1)</f>
        <v>0.5</v>
      </c>
      <c r="J73" s="24">
        <f t="shared" ref="J73:J136" si="15">MOD(B73,1)</f>
        <v>0.76875000000291038</v>
      </c>
      <c r="K73" s="34"/>
    </row>
    <row r="74" spans="1:11" x14ac:dyDescent="0.25">
      <c r="A74" s="8">
        <v>43169.352777777778</v>
      </c>
      <c r="B74" s="8">
        <v>43169.938888888886</v>
      </c>
      <c r="C74" s="2">
        <f>Table3[[#This Row],[End Date]]-Table3[[#This Row],[Start Date]]</f>
        <v>0.58611111110803904</v>
      </c>
      <c r="D74" s="45">
        <v>0.48055555555555557</v>
      </c>
      <c r="E74" s="42">
        <f t="shared" si="10"/>
        <v>0.10555555555248347</v>
      </c>
      <c r="F74" s="13" t="str">
        <f t="shared" si="11"/>
        <v/>
      </c>
      <c r="G74" s="13">
        <f t="shared" si="12"/>
        <v>14</v>
      </c>
      <c r="H74" s="19">
        <f t="shared" si="13"/>
        <v>4</v>
      </c>
      <c r="I74" s="22">
        <f t="shared" si="14"/>
        <v>0.35277777777810115</v>
      </c>
      <c r="J74" s="24">
        <f t="shared" si="15"/>
        <v>0.93888888888614019</v>
      </c>
      <c r="K74" s="34"/>
    </row>
    <row r="75" spans="1:11" x14ac:dyDescent="0.25">
      <c r="A75" s="8">
        <v>43169.956944444442</v>
      </c>
      <c r="B75" s="8">
        <v>43170.34652777778</v>
      </c>
      <c r="C75" s="2">
        <f>Table3[[#This Row],[End Date]]-Table3[[#This Row],[Start Date]]</f>
        <v>0.38958333333721384</v>
      </c>
      <c r="D75" s="45">
        <v>1.3194444444444444E-2</v>
      </c>
      <c r="E75" s="42">
        <f t="shared" si="10"/>
        <v>0.37638888889276939</v>
      </c>
      <c r="F75" s="13" t="str">
        <f t="shared" si="11"/>
        <v/>
      </c>
      <c r="G75" s="13">
        <f t="shared" si="12"/>
        <v>9</v>
      </c>
      <c r="H75" s="19">
        <f t="shared" si="13"/>
        <v>21</v>
      </c>
      <c r="I75" s="22">
        <f t="shared" si="14"/>
        <v>0.9569444444423425</v>
      </c>
      <c r="J75" s="24">
        <f t="shared" si="15"/>
        <v>0.34652777777955635</v>
      </c>
      <c r="K75" s="34"/>
    </row>
    <row r="76" spans="1:11" x14ac:dyDescent="0.25">
      <c r="A76" s="8">
        <v>43171.242361111108</v>
      </c>
      <c r="B76" s="8">
        <v>43171.50277777778</v>
      </c>
      <c r="C76" s="2">
        <f>Table3[[#This Row],[End Date]]-Table3[[#This Row],[Start Date]]</f>
        <v>0.26041666667151731</v>
      </c>
      <c r="D76" s="11">
        <f t="shared" si="9"/>
        <v>0.16944444444622303</v>
      </c>
      <c r="E76" s="42">
        <f t="shared" si="10"/>
        <v>9.0972222225294275E-2</v>
      </c>
      <c r="F76" s="13" t="str">
        <f t="shared" si="11"/>
        <v/>
      </c>
      <c r="G76" s="13">
        <f t="shared" si="12"/>
        <v>6</v>
      </c>
      <c r="H76" s="19">
        <f t="shared" si="13"/>
        <v>15</v>
      </c>
      <c r="I76" s="22">
        <f t="shared" si="14"/>
        <v>0.24236111110803904</v>
      </c>
      <c r="J76" s="24">
        <f t="shared" si="15"/>
        <v>0.50277777777955635</v>
      </c>
      <c r="K76" s="34"/>
    </row>
    <row r="77" spans="1:11" x14ac:dyDescent="0.25">
      <c r="A77" s="8">
        <v>43171.542361111111</v>
      </c>
      <c r="B77" s="8">
        <v>43171.618750000001</v>
      </c>
      <c r="C77" s="2">
        <f>Table3[[#This Row],[End Date]]-Table3[[#This Row],[Start Date]]</f>
        <v>7.6388888890505768E-2</v>
      </c>
      <c r="D77" s="11">
        <f t="shared" si="9"/>
        <v>7.6388888890505768E-2</v>
      </c>
      <c r="E77" s="42">
        <f t="shared" si="10"/>
        <v>0</v>
      </c>
      <c r="F77" s="13" t="str">
        <f t="shared" si="11"/>
        <v/>
      </c>
      <c r="G77" s="13">
        <f t="shared" si="12"/>
        <v>1</v>
      </c>
      <c r="H77" s="19">
        <f t="shared" si="13"/>
        <v>50</v>
      </c>
      <c r="I77" s="22">
        <f t="shared" si="14"/>
        <v>0.54236111111094942</v>
      </c>
      <c r="J77" s="24">
        <f t="shared" si="15"/>
        <v>0.61875000000145519</v>
      </c>
      <c r="K77" s="34"/>
    </row>
    <row r="78" spans="1:11" x14ac:dyDescent="0.25">
      <c r="A78" s="8">
        <v>43171.65902777778</v>
      </c>
      <c r="B78" s="8">
        <v>43171.82916666667</v>
      </c>
      <c r="C78" s="2">
        <f>Table3[[#This Row],[End Date]]-Table3[[#This Row],[Start Date]]</f>
        <v>0.17013888889050577</v>
      </c>
      <c r="D78" s="11">
        <f t="shared" si="9"/>
        <v>0.17013888889050577</v>
      </c>
      <c r="E78" s="42">
        <f t="shared" si="10"/>
        <v>0</v>
      </c>
      <c r="F78" s="13" t="str">
        <f t="shared" si="11"/>
        <v/>
      </c>
      <c r="G78" s="13">
        <f t="shared" si="12"/>
        <v>4</v>
      </c>
      <c r="H78" s="19">
        <f t="shared" si="13"/>
        <v>5</v>
      </c>
      <c r="I78" s="22">
        <f t="shared" si="14"/>
        <v>0.65902777777955635</v>
      </c>
      <c r="J78" s="24">
        <f t="shared" si="15"/>
        <v>0.82916666667006211</v>
      </c>
      <c r="K78" s="34"/>
    </row>
    <row r="79" spans="1:11" x14ac:dyDescent="0.25">
      <c r="A79" s="8">
        <v>43171.895138888889</v>
      </c>
      <c r="B79" s="8">
        <v>43172.188888888886</v>
      </c>
      <c r="C79" s="2">
        <f>Table3[[#This Row],[End Date]]-Table3[[#This Row],[Start Date]]</f>
        <v>0.29374999999708962</v>
      </c>
      <c r="D79" s="11">
        <f t="shared" si="9"/>
        <v>0</v>
      </c>
      <c r="E79" s="42">
        <f t="shared" si="10"/>
        <v>0.29374999999708962</v>
      </c>
      <c r="F79" s="13" t="str">
        <f t="shared" si="11"/>
        <v/>
      </c>
      <c r="G79" s="13">
        <f t="shared" si="12"/>
        <v>7</v>
      </c>
      <c r="H79" s="19">
        <f t="shared" si="13"/>
        <v>3</v>
      </c>
      <c r="I79" s="22">
        <f t="shared" si="14"/>
        <v>0.89513888888905058</v>
      </c>
      <c r="J79" s="24">
        <f t="shared" si="15"/>
        <v>0.18888888888614019</v>
      </c>
      <c r="K79" s="34"/>
    </row>
    <row r="80" spans="1:11" x14ac:dyDescent="0.25">
      <c r="A80" s="8">
        <v>43172.384027777778</v>
      </c>
      <c r="B80" s="8">
        <v>43173.34375</v>
      </c>
      <c r="C80" s="2">
        <f>Table3[[#This Row],[End Date]]-Table3[[#This Row],[Start Date]]</f>
        <v>0.95972222222189885</v>
      </c>
      <c r="D80" s="11">
        <f t="shared" si="9"/>
        <v>0.45972222222189885</v>
      </c>
      <c r="E80" s="42">
        <f t="shared" si="10"/>
        <v>0.5</v>
      </c>
      <c r="F80" s="13" t="str">
        <f t="shared" si="11"/>
        <v/>
      </c>
      <c r="G80" s="13">
        <f t="shared" si="12"/>
        <v>23</v>
      </c>
      <c r="H80" s="19">
        <f t="shared" si="13"/>
        <v>2</v>
      </c>
      <c r="I80" s="22">
        <f t="shared" si="14"/>
        <v>0.38402777777810115</v>
      </c>
      <c r="J80" s="24">
        <f t="shared" si="15"/>
        <v>0.34375</v>
      </c>
      <c r="K80" s="34"/>
    </row>
    <row r="81" spans="1:11" x14ac:dyDescent="0.25">
      <c r="A81" s="8">
        <v>43173.552777777775</v>
      </c>
      <c r="B81" s="8">
        <v>43174.174305555556</v>
      </c>
      <c r="C81" s="2">
        <f>Table3[[#This Row],[End Date]]-Table3[[#This Row],[Start Date]]</f>
        <v>0.62152777778101154</v>
      </c>
      <c r="D81" s="11">
        <f t="shared" si="9"/>
        <v>0.28055555555814249</v>
      </c>
      <c r="E81" s="42">
        <f t="shared" si="10"/>
        <v>0.34097222222286905</v>
      </c>
      <c r="F81" s="13" t="str">
        <f t="shared" si="11"/>
        <v/>
      </c>
      <c r="G81" s="13">
        <f t="shared" si="12"/>
        <v>14</v>
      </c>
      <c r="H81" s="19">
        <f t="shared" si="13"/>
        <v>55</v>
      </c>
      <c r="I81" s="22">
        <f t="shared" si="14"/>
        <v>0.55277777777519077</v>
      </c>
      <c r="J81" s="24">
        <f t="shared" si="15"/>
        <v>0.17430555555620231</v>
      </c>
      <c r="K81" s="34"/>
    </row>
    <row r="82" spans="1:11" x14ac:dyDescent="0.25">
      <c r="A82" s="8">
        <v>43174.383333333331</v>
      </c>
      <c r="B82" s="8">
        <v>43175.392361111109</v>
      </c>
      <c r="C82" s="2">
        <f>Table3[[#This Row],[End Date]]-Table3[[#This Row],[Start Date]]</f>
        <v>1.0090277777781012</v>
      </c>
      <c r="D82" s="11">
        <f t="shared" si="9"/>
        <v>0.50902777777810115</v>
      </c>
      <c r="E82" s="42">
        <f t="shared" si="10"/>
        <v>0.5</v>
      </c>
      <c r="F82" s="13">
        <f t="shared" si="11"/>
        <v>1</v>
      </c>
      <c r="G82" s="13" t="str">
        <f t="shared" si="12"/>
        <v/>
      </c>
      <c r="H82" s="19">
        <f t="shared" si="13"/>
        <v>13</v>
      </c>
      <c r="I82" s="22">
        <f t="shared" si="14"/>
        <v>0.38333333333139308</v>
      </c>
      <c r="J82" s="24">
        <f t="shared" si="15"/>
        <v>0.39236111110949423</v>
      </c>
      <c r="K82" s="34"/>
    </row>
    <row r="83" spans="1:11" x14ac:dyDescent="0.25">
      <c r="A83" s="8">
        <v>43175.564583333333</v>
      </c>
      <c r="B83" s="8">
        <v>43176.333333333336</v>
      </c>
      <c r="C83" s="2">
        <f>Table3[[#This Row],[End Date]]-Table3[[#This Row],[Start Date]]</f>
        <v>0.76875000000291038</v>
      </c>
      <c r="D83" s="11">
        <f t="shared" si="9"/>
        <v>0.2687500000004851</v>
      </c>
      <c r="E83" s="42">
        <f t="shared" si="10"/>
        <v>0.50000000000242528</v>
      </c>
      <c r="F83" s="13" t="str">
        <f t="shared" si="11"/>
        <v/>
      </c>
      <c r="G83" s="13">
        <f t="shared" si="12"/>
        <v>18</v>
      </c>
      <c r="H83" s="19">
        <f t="shared" si="13"/>
        <v>27</v>
      </c>
      <c r="I83" s="22">
        <f t="shared" si="14"/>
        <v>0.56458333333284827</v>
      </c>
      <c r="J83" s="24">
        <f t="shared" si="15"/>
        <v>0.33333333333575865</v>
      </c>
      <c r="K83" s="34"/>
    </row>
    <row r="84" spans="1:11" x14ac:dyDescent="0.25">
      <c r="A84" s="8">
        <v>43176.333333333336</v>
      </c>
      <c r="B84" s="8">
        <v>43176.631249999999</v>
      </c>
      <c r="C84" s="2">
        <f>Table3[[#This Row],[End Date]]-Table3[[#This Row],[Start Date]]</f>
        <v>0.29791666666278616</v>
      </c>
      <c r="D84" s="45">
        <v>0.29791666666666666</v>
      </c>
      <c r="E84" s="45">
        <v>0</v>
      </c>
      <c r="F84" s="13" t="str">
        <f t="shared" si="11"/>
        <v/>
      </c>
      <c r="G84" s="13">
        <f t="shared" si="12"/>
        <v>7</v>
      </c>
      <c r="H84" s="19">
        <f t="shared" si="13"/>
        <v>9</v>
      </c>
      <c r="I84" s="22">
        <f t="shared" si="14"/>
        <v>0.33333333333575865</v>
      </c>
      <c r="J84" s="24">
        <f t="shared" si="15"/>
        <v>0.63124999999854481</v>
      </c>
      <c r="K84" s="34"/>
    </row>
    <row r="85" spans="1:11" x14ac:dyDescent="0.25">
      <c r="A85" s="8">
        <v>43177.022222222222</v>
      </c>
      <c r="B85" s="8">
        <v>43177.388194444444</v>
      </c>
      <c r="C85" s="2">
        <f>Table3[[#This Row],[End Date]]-Table3[[#This Row],[Start Date]]</f>
        <v>0.36597222222189885</v>
      </c>
      <c r="D85" s="45">
        <v>3.2638888888888891E-2</v>
      </c>
      <c r="E85" s="42">
        <f t="shared" si="10"/>
        <v>0.33333333333300996</v>
      </c>
      <c r="F85" s="13" t="str">
        <f t="shared" si="11"/>
        <v/>
      </c>
      <c r="G85" s="13">
        <f t="shared" si="12"/>
        <v>8</v>
      </c>
      <c r="H85" s="19">
        <f t="shared" si="13"/>
        <v>47</v>
      </c>
      <c r="I85" s="22">
        <f t="shared" si="14"/>
        <v>2.2222222221898846E-2</v>
      </c>
      <c r="J85" s="24">
        <f t="shared" si="15"/>
        <v>0.38819444444379769</v>
      </c>
      <c r="K85" s="34"/>
    </row>
    <row r="86" spans="1:11" x14ac:dyDescent="0.25">
      <c r="A86" s="8">
        <v>43178.333333333336</v>
      </c>
      <c r="B86" s="8">
        <v>43178.495833333334</v>
      </c>
      <c r="C86" s="2">
        <f>Table3[[#This Row],[End Date]]-Table3[[#This Row],[Start Date]]</f>
        <v>0.16249999999854481</v>
      </c>
      <c r="D86" s="11">
        <f t="shared" si="9"/>
        <v>0.16249999999854481</v>
      </c>
      <c r="E86" s="42">
        <f t="shared" si="10"/>
        <v>0</v>
      </c>
      <c r="F86" s="13" t="str">
        <f t="shared" si="11"/>
        <v/>
      </c>
      <c r="G86" s="13">
        <f t="shared" si="12"/>
        <v>3</v>
      </c>
      <c r="H86" s="19">
        <f t="shared" si="13"/>
        <v>54</v>
      </c>
      <c r="I86" s="22">
        <f t="shared" si="14"/>
        <v>0.33333333333575865</v>
      </c>
      <c r="J86" s="24">
        <f t="shared" si="15"/>
        <v>0.49583333333430346</v>
      </c>
      <c r="K86" s="34"/>
    </row>
    <row r="87" spans="1:11" x14ac:dyDescent="0.25">
      <c r="A87" s="8">
        <v>43178.568749999999</v>
      </c>
      <c r="B87" s="8">
        <v>43179.290972222225</v>
      </c>
      <c r="C87" s="2">
        <f>Table3[[#This Row],[End Date]]-Table3[[#This Row],[Start Date]]</f>
        <v>0.72222222222626442</v>
      </c>
      <c r="D87" s="11">
        <f t="shared" si="9"/>
        <v>0.26458333333478845</v>
      </c>
      <c r="E87" s="42">
        <f t="shared" si="10"/>
        <v>0.45763888889147597</v>
      </c>
      <c r="F87" s="13" t="str">
        <f t="shared" si="11"/>
        <v/>
      </c>
      <c r="G87" s="13">
        <f t="shared" si="12"/>
        <v>17</v>
      </c>
      <c r="H87" s="19">
        <f t="shared" si="13"/>
        <v>20</v>
      </c>
      <c r="I87" s="22">
        <f t="shared" si="14"/>
        <v>0.56874999999854481</v>
      </c>
      <c r="J87" s="24">
        <f t="shared" si="15"/>
        <v>0.29097222222480923</v>
      </c>
      <c r="K87" s="34"/>
    </row>
    <row r="88" spans="1:11" x14ac:dyDescent="0.25">
      <c r="A88" s="8">
        <v>43179.481944444444</v>
      </c>
      <c r="B88" s="8">
        <v>43179.779166666667</v>
      </c>
      <c r="C88" s="2">
        <f>Table3[[#This Row],[End Date]]-Table3[[#This Row],[Start Date]]</f>
        <v>0.29722222222335404</v>
      </c>
      <c r="D88" s="11">
        <f t="shared" si="9"/>
        <v>0.29722222222335404</v>
      </c>
      <c r="E88" s="42">
        <f t="shared" si="10"/>
        <v>0</v>
      </c>
      <c r="F88" s="13" t="str">
        <f t="shared" si="11"/>
        <v/>
      </c>
      <c r="G88" s="13">
        <f t="shared" si="12"/>
        <v>7</v>
      </c>
      <c r="H88" s="19">
        <f t="shared" si="13"/>
        <v>8</v>
      </c>
      <c r="I88" s="22">
        <f t="shared" si="14"/>
        <v>0.48194444444379769</v>
      </c>
      <c r="J88" s="24">
        <f t="shared" si="15"/>
        <v>0.77916666666715173</v>
      </c>
      <c r="K88" s="34"/>
    </row>
    <row r="89" spans="1:11" x14ac:dyDescent="0.25">
      <c r="A89" s="8">
        <v>43180.801388888889</v>
      </c>
      <c r="B89" s="8">
        <v>43181.09652777778</v>
      </c>
      <c r="C89" s="2">
        <f>Table3[[#This Row],[End Date]]-Table3[[#This Row],[Start Date]]</f>
        <v>0.29513888889050577</v>
      </c>
      <c r="D89" s="11">
        <f t="shared" si="9"/>
        <v>3.1944444444282682E-2</v>
      </c>
      <c r="E89" s="42">
        <f t="shared" si="10"/>
        <v>0.26319444444622309</v>
      </c>
      <c r="F89" s="13" t="str">
        <f t="shared" si="11"/>
        <v/>
      </c>
      <c r="G89" s="13">
        <f t="shared" si="12"/>
        <v>7</v>
      </c>
      <c r="H89" s="19">
        <f t="shared" si="13"/>
        <v>5</v>
      </c>
      <c r="I89" s="22">
        <f t="shared" si="14"/>
        <v>0.80138888888905058</v>
      </c>
      <c r="J89" s="24">
        <f t="shared" si="15"/>
        <v>9.6527777779556345E-2</v>
      </c>
      <c r="K89" s="34"/>
    </row>
    <row r="90" spans="1:11" x14ac:dyDescent="0.25">
      <c r="A90" s="8">
        <v>43181.31527777778</v>
      </c>
      <c r="B90" s="8">
        <v>43181.881944444445</v>
      </c>
      <c r="C90" s="2">
        <f>Table3[[#This Row],[End Date]]-Table3[[#This Row],[Start Date]]</f>
        <v>0.56666666666569654</v>
      </c>
      <c r="D90" s="11">
        <f t="shared" si="9"/>
        <v>0.5</v>
      </c>
      <c r="E90" s="42">
        <f t="shared" si="10"/>
        <v>6.6666666665696539E-2</v>
      </c>
      <c r="F90" s="13" t="str">
        <f t="shared" si="11"/>
        <v/>
      </c>
      <c r="G90" s="13">
        <f t="shared" si="12"/>
        <v>13</v>
      </c>
      <c r="H90" s="19">
        <f t="shared" si="13"/>
        <v>36</v>
      </c>
      <c r="I90" s="22">
        <f t="shared" si="14"/>
        <v>0.31527777777955635</v>
      </c>
      <c r="J90" s="24">
        <f t="shared" si="15"/>
        <v>0.88194444444525288</v>
      </c>
      <c r="K90" s="34"/>
    </row>
    <row r="91" spans="1:11" x14ac:dyDescent="0.25">
      <c r="A91" s="8">
        <v>43181.915277777778</v>
      </c>
      <c r="B91" s="8">
        <v>43182.324305555558</v>
      </c>
      <c r="C91" s="2">
        <f>Table3[[#This Row],[End Date]]-Table3[[#This Row],[Start Date]]</f>
        <v>0.40902777777955635</v>
      </c>
      <c r="D91" s="11">
        <f t="shared" si="9"/>
        <v>0</v>
      </c>
      <c r="E91" s="42">
        <f t="shared" si="10"/>
        <v>0.40902777777955635</v>
      </c>
      <c r="F91" s="13" t="str">
        <f t="shared" si="11"/>
        <v/>
      </c>
      <c r="G91" s="13">
        <f t="shared" si="12"/>
        <v>9</v>
      </c>
      <c r="H91" s="19">
        <f t="shared" si="13"/>
        <v>49</v>
      </c>
      <c r="I91" s="22">
        <f t="shared" si="14"/>
        <v>0.91527777777810115</v>
      </c>
      <c r="J91" s="24">
        <f t="shared" si="15"/>
        <v>0.3243055555576575</v>
      </c>
      <c r="K91" s="34"/>
    </row>
    <row r="92" spans="1:11" x14ac:dyDescent="0.25">
      <c r="A92" s="8">
        <v>43183.376388888886</v>
      </c>
      <c r="B92" s="8">
        <v>43183.559027777781</v>
      </c>
      <c r="C92" s="2">
        <f>Table3[[#This Row],[End Date]]-Table3[[#This Row],[Start Date]]</f>
        <v>0.18263888889487134</v>
      </c>
      <c r="D92" s="45">
        <v>0.18263888888888891</v>
      </c>
      <c r="E92" s="42">
        <f t="shared" si="10"/>
        <v>5.982436768192656E-12</v>
      </c>
      <c r="F92" s="13" t="str">
        <f t="shared" si="11"/>
        <v/>
      </c>
      <c r="G92" s="13">
        <f t="shared" si="12"/>
        <v>4</v>
      </c>
      <c r="H92" s="19">
        <f t="shared" si="13"/>
        <v>23</v>
      </c>
      <c r="I92" s="22">
        <f t="shared" si="14"/>
        <v>0.37638888888614019</v>
      </c>
      <c r="J92" s="24">
        <f t="shared" si="15"/>
        <v>0.55902777778101154</v>
      </c>
      <c r="K92" s="34"/>
    </row>
    <row r="93" spans="1:11" x14ac:dyDescent="0.25">
      <c r="A93" s="8">
        <v>43183.600694444445</v>
      </c>
      <c r="B93" s="8">
        <v>43183.707638888889</v>
      </c>
      <c r="C93" s="2">
        <f>Table3[[#This Row],[End Date]]-Table3[[#This Row],[Start Date]]</f>
        <v>0.10694444444379769</v>
      </c>
      <c r="D93" s="45">
        <v>0.10694444444444444</v>
      </c>
      <c r="E93" s="45">
        <v>0</v>
      </c>
      <c r="F93" s="13" t="str">
        <f t="shared" si="11"/>
        <v/>
      </c>
      <c r="G93" s="13">
        <f t="shared" si="12"/>
        <v>2</v>
      </c>
      <c r="H93" s="19">
        <f t="shared" si="13"/>
        <v>34</v>
      </c>
      <c r="I93" s="22">
        <f t="shared" si="14"/>
        <v>0.60069444444525288</v>
      </c>
      <c r="J93" s="24">
        <f t="shared" si="15"/>
        <v>0.70763888888905058</v>
      </c>
      <c r="K93" s="34"/>
    </row>
    <row r="94" spans="1:11" x14ac:dyDescent="0.25">
      <c r="A94" s="8">
        <v>43184.027777777781</v>
      </c>
      <c r="B94" s="8">
        <v>43184.623611111114</v>
      </c>
      <c r="C94" s="2">
        <f>Table3[[#This Row],[End Date]]-Table3[[#This Row],[Start Date]]</f>
        <v>0.59583333333284827</v>
      </c>
      <c r="D94" s="45">
        <v>0.2902777777777778</v>
      </c>
      <c r="E94" s="42">
        <f t="shared" si="10"/>
        <v>0.30555555555507047</v>
      </c>
      <c r="F94" s="13" t="str">
        <f t="shared" si="11"/>
        <v/>
      </c>
      <c r="G94" s="13">
        <f t="shared" si="12"/>
        <v>14</v>
      </c>
      <c r="H94" s="19">
        <f t="shared" si="13"/>
        <v>18</v>
      </c>
      <c r="I94" s="22">
        <f t="shared" si="14"/>
        <v>2.7777777781011537E-2</v>
      </c>
      <c r="J94" s="24">
        <f t="shared" si="15"/>
        <v>0.62361111111385981</v>
      </c>
      <c r="K94" s="34"/>
    </row>
    <row r="95" spans="1:11" x14ac:dyDescent="0.25">
      <c r="A95" s="8">
        <v>43184.645833333336</v>
      </c>
      <c r="B95" s="8">
        <v>43185.064583333333</v>
      </c>
      <c r="C95" s="2">
        <f>Table3[[#This Row],[End Date]]-Table3[[#This Row],[Start Date]]</f>
        <v>0.41874999999708962</v>
      </c>
      <c r="D95" s="45">
        <v>0.1875</v>
      </c>
      <c r="E95" s="42">
        <f t="shared" si="10"/>
        <v>0.23124999999708962</v>
      </c>
      <c r="F95" s="13" t="str">
        <f t="shared" si="11"/>
        <v/>
      </c>
      <c r="G95" s="13">
        <f t="shared" si="12"/>
        <v>10</v>
      </c>
      <c r="H95" s="19">
        <f t="shared" si="13"/>
        <v>3</v>
      </c>
      <c r="I95" s="22">
        <f t="shared" si="14"/>
        <v>0.64583333333575865</v>
      </c>
      <c r="J95" s="24">
        <f t="shared" si="15"/>
        <v>6.4583333332848269E-2</v>
      </c>
      <c r="K95" s="34"/>
    </row>
    <row r="96" spans="1:11" x14ac:dyDescent="0.25">
      <c r="A96" s="8">
        <v>43185.864583333336</v>
      </c>
      <c r="B96" s="8">
        <v>43185.927777777775</v>
      </c>
      <c r="C96" s="2">
        <f>Table3[[#This Row],[End Date]]-Table3[[#This Row],[Start Date]]</f>
        <v>6.3194444439432118E-2</v>
      </c>
      <c r="D96" s="11">
        <f t="shared" si="9"/>
        <v>0</v>
      </c>
      <c r="E96" s="42">
        <f t="shared" si="10"/>
        <v>6.3194444439432118E-2</v>
      </c>
      <c r="F96" s="13" t="str">
        <f t="shared" si="11"/>
        <v/>
      </c>
      <c r="G96" s="13">
        <f t="shared" si="12"/>
        <v>1</v>
      </c>
      <c r="H96" s="19">
        <f t="shared" si="13"/>
        <v>31</v>
      </c>
      <c r="I96" s="22">
        <f t="shared" si="14"/>
        <v>0.86458333333575865</v>
      </c>
      <c r="J96" s="24">
        <f t="shared" si="15"/>
        <v>0.92777777777519077</v>
      </c>
      <c r="K96" s="34"/>
    </row>
    <row r="97" spans="1:11" x14ac:dyDescent="0.25">
      <c r="A97" s="8">
        <v>43187.351388888892</v>
      </c>
      <c r="B97" s="8">
        <v>43187.869444444441</v>
      </c>
      <c r="C97" s="2">
        <f>Table3[[#This Row],[End Date]]-Table3[[#This Row],[Start Date]]</f>
        <v>0.51805555554892635</v>
      </c>
      <c r="D97" s="11">
        <f t="shared" si="9"/>
        <v>0.48194444444137241</v>
      </c>
      <c r="E97" s="42">
        <f t="shared" si="10"/>
        <v>3.6111111107553939E-2</v>
      </c>
      <c r="F97" s="13" t="str">
        <f t="shared" si="11"/>
        <v/>
      </c>
      <c r="G97" s="13">
        <f t="shared" si="12"/>
        <v>12</v>
      </c>
      <c r="H97" s="19">
        <f t="shared" si="13"/>
        <v>26</v>
      </c>
      <c r="I97" s="22">
        <f t="shared" si="14"/>
        <v>0.35138888889196096</v>
      </c>
      <c r="J97" s="24">
        <f t="shared" si="15"/>
        <v>0.86944444444088731</v>
      </c>
      <c r="K97" s="34"/>
    </row>
    <row r="98" spans="1:11" x14ac:dyDescent="0.25">
      <c r="A98" s="8">
        <v>43187.9</v>
      </c>
      <c r="B98" s="8">
        <v>43188.334722222222</v>
      </c>
      <c r="C98" s="2">
        <f>Table3[[#This Row],[End Date]]-Table3[[#This Row],[Start Date]]</f>
        <v>0.43472222222044365</v>
      </c>
      <c r="D98" s="11">
        <f t="shared" si="9"/>
        <v>1.388888888565476E-3</v>
      </c>
      <c r="E98" s="42">
        <f t="shared" si="10"/>
        <v>0.43333333333187818</v>
      </c>
      <c r="F98" s="13" t="str">
        <f t="shared" si="11"/>
        <v/>
      </c>
      <c r="G98" s="13">
        <f t="shared" si="12"/>
        <v>10</v>
      </c>
      <c r="H98" s="19">
        <f t="shared" si="13"/>
        <v>26</v>
      </c>
      <c r="I98" s="22">
        <f t="shared" si="14"/>
        <v>0.90000000000145519</v>
      </c>
      <c r="J98" s="24">
        <f t="shared" si="15"/>
        <v>0.33472222222189885</v>
      </c>
      <c r="K98" s="34"/>
    </row>
    <row r="99" spans="1:11" x14ac:dyDescent="0.25">
      <c r="A99" s="8">
        <v>43188.538194444445</v>
      </c>
      <c r="B99" s="8">
        <v>43188.710416666669</v>
      </c>
      <c r="C99" s="2">
        <f>Table3[[#This Row],[End Date]]-Table3[[#This Row],[Start Date]]</f>
        <v>0.17222222222335404</v>
      </c>
      <c r="D99" s="11">
        <f t="shared" si="9"/>
        <v>0.17222222222335404</v>
      </c>
      <c r="E99" s="42">
        <f t="shared" si="10"/>
        <v>0</v>
      </c>
      <c r="F99" s="13" t="str">
        <f t="shared" si="11"/>
        <v/>
      </c>
      <c r="G99" s="13">
        <f t="shared" si="12"/>
        <v>4</v>
      </c>
      <c r="H99" s="19">
        <f t="shared" si="13"/>
        <v>8</v>
      </c>
      <c r="I99" s="22">
        <f t="shared" si="14"/>
        <v>0.53819444444525288</v>
      </c>
      <c r="J99" s="24">
        <f t="shared" si="15"/>
        <v>0.71041666666860692</v>
      </c>
      <c r="K99" s="34"/>
    </row>
    <row r="100" spans="1:11" x14ac:dyDescent="0.25">
      <c r="A100" s="8">
        <v>43188.729861111111</v>
      </c>
      <c r="B100" s="8">
        <v>43188.921527777777</v>
      </c>
      <c r="C100" s="2">
        <f>Table3[[#This Row],[End Date]]-Table3[[#This Row],[Start Date]]</f>
        <v>0.19166666666569654</v>
      </c>
      <c r="D100" s="11">
        <f t="shared" si="9"/>
        <v>0.10347222222238395</v>
      </c>
      <c r="E100" s="42">
        <f t="shared" si="10"/>
        <v>8.8194444443312592E-2</v>
      </c>
      <c r="F100" s="13" t="str">
        <f t="shared" si="11"/>
        <v/>
      </c>
      <c r="G100" s="13">
        <f t="shared" si="12"/>
        <v>4</v>
      </c>
      <c r="H100" s="19">
        <f t="shared" si="13"/>
        <v>36</v>
      </c>
      <c r="I100" s="22">
        <f t="shared" si="14"/>
        <v>0.72986111111094942</v>
      </c>
      <c r="J100" s="24">
        <f t="shared" si="15"/>
        <v>0.92152777777664596</v>
      </c>
      <c r="K100" s="34"/>
    </row>
    <row r="101" spans="1:11" x14ac:dyDescent="0.25">
      <c r="A101" s="8">
        <v>43188.953472222223</v>
      </c>
      <c r="B101" s="8">
        <v>43189.018055555556</v>
      </c>
      <c r="C101" s="2">
        <f>Table3[[#This Row],[End Date]]-Table3[[#This Row],[Start Date]]</f>
        <v>6.4583333332848269E-2</v>
      </c>
      <c r="D101" s="11">
        <f t="shared" si="9"/>
        <v>0</v>
      </c>
      <c r="E101" s="42">
        <f t="shared" si="10"/>
        <v>6.4583333332848269E-2</v>
      </c>
      <c r="F101" s="13" t="str">
        <f t="shared" si="11"/>
        <v/>
      </c>
      <c r="G101" s="13">
        <f t="shared" si="12"/>
        <v>1</v>
      </c>
      <c r="H101" s="19">
        <f t="shared" si="13"/>
        <v>33</v>
      </c>
      <c r="I101" s="22">
        <f t="shared" si="14"/>
        <v>0.95347222222335404</v>
      </c>
      <c r="J101" s="24">
        <f t="shared" si="15"/>
        <v>1.8055555556202307E-2</v>
      </c>
      <c r="K101" s="34"/>
    </row>
    <row r="102" spans="1:11" x14ac:dyDescent="0.25">
      <c r="A102" s="8">
        <v>43189.038888888892</v>
      </c>
      <c r="B102" s="8">
        <v>43189.212500000001</v>
      </c>
      <c r="C102" s="2">
        <f>Table3[[#This Row],[End Date]]-Table3[[#This Row],[Start Date]]</f>
        <v>0.17361111110949423</v>
      </c>
      <c r="D102" s="11">
        <f t="shared" si="9"/>
        <v>0</v>
      </c>
      <c r="E102" s="42">
        <f t="shared" si="10"/>
        <v>0.17361111110949423</v>
      </c>
      <c r="F102" s="13" t="str">
        <f t="shared" si="11"/>
        <v/>
      </c>
      <c r="G102" s="13">
        <f t="shared" si="12"/>
        <v>4</v>
      </c>
      <c r="H102" s="19">
        <f t="shared" si="13"/>
        <v>10</v>
      </c>
      <c r="I102" s="22">
        <f t="shared" si="14"/>
        <v>3.888888889196096E-2</v>
      </c>
      <c r="J102" s="24">
        <f t="shared" si="15"/>
        <v>0.21250000000145519</v>
      </c>
      <c r="K102" s="34"/>
    </row>
    <row r="103" spans="1:11" x14ac:dyDescent="0.25">
      <c r="A103" s="8">
        <v>43189.231249999997</v>
      </c>
      <c r="B103" s="8">
        <v>43189.424305555556</v>
      </c>
      <c r="C103" s="2">
        <f>Table3[[#This Row],[End Date]]-Table3[[#This Row],[Start Date]]</f>
        <v>0.19305555555911269</v>
      </c>
      <c r="D103" s="11">
        <f t="shared" si="9"/>
        <v>9.0972222222868993E-2</v>
      </c>
      <c r="E103" s="42">
        <f t="shared" si="10"/>
        <v>0.1020833333362437</v>
      </c>
      <c r="F103" s="13" t="str">
        <f t="shared" si="11"/>
        <v/>
      </c>
      <c r="G103" s="13">
        <f t="shared" si="12"/>
        <v>4</v>
      </c>
      <c r="H103" s="19">
        <f t="shared" si="13"/>
        <v>38</v>
      </c>
      <c r="I103" s="22">
        <f t="shared" si="14"/>
        <v>0.23124999999708962</v>
      </c>
      <c r="J103" s="24">
        <f t="shared" si="15"/>
        <v>0.42430555555620231</v>
      </c>
      <c r="K103" s="34"/>
    </row>
    <row r="104" spans="1:11" x14ac:dyDescent="0.25">
      <c r="A104" s="8">
        <v>43189.852777777778</v>
      </c>
      <c r="B104" s="8">
        <v>43190.333333333336</v>
      </c>
      <c r="C104" s="2">
        <f>Table3[[#This Row],[End Date]]-Table3[[#This Row],[Start Date]]</f>
        <v>0.4805555555576575</v>
      </c>
      <c r="D104" s="11">
        <f t="shared" si="9"/>
        <v>0</v>
      </c>
      <c r="E104" s="42">
        <f t="shared" si="10"/>
        <v>0.4805555555576575</v>
      </c>
      <c r="F104" s="13" t="str">
        <f t="shared" si="11"/>
        <v/>
      </c>
      <c r="G104" s="13">
        <f t="shared" si="12"/>
        <v>11</v>
      </c>
      <c r="H104" s="19">
        <f t="shared" si="13"/>
        <v>32</v>
      </c>
      <c r="I104" s="22">
        <f t="shared" si="14"/>
        <v>0.85277777777810115</v>
      </c>
      <c r="J104" s="24">
        <f t="shared" si="15"/>
        <v>0.33333333333575865</v>
      </c>
      <c r="K104" s="34"/>
    </row>
    <row r="105" spans="1:11" x14ac:dyDescent="0.25">
      <c r="A105" s="8">
        <v>43190.333333333336</v>
      </c>
      <c r="B105" s="8">
        <v>43190.335416666669</v>
      </c>
      <c r="C105" s="2">
        <f>Table3[[#This Row],[End Date]]-Table3[[#This Row],[Start Date]]</f>
        <v>2.0833333328482695E-3</v>
      </c>
      <c r="D105" s="45">
        <v>2.0833333333333333E-3</v>
      </c>
      <c r="E105" s="45">
        <v>0</v>
      </c>
      <c r="F105" s="13" t="str">
        <f t="shared" si="11"/>
        <v/>
      </c>
      <c r="G105" s="13" t="str">
        <f t="shared" si="12"/>
        <v/>
      </c>
      <c r="H105" s="19">
        <f t="shared" si="13"/>
        <v>3</v>
      </c>
      <c r="I105" s="22">
        <f t="shared" si="14"/>
        <v>0.33333333333575865</v>
      </c>
      <c r="J105" s="24">
        <f t="shared" si="15"/>
        <v>0.33541666666860692</v>
      </c>
      <c r="K105" s="34"/>
    </row>
    <row r="106" spans="1:11" x14ac:dyDescent="0.25">
      <c r="A106" s="8">
        <v>43190.9</v>
      </c>
      <c r="B106" s="8">
        <v>43191.354861111111</v>
      </c>
      <c r="C106" s="2">
        <f>Table3[[#This Row],[End Date]]-Table3[[#This Row],[Start Date]]</f>
        <v>0.45486111110949423</v>
      </c>
      <c r="D106" s="45">
        <v>2.1527777777777781E-2</v>
      </c>
      <c r="E106" s="42">
        <f t="shared" si="10"/>
        <v>0.43333333333171647</v>
      </c>
      <c r="F106" s="13" t="str">
        <f t="shared" si="11"/>
        <v/>
      </c>
      <c r="G106" s="13">
        <f t="shared" si="12"/>
        <v>10</v>
      </c>
      <c r="H106" s="19">
        <f t="shared" si="13"/>
        <v>55</v>
      </c>
      <c r="I106" s="22">
        <f t="shared" si="14"/>
        <v>0.90000000000145519</v>
      </c>
      <c r="J106" s="24">
        <f t="shared" si="15"/>
        <v>0.35486111111094942</v>
      </c>
      <c r="K106" s="34"/>
    </row>
    <row r="107" spans="1:11" x14ac:dyDescent="0.25">
      <c r="A107" s="8">
        <v>43192.349305555559</v>
      </c>
      <c r="B107" s="8">
        <v>43192.92083333333</v>
      </c>
      <c r="C107" s="2">
        <f>Table3[[#This Row],[End Date]]-Table3[[#This Row],[Start Date]]</f>
        <v>0.5715277777708252</v>
      </c>
      <c r="D107" s="11">
        <f t="shared" si="9"/>
        <v>0.48402777777422068</v>
      </c>
      <c r="E107" s="42">
        <f t="shared" si="10"/>
        <v>8.7499999996604516E-2</v>
      </c>
      <c r="F107" s="13" t="str">
        <f t="shared" si="11"/>
        <v/>
      </c>
      <c r="G107" s="13">
        <f t="shared" si="12"/>
        <v>13</v>
      </c>
      <c r="H107" s="19">
        <f t="shared" si="13"/>
        <v>43</v>
      </c>
      <c r="I107" s="22">
        <f t="shared" si="14"/>
        <v>0.34930555555911269</v>
      </c>
      <c r="J107" s="24">
        <f t="shared" si="15"/>
        <v>0.92083333332993789</v>
      </c>
      <c r="K107" s="34"/>
    </row>
    <row r="108" spans="1:11" x14ac:dyDescent="0.25">
      <c r="A108" s="8">
        <v>43192.97152777778</v>
      </c>
      <c r="B108" s="8">
        <v>43193.351388888892</v>
      </c>
      <c r="C108" s="2">
        <f>Table3[[#This Row],[End Date]]-Table3[[#This Row],[Start Date]]</f>
        <v>0.37986111111240461</v>
      </c>
      <c r="D108" s="11">
        <f t="shared" si="9"/>
        <v>1.805555555862759E-2</v>
      </c>
      <c r="E108" s="42">
        <f t="shared" si="10"/>
        <v>0.36180555555377703</v>
      </c>
      <c r="F108" s="13" t="str">
        <f t="shared" si="11"/>
        <v/>
      </c>
      <c r="G108" s="13">
        <f t="shared" si="12"/>
        <v>9</v>
      </c>
      <c r="H108" s="19">
        <f t="shared" si="13"/>
        <v>7</v>
      </c>
      <c r="I108" s="22">
        <f t="shared" si="14"/>
        <v>0.97152777777955635</v>
      </c>
      <c r="J108" s="24">
        <f t="shared" si="15"/>
        <v>0.35138888889196096</v>
      </c>
      <c r="K108" s="34"/>
    </row>
    <row r="109" spans="1:11" x14ac:dyDescent="0.25">
      <c r="A109" s="8">
        <v>43193.959027777775</v>
      </c>
      <c r="B109" s="8">
        <v>43194.008333333331</v>
      </c>
      <c r="C109" s="2">
        <f>Table3[[#This Row],[End Date]]-Table3[[#This Row],[Start Date]]</f>
        <v>4.9305555556202307E-2</v>
      </c>
      <c r="D109" s="11">
        <f t="shared" si="9"/>
        <v>0</v>
      </c>
      <c r="E109" s="42">
        <f t="shared" si="10"/>
        <v>4.9305555556202307E-2</v>
      </c>
      <c r="F109" s="13" t="str">
        <f t="shared" si="11"/>
        <v/>
      </c>
      <c r="G109" s="13">
        <f t="shared" si="12"/>
        <v>1</v>
      </c>
      <c r="H109" s="19">
        <f t="shared" si="13"/>
        <v>11</v>
      </c>
      <c r="I109" s="22">
        <f t="shared" si="14"/>
        <v>0.95902777777519077</v>
      </c>
      <c r="J109" s="24">
        <f t="shared" si="15"/>
        <v>8.333333331393078E-3</v>
      </c>
      <c r="K109" s="34"/>
    </row>
    <row r="110" spans="1:11" x14ac:dyDescent="0.25">
      <c r="A110" s="8">
        <v>43194.109027777777</v>
      </c>
      <c r="B110" s="8">
        <v>43194.322916666664</v>
      </c>
      <c r="C110" s="2">
        <f>Table3[[#This Row],[End Date]]-Table3[[#This Row],[Start Date]]</f>
        <v>0.21388888888759539</v>
      </c>
      <c r="D110" s="11">
        <f t="shared" si="9"/>
        <v>0</v>
      </c>
      <c r="E110" s="42">
        <f t="shared" si="10"/>
        <v>0.21388888888759539</v>
      </c>
      <c r="F110" s="13" t="str">
        <f t="shared" si="11"/>
        <v/>
      </c>
      <c r="G110" s="13">
        <f t="shared" si="12"/>
        <v>5</v>
      </c>
      <c r="H110" s="19">
        <f t="shared" si="13"/>
        <v>8</v>
      </c>
      <c r="I110" s="22">
        <f t="shared" si="14"/>
        <v>0.10902777777664596</v>
      </c>
      <c r="J110" s="24">
        <f t="shared" si="15"/>
        <v>0.32291666666424135</v>
      </c>
      <c r="K110" s="34"/>
    </row>
    <row r="111" spans="1:11" x14ac:dyDescent="0.25">
      <c r="A111" s="8">
        <v>43195.859722222223</v>
      </c>
      <c r="B111" s="8">
        <v>43196.217361111114</v>
      </c>
      <c r="C111" s="2">
        <f>Table3[[#This Row],[End Date]]-Table3[[#This Row],[Start Date]]</f>
        <v>0.35763888889050577</v>
      </c>
      <c r="D111" s="11">
        <f t="shared" si="9"/>
        <v>0</v>
      </c>
      <c r="E111" s="42">
        <f t="shared" si="10"/>
        <v>0.35763888889050577</v>
      </c>
      <c r="F111" s="13" t="str">
        <f t="shared" si="11"/>
        <v/>
      </c>
      <c r="G111" s="13">
        <f t="shared" si="12"/>
        <v>8</v>
      </c>
      <c r="H111" s="19">
        <f t="shared" si="13"/>
        <v>35</v>
      </c>
      <c r="I111" s="22">
        <f t="shared" si="14"/>
        <v>0.85972222222335404</v>
      </c>
      <c r="J111" s="24">
        <f t="shared" si="15"/>
        <v>0.21736111111385981</v>
      </c>
      <c r="K111" s="34"/>
    </row>
    <row r="112" spans="1:11" x14ac:dyDescent="0.25">
      <c r="A112" s="8">
        <v>43196.934027777781</v>
      </c>
      <c r="B112" s="8">
        <v>43197.058333333334</v>
      </c>
      <c r="C112" s="2">
        <f>Table3[[#This Row],[End Date]]-Table3[[#This Row],[Start Date]]</f>
        <v>0.12430555555329192</v>
      </c>
      <c r="D112" s="11">
        <f t="shared" si="9"/>
        <v>0</v>
      </c>
      <c r="E112" s="42">
        <f t="shared" si="10"/>
        <v>0.12430555555329192</v>
      </c>
      <c r="F112" s="13" t="str">
        <f t="shared" si="11"/>
        <v/>
      </c>
      <c r="G112" s="13">
        <f t="shared" si="12"/>
        <v>2</v>
      </c>
      <c r="H112" s="19">
        <f t="shared" si="13"/>
        <v>59</v>
      </c>
      <c r="I112" s="22">
        <f t="shared" si="14"/>
        <v>0.93402777778101154</v>
      </c>
      <c r="J112" s="24">
        <f t="shared" si="15"/>
        <v>5.8333333334303461E-2</v>
      </c>
      <c r="K112" s="34"/>
    </row>
    <row r="113" spans="1:11" x14ac:dyDescent="0.25">
      <c r="A113" s="8">
        <v>43197.402777777781</v>
      </c>
      <c r="B113" s="8">
        <v>43198.074999999997</v>
      </c>
      <c r="C113" s="2">
        <f>Table3[[#This Row],[End Date]]-Table3[[#This Row],[Start Date]]</f>
        <v>0.67222222221607808</v>
      </c>
      <c r="D113" s="45">
        <v>0.43055555555555558</v>
      </c>
      <c r="E113" s="42">
        <f t="shared" si="10"/>
        <v>0.2416666666605225</v>
      </c>
      <c r="F113" s="13" t="str">
        <f t="shared" si="11"/>
        <v/>
      </c>
      <c r="G113" s="13">
        <f t="shared" si="12"/>
        <v>16</v>
      </c>
      <c r="H113" s="19">
        <f t="shared" si="13"/>
        <v>8</v>
      </c>
      <c r="I113" s="22">
        <f t="shared" si="14"/>
        <v>0.40277777778101154</v>
      </c>
      <c r="J113" s="24">
        <f t="shared" si="15"/>
        <v>7.4999999997089617E-2</v>
      </c>
      <c r="K113" s="34"/>
    </row>
    <row r="114" spans="1:11" x14ac:dyDescent="0.25">
      <c r="A114" s="8">
        <v>43198.09652777778</v>
      </c>
      <c r="B114" s="8">
        <v>43198.388194444444</v>
      </c>
      <c r="C114" s="2">
        <f>Table3[[#This Row],[End Date]]-Table3[[#This Row],[Start Date]]</f>
        <v>0.29166666666424135</v>
      </c>
      <c r="D114" s="45">
        <v>5.486111111111111E-2</v>
      </c>
      <c r="E114" s="42">
        <f t="shared" si="10"/>
        <v>0.23680555555313024</v>
      </c>
      <c r="F114" s="13" t="str">
        <f t="shared" si="11"/>
        <v/>
      </c>
      <c r="G114" s="13">
        <f t="shared" si="12"/>
        <v>7</v>
      </c>
      <c r="H114" s="19" t="str">
        <f t="shared" si="13"/>
        <v/>
      </c>
      <c r="I114" s="22">
        <f t="shared" si="14"/>
        <v>9.6527777779556345E-2</v>
      </c>
      <c r="J114" s="24">
        <f t="shared" si="15"/>
        <v>0.38819444444379769</v>
      </c>
      <c r="K114" s="34"/>
    </row>
    <row r="115" spans="1:11" x14ac:dyDescent="0.25">
      <c r="A115" s="8">
        <v>43199.137499999997</v>
      </c>
      <c r="B115" s="8">
        <v>43199.196527777778</v>
      </c>
      <c r="C115" s="2">
        <f>Table3[[#This Row],[End Date]]-Table3[[#This Row],[Start Date]]</f>
        <v>5.9027777781011537E-2</v>
      </c>
      <c r="D115" s="11">
        <f t="shared" si="9"/>
        <v>0</v>
      </c>
      <c r="E115" s="42">
        <f t="shared" si="10"/>
        <v>5.9027777781011537E-2</v>
      </c>
      <c r="F115" s="13" t="str">
        <f t="shared" si="11"/>
        <v/>
      </c>
      <c r="G115" s="13">
        <f t="shared" si="12"/>
        <v>1</v>
      </c>
      <c r="H115" s="19">
        <f t="shared" si="13"/>
        <v>25</v>
      </c>
      <c r="I115" s="22">
        <f t="shared" si="14"/>
        <v>0.13749999999708962</v>
      </c>
      <c r="J115" s="24">
        <f t="shared" si="15"/>
        <v>0.19652777777810115</v>
      </c>
      <c r="K115" s="34"/>
    </row>
    <row r="116" spans="1:11" x14ac:dyDescent="0.25">
      <c r="A116" s="8">
        <v>43199.845138888886</v>
      </c>
      <c r="B116" s="8">
        <v>43200.829861111109</v>
      </c>
      <c r="C116" s="2">
        <f>Table3[[#This Row],[End Date]]-Table3[[#This Row],[Start Date]]</f>
        <v>0.98472222222335404</v>
      </c>
      <c r="D116" s="11">
        <f t="shared" si="9"/>
        <v>0.49652777777616086</v>
      </c>
      <c r="E116" s="42">
        <f t="shared" si="10"/>
        <v>0.48819444444719318</v>
      </c>
      <c r="F116" s="13" t="str">
        <f t="shared" si="11"/>
        <v/>
      </c>
      <c r="G116" s="13">
        <f t="shared" si="12"/>
        <v>23</v>
      </c>
      <c r="H116" s="19">
        <f t="shared" si="13"/>
        <v>38</v>
      </c>
      <c r="I116" s="22">
        <f t="shared" si="14"/>
        <v>0.84513888888614019</v>
      </c>
      <c r="J116" s="24">
        <f t="shared" si="15"/>
        <v>0.82986111110949423</v>
      </c>
      <c r="K116" s="34"/>
    </row>
    <row r="117" spans="1:11" x14ac:dyDescent="0.25">
      <c r="A117" s="8">
        <v>43201.85</v>
      </c>
      <c r="B117" s="8">
        <v>43202.479861111111</v>
      </c>
      <c r="C117" s="2">
        <f>Table3[[#This Row],[End Date]]-Table3[[#This Row],[Start Date]]</f>
        <v>0.62986111111240461</v>
      </c>
      <c r="D117" s="11">
        <f t="shared" si="9"/>
        <v>0.14652777777761605</v>
      </c>
      <c r="E117" s="42">
        <f t="shared" si="10"/>
        <v>0.48333333333478856</v>
      </c>
      <c r="F117" s="13" t="str">
        <f t="shared" si="11"/>
        <v/>
      </c>
      <c r="G117" s="13">
        <f t="shared" si="12"/>
        <v>15</v>
      </c>
      <c r="H117" s="19">
        <f t="shared" si="13"/>
        <v>7</v>
      </c>
      <c r="I117" s="22">
        <f t="shared" si="14"/>
        <v>0.84999999999854481</v>
      </c>
      <c r="J117" s="24">
        <f t="shared" si="15"/>
        <v>0.47986111111094942</v>
      </c>
      <c r="K117" s="34"/>
    </row>
    <row r="118" spans="1:11" x14ac:dyDescent="0.25">
      <c r="A118" s="8">
        <v>43202.50277777778</v>
      </c>
      <c r="B118" s="8">
        <v>43202.84097222222</v>
      </c>
      <c r="C118" s="2">
        <f>Table3[[#This Row],[End Date]]-Table3[[#This Row],[Start Date]]</f>
        <v>0.33819444444088731</v>
      </c>
      <c r="D118" s="11">
        <f t="shared" si="9"/>
        <v>0.33055555555377703</v>
      </c>
      <c r="E118" s="42">
        <f t="shared" si="10"/>
        <v>7.6388888871102845E-3</v>
      </c>
      <c r="F118" s="13" t="str">
        <f t="shared" si="11"/>
        <v/>
      </c>
      <c r="G118" s="13">
        <f t="shared" si="12"/>
        <v>8</v>
      </c>
      <c r="H118" s="19">
        <f t="shared" si="13"/>
        <v>7</v>
      </c>
      <c r="I118" s="22">
        <f t="shared" si="14"/>
        <v>0.50277777777955635</v>
      </c>
      <c r="J118" s="24">
        <f t="shared" si="15"/>
        <v>0.84097222222044365</v>
      </c>
      <c r="K118" s="34"/>
    </row>
    <row r="119" spans="1:11" x14ac:dyDescent="0.25">
      <c r="A119" s="8">
        <v>43204.091666666667</v>
      </c>
      <c r="B119" s="8">
        <v>43204.333333333336</v>
      </c>
      <c r="C119" s="2">
        <f>Table3[[#This Row],[End Date]]-Table3[[#This Row],[Start Date]]</f>
        <v>0.24166666666860692</v>
      </c>
      <c r="D119" s="11">
        <f t="shared" si="9"/>
        <v>0</v>
      </c>
      <c r="E119" s="42">
        <f t="shared" si="10"/>
        <v>0.24166666666860692</v>
      </c>
      <c r="F119" s="13" t="str">
        <f t="shared" si="11"/>
        <v/>
      </c>
      <c r="G119" s="13">
        <f t="shared" si="12"/>
        <v>5</v>
      </c>
      <c r="H119" s="19">
        <f t="shared" si="13"/>
        <v>48</v>
      </c>
      <c r="I119" s="22">
        <f t="shared" si="14"/>
        <v>9.1666666667151731E-2</v>
      </c>
      <c r="J119" s="24">
        <f t="shared" si="15"/>
        <v>0.33333333333575865</v>
      </c>
      <c r="K119" s="34"/>
    </row>
    <row r="120" spans="1:11" x14ac:dyDescent="0.25">
      <c r="A120" s="8">
        <v>43204.333333333336</v>
      </c>
      <c r="B120" s="8">
        <v>43204.353472222225</v>
      </c>
      <c r="C120" s="2">
        <f>Table3[[#This Row],[End Date]]-Table3[[#This Row],[Start Date]]</f>
        <v>2.0138888889050577E-2</v>
      </c>
      <c r="D120" s="45">
        <v>2.013888888888889E-2</v>
      </c>
      <c r="E120" s="42">
        <f t="shared" si="10"/>
        <v>1.6168663630189428E-13</v>
      </c>
      <c r="F120" s="13" t="str">
        <f t="shared" si="11"/>
        <v/>
      </c>
      <c r="G120" s="13" t="str">
        <f t="shared" si="12"/>
        <v/>
      </c>
      <c r="H120" s="19">
        <f t="shared" si="13"/>
        <v>29</v>
      </c>
      <c r="I120" s="22">
        <f t="shared" si="14"/>
        <v>0.33333333333575865</v>
      </c>
      <c r="J120" s="24">
        <f t="shared" si="15"/>
        <v>0.35347222222480923</v>
      </c>
      <c r="K120" s="34"/>
    </row>
    <row r="121" spans="1:11" x14ac:dyDescent="0.25">
      <c r="A121" s="8">
        <v>43204.470833333333</v>
      </c>
      <c r="B121" s="8">
        <v>43204.498611111114</v>
      </c>
      <c r="C121" s="2">
        <f>Table3[[#This Row],[End Date]]-Table3[[#This Row],[Start Date]]</f>
        <v>2.7777777781011537E-2</v>
      </c>
      <c r="D121" s="45">
        <v>2.7777777777777776E-2</v>
      </c>
      <c r="E121" s="42">
        <f t="shared" si="10"/>
        <v>3.2337604816135013E-12</v>
      </c>
      <c r="F121" s="13" t="str">
        <f t="shared" si="11"/>
        <v/>
      </c>
      <c r="G121" s="13" t="str">
        <f t="shared" si="12"/>
        <v/>
      </c>
      <c r="H121" s="19">
        <f t="shared" si="13"/>
        <v>40</v>
      </c>
      <c r="I121" s="22">
        <f t="shared" si="14"/>
        <v>0.47083333333284827</v>
      </c>
      <c r="J121" s="24">
        <f t="shared" si="15"/>
        <v>0.49861111111385981</v>
      </c>
      <c r="K121" s="34"/>
    </row>
    <row r="122" spans="1:11" x14ac:dyDescent="0.25">
      <c r="A122" s="8">
        <v>43204.718055555553</v>
      </c>
      <c r="B122" s="8">
        <v>43204.76458333333</v>
      </c>
      <c r="C122" s="2">
        <f>Table3[[#This Row],[End Date]]-Table3[[#This Row],[Start Date]]</f>
        <v>4.6527777776645962E-2</v>
      </c>
      <c r="D122" s="45">
        <v>4.6527777777777779E-2</v>
      </c>
      <c r="E122" s="45">
        <v>0</v>
      </c>
      <c r="F122" s="13" t="str">
        <f t="shared" si="11"/>
        <v/>
      </c>
      <c r="G122" s="13">
        <f t="shared" si="12"/>
        <v>1</v>
      </c>
      <c r="H122" s="19">
        <f t="shared" si="13"/>
        <v>7</v>
      </c>
      <c r="I122" s="22">
        <f t="shared" si="14"/>
        <v>0.71805555555329192</v>
      </c>
      <c r="J122" s="24">
        <f t="shared" si="15"/>
        <v>0.76458333332993789</v>
      </c>
      <c r="K122" s="34"/>
    </row>
    <row r="123" spans="1:11" x14ac:dyDescent="0.25">
      <c r="A123" s="8">
        <v>43205.833333333336</v>
      </c>
      <c r="B123" s="8">
        <v>43205.970138888886</v>
      </c>
      <c r="C123" s="2">
        <f>Table3[[#This Row],[End Date]]-Table3[[#This Row],[Start Date]]</f>
        <v>0.13680555555038154</v>
      </c>
      <c r="D123" s="11">
        <f t="shared" si="9"/>
        <v>0</v>
      </c>
      <c r="E123" s="42">
        <f t="shared" si="10"/>
        <v>0.13680555555038154</v>
      </c>
      <c r="F123" s="13" t="str">
        <f t="shared" si="11"/>
        <v/>
      </c>
      <c r="G123" s="13">
        <f t="shared" si="12"/>
        <v>3</v>
      </c>
      <c r="H123" s="19">
        <f t="shared" si="13"/>
        <v>17</v>
      </c>
      <c r="I123" s="22">
        <f t="shared" si="14"/>
        <v>0.83333333333575865</v>
      </c>
      <c r="J123" s="24">
        <f t="shared" si="15"/>
        <v>0.97013888888614019</v>
      </c>
      <c r="K123" s="34"/>
    </row>
    <row r="124" spans="1:11" x14ac:dyDescent="0.25">
      <c r="A124" s="8">
        <v>43205.989583333336</v>
      </c>
      <c r="B124" s="8">
        <v>43206.35</v>
      </c>
      <c r="C124" s="2">
        <f>Table3[[#This Row],[End Date]]-Table3[[#This Row],[Start Date]]</f>
        <v>0.36041666666278616</v>
      </c>
      <c r="D124" s="11">
        <f t="shared" si="9"/>
        <v>1.6666666665211494E-2</v>
      </c>
      <c r="E124" s="42">
        <f t="shared" si="10"/>
        <v>0.34374999999757466</v>
      </c>
      <c r="F124" s="13" t="str">
        <f t="shared" si="11"/>
        <v/>
      </c>
      <c r="G124" s="13">
        <f t="shared" si="12"/>
        <v>8</v>
      </c>
      <c r="H124" s="19">
        <f t="shared" si="13"/>
        <v>39</v>
      </c>
      <c r="I124" s="22">
        <f t="shared" si="14"/>
        <v>0.98958333333575865</v>
      </c>
      <c r="J124" s="24">
        <f t="shared" si="15"/>
        <v>0.34999999999854481</v>
      </c>
      <c r="K124" s="34"/>
    </row>
    <row r="125" spans="1:11" x14ac:dyDescent="0.25">
      <c r="A125" s="8">
        <v>43207.061805555553</v>
      </c>
      <c r="B125" s="8">
        <v>43207.111805555556</v>
      </c>
      <c r="C125" s="2">
        <f>Table3[[#This Row],[End Date]]-Table3[[#This Row],[Start Date]]</f>
        <v>5.0000000002910383E-2</v>
      </c>
      <c r="D125" s="11">
        <f t="shared" si="9"/>
        <v>0</v>
      </c>
      <c r="E125" s="42">
        <f t="shared" si="10"/>
        <v>5.0000000002910383E-2</v>
      </c>
      <c r="F125" s="13" t="str">
        <f t="shared" si="11"/>
        <v/>
      </c>
      <c r="G125" s="13">
        <f t="shared" si="12"/>
        <v>1</v>
      </c>
      <c r="H125" s="19">
        <f t="shared" si="13"/>
        <v>12</v>
      </c>
      <c r="I125" s="22">
        <f t="shared" si="14"/>
        <v>6.1805555553291924E-2</v>
      </c>
      <c r="J125" s="24">
        <f t="shared" si="15"/>
        <v>0.11180555555620231</v>
      </c>
      <c r="K125" s="34"/>
    </row>
    <row r="126" spans="1:11" x14ac:dyDescent="0.25">
      <c r="A126" s="8">
        <v>43207.156944444447</v>
      </c>
      <c r="B126" s="8">
        <v>43207.279166666667</v>
      </c>
      <c r="C126" s="2">
        <f>Table3[[#This Row],[End Date]]-Table3[[#This Row],[Start Date]]</f>
        <v>0.12222222222044365</v>
      </c>
      <c r="D126" s="11">
        <f t="shared" si="9"/>
        <v>0</v>
      </c>
      <c r="E126" s="42">
        <f t="shared" si="10"/>
        <v>0.12222222222044365</v>
      </c>
      <c r="F126" s="13" t="str">
        <f t="shared" si="11"/>
        <v/>
      </c>
      <c r="G126" s="13">
        <f t="shared" si="12"/>
        <v>2</v>
      </c>
      <c r="H126" s="19">
        <f t="shared" si="13"/>
        <v>56</v>
      </c>
      <c r="I126" s="22">
        <f t="shared" si="14"/>
        <v>0.15694444444670808</v>
      </c>
      <c r="J126" s="24">
        <f t="shared" si="15"/>
        <v>0.27916666666715173</v>
      </c>
      <c r="K126" s="34"/>
    </row>
    <row r="127" spans="1:11" x14ac:dyDescent="0.25">
      <c r="A127" s="8">
        <v>43207.316666666666</v>
      </c>
      <c r="B127" s="8">
        <v>43207.9</v>
      </c>
      <c r="C127" s="2">
        <f>Table3[[#This Row],[End Date]]-Table3[[#This Row],[Start Date]]</f>
        <v>0.58333333333575865</v>
      </c>
      <c r="D127" s="11">
        <f t="shared" si="9"/>
        <v>0.5</v>
      </c>
      <c r="E127" s="42">
        <f t="shared" si="10"/>
        <v>8.3333333335758653E-2</v>
      </c>
      <c r="F127" s="13" t="str">
        <f t="shared" si="11"/>
        <v/>
      </c>
      <c r="G127" s="13">
        <f t="shared" si="12"/>
        <v>14</v>
      </c>
      <c r="H127" s="19" t="str">
        <f t="shared" si="13"/>
        <v/>
      </c>
      <c r="I127" s="22">
        <f t="shared" si="14"/>
        <v>0.31666666666569654</v>
      </c>
      <c r="J127" s="24">
        <f t="shared" si="15"/>
        <v>0.90000000000145519</v>
      </c>
      <c r="K127" s="34"/>
    </row>
    <row r="128" spans="1:11" x14ac:dyDescent="0.25">
      <c r="A128" s="8">
        <v>43207.93472222222</v>
      </c>
      <c r="B128" s="8">
        <v>43208.075694444444</v>
      </c>
      <c r="C128" s="2">
        <f>Table3[[#This Row],[End Date]]-Table3[[#This Row],[Start Date]]</f>
        <v>0.14097222222335404</v>
      </c>
      <c r="D128" s="11">
        <f t="shared" si="9"/>
        <v>0</v>
      </c>
      <c r="E128" s="42">
        <f t="shared" si="10"/>
        <v>0.14097222222335404</v>
      </c>
      <c r="F128" s="13" t="str">
        <f t="shared" si="11"/>
        <v/>
      </c>
      <c r="G128" s="13">
        <f t="shared" si="12"/>
        <v>3</v>
      </c>
      <c r="H128" s="19">
        <f t="shared" si="13"/>
        <v>23</v>
      </c>
      <c r="I128" s="22">
        <f t="shared" si="14"/>
        <v>0.93472222222044365</v>
      </c>
      <c r="J128" s="24">
        <f t="shared" si="15"/>
        <v>7.5694444443797693E-2</v>
      </c>
      <c r="K128" s="34"/>
    </row>
    <row r="129" spans="1:11" x14ac:dyDescent="0.25">
      <c r="A129" s="8">
        <v>43208.118750000001</v>
      </c>
      <c r="B129" s="8">
        <v>43208.216666666667</v>
      </c>
      <c r="C129" s="2">
        <f>Table3[[#This Row],[End Date]]-Table3[[#This Row],[Start Date]]</f>
        <v>9.7916666665696539E-2</v>
      </c>
      <c r="D129" s="11">
        <f t="shared" si="9"/>
        <v>0</v>
      </c>
      <c r="E129" s="42">
        <f t="shared" si="10"/>
        <v>9.7916666665696539E-2</v>
      </c>
      <c r="F129" s="13" t="str">
        <f t="shared" si="11"/>
        <v/>
      </c>
      <c r="G129" s="13">
        <f t="shared" si="12"/>
        <v>2</v>
      </c>
      <c r="H129" s="19">
        <f t="shared" si="13"/>
        <v>21</v>
      </c>
      <c r="I129" s="22">
        <f t="shared" si="14"/>
        <v>0.11875000000145519</v>
      </c>
      <c r="J129" s="24">
        <f t="shared" si="15"/>
        <v>0.21666666666715173</v>
      </c>
      <c r="K129" s="34"/>
    </row>
    <row r="130" spans="1:11" x14ac:dyDescent="0.25">
      <c r="A130" s="8">
        <v>43208.848611111112</v>
      </c>
      <c r="B130" s="8">
        <v>43209.876388888886</v>
      </c>
      <c r="C130" s="2">
        <f>Table3[[#This Row],[End Date]]-Table3[[#This Row],[Start Date]]</f>
        <v>1.0277777777737356</v>
      </c>
      <c r="D130" s="11">
        <f t="shared" si="9"/>
        <v>0.50000000000000011</v>
      </c>
      <c r="E130" s="42">
        <f t="shared" si="10"/>
        <v>0.52777777777373547</v>
      </c>
      <c r="F130" s="13">
        <f t="shared" si="11"/>
        <v>1</v>
      </c>
      <c r="G130" s="13" t="str">
        <f t="shared" si="12"/>
        <v/>
      </c>
      <c r="H130" s="19">
        <f t="shared" si="13"/>
        <v>40</v>
      </c>
      <c r="I130" s="22">
        <f t="shared" si="14"/>
        <v>0.84861111111240461</v>
      </c>
      <c r="J130" s="24">
        <f t="shared" si="15"/>
        <v>0.87638888888614019</v>
      </c>
      <c r="K130" s="34"/>
    </row>
    <row r="131" spans="1:11" x14ac:dyDescent="0.25">
      <c r="A131" s="8">
        <v>43210.819444444445</v>
      </c>
      <c r="B131" s="8">
        <v>43211.333333333336</v>
      </c>
      <c r="C131" s="2">
        <f>Table3[[#This Row],[End Date]]-Table3[[#This Row],[Start Date]]</f>
        <v>0.51388888889050577</v>
      </c>
      <c r="D131" s="11">
        <f t="shared" si="9"/>
        <v>1.3888888888080486E-2</v>
      </c>
      <c r="E131" s="42">
        <f t="shared" si="10"/>
        <v>0.50000000000242528</v>
      </c>
      <c r="F131" s="13" t="str">
        <f t="shared" si="11"/>
        <v/>
      </c>
      <c r="G131" s="13">
        <f t="shared" si="12"/>
        <v>12</v>
      </c>
      <c r="H131" s="19">
        <f t="shared" si="13"/>
        <v>20</v>
      </c>
      <c r="I131" s="22">
        <f t="shared" si="14"/>
        <v>0.81944444444525288</v>
      </c>
      <c r="J131" s="24">
        <f t="shared" si="15"/>
        <v>0.33333333333575865</v>
      </c>
      <c r="K131" s="34"/>
    </row>
    <row r="132" spans="1:11" x14ac:dyDescent="0.25">
      <c r="A132" s="8">
        <v>43211.333333333336</v>
      </c>
      <c r="B132" s="8">
        <v>43211.848611111112</v>
      </c>
      <c r="C132" s="2">
        <f>Table3[[#This Row],[End Date]]-Table3[[#This Row],[Start Date]]</f>
        <v>0.51527777777664596</v>
      </c>
      <c r="D132" s="45">
        <v>0.5</v>
      </c>
      <c r="E132" s="42">
        <f t="shared" ref="E132:E195" si="16">C132-D132</f>
        <v>1.5277777776645962E-2</v>
      </c>
      <c r="F132" s="13" t="str">
        <f t="shared" si="11"/>
        <v/>
      </c>
      <c r="G132" s="13">
        <f t="shared" si="12"/>
        <v>12</v>
      </c>
      <c r="H132" s="19">
        <f t="shared" si="13"/>
        <v>22</v>
      </c>
      <c r="I132" s="22">
        <f t="shared" si="14"/>
        <v>0.33333333333575865</v>
      </c>
      <c r="J132" s="24">
        <f t="shared" si="15"/>
        <v>0.84861111111240461</v>
      </c>
      <c r="K132" s="34"/>
    </row>
    <row r="133" spans="1:11" x14ac:dyDescent="0.25">
      <c r="A133" s="8">
        <v>43212.319444444445</v>
      </c>
      <c r="B133" s="8">
        <v>43213.359027777777</v>
      </c>
      <c r="C133" s="2">
        <f>Table3[[#This Row],[End Date]]-Table3[[#This Row],[Start Date]]</f>
        <v>1.0395833333313931</v>
      </c>
      <c r="D133" s="45">
        <v>0.52569444444444446</v>
      </c>
      <c r="E133" s="42">
        <f t="shared" si="16"/>
        <v>0.51388888888694861</v>
      </c>
      <c r="F133" s="13">
        <f t="shared" ref="F133:F196" si="17">IF(INT(B133-A133)&gt;0, INT(B133-A133),"")</f>
        <v>1</v>
      </c>
      <c r="G133" s="13" t="str">
        <f t="shared" ref="G133:G196" si="18">IF(HOUR(B133-A133)&gt;0, HOUR(B133-A133),"")</f>
        <v/>
      </c>
      <c r="H133" s="19">
        <f t="shared" ref="H133:H196" si="19">IF(MINUTE(B133-A133)&gt;0, MINUTE(B133-A133),"")</f>
        <v>57</v>
      </c>
      <c r="I133" s="22">
        <f t="shared" si="14"/>
        <v>0.31944444444525288</v>
      </c>
      <c r="J133" s="24">
        <f t="shared" si="15"/>
        <v>0.35902777777664596</v>
      </c>
      <c r="K133" s="34"/>
    </row>
    <row r="134" spans="1:11" x14ac:dyDescent="0.25">
      <c r="A134" s="8">
        <v>43213.549305555556</v>
      </c>
      <c r="B134" s="8">
        <v>43214.092361111114</v>
      </c>
      <c r="C134" s="2">
        <f>Table3[[#This Row],[End Date]]-Table3[[#This Row],[Start Date]]</f>
        <v>0.5430555555576575</v>
      </c>
      <c r="D134" s="11">
        <f t="shared" ref="D134:D195" si="20">(NETWORKDAYS(A134,B134)-1)*("20:00"-"8:00")+IF(NETWORKDAYS(B134,B134),MEDIAN(MOD(B134,1),"20:00","8:00"),"20:00")-MEDIAN(NETWORKDAYS(A134,A134)*MOD(A134,1),"20:00","8:00")</f>
        <v>0.28402777777713095</v>
      </c>
      <c r="E134" s="42">
        <f t="shared" si="16"/>
        <v>0.25902777778052655</v>
      </c>
      <c r="F134" s="13" t="str">
        <f t="shared" si="17"/>
        <v/>
      </c>
      <c r="G134" s="13">
        <f t="shared" si="18"/>
        <v>13</v>
      </c>
      <c r="H134" s="19">
        <f t="shared" si="19"/>
        <v>2</v>
      </c>
      <c r="I134" s="22">
        <f t="shared" si="14"/>
        <v>0.54930555555620231</v>
      </c>
      <c r="J134" s="24">
        <f t="shared" si="15"/>
        <v>9.2361111113859806E-2</v>
      </c>
      <c r="K134" s="34"/>
    </row>
    <row r="135" spans="1:11" x14ac:dyDescent="0.25">
      <c r="A135" s="8">
        <v>43215.00277777778</v>
      </c>
      <c r="B135" s="8">
        <v>43215.692361111112</v>
      </c>
      <c r="C135" s="2">
        <f>Table3[[#This Row],[End Date]]-Table3[[#This Row],[Start Date]]</f>
        <v>0.68958333333284827</v>
      </c>
      <c r="D135" s="11">
        <f t="shared" si="20"/>
        <v>0.3590277777790713</v>
      </c>
      <c r="E135" s="42">
        <f t="shared" si="16"/>
        <v>0.33055555555377697</v>
      </c>
      <c r="F135" s="13" t="str">
        <f t="shared" si="17"/>
        <v/>
      </c>
      <c r="G135" s="13">
        <f t="shared" si="18"/>
        <v>16</v>
      </c>
      <c r="H135" s="19">
        <f t="shared" si="19"/>
        <v>33</v>
      </c>
      <c r="I135" s="22">
        <f t="shared" si="14"/>
        <v>2.7777777795563452E-3</v>
      </c>
      <c r="J135" s="24">
        <f t="shared" si="15"/>
        <v>0.69236111111240461</v>
      </c>
      <c r="K135" s="34"/>
    </row>
    <row r="136" spans="1:11" x14ac:dyDescent="0.25">
      <c r="A136" s="8">
        <v>43215.897222222222</v>
      </c>
      <c r="B136" s="8">
        <v>43216.833333333336</v>
      </c>
      <c r="C136" s="2">
        <f>Table3[[#This Row],[End Date]]-Table3[[#This Row],[Start Date]]</f>
        <v>0.93611111111385981</v>
      </c>
      <c r="D136" s="11">
        <f t="shared" si="20"/>
        <v>0.50000000000000011</v>
      </c>
      <c r="E136" s="42">
        <f t="shared" si="16"/>
        <v>0.4361111111138597</v>
      </c>
      <c r="F136" s="13" t="str">
        <f t="shared" si="17"/>
        <v/>
      </c>
      <c r="G136" s="13">
        <f t="shared" si="18"/>
        <v>22</v>
      </c>
      <c r="H136" s="19">
        <f t="shared" si="19"/>
        <v>28</v>
      </c>
      <c r="I136" s="22">
        <f t="shared" si="14"/>
        <v>0.89722222222189885</v>
      </c>
      <c r="J136" s="24">
        <f t="shared" si="15"/>
        <v>0.83333333333575865</v>
      </c>
      <c r="K136" s="34"/>
    </row>
    <row r="137" spans="1:11" x14ac:dyDescent="0.25">
      <c r="A137" s="8">
        <v>43218.333333333336</v>
      </c>
      <c r="B137" s="8">
        <v>43219.056250000001</v>
      </c>
      <c r="C137" s="2">
        <f>Table3[[#This Row],[End Date]]-Table3[[#This Row],[Start Date]]</f>
        <v>0.72291666666569654</v>
      </c>
      <c r="D137" s="45">
        <v>0.5</v>
      </c>
      <c r="E137" s="42">
        <f t="shared" si="16"/>
        <v>0.22291666666569654</v>
      </c>
      <c r="F137" s="13" t="str">
        <f t="shared" si="17"/>
        <v/>
      </c>
      <c r="G137" s="13">
        <f t="shared" si="18"/>
        <v>17</v>
      </c>
      <c r="H137" s="19">
        <f t="shared" si="19"/>
        <v>21</v>
      </c>
      <c r="I137" s="22">
        <f t="shared" ref="I137:I200" si="21">MOD(A137,1)</f>
        <v>0.33333333333575865</v>
      </c>
      <c r="J137" s="24">
        <f t="shared" ref="J137:J200" si="22">MOD(B137,1)</f>
        <v>5.6250000001455192E-2</v>
      </c>
      <c r="K137" s="34"/>
    </row>
    <row r="138" spans="1:11" x14ac:dyDescent="0.25">
      <c r="A138" s="8">
        <v>43219.547222222223</v>
      </c>
      <c r="B138" s="8">
        <v>43219.636111111111</v>
      </c>
      <c r="C138" s="2">
        <f>Table3[[#This Row],[End Date]]-Table3[[#This Row],[Start Date]]</f>
        <v>8.8888888887595385E-2</v>
      </c>
      <c r="D138" s="45">
        <v>8.8888888888888892E-2</v>
      </c>
      <c r="E138" s="45">
        <v>0</v>
      </c>
      <c r="F138" s="13" t="str">
        <f t="shared" si="17"/>
        <v/>
      </c>
      <c r="G138" s="13">
        <f t="shared" si="18"/>
        <v>2</v>
      </c>
      <c r="H138" s="19">
        <f t="shared" si="19"/>
        <v>8</v>
      </c>
      <c r="I138" s="22">
        <f t="shared" si="21"/>
        <v>0.54722222222335404</v>
      </c>
      <c r="J138" s="24">
        <f t="shared" si="22"/>
        <v>0.63611111111094942</v>
      </c>
      <c r="K138" s="34"/>
    </row>
    <row r="139" spans="1:11" x14ac:dyDescent="0.25">
      <c r="A139" s="8">
        <v>43219.656944444447</v>
      </c>
      <c r="B139" s="8">
        <v>43220.118750000001</v>
      </c>
      <c r="C139" s="2">
        <f>Table3[[#This Row],[End Date]]-Table3[[#This Row],[Start Date]]</f>
        <v>0.46180555555474712</v>
      </c>
      <c r="D139" s="45">
        <v>0.1763888888888889</v>
      </c>
      <c r="E139" s="42">
        <f t="shared" si="16"/>
        <v>0.28541666666585819</v>
      </c>
      <c r="F139" s="13" t="str">
        <f t="shared" si="17"/>
        <v/>
      </c>
      <c r="G139" s="13">
        <f t="shared" si="18"/>
        <v>11</v>
      </c>
      <c r="H139" s="19">
        <f t="shared" si="19"/>
        <v>5</v>
      </c>
      <c r="I139" s="22">
        <f t="shared" si="21"/>
        <v>0.65694444444670808</v>
      </c>
      <c r="J139" s="24">
        <f t="shared" si="22"/>
        <v>0.11875000000145519</v>
      </c>
      <c r="K139" s="34"/>
    </row>
    <row r="140" spans="1:11" x14ac:dyDescent="0.25">
      <c r="A140" s="8">
        <v>43220.224999999999</v>
      </c>
      <c r="B140" s="8">
        <v>43220.302083333336</v>
      </c>
      <c r="C140" s="2">
        <f>Table3[[#This Row],[End Date]]-Table3[[#This Row],[Start Date]]</f>
        <v>7.7083333337213844E-2</v>
      </c>
      <c r="D140" s="11">
        <f t="shared" si="20"/>
        <v>0</v>
      </c>
      <c r="E140" s="42">
        <f t="shared" si="16"/>
        <v>7.7083333337213844E-2</v>
      </c>
      <c r="F140" s="13" t="str">
        <f t="shared" si="17"/>
        <v/>
      </c>
      <c r="G140" s="13">
        <f t="shared" si="18"/>
        <v>1</v>
      </c>
      <c r="H140" s="19">
        <f t="shared" si="19"/>
        <v>51</v>
      </c>
      <c r="I140" s="22">
        <f t="shared" si="21"/>
        <v>0.22499999999854481</v>
      </c>
      <c r="J140" s="24">
        <f t="shared" si="22"/>
        <v>0.30208333333575865</v>
      </c>
      <c r="K140" s="34"/>
    </row>
    <row r="141" spans="1:11" x14ac:dyDescent="0.25">
      <c r="A141" s="8">
        <v>43221.776388888888</v>
      </c>
      <c r="B141" s="8">
        <v>43222.332638888889</v>
      </c>
      <c r="C141" s="2">
        <f>Table3[[#This Row],[End Date]]-Table3[[#This Row],[Start Date]]</f>
        <v>0.55625000000145519</v>
      </c>
      <c r="D141" s="11">
        <f t="shared" si="20"/>
        <v>5.6944444445737874E-2</v>
      </c>
      <c r="E141" s="42">
        <f t="shared" si="16"/>
        <v>0.49930555555571732</v>
      </c>
      <c r="F141" s="13" t="str">
        <f t="shared" si="17"/>
        <v/>
      </c>
      <c r="G141" s="13">
        <f t="shared" si="18"/>
        <v>13</v>
      </c>
      <c r="H141" s="19">
        <f t="shared" si="19"/>
        <v>21</v>
      </c>
      <c r="I141" s="22">
        <f t="shared" si="21"/>
        <v>0.77638888888759539</v>
      </c>
      <c r="J141" s="24">
        <f t="shared" si="22"/>
        <v>0.33263888888905058</v>
      </c>
      <c r="K141" s="34"/>
    </row>
    <row r="142" spans="1:11" x14ac:dyDescent="0.25">
      <c r="A142" s="8">
        <v>43223.056250000001</v>
      </c>
      <c r="B142" s="8">
        <v>43223.333333333336</v>
      </c>
      <c r="C142" s="2">
        <f>Table3[[#This Row],[End Date]]-Table3[[#This Row],[Start Date]]</f>
        <v>0.27708333333430346</v>
      </c>
      <c r="D142" s="11">
        <f t="shared" si="20"/>
        <v>2.4253377084448857E-12</v>
      </c>
      <c r="E142" s="42">
        <f t="shared" si="16"/>
        <v>0.27708333333187812</v>
      </c>
      <c r="F142" s="13" t="str">
        <f t="shared" si="17"/>
        <v/>
      </c>
      <c r="G142" s="13">
        <f t="shared" si="18"/>
        <v>6</v>
      </c>
      <c r="H142" s="19">
        <f t="shared" si="19"/>
        <v>39</v>
      </c>
      <c r="I142" s="22">
        <f t="shared" si="21"/>
        <v>5.6250000001455192E-2</v>
      </c>
      <c r="J142" s="24">
        <f t="shared" si="22"/>
        <v>0.33333333333575865</v>
      </c>
      <c r="K142" s="34"/>
    </row>
    <row r="143" spans="1:11" x14ac:dyDescent="0.25">
      <c r="A143" s="8">
        <v>43223.607638888891</v>
      </c>
      <c r="B143" s="8">
        <v>43223.95208333333</v>
      </c>
      <c r="C143" s="2">
        <f>Table3[[#This Row],[End Date]]-Table3[[#This Row],[Start Date]]</f>
        <v>0.34444444443943212</v>
      </c>
      <c r="D143" s="11">
        <f t="shared" si="20"/>
        <v>0.2256944444428276</v>
      </c>
      <c r="E143" s="42">
        <f t="shared" si="16"/>
        <v>0.11874999999660452</v>
      </c>
      <c r="F143" s="13" t="str">
        <f t="shared" si="17"/>
        <v/>
      </c>
      <c r="G143" s="13">
        <f t="shared" si="18"/>
        <v>8</v>
      </c>
      <c r="H143" s="19">
        <f t="shared" si="19"/>
        <v>16</v>
      </c>
      <c r="I143" s="22">
        <f t="shared" si="21"/>
        <v>0.60763888889050577</v>
      </c>
      <c r="J143" s="24">
        <f t="shared" si="22"/>
        <v>0.95208333332993789</v>
      </c>
      <c r="K143" s="34"/>
    </row>
    <row r="144" spans="1:11" x14ac:dyDescent="0.25">
      <c r="A144" s="8">
        <v>43225.561111111114</v>
      </c>
      <c r="B144" s="8">
        <v>43225.838888888888</v>
      </c>
      <c r="C144" s="2">
        <f>Table3[[#This Row],[End Date]]-Table3[[#This Row],[Start Date]]</f>
        <v>0.27777777777373558</v>
      </c>
      <c r="D144" s="45">
        <v>0.2722222222222222</v>
      </c>
      <c r="E144" s="42">
        <f t="shared" si="16"/>
        <v>5.5555555515133803E-3</v>
      </c>
      <c r="F144" s="13" t="str">
        <f t="shared" si="17"/>
        <v/>
      </c>
      <c r="G144" s="13">
        <f t="shared" si="18"/>
        <v>6</v>
      </c>
      <c r="H144" s="19">
        <f t="shared" si="19"/>
        <v>40</v>
      </c>
      <c r="I144" s="22">
        <f t="shared" si="21"/>
        <v>0.56111111111385981</v>
      </c>
      <c r="J144" s="24">
        <f t="shared" si="22"/>
        <v>0.83888888888759539</v>
      </c>
      <c r="K144" s="34"/>
    </row>
    <row r="145" spans="1:11" x14ac:dyDescent="0.25">
      <c r="A145" s="8">
        <v>43226.353472222225</v>
      </c>
      <c r="B145" s="8">
        <v>43226.849305555559</v>
      </c>
      <c r="C145" s="2">
        <f>Table3[[#This Row],[End Date]]-Table3[[#This Row],[Start Date]]</f>
        <v>0.49583333333430346</v>
      </c>
      <c r="D145" s="45">
        <v>0.47986111111111113</v>
      </c>
      <c r="E145" s="42">
        <f t="shared" si="16"/>
        <v>1.5972222223192334E-2</v>
      </c>
      <c r="F145" s="13" t="str">
        <f t="shared" si="17"/>
        <v/>
      </c>
      <c r="G145" s="13">
        <f t="shared" si="18"/>
        <v>11</v>
      </c>
      <c r="H145" s="19">
        <f t="shared" si="19"/>
        <v>54</v>
      </c>
      <c r="I145" s="22">
        <f t="shared" si="21"/>
        <v>0.35347222222480923</v>
      </c>
      <c r="J145" s="24">
        <f t="shared" si="22"/>
        <v>0.84930555555911269</v>
      </c>
      <c r="K145" s="34"/>
    </row>
    <row r="146" spans="1:11" x14ac:dyDescent="0.25">
      <c r="A146" s="8">
        <v>43226.875694444447</v>
      </c>
      <c r="B146" s="8">
        <v>43227.413888888892</v>
      </c>
      <c r="C146" s="2">
        <f>Table3[[#This Row],[End Date]]-Table3[[#This Row],[Start Date]]</f>
        <v>0.53819444444525288</v>
      </c>
      <c r="D146" s="11">
        <f t="shared" si="20"/>
        <v>8.0555555558627645E-2</v>
      </c>
      <c r="E146" s="42">
        <f t="shared" si="16"/>
        <v>0.45763888888662524</v>
      </c>
      <c r="F146" s="13" t="str">
        <f t="shared" si="17"/>
        <v/>
      </c>
      <c r="G146" s="13">
        <f t="shared" si="18"/>
        <v>12</v>
      </c>
      <c r="H146" s="19">
        <f t="shared" si="19"/>
        <v>55</v>
      </c>
      <c r="I146" s="22">
        <f t="shared" si="21"/>
        <v>0.87569444444670808</v>
      </c>
      <c r="J146" s="24">
        <f t="shared" si="22"/>
        <v>0.41388888889196096</v>
      </c>
      <c r="K146" s="34"/>
    </row>
    <row r="147" spans="1:11" x14ac:dyDescent="0.25">
      <c r="A147" s="8">
        <v>43228.351388888892</v>
      </c>
      <c r="B147" s="8">
        <v>43228.567361111112</v>
      </c>
      <c r="C147" s="2">
        <f>Table3[[#This Row],[End Date]]-Table3[[#This Row],[Start Date]]</f>
        <v>0.21597222222044365</v>
      </c>
      <c r="D147" s="11">
        <f t="shared" si="20"/>
        <v>0.21597222222044365</v>
      </c>
      <c r="E147" s="42">
        <f t="shared" si="16"/>
        <v>0</v>
      </c>
      <c r="F147" s="13" t="str">
        <f t="shared" si="17"/>
        <v/>
      </c>
      <c r="G147" s="13">
        <f t="shared" si="18"/>
        <v>5</v>
      </c>
      <c r="H147" s="19">
        <f t="shared" si="19"/>
        <v>11</v>
      </c>
      <c r="I147" s="22">
        <f t="shared" si="21"/>
        <v>0.35138888889196096</v>
      </c>
      <c r="J147" s="24">
        <f t="shared" si="22"/>
        <v>0.56736111111240461</v>
      </c>
      <c r="K147" s="34"/>
    </row>
    <row r="148" spans="1:11" x14ac:dyDescent="0.25">
      <c r="A148" s="8">
        <v>43229.351388888892</v>
      </c>
      <c r="B148" s="8">
        <v>43230.572916666664</v>
      </c>
      <c r="C148" s="2">
        <f>Table3[[#This Row],[End Date]]-Table3[[#This Row],[Start Date]]</f>
        <v>1.2215277777722804</v>
      </c>
      <c r="D148" s="11">
        <f t="shared" si="20"/>
        <v>0.72152777777228039</v>
      </c>
      <c r="E148" s="42">
        <f t="shared" si="16"/>
        <v>0.5</v>
      </c>
      <c r="F148" s="13">
        <f t="shared" si="17"/>
        <v>1</v>
      </c>
      <c r="G148" s="13">
        <f t="shared" si="18"/>
        <v>5</v>
      </c>
      <c r="H148" s="19">
        <f t="shared" si="19"/>
        <v>19</v>
      </c>
      <c r="I148" s="22">
        <f t="shared" si="21"/>
        <v>0.35138888889196096</v>
      </c>
      <c r="J148" s="24">
        <f t="shared" si="22"/>
        <v>0.57291666666424135</v>
      </c>
      <c r="K148" s="34"/>
    </row>
    <row r="149" spans="1:11" x14ac:dyDescent="0.25">
      <c r="A149" s="8">
        <v>43231.347222222219</v>
      </c>
      <c r="B149" s="8">
        <v>43231.869444444441</v>
      </c>
      <c r="C149" s="2">
        <f>Table3[[#This Row],[End Date]]-Table3[[#This Row],[Start Date]]</f>
        <v>0.52222222222189885</v>
      </c>
      <c r="D149" s="11">
        <f t="shared" si="20"/>
        <v>0.48611111111434491</v>
      </c>
      <c r="E149" s="42">
        <f t="shared" si="16"/>
        <v>3.6111111107553939E-2</v>
      </c>
      <c r="F149" s="13" t="str">
        <f t="shared" si="17"/>
        <v/>
      </c>
      <c r="G149" s="13">
        <f t="shared" si="18"/>
        <v>12</v>
      </c>
      <c r="H149" s="19">
        <f t="shared" si="19"/>
        <v>32</v>
      </c>
      <c r="I149" s="22">
        <f t="shared" si="21"/>
        <v>0.34722222221898846</v>
      </c>
      <c r="J149" s="24">
        <f t="shared" si="22"/>
        <v>0.86944444444088731</v>
      </c>
      <c r="K149" s="34"/>
    </row>
    <row r="150" spans="1:11" x14ac:dyDescent="0.25">
      <c r="A150" s="8">
        <v>43232.098611111112</v>
      </c>
      <c r="B150" s="8">
        <v>43232.288888888892</v>
      </c>
      <c r="C150" s="2">
        <f>Table3[[#This Row],[End Date]]-Table3[[#This Row],[Start Date]]</f>
        <v>0.19027777777955635</v>
      </c>
      <c r="D150" s="11">
        <f t="shared" si="20"/>
        <v>0</v>
      </c>
      <c r="E150" s="42">
        <f t="shared" si="16"/>
        <v>0.19027777777955635</v>
      </c>
      <c r="F150" s="13" t="str">
        <f t="shared" si="17"/>
        <v/>
      </c>
      <c r="G150" s="13">
        <f t="shared" si="18"/>
        <v>4</v>
      </c>
      <c r="H150" s="19">
        <f t="shared" si="19"/>
        <v>34</v>
      </c>
      <c r="I150" s="22">
        <f t="shared" si="21"/>
        <v>9.8611111112404615E-2</v>
      </c>
      <c r="J150" s="24">
        <f t="shared" si="22"/>
        <v>0.28888888889196096</v>
      </c>
      <c r="K150" s="34"/>
    </row>
    <row r="151" spans="1:11" x14ac:dyDescent="0.25">
      <c r="A151" s="8">
        <v>43233.352777777778</v>
      </c>
      <c r="B151" s="8">
        <v>43233.622916666667</v>
      </c>
      <c r="C151" s="2">
        <f>Table3[[#This Row],[End Date]]-Table3[[#This Row],[Start Date]]</f>
        <v>0.27013888888905058</v>
      </c>
      <c r="D151" s="45">
        <v>0.27013888888888887</v>
      </c>
      <c r="E151" s="42">
        <f t="shared" si="16"/>
        <v>1.6170398353665405E-13</v>
      </c>
      <c r="F151" s="13" t="str">
        <f t="shared" si="17"/>
        <v/>
      </c>
      <c r="G151" s="13">
        <f t="shared" si="18"/>
        <v>6</v>
      </c>
      <c r="H151" s="19">
        <f t="shared" si="19"/>
        <v>29</v>
      </c>
      <c r="I151" s="22">
        <f t="shared" si="21"/>
        <v>0.35277777777810115</v>
      </c>
      <c r="J151" s="24">
        <f t="shared" si="22"/>
        <v>0.62291666666715173</v>
      </c>
      <c r="K151" s="34"/>
    </row>
    <row r="152" spans="1:11" x14ac:dyDescent="0.25">
      <c r="A152" s="8">
        <v>43234.310416666667</v>
      </c>
      <c r="B152" s="8">
        <v>43234.634722222225</v>
      </c>
      <c r="C152" s="2">
        <f>Table3[[#This Row],[End Date]]-Table3[[#This Row],[Start Date]]</f>
        <v>0.3243055555576575</v>
      </c>
      <c r="D152" s="11">
        <f t="shared" si="20"/>
        <v>0.30138888889147591</v>
      </c>
      <c r="E152" s="42">
        <f t="shared" si="16"/>
        <v>2.2916666666181584E-2</v>
      </c>
      <c r="F152" s="13" t="str">
        <f t="shared" si="17"/>
        <v/>
      </c>
      <c r="G152" s="13">
        <f t="shared" si="18"/>
        <v>7</v>
      </c>
      <c r="H152" s="19">
        <f t="shared" si="19"/>
        <v>47</v>
      </c>
      <c r="I152" s="22">
        <f t="shared" si="21"/>
        <v>0.31041666666715173</v>
      </c>
      <c r="J152" s="24">
        <f t="shared" si="22"/>
        <v>0.63472222222480923</v>
      </c>
      <c r="K152" s="34"/>
    </row>
    <row r="153" spans="1:11" x14ac:dyDescent="0.25">
      <c r="A153" s="8">
        <v>43234.709027777775</v>
      </c>
      <c r="B153" s="8">
        <v>43234.806944444441</v>
      </c>
      <c r="C153" s="2">
        <f>Table3[[#This Row],[End Date]]-Table3[[#This Row],[Start Date]]</f>
        <v>9.7916666665696539E-2</v>
      </c>
      <c r="D153" s="11">
        <f t="shared" si="20"/>
        <v>9.7916666665696539E-2</v>
      </c>
      <c r="E153" s="42">
        <f t="shared" si="16"/>
        <v>0</v>
      </c>
      <c r="F153" s="13" t="str">
        <f t="shared" si="17"/>
        <v/>
      </c>
      <c r="G153" s="13">
        <f t="shared" si="18"/>
        <v>2</v>
      </c>
      <c r="H153" s="19">
        <f t="shared" si="19"/>
        <v>21</v>
      </c>
      <c r="I153" s="22">
        <f t="shared" si="21"/>
        <v>0.70902777777519077</v>
      </c>
      <c r="J153" s="24">
        <f t="shared" si="22"/>
        <v>0.80694444444088731</v>
      </c>
      <c r="K153" s="34"/>
    </row>
    <row r="154" spans="1:11" x14ac:dyDescent="0.25">
      <c r="A154" s="8">
        <v>43235.052777777775</v>
      </c>
      <c r="B154" s="8">
        <v>43235.301388888889</v>
      </c>
      <c r="C154" s="2">
        <f>Table3[[#This Row],[End Date]]-Table3[[#This Row],[Start Date]]</f>
        <v>0.24861111111385981</v>
      </c>
      <c r="D154" s="11">
        <f t="shared" si="20"/>
        <v>0</v>
      </c>
      <c r="E154" s="42">
        <f t="shared" si="16"/>
        <v>0.24861111111385981</v>
      </c>
      <c r="F154" s="13" t="str">
        <f t="shared" si="17"/>
        <v/>
      </c>
      <c r="G154" s="13">
        <f t="shared" si="18"/>
        <v>5</v>
      </c>
      <c r="H154" s="19">
        <f t="shared" si="19"/>
        <v>58</v>
      </c>
      <c r="I154" s="22">
        <f t="shared" si="21"/>
        <v>5.2777777775190771E-2</v>
      </c>
      <c r="J154" s="24">
        <f t="shared" si="22"/>
        <v>0.30138888888905058</v>
      </c>
      <c r="K154" s="34"/>
    </row>
    <row r="155" spans="1:11" x14ac:dyDescent="0.25">
      <c r="A155" s="8">
        <v>43235.525694444441</v>
      </c>
      <c r="B155" s="8">
        <v>43235.588888888888</v>
      </c>
      <c r="C155" s="2">
        <f>Table3[[#This Row],[End Date]]-Table3[[#This Row],[Start Date]]</f>
        <v>6.3194444446708076E-2</v>
      </c>
      <c r="D155" s="11">
        <f t="shared" si="20"/>
        <v>6.3194444446708076E-2</v>
      </c>
      <c r="E155" s="42">
        <f t="shared" si="16"/>
        <v>0</v>
      </c>
      <c r="F155" s="13" t="str">
        <f t="shared" si="17"/>
        <v/>
      </c>
      <c r="G155" s="13">
        <f t="shared" si="18"/>
        <v>1</v>
      </c>
      <c r="H155" s="19">
        <f t="shared" si="19"/>
        <v>31</v>
      </c>
      <c r="I155" s="22">
        <f t="shared" si="21"/>
        <v>0.52569444444088731</v>
      </c>
      <c r="J155" s="24">
        <f t="shared" si="22"/>
        <v>0.58888888888759539</v>
      </c>
      <c r="K155" s="34"/>
    </row>
    <row r="156" spans="1:11" x14ac:dyDescent="0.25">
      <c r="A156" s="8">
        <v>43236.012499999997</v>
      </c>
      <c r="B156" s="8">
        <v>43236.447916666664</v>
      </c>
      <c r="C156" s="2">
        <f>Table3[[#This Row],[End Date]]-Table3[[#This Row],[Start Date]]</f>
        <v>0.43541666666715173</v>
      </c>
      <c r="D156" s="11">
        <f t="shared" si="20"/>
        <v>0.11458333333090803</v>
      </c>
      <c r="E156" s="42">
        <f t="shared" si="16"/>
        <v>0.3208333333362437</v>
      </c>
      <c r="F156" s="13" t="str">
        <f t="shared" si="17"/>
        <v/>
      </c>
      <c r="G156" s="13">
        <f t="shared" si="18"/>
        <v>10</v>
      </c>
      <c r="H156" s="19">
        <f t="shared" si="19"/>
        <v>27</v>
      </c>
      <c r="I156" s="22">
        <f t="shared" si="21"/>
        <v>1.2499999997089617E-2</v>
      </c>
      <c r="J156" s="24">
        <f t="shared" si="22"/>
        <v>0.44791666666424135</v>
      </c>
      <c r="K156" s="34"/>
    </row>
    <row r="157" spans="1:11" x14ac:dyDescent="0.25">
      <c r="A157" s="8">
        <v>43238.37222222222</v>
      </c>
      <c r="B157" s="8">
        <v>43239.308333333334</v>
      </c>
      <c r="C157" s="2">
        <f>Table3[[#This Row],[End Date]]-Table3[[#This Row],[Start Date]]</f>
        <v>0.93611111111385981</v>
      </c>
      <c r="D157" s="11">
        <f t="shared" si="20"/>
        <v>0.46111111111288972</v>
      </c>
      <c r="E157" s="42">
        <f t="shared" si="16"/>
        <v>0.47500000000097009</v>
      </c>
      <c r="F157" s="13" t="str">
        <f t="shared" si="17"/>
        <v/>
      </c>
      <c r="G157" s="13">
        <f t="shared" si="18"/>
        <v>22</v>
      </c>
      <c r="H157" s="19">
        <f t="shared" si="19"/>
        <v>28</v>
      </c>
      <c r="I157" s="22">
        <f t="shared" si="21"/>
        <v>0.37222222222044365</v>
      </c>
      <c r="J157" s="24">
        <f t="shared" si="22"/>
        <v>0.30833333333430346</v>
      </c>
      <c r="K157" s="34"/>
    </row>
    <row r="158" spans="1:11" x14ac:dyDescent="0.25">
      <c r="A158" s="8">
        <v>43239.93472222222</v>
      </c>
      <c r="B158" s="8">
        <v>43240.302083333336</v>
      </c>
      <c r="C158" s="2">
        <f>Table3[[#This Row],[End Date]]-Table3[[#This Row],[Start Date]]</f>
        <v>0.367361111115315</v>
      </c>
      <c r="D158" s="11">
        <f t="shared" si="20"/>
        <v>0</v>
      </c>
      <c r="E158" s="42">
        <f t="shared" si="16"/>
        <v>0.367361111115315</v>
      </c>
      <c r="F158" s="13" t="str">
        <f t="shared" si="17"/>
        <v/>
      </c>
      <c r="G158" s="13">
        <f t="shared" si="18"/>
        <v>8</v>
      </c>
      <c r="H158" s="19">
        <f t="shared" si="19"/>
        <v>49</v>
      </c>
      <c r="I158" s="22">
        <f t="shared" si="21"/>
        <v>0.93472222222044365</v>
      </c>
      <c r="J158" s="24">
        <f t="shared" si="22"/>
        <v>0.30208333333575865</v>
      </c>
      <c r="K158" s="34"/>
    </row>
    <row r="159" spans="1:11" x14ac:dyDescent="0.25">
      <c r="A159" s="8">
        <v>43240.476388888892</v>
      </c>
      <c r="B159" s="8">
        <v>43240.649305555555</v>
      </c>
      <c r="C159" s="2">
        <f>Table3[[#This Row],[End Date]]-Table3[[#This Row],[Start Date]]</f>
        <v>0.17291666666278616</v>
      </c>
      <c r="D159" s="45">
        <v>0.17291666666666669</v>
      </c>
      <c r="E159" s="45">
        <v>0</v>
      </c>
      <c r="F159" s="13" t="str">
        <f t="shared" si="17"/>
        <v/>
      </c>
      <c r="G159" s="13">
        <f t="shared" si="18"/>
        <v>4</v>
      </c>
      <c r="H159" s="19">
        <f t="shared" si="19"/>
        <v>9</v>
      </c>
      <c r="I159" s="22">
        <f t="shared" si="21"/>
        <v>0.47638888889196096</v>
      </c>
      <c r="J159" s="24">
        <f t="shared" si="22"/>
        <v>0.64930555555474712</v>
      </c>
      <c r="K159" s="34"/>
    </row>
    <row r="160" spans="1:11" x14ac:dyDescent="0.25">
      <c r="A160" s="8">
        <v>43240.947222222225</v>
      </c>
      <c r="B160" s="8">
        <v>43241.134722222225</v>
      </c>
      <c r="C160" s="2">
        <f>Table3[[#This Row],[End Date]]-Table3[[#This Row],[Start Date]]</f>
        <v>0.1875</v>
      </c>
      <c r="D160" s="11">
        <f t="shared" si="20"/>
        <v>0</v>
      </c>
      <c r="E160" s="42">
        <f t="shared" si="16"/>
        <v>0.1875</v>
      </c>
      <c r="F160" s="13" t="str">
        <f t="shared" si="17"/>
        <v/>
      </c>
      <c r="G160" s="13">
        <f t="shared" si="18"/>
        <v>4</v>
      </c>
      <c r="H160" s="19">
        <f t="shared" si="19"/>
        <v>30</v>
      </c>
      <c r="I160" s="22">
        <f t="shared" si="21"/>
        <v>0.94722222222480923</v>
      </c>
      <c r="J160" s="24">
        <f t="shared" si="22"/>
        <v>0.13472222222480923</v>
      </c>
      <c r="K160" s="34"/>
    </row>
    <row r="161" spans="1:11" x14ac:dyDescent="0.25">
      <c r="A161" s="8">
        <v>43243.129166666666</v>
      </c>
      <c r="B161" s="8">
        <v>43243.541666666664</v>
      </c>
      <c r="C161" s="2">
        <f>Table3[[#This Row],[End Date]]-Table3[[#This Row],[Start Date]]</f>
        <v>0.41249999999854481</v>
      </c>
      <c r="D161" s="11">
        <f t="shared" si="20"/>
        <v>0.20833333333090803</v>
      </c>
      <c r="E161" s="42">
        <f t="shared" si="16"/>
        <v>0.20416666666763678</v>
      </c>
      <c r="F161" s="13" t="str">
        <f t="shared" si="17"/>
        <v/>
      </c>
      <c r="G161" s="13">
        <f t="shared" si="18"/>
        <v>9</v>
      </c>
      <c r="H161" s="19">
        <f t="shared" si="19"/>
        <v>54</v>
      </c>
      <c r="I161" s="22">
        <f t="shared" si="21"/>
        <v>0.12916666666569654</v>
      </c>
      <c r="J161" s="24">
        <f t="shared" si="22"/>
        <v>0.54166666666424135</v>
      </c>
      <c r="K161" s="34"/>
    </row>
    <row r="162" spans="1:11" x14ac:dyDescent="0.25">
      <c r="A162" s="8">
        <v>43243.569444444445</v>
      </c>
      <c r="B162" s="8">
        <v>43243.678472222222</v>
      </c>
      <c r="C162" s="2">
        <f>Table3[[#This Row],[End Date]]-Table3[[#This Row],[Start Date]]</f>
        <v>0.10902777777664596</v>
      </c>
      <c r="D162" s="11">
        <f t="shared" si="20"/>
        <v>0.10902777777664596</v>
      </c>
      <c r="E162" s="42">
        <f t="shared" si="16"/>
        <v>0</v>
      </c>
      <c r="F162" s="13" t="str">
        <f t="shared" si="17"/>
        <v/>
      </c>
      <c r="G162" s="13">
        <f t="shared" si="18"/>
        <v>2</v>
      </c>
      <c r="H162" s="19">
        <f t="shared" si="19"/>
        <v>37</v>
      </c>
      <c r="I162" s="22">
        <f t="shared" si="21"/>
        <v>0.56944444444525288</v>
      </c>
      <c r="J162" s="24">
        <f t="shared" si="22"/>
        <v>0.67847222222189885</v>
      </c>
      <c r="K162" s="34"/>
    </row>
    <row r="163" spans="1:11" x14ac:dyDescent="0.25">
      <c r="A163" s="8">
        <v>43244.168749999997</v>
      </c>
      <c r="B163" s="8">
        <v>43244.491666666669</v>
      </c>
      <c r="C163" s="2">
        <f>Table3[[#This Row],[End Date]]-Table3[[#This Row],[Start Date]]</f>
        <v>0.32291666667151731</v>
      </c>
      <c r="D163" s="11">
        <f t="shared" si="20"/>
        <v>0.15833333333527361</v>
      </c>
      <c r="E163" s="42">
        <f t="shared" si="16"/>
        <v>0.1645833333362437</v>
      </c>
      <c r="F163" s="13" t="str">
        <f t="shared" si="17"/>
        <v/>
      </c>
      <c r="G163" s="13">
        <f t="shared" si="18"/>
        <v>7</v>
      </c>
      <c r="H163" s="19">
        <f t="shared" si="19"/>
        <v>45</v>
      </c>
      <c r="I163" s="22">
        <f t="shared" si="21"/>
        <v>0.16874999999708962</v>
      </c>
      <c r="J163" s="24">
        <f t="shared" si="22"/>
        <v>0.49166666666860692</v>
      </c>
      <c r="K163" s="34"/>
    </row>
    <row r="164" spans="1:11" x14ac:dyDescent="0.25">
      <c r="A164" s="8">
        <v>43245.491666666669</v>
      </c>
      <c r="B164" s="8">
        <v>43245.611111111109</v>
      </c>
      <c r="C164" s="2">
        <f>Table3[[#This Row],[End Date]]-Table3[[#This Row],[Start Date]]</f>
        <v>0.11944444444088731</v>
      </c>
      <c r="D164" s="11">
        <f t="shared" si="20"/>
        <v>0.11944444444088731</v>
      </c>
      <c r="E164" s="42">
        <f t="shared" si="16"/>
        <v>0</v>
      </c>
      <c r="F164" s="13" t="str">
        <f t="shared" si="17"/>
        <v/>
      </c>
      <c r="G164" s="13">
        <f t="shared" si="18"/>
        <v>2</v>
      </c>
      <c r="H164" s="19">
        <f t="shared" si="19"/>
        <v>52</v>
      </c>
      <c r="I164" s="22">
        <f t="shared" si="21"/>
        <v>0.49166666666860692</v>
      </c>
      <c r="J164" s="24">
        <f t="shared" si="22"/>
        <v>0.61111111110949423</v>
      </c>
      <c r="K164" s="34"/>
    </row>
    <row r="165" spans="1:11" x14ac:dyDescent="0.25">
      <c r="A165" s="8">
        <v>43245.633333333331</v>
      </c>
      <c r="B165" s="8">
        <v>43245.675000000003</v>
      </c>
      <c r="C165" s="2">
        <f>Table3[[#This Row],[End Date]]-Table3[[#This Row],[Start Date]]</f>
        <v>4.1666666671517305E-2</v>
      </c>
      <c r="D165" s="11">
        <f t="shared" si="20"/>
        <v>4.1666666671517305E-2</v>
      </c>
      <c r="E165" s="42">
        <f t="shared" si="16"/>
        <v>0</v>
      </c>
      <c r="F165" s="13" t="str">
        <f t="shared" si="17"/>
        <v/>
      </c>
      <c r="G165" s="13">
        <f t="shared" si="18"/>
        <v>1</v>
      </c>
      <c r="H165" s="19" t="str">
        <f t="shared" si="19"/>
        <v/>
      </c>
      <c r="I165" s="22">
        <f t="shared" si="21"/>
        <v>0.63333333333139308</v>
      </c>
      <c r="J165" s="24">
        <f t="shared" si="22"/>
        <v>0.67500000000291038</v>
      </c>
      <c r="K165" s="34"/>
    </row>
    <row r="166" spans="1:11" x14ac:dyDescent="0.25">
      <c r="A166" s="8">
        <v>43245.95208333333</v>
      </c>
      <c r="B166" s="8">
        <v>43246.333333333336</v>
      </c>
      <c r="C166" s="2">
        <f>Table3[[#This Row],[End Date]]-Table3[[#This Row],[Start Date]]</f>
        <v>0.38125000000582077</v>
      </c>
      <c r="D166" s="11">
        <f t="shared" si="20"/>
        <v>0</v>
      </c>
      <c r="E166" s="42">
        <f t="shared" si="16"/>
        <v>0.38125000000582077</v>
      </c>
      <c r="F166" s="13" t="str">
        <f t="shared" si="17"/>
        <v/>
      </c>
      <c r="G166" s="13">
        <f t="shared" si="18"/>
        <v>9</v>
      </c>
      <c r="H166" s="19">
        <f t="shared" si="19"/>
        <v>9</v>
      </c>
      <c r="I166" s="22">
        <f t="shared" si="21"/>
        <v>0.95208333332993789</v>
      </c>
      <c r="J166" s="24">
        <f t="shared" si="22"/>
        <v>0.33333333333575865</v>
      </c>
      <c r="K166" s="34"/>
    </row>
    <row r="167" spans="1:11" x14ac:dyDescent="0.25">
      <c r="A167" s="8">
        <v>43246.333333333336</v>
      </c>
      <c r="B167" s="8">
        <v>43246.600694444445</v>
      </c>
      <c r="C167" s="2">
        <f>Table3[[#This Row],[End Date]]-Table3[[#This Row],[Start Date]]</f>
        <v>0.26736111110949423</v>
      </c>
      <c r="D167" s="45">
        <v>0.2673611111111111</v>
      </c>
      <c r="E167" s="45">
        <v>0</v>
      </c>
      <c r="F167" s="13" t="str">
        <f t="shared" si="17"/>
        <v/>
      </c>
      <c r="G167" s="13">
        <f t="shared" si="18"/>
        <v>6</v>
      </c>
      <c r="H167" s="19">
        <f t="shared" si="19"/>
        <v>25</v>
      </c>
      <c r="I167" s="22">
        <f t="shared" si="21"/>
        <v>0.33333333333575865</v>
      </c>
      <c r="J167" s="24">
        <f t="shared" si="22"/>
        <v>0.60069444444525288</v>
      </c>
      <c r="K167" s="34"/>
    </row>
    <row r="168" spans="1:11" x14ac:dyDescent="0.25">
      <c r="A168" s="8">
        <v>43247.436805555553</v>
      </c>
      <c r="B168" s="8">
        <v>43248.148611111108</v>
      </c>
      <c r="C168" s="2">
        <f>Table3[[#This Row],[End Date]]-Table3[[#This Row],[Start Date]]</f>
        <v>0.71180555555474712</v>
      </c>
      <c r="D168" s="45">
        <v>0.39652777777777781</v>
      </c>
      <c r="E168" s="42">
        <f t="shared" si="16"/>
        <v>0.3152777777769693</v>
      </c>
      <c r="F168" s="13" t="str">
        <f t="shared" si="17"/>
        <v/>
      </c>
      <c r="G168" s="13">
        <f t="shared" si="18"/>
        <v>17</v>
      </c>
      <c r="H168" s="19">
        <f t="shared" si="19"/>
        <v>5</v>
      </c>
      <c r="I168" s="22">
        <f t="shared" si="21"/>
        <v>0.43680555555329192</v>
      </c>
      <c r="J168" s="24">
        <f t="shared" si="22"/>
        <v>0.14861111110803904</v>
      </c>
      <c r="K168" s="34"/>
    </row>
    <row r="169" spans="1:11" x14ac:dyDescent="0.25">
      <c r="A169" s="8">
        <v>43248.443749999999</v>
      </c>
      <c r="B169" s="8">
        <v>43248.746527777781</v>
      </c>
      <c r="C169" s="2">
        <f>Table3[[#This Row],[End Date]]-Table3[[#This Row],[Start Date]]</f>
        <v>0.30277777778246673</v>
      </c>
      <c r="D169" s="11">
        <f t="shared" si="20"/>
        <v>0.30277777778246673</v>
      </c>
      <c r="E169" s="42">
        <f t="shared" si="16"/>
        <v>0</v>
      </c>
      <c r="F169" s="13" t="str">
        <f t="shared" si="17"/>
        <v/>
      </c>
      <c r="G169" s="13">
        <f t="shared" si="18"/>
        <v>7</v>
      </c>
      <c r="H169" s="19">
        <f t="shared" si="19"/>
        <v>16</v>
      </c>
      <c r="I169" s="22">
        <f t="shared" si="21"/>
        <v>0.44374999999854481</v>
      </c>
      <c r="J169" s="24">
        <f t="shared" si="22"/>
        <v>0.74652777778101154</v>
      </c>
      <c r="K169" s="34"/>
    </row>
    <row r="170" spans="1:11" x14ac:dyDescent="0.25">
      <c r="A170" s="8">
        <v>43249.054861111108</v>
      </c>
      <c r="B170" s="8">
        <v>43249.444444444445</v>
      </c>
      <c r="C170" s="2">
        <f>Table3[[#This Row],[End Date]]-Table3[[#This Row],[Start Date]]</f>
        <v>0.38958333333721384</v>
      </c>
      <c r="D170" s="11">
        <f t="shared" si="20"/>
        <v>0.11111111111191957</v>
      </c>
      <c r="E170" s="42">
        <f t="shared" si="16"/>
        <v>0.27847222222529427</v>
      </c>
      <c r="F170" s="13" t="str">
        <f t="shared" si="17"/>
        <v/>
      </c>
      <c r="G170" s="13">
        <f t="shared" si="18"/>
        <v>9</v>
      </c>
      <c r="H170" s="19">
        <f t="shared" si="19"/>
        <v>21</v>
      </c>
      <c r="I170" s="22">
        <f t="shared" si="21"/>
        <v>5.486111110803904E-2</v>
      </c>
      <c r="J170" s="24">
        <f t="shared" si="22"/>
        <v>0.44444444444525288</v>
      </c>
      <c r="K170" s="34"/>
    </row>
    <row r="171" spans="1:11" x14ac:dyDescent="0.25">
      <c r="A171" s="8">
        <v>43250.93472222222</v>
      </c>
      <c r="B171" s="8">
        <v>43251.666666666664</v>
      </c>
      <c r="C171" s="2">
        <f>Table3[[#This Row],[End Date]]-Table3[[#This Row],[Start Date]]</f>
        <v>0.73194444444379769</v>
      </c>
      <c r="D171" s="11">
        <f t="shared" si="20"/>
        <v>0.33333333333090798</v>
      </c>
      <c r="E171" s="42">
        <f t="shared" si="16"/>
        <v>0.39861111111288972</v>
      </c>
      <c r="F171" s="13" t="str">
        <f t="shared" si="17"/>
        <v/>
      </c>
      <c r="G171" s="13">
        <f t="shared" si="18"/>
        <v>17</v>
      </c>
      <c r="H171" s="19">
        <f t="shared" si="19"/>
        <v>34</v>
      </c>
      <c r="I171" s="22">
        <f t="shared" si="21"/>
        <v>0.93472222222044365</v>
      </c>
      <c r="J171" s="24">
        <f t="shared" si="22"/>
        <v>0.66666666666424135</v>
      </c>
      <c r="K171" s="34"/>
    </row>
    <row r="172" spans="1:11" x14ac:dyDescent="0.25">
      <c r="A172" s="8">
        <v>43252.931944444441</v>
      </c>
      <c r="B172" s="8">
        <v>43253.333333333336</v>
      </c>
      <c r="C172" s="2">
        <f>Table3[[#This Row],[End Date]]-Table3[[#This Row],[Start Date]]</f>
        <v>0.40138888889487134</v>
      </c>
      <c r="D172" s="11">
        <f t="shared" si="20"/>
        <v>0</v>
      </c>
      <c r="E172" s="42">
        <f t="shared" si="16"/>
        <v>0.40138888889487134</v>
      </c>
      <c r="F172" s="13" t="str">
        <f t="shared" si="17"/>
        <v/>
      </c>
      <c r="G172" s="13">
        <f t="shared" si="18"/>
        <v>9</v>
      </c>
      <c r="H172" s="19">
        <f t="shared" si="19"/>
        <v>38</v>
      </c>
      <c r="I172" s="22">
        <f t="shared" si="21"/>
        <v>0.93194444444088731</v>
      </c>
      <c r="J172" s="24">
        <f t="shared" si="22"/>
        <v>0.33333333333575865</v>
      </c>
      <c r="K172" s="34"/>
    </row>
    <row r="173" spans="1:11" x14ac:dyDescent="0.25">
      <c r="A173" s="8">
        <v>43253.333333333336</v>
      </c>
      <c r="B173" s="8">
        <v>43253.469444444447</v>
      </c>
      <c r="C173" s="2">
        <f>Table3[[#This Row],[End Date]]-Table3[[#This Row],[Start Date]]</f>
        <v>0.13611111111094942</v>
      </c>
      <c r="D173" s="45">
        <v>0.1361111111111111</v>
      </c>
      <c r="E173" s="42">
        <v>0</v>
      </c>
      <c r="F173" s="13" t="str">
        <f t="shared" si="17"/>
        <v/>
      </c>
      <c r="G173" s="13">
        <f t="shared" si="18"/>
        <v>3</v>
      </c>
      <c r="H173" s="19">
        <f t="shared" si="19"/>
        <v>16</v>
      </c>
      <c r="I173" s="22">
        <f t="shared" si="21"/>
        <v>0.33333333333575865</v>
      </c>
      <c r="J173" s="24">
        <f t="shared" si="22"/>
        <v>0.46944444444670808</v>
      </c>
      <c r="K173" s="34"/>
    </row>
    <row r="174" spans="1:11" x14ac:dyDescent="0.25">
      <c r="A174" s="8">
        <v>43253.489583333336</v>
      </c>
      <c r="B174" s="8">
        <v>43253.679166666669</v>
      </c>
      <c r="C174" s="2">
        <f>Table3[[#This Row],[End Date]]-Table3[[#This Row],[Start Date]]</f>
        <v>0.18958333333284827</v>
      </c>
      <c r="D174" s="45">
        <v>0.18958333333333333</v>
      </c>
      <c r="E174" s="42">
        <v>0</v>
      </c>
      <c r="F174" s="13" t="str">
        <f t="shared" si="17"/>
        <v/>
      </c>
      <c r="G174" s="13">
        <f t="shared" si="18"/>
        <v>4</v>
      </c>
      <c r="H174" s="19">
        <f t="shared" si="19"/>
        <v>33</v>
      </c>
      <c r="I174" s="22">
        <f t="shared" si="21"/>
        <v>0.48958333333575865</v>
      </c>
      <c r="J174" s="24">
        <f t="shared" si="22"/>
        <v>0.67916666666860692</v>
      </c>
      <c r="K174" s="34"/>
    </row>
    <row r="175" spans="1:11" x14ac:dyDescent="0.25">
      <c r="A175" s="8">
        <v>43253.931944444441</v>
      </c>
      <c r="B175" s="8">
        <v>43254.200694444444</v>
      </c>
      <c r="C175" s="2">
        <f>Table3[[#This Row],[End Date]]-Table3[[#This Row],[Start Date]]</f>
        <v>0.26875000000291038</v>
      </c>
      <c r="D175" s="11">
        <f t="shared" si="20"/>
        <v>0</v>
      </c>
      <c r="E175" s="42">
        <f t="shared" si="16"/>
        <v>0.26875000000291038</v>
      </c>
      <c r="F175" s="13" t="str">
        <f t="shared" si="17"/>
        <v/>
      </c>
      <c r="G175" s="13">
        <f t="shared" si="18"/>
        <v>6</v>
      </c>
      <c r="H175" s="19">
        <f t="shared" si="19"/>
        <v>27</v>
      </c>
      <c r="I175" s="22">
        <f t="shared" si="21"/>
        <v>0.93194444444088731</v>
      </c>
      <c r="J175" s="24">
        <f t="shared" si="22"/>
        <v>0.20069444444379769</v>
      </c>
      <c r="K175" s="34"/>
    </row>
    <row r="176" spans="1:11" x14ac:dyDescent="0.25">
      <c r="A176" s="8">
        <v>43257.302777777775</v>
      </c>
      <c r="B176" s="8">
        <v>43257.571527777778</v>
      </c>
      <c r="C176" s="2">
        <f>Table3[[#This Row],[End Date]]-Table3[[#This Row],[Start Date]]</f>
        <v>0.26875000000291038</v>
      </c>
      <c r="D176" s="11">
        <f t="shared" si="20"/>
        <v>0.23819444444476784</v>
      </c>
      <c r="E176" s="42">
        <f t="shared" si="16"/>
        <v>3.0555555558142544E-2</v>
      </c>
      <c r="F176" s="13" t="str">
        <f t="shared" si="17"/>
        <v/>
      </c>
      <c r="G176" s="13">
        <f t="shared" si="18"/>
        <v>6</v>
      </c>
      <c r="H176" s="19">
        <f t="shared" si="19"/>
        <v>27</v>
      </c>
      <c r="I176" s="22">
        <f t="shared" si="21"/>
        <v>0.30277777777519077</v>
      </c>
      <c r="J176" s="24">
        <f t="shared" si="22"/>
        <v>0.57152777777810115</v>
      </c>
      <c r="K176" s="34"/>
    </row>
    <row r="177" spans="1:11" x14ac:dyDescent="0.25">
      <c r="A177" s="8">
        <v>43257.944444444445</v>
      </c>
      <c r="B177" s="8">
        <v>43258.657638888886</v>
      </c>
      <c r="C177" s="2">
        <f>Table3[[#This Row],[End Date]]-Table3[[#This Row],[Start Date]]</f>
        <v>0.71319444444088731</v>
      </c>
      <c r="D177" s="11">
        <f t="shared" si="20"/>
        <v>0.32430555555280682</v>
      </c>
      <c r="E177" s="42">
        <f t="shared" si="16"/>
        <v>0.38888888888808049</v>
      </c>
      <c r="F177" s="13" t="str">
        <f t="shared" si="17"/>
        <v/>
      </c>
      <c r="G177" s="13">
        <f t="shared" si="18"/>
        <v>17</v>
      </c>
      <c r="H177" s="19">
        <f t="shared" si="19"/>
        <v>7</v>
      </c>
      <c r="I177" s="22">
        <f t="shared" si="21"/>
        <v>0.94444444444525288</v>
      </c>
      <c r="J177" s="24">
        <f t="shared" si="22"/>
        <v>0.65763888888614019</v>
      </c>
      <c r="K177" s="34"/>
    </row>
    <row r="178" spans="1:11" x14ac:dyDescent="0.25">
      <c r="A178" s="8">
        <v>43258.9375</v>
      </c>
      <c r="B178" s="8">
        <v>43259.042928240742</v>
      </c>
      <c r="C178" s="2">
        <f>Table3[[#This Row],[End Date]]-Table3[[#This Row],[Start Date]]</f>
        <v>0.10542824074218515</v>
      </c>
      <c r="D178" s="11">
        <f t="shared" si="20"/>
        <v>0</v>
      </c>
      <c r="E178" s="42">
        <f t="shared" si="16"/>
        <v>0.10542824074218515</v>
      </c>
      <c r="F178" s="13" t="str">
        <f t="shared" si="17"/>
        <v/>
      </c>
      <c r="G178" s="13">
        <f t="shared" si="18"/>
        <v>2</v>
      </c>
      <c r="H178" s="19">
        <f t="shared" si="19"/>
        <v>31</v>
      </c>
      <c r="I178" s="22">
        <f t="shared" si="21"/>
        <v>0.9375</v>
      </c>
      <c r="J178" s="24">
        <f t="shared" si="22"/>
        <v>4.2928240742185153E-2</v>
      </c>
      <c r="K178" s="34"/>
    </row>
    <row r="179" spans="1:11" x14ac:dyDescent="0.25">
      <c r="A179" s="8">
        <v>43259.104861111111</v>
      </c>
      <c r="B179" s="8">
        <v>43259.616666666669</v>
      </c>
      <c r="C179" s="2">
        <f>Table3[[#This Row],[End Date]]-Table3[[#This Row],[Start Date]]</f>
        <v>0.5118055555576575</v>
      </c>
      <c r="D179" s="11">
        <f t="shared" si="20"/>
        <v>0.28333333333527361</v>
      </c>
      <c r="E179" s="42">
        <f t="shared" si="16"/>
        <v>0.22847222222238389</v>
      </c>
      <c r="F179" s="13" t="str">
        <f t="shared" si="17"/>
        <v/>
      </c>
      <c r="G179" s="13">
        <f t="shared" si="18"/>
        <v>12</v>
      </c>
      <c r="H179" s="19">
        <f t="shared" si="19"/>
        <v>17</v>
      </c>
      <c r="I179" s="22">
        <f t="shared" si="21"/>
        <v>0.10486111111094942</v>
      </c>
      <c r="J179" s="24">
        <f t="shared" si="22"/>
        <v>0.61666666666860692</v>
      </c>
      <c r="K179" s="34"/>
    </row>
    <row r="180" spans="1:11" x14ac:dyDescent="0.25">
      <c r="A180" s="8">
        <v>43259.958333333336</v>
      </c>
      <c r="B180" s="8">
        <v>43260.015277777777</v>
      </c>
      <c r="C180" s="2">
        <f>Table3[[#This Row],[End Date]]-Table3[[#This Row],[Start Date]]</f>
        <v>5.694444444088731E-2</v>
      </c>
      <c r="D180" s="11">
        <f t="shared" si="20"/>
        <v>0</v>
      </c>
      <c r="E180" s="42">
        <f t="shared" si="16"/>
        <v>5.694444444088731E-2</v>
      </c>
      <c r="F180" s="13" t="str">
        <f t="shared" si="17"/>
        <v/>
      </c>
      <c r="G180" s="13">
        <f t="shared" si="18"/>
        <v>1</v>
      </c>
      <c r="H180" s="19">
        <f t="shared" si="19"/>
        <v>22</v>
      </c>
      <c r="I180" s="22">
        <f t="shared" si="21"/>
        <v>0.95833333333575865</v>
      </c>
      <c r="J180" s="24">
        <f t="shared" si="22"/>
        <v>1.5277777776645962E-2</v>
      </c>
      <c r="K180" s="34"/>
    </row>
    <row r="181" spans="1:11" x14ac:dyDescent="0.25">
      <c r="A181" s="8">
        <v>43260.064583333333</v>
      </c>
      <c r="B181" s="8">
        <v>43260.293055555558</v>
      </c>
      <c r="C181" s="2">
        <f>Table3[[#This Row],[End Date]]-Table3[[#This Row],[Start Date]]</f>
        <v>0.22847222222480923</v>
      </c>
      <c r="D181" s="11">
        <f t="shared" si="20"/>
        <v>0</v>
      </c>
      <c r="E181" s="42">
        <f t="shared" si="16"/>
        <v>0.22847222222480923</v>
      </c>
      <c r="F181" s="13" t="str">
        <f t="shared" si="17"/>
        <v/>
      </c>
      <c r="G181" s="13">
        <f t="shared" si="18"/>
        <v>5</v>
      </c>
      <c r="H181" s="19">
        <f t="shared" si="19"/>
        <v>29</v>
      </c>
      <c r="I181" s="22">
        <f t="shared" si="21"/>
        <v>6.4583333332848269E-2</v>
      </c>
      <c r="J181" s="24">
        <f t="shared" si="22"/>
        <v>0.2930555555576575</v>
      </c>
      <c r="K181" s="34"/>
    </row>
    <row r="182" spans="1:11" x14ac:dyDescent="0.25">
      <c r="A182" s="8">
        <v>43260.310416666667</v>
      </c>
      <c r="B182" s="8">
        <v>43260.333333333336</v>
      </c>
      <c r="C182" s="2">
        <f>Table3[[#This Row],[End Date]]-Table3[[#This Row],[Start Date]]</f>
        <v>2.2916666668606922E-2</v>
      </c>
      <c r="D182" s="11">
        <f t="shared" si="20"/>
        <v>0</v>
      </c>
      <c r="E182" s="42">
        <f t="shared" si="16"/>
        <v>2.2916666668606922E-2</v>
      </c>
      <c r="F182" s="13" t="str">
        <f t="shared" si="17"/>
        <v/>
      </c>
      <c r="G182" s="13" t="str">
        <f t="shared" si="18"/>
        <v/>
      </c>
      <c r="H182" s="19">
        <f t="shared" si="19"/>
        <v>33</v>
      </c>
      <c r="I182" s="22">
        <f t="shared" si="21"/>
        <v>0.31041666666715173</v>
      </c>
      <c r="J182" s="24">
        <f t="shared" si="22"/>
        <v>0.33333333333575865</v>
      </c>
      <c r="K182" s="34"/>
    </row>
    <row r="183" spans="1:11" x14ac:dyDescent="0.25">
      <c r="A183" s="8">
        <v>43260.333333333336</v>
      </c>
      <c r="B183" s="8">
        <v>43260.409722222219</v>
      </c>
      <c r="C183" s="2">
        <f>Table3[[#This Row],[End Date]]-Table3[[#This Row],[Start Date]]</f>
        <v>7.6388888883229811E-2</v>
      </c>
      <c r="D183" s="45">
        <v>7.6388888888888895E-2</v>
      </c>
      <c r="E183" s="42">
        <v>0</v>
      </c>
      <c r="F183" s="13" t="str">
        <f t="shared" si="17"/>
        <v/>
      </c>
      <c r="G183" s="13">
        <f t="shared" si="18"/>
        <v>1</v>
      </c>
      <c r="H183" s="19">
        <f t="shared" si="19"/>
        <v>50</v>
      </c>
      <c r="I183" s="22">
        <f t="shared" si="21"/>
        <v>0.33333333333575865</v>
      </c>
      <c r="J183" s="24">
        <f t="shared" si="22"/>
        <v>0.40972222221898846</v>
      </c>
      <c r="K183" s="34"/>
    </row>
    <row r="184" spans="1:11" x14ac:dyDescent="0.25">
      <c r="A184" s="8">
        <v>43260.439583333333</v>
      </c>
      <c r="B184" s="8">
        <v>43260.945833333331</v>
      </c>
      <c r="C184" s="2">
        <f>Table3[[#This Row],[End Date]]-Table3[[#This Row],[Start Date]]</f>
        <v>0.50624999999854481</v>
      </c>
      <c r="D184" s="45">
        <v>0.39374999999999999</v>
      </c>
      <c r="E184" s="42">
        <f t="shared" si="16"/>
        <v>0.11249999999854482</v>
      </c>
      <c r="F184" s="13" t="str">
        <f t="shared" si="17"/>
        <v/>
      </c>
      <c r="G184" s="13">
        <f t="shared" si="18"/>
        <v>12</v>
      </c>
      <c r="H184" s="19">
        <f t="shared" si="19"/>
        <v>9</v>
      </c>
      <c r="I184" s="22">
        <f t="shared" si="21"/>
        <v>0.43958333333284827</v>
      </c>
      <c r="J184" s="24">
        <f t="shared" si="22"/>
        <v>0.94583333333139308</v>
      </c>
      <c r="K184" s="34"/>
    </row>
    <row r="185" spans="1:11" x14ac:dyDescent="0.25">
      <c r="A185" s="8">
        <v>43260.98333333333</v>
      </c>
      <c r="B185" s="8">
        <v>43261.145833333336</v>
      </c>
      <c r="C185" s="2">
        <f>Table3[[#This Row],[End Date]]-Table3[[#This Row],[Start Date]]</f>
        <v>0.16250000000582077</v>
      </c>
      <c r="D185" s="11">
        <f t="shared" si="20"/>
        <v>0</v>
      </c>
      <c r="E185" s="42">
        <f t="shared" si="16"/>
        <v>0.16250000000582077</v>
      </c>
      <c r="F185" s="13" t="str">
        <f t="shared" si="17"/>
        <v/>
      </c>
      <c r="G185" s="13">
        <f t="shared" si="18"/>
        <v>3</v>
      </c>
      <c r="H185" s="19">
        <f t="shared" si="19"/>
        <v>54</v>
      </c>
      <c r="I185" s="22">
        <f t="shared" si="21"/>
        <v>0.98333333332993789</v>
      </c>
      <c r="J185" s="24">
        <f t="shared" si="22"/>
        <v>0.14583333333575865</v>
      </c>
      <c r="K185" s="34"/>
    </row>
    <row r="186" spans="1:11" x14ac:dyDescent="0.25">
      <c r="A186" s="8">
        <v>43262.354861111111</v>
      </c>
      <c r="B186" s="8">
        <v>43262.504166666666</v>
      </c>
      <c r="C186" s="2">
        <f>Table3[[#This Row],[End Date]]-Table3[[#This Row],[Start Date]]</f>
        <v>0.14930555555474712</v>
      </c>
      <c r="D186" s="11">
        <f t="shared" si="20"/>
        <v>0.14930555555474712</v>
      </c>
      <c r="E186" s="42">
        <v>0</v>
      </c>
      <c r="F186" s="13" t="str">
        <f t="shared" si="17"/>
        <v/>
      </c>
      <c r="G186" s="13">
        <f t="shared" si="18"/>
        <v>3</v>
      </c>
      <c r="H186" s="19">
        <f t="shared" si="19"/>
        <v>35</v>
      </c>
      <c r="I186" s="22">
        <f t="shared" si="21"/>
        <v>0.35486111111094942</v>
      </c>
      <c r="J186" s="24">
        <f t="shared" si="22"/>
        <v>0.50416666666569654</v>
      </c>
      <c r="K186" s="34"/>
    </row>
    <row r="187" spans="1:11" x14ac:dyDescent="0.25">
      <c r="A187" s="8">
        <v>43262.93472222222</v>
      </c>
      <c r="B187" s="8">
        <v>43263.660416666666</v>
      </c>
      <c r="C187" s="2">
        <f>Table3[[#This Row],[End Date]]-Table3[[#This Row],[Start Date]]</f>
        <v>0.72569444444525288</v>
      </c>
      <c r="D187" s="11">
        <f t="shared" si="20"/>
        <v>0.32708333333236317</v>
      </c>
      <c r="E187" s="42">
        <f t="shared" si="16"/>
        <v>0.39861111111288972</v>
      </c>
      <c r="F187" s="13" t="str">
        <f t="shared" si="17"/>
        <v/>
      </c>
      <c r="G187" s="13">
        <f t="shared" si="18"/>
        <v>17</v>
      </c>
      <c r="H187" s="19">
        <f t="shared" si="19"/>
        <v>25</v>
      </c>
      <c r="I187" s="22">
        <f t="shared" si="21"/>
        <v>0.93472222222044365</v>
      </c>
      <c r="J187" s="24">
        <f t="shared" si="22"/>
        <v>0.66041666666569654</v>
      </c>
      <c r="K187" s="34"/>
    </row>
    <row r="188" spans="1:11" x14ac:dyDescent="0.25">
      <c r="A188" s="8">
        <v>43264.057638888888</v>
      </c>
      <c r="B188" s="8">
        <v>43264.746527777781</v>
      </c>
      <c r="C188" s="2">
        <f>Table3[[#This Row],[End Date]]-Table3[[#This Row],[Start Date]]</f>
        <v>0.68888888889341615</v>
      </c>
      <c r="D188" s="11">
        <f t="shared" si="20"/>
        <v>0.41319444444767822</v>
      </c>
      <c r="E188" s="42">
        <f t="shared" si="16"/>
        <v>0.27569444444573793</v>
      </c>
      <c r="F188" s="13" t="str">
        <f t="shared" si="17"/>
        <v/>
      </c>
      <c r="G188" s="13">
        <f t="shared" si="18"/>
        <v>16</v>
      </c>
      <c r="H188" s="19">
        <f t="shared" si="19"/>
        <v>32</v>
      </c>
      <c r="I188" s="22">
        <f t="shared" si="21"/>
        <v>5.7638888887595385E-2</v>
      </c>
      <c r="J188" s="24">
        <f t="shared" si="22"/>
        <v>0.74652777778101154</v>
      </c>
      <c r="K188" s="34"/>
    </row>
    <row r="189" spans="1:11" x14ac:dyDescent="0.25">
      <c r="A189" s="8">
        <v>43267.822916666664</v>
      </c>
      <c r="B189" s="8">
        <v>43268.420138888891</v>
      </c>
      <c r="C189" s="2">
        <f>Table3[[#This Row],[End Date]]-Table3[[#This Row],[Start Date]]</f>
        <v>0.59722222222626442</v>
      </c>
      <c r="D189" s="45">
        <v>9.7222222222222224E-2</v>
      </c>
      <c r="E189" s="42">
        <f t="shared" si="16"/>
        <v>0.50000000000404221</v>
      </c>
      <c r="F189" s="13" t="str">
        <f t="shared" si="17"/>
        <v/>
      </c>
      <c r="G189" s="13">
        <f t="shared" si="18"/>
        <v>14</v>
      </c>
      <c r="H189" s="19">
        <f t="shared" si="19"/>
        <v>20</v>
      </c>
      <c r="I189" s="22">
        <f t="shared" si="21"/>
        <v>0.82291666666424135</v>
      </c>
      <c r="J189" s="24">
        <f t="shared" si="22"/>
        <v>0.42013888889050577</v>
      </c>
      <c r="K189" s="34"/>
    </row>
    <row r="190" spans="1:11" x14ac:dyDescent="0.25">
      <c r="A190" s="8">
        <v>43268.439583333333</v>
      </c>
      <c r="B190" s="8">
        <v>43268.943749999999</v>
      </c>
      <c r="C190" s="2">
        <f>Table3[[#This Row],[End Date]]-Table3[[#This Row],[Start Date]]</f>
        <v>0.50416666666569654</v>
      </c>
      <c r="D190" s="45">
        <v>0.39374999999999999</v>
      </c>
      <c r="E190" s="42">
        <f t="shared" si="16"/>
        <v>0.11041666666569655</v>
      </c>
      <c r="F190" s="13" t="str">
        <f t="shared" si="17"/>
        <v/>
      </c>
      <c r="G190" s="13">
        <f t="shared" si="18"/>
        <v>12</v>
      </c>
      <c r="H190" s="19">
        <f t="shared" si="19"/>
        <v>6</v>
      </c>
      <c r="I190" s="22">
        <f t="shared" si="21"/>
        <v>0.43958333333284827</v>
      </c>
      <c r="J190" s="24">
        <f t="shared" si="22"/>
        <v>0.94374999999854481</v>
      </c>
      <c r="K190" s="34"/>
    </row>
    <row r="191" spans="1:11" x14ac:dyDescent="0.25">
      <c r="A191" s="8">
        <v>43269.26666666667</v>
      </c>
      <c r="B191" s="8">
        <v>43269.888194444444</v>
      </c>
      <c r="C191" s="2">
        <f>Table3[[#This Row],[End Date]]-Table3[[#This Row],[Start Date]]</f>
        <v>0.62152777777373558</v>
      </c>
      <c r="D191" s="11">
        <f t="shared" si="20"/>
        <v>0.5</v>
      </c>
      <c r="E191" s="42">
        <f t="shared" si="16"/>
        <v>0.12152777777373558</v>
      </c>
      <c r="F191" s="13" t="str">
        <f t="shared" si="17"/>
        <v/>
      </c>
      <c r="G191" s="13">
        <f t="shared" si="18"/>
        <v>14</v>
      </c>
      <c r="H191" s="19">
        <f t="shared" si="19"/>
        <v>55</v>
      </c>
      <c r="I191" s="22">
        <f t="shared" si="21"/>
        <v>0.26666666667006211</v>
      </c>
      <c r="J191" s="24">
        <f t="shared" si="22"/>
        <v>0.88819444444379769</v>
      </c>
      <c r="K191" s="34"/>
    </row>
    <row r="192" spans="1:11" x14ac:dyDescent="0.25">
      <c r="A192" s="8">
        <v>43270.847222222219</v>
      </c>
      <c r="B192" s="8">
        <v>43270.925000000003</v>
      </c>
      <c r="C192" s="2">
        <f>Table3[[#This Row],[End Date]]-Table3[[#This Row],[Start Date]]</f>
        <v>7.777777778392192E-2</v>
      </c>
      <c r="D192" s="11">
        <f t="shared" si="20"/>
        <v>0</v>
      </c>
      <c r="E192" s="42">
        <f t="shared" si="16"/>
        <v>7.777777778392192E-2</v>
      </c>
      <c r="F192" s="13" t="str">
        <f t="shared" si="17"/>
        <v/>
      </c>
      <c r="G192" s="13">
        <f t="shared" si="18"/>
        <v>1</v>
      </c>
      <c r="H192" s="19">
        <f t="shared" si="19"/>
        <v>52</v>
      </c>
      <c r="I192" s="22">
        <f t="shared" si="21"/>
        <v>0.84722222221898846</v>
      </c>
      <c r="J192" s="24">
        <f t="shared" si="22"/>
        <v>0.92500000000291038</v>
      </c>
      <c r="K192" s="34"/>
    </row>
    <row r="193" spans="1:11" x14ac:dyDescent="0.25">
      <c r="A193" s="8">
        <v>43271.30972222222</v>
      </c>
      <c r="B193" s="8">
        <v>43272.390972222223</v>
      </c>
      <c r="C193" s="2">
        <f>Table3[[#This Row],[End Date]]-Table3[[#This Row],[Start Date]]</f>
        <v>1.0812500000029104</v>
      </c>
      <c r="D193" s="11">
        <f t="shared" si="20"/>
        <v>0.55763888889002078</v>
      </c>
      <c r="E193" s="42">
        <f t="shared" si="16"/>
        <v>0.5236111111128896</v>
      </c>
      <c r="F193" s="13">
        <f t="shared" si="17"/>
        <v>1</v>
      </c>
      <c r="G193" s="13">
        <f t="shared" si="18"/>
        <v>1</v>
      </c>
      <c r="H193" s="19">
        <f t="shared" si="19"/>
        <v>57</v>
      </c>
      <c r="I193" s="22">
        <f t="shared" si="21"/>
        <v>0.30972222222044365</v>
      </c>
      <c r="J193" s="24">
        <f t="shared" si="22"/>
        <v>0.39097222222335404</v>
      </c>
      <c r="K193" s="34"/>
    </row>
    <row r="194" spans="1:11" x14ac:dyDescent="0.25">
      <c r="A194" s="8">
        <v>43272.652777777781</v>
      </c>
      <c r="B194" s="8">
        <v>43272.775694444441</v>
      </c>
      <c r="C194" s="2">
        <f>Table3[[#This Row],[End Date]]-Table3[[#This Row],[Start Date]]</f>
        <v>0.12291666665987577</v>
      </c>
      <c r="D194" s="11">
        <f t="shared" si="20"/>
        <v>0.12291666665987577</v>
      </c>
      <c r="E194" s="42">
        <v>0</v>
      </c>
      <c r="F194" s="13" t="str">
        <f t="shared" si="17"/>
        <v/>
      </c>
      <c r="G194" s="13">
        <f t="shared" si="18"/>
        <v>2</v>
      </c>
      <c r="H194" s="19">
        <f t="shared" si="19"/>
        <v>57</v>
      </c>
      <c r="I194" s="22">
        <f t="shared" si="21"/>
        <v>0.65277777778101154</v>
      </c>
      <c r="J194" s="24">
        <f t="shared" si="22"/>
        <v>0.77569444444088731</v>
      </c>
      <c r="K194" s="34"/>
    </row>
    <row r="195" spans="1:11" x14ac:dyDescent="0.25">
      <c r="A195" s="8">
        <v>43272.796527777777</v>
      </c>
      <c r="B195" s="8">
        <v>43272.931944444441</v>
      </c>
      <c r="C195" s="2">
        <f>Table3[[#This Row],[End Date]]-Table3[[#This Row],[Start Date]]</f>
        <v>0.13541666666424135</v>
      </c>
      <c r="D195" s="11">
        <f t="shared" si="20"/>
        <v>3.6805555556687408E-2</v>
      </c>
      <c r="E195" s="42">
        <f t="shared" si="16"/>
        <v>9.8611111107553939E-2</v>
      </c>
      <c r="F195" s="13" t="str">
        <f t="shared" si="17"/>
        <v/>
      </c>
      <c r="G195" s="13">
        <f t="shared" si="18"/>
        <v>3</v>
      </c>
      <c r="H195" s="19">
        <f t="shared" si="19"/>
        <v>15</v>
      </c>
      <c r="I195" s="22">
        <f t="shared" si="21"/>
        <v>0.79652777777664596</v>
      </c>
      <c r="J195" s="24">
        <f t="shared" si="22"/>
        <v>0.93194444444088731</v>
      </c>
      <c r="K195" s="34"/>
    </row>
    <row r="196" spans="1:11" x14ac:dyDescent="0.25">
      <c r="A196" s="8">
        <v>43272.95208333333</v>
      </c>
      <c r="B196" s="8">
        <v>43273.250694444447</v>
      </c>
      <c r="C196" s="2">
        <f>Table3[[#This Row],[End Date]]-Table3[[#This Row],[Start Date]]</f>
        <v>0.29861111111677019</v>
      </c>
      <c r="D196" s="11">
        <f t="shared" ref="D196:D216" si="23">(NETWORKDAYS(A196,B196)-1)*("20:00"-"8:00")+IF(NETWORKDAYS(B196,B196),MEDIAN(MOD(B196,1),"20:00","8:00"),"20:00")-MEDIAN(NETWORKDAYS(A196,A196)*MOD(A196,1),"20:00","8:00")</f>
        <v>0</v>
      </c>
      <c r="E196" s="42">
        <f t="shared" ref="E196:E216" si="24">C196-D196</f>
        <v>0.29861111111677019</v>
      </c>
      <c r="F196" s="13" t="str">
        <f t="shared" si="17"/>
        <v/>
      </c>
      <c r="G196" s="13">
        <f t="shared" si="18"/>
        <v>7</v>
      </c>
      <c r="H196" s="19">
        <f t="shared" si="19"/>
        <v>10</v>
      </c>
      <c r="I196" s="22">
        <f t="shared" si="21"/>
        <v>0.95208333332993789</v>
      </c>
      <c r="J196" s="24">
        <f t="shared" si="22"/>
        <v>0.25069444444670808</v>
      </c>
      <c r="K196" s="34"/>
    </row>
    <row r="197" spans="1:11" x14ac:dyDescent="0.25">
      <c r="A197" s="8">
        <v>43273.275694444441</v>
      </c>
      <c r="B197" s="8">
        <v>43273.618750000001</v>
      </c>
      <c r="C197" s="2">
        <f>Table3[[#This Row],[End Date]]-Table3[[#This Row],[Start Date]]</f>
        <v>0.34305555556056788</v>
      </c>
      <c r="D197" s="11">
        <f t="shared" si="23"/>
        <v>0.28541666666812188</v>
      </c>
      <c r="E197" s="42">
        <f t="shared" si="24"/>
        <v>5.7638888892446005E-2</v>
      </c>
      <c r="F197" s="13" t="str">
        <f t="shared" ref="F197:F216" si="25">IF(INT(B197-A197)&gt;0, INT(B197-A197),"")</f>
        <v/>
      </c>
      <c r="G197" s="13">
        <f t="shared" ref="G197:G216" si="26">IF(HOUR(B197-A197)&gt;0, HOUR(B197-A197),"")</f>
        <v>8</v>
      </c>
      <c r="H197" s="19">
        <f t="shared" ref="H197:H216" si="27">IF(MINUTE(B197-A197)&gt;0, MINUTE(B197-A197),"")</f>
        <v>14</v>
      </c>
      <c r="I197" s="22">
        <f t="shared" si="21"/>
        <v>0.27569444444088731</v>
      </c>
      <c r="J197" s="24">
        <f t="shared" si="22"/>
        <v>0.61875000000145519</v>
      </c>
      <c r="K197" s="34"/>
    </row>
    <row r="198" spans="1:11" x14ac:dyDescent="0.25">
      <c r="A198" s="8">
        <v>43273.823611111111</v>
      </c>
      <c r="B198" s="8">
        <v>43274.333333333336</v>
      </c>
      <c r="C198" s="2">
        <f>Table3[[#This Row],[End Date]]-Table3[[#This Row],[Start Date]]</f>
        <v>0.50972222222480923</v>
      </c>
      <c r="D198" s="11">
        <f t="shared" si="23"/>
        <v>9.7222222223839472E-3</v>
      </c>
      <c r="E198" s="42">
        <f t="shared" si="24"/>
        <v>0.50000000000242528</v>
      </c>
      <c r="F198" s="13" t="str">
        <f t="shared" si="25"/>
        <v/>
      </c>
      <c r="G198" s="13">
        <f t="shared" si="26"/>
        <v>12</v>
      </c>
      <c r="H198" s="19">
        <f t="shared" si="27"/>
        <v>14</v>
      </c>
      <c r="I198" s="22">
        <f t="shared" si="21"/>
        <v>0.82361111111094942</v>
      </c>
      <c r="J198" s="24">
        <f t="shared" si="22"/>
        <v>0.33333333333575865</v>
      </c>
      <c r="K198" s="34"/>
    </row>
    <row r="199" spans="1:11" x14ac:dyDescent="0.25">
      <c r="A199" s="8">
        <v>43274.333333333336</v>
      </c>
      <c r="B199" s="8">
        <v>43274.831944444442</v>
      </c>
      <c r="C199" s="2">
        <f>Table3[[#This Row],[End Date]]-Table3[[#This Row],[Start Date]]</f>
        <v>0.49861111110658385</v>
      </c>
      <c r="D199" s="45">
        <v>0.49861111111111112</v>
      </c>
      <c r="E199" s="42">
        <v>0</v>
      </c>
      <c r="F199" s="13" t="str">
        <f t="shared" si="25"/>
        <v/>
      </c>
      <c r="G199" s="13">
        <f t="shared" si="26"/>
        <v>11</v>
      </c>
      <c r="H199" s="19">
        <f t="shared" si="27"/>
        <v>58</v>
      </c>
      <c r="I199" s="22">
        <f t="shared" si="21"/>
        <v>0.33333333333575865</v>
      </c>
      <c r="J199" s="24">
        <f t="shared" si="22"/>
        <v>0.8319444444423425</v>
      </c>
      <c r="K199" s="34"/>
    </row>
    <row r="200" spans="1:11" x14ac:dyDescent="0.25">
      <c r="A200" s="8">
        <v>43275.013194444444</v>
      </c>
      <c r="B200" s="8">
        <v>43276.01666666667</v>
      </c>
      <c r="C200" s="2">
        <f>Table3[[#This Row],[End Date]]-Table3[[#This Row],[Start Date]]</f>
        <v>1.0034722222262644</v>
      </c>
      <c r="D200" s="45">
        <v>0.5</v>
      </c>
      <c r="E200" s="42">
        <f t="shared" si="24"/>
        <v>0.50347222222626442</v>
      </c>
      <c r="F200" s="13">
        <f t="shared" si="25"/>
        <v>1</v>
      </c>
      <c r="G200" s="13" t="str">
        <f t="shared" si="26"/>
        <v/>
      </c>
      <c r="H200" s="19">
        <f t="shared" si="27"/>
        <v>5</v>
      </c>
      <c r="I200" s="22">
        <f t="shared" si="21"/>
        <v>1.3194444443797693E-2</v>
      </c>
      <c r="J200" s="24">
        <f t="shared" si="22"/>
        <v>1.6666666670062114E-2</v>
      </c>
      <c r="K200" s="34"/>
    </row>
    <row r="201" spans="1:11" x14ac:dyDescent="0.25">
      <c r="A201" s="8">
        <v>43276.209027777775</v>
      </c>
      <c r="B201" s="8">
        <v>43277.013888888891</v>
      </c>
      <c r="C201" s="2">
        <f>Table3[[#This Row],[End Date]]-Table3[[#This Row],[Start Date]]</f>
        <v>0.804861111115315</v>
      </c>
      <c r="D201" s="11">
        <f t="shared" si="23"/>
        <v>0.49999999999999994</v>
      </c>
      <c r="E201" s="42">
        <f t="shared" si="24"/>
        <v>0.30486111111531505</v>
      </c>
      <c r="F201" s="13" t="str">
        <f t="shared" si="25"/>
        <v/>
      </c>
      <c r="G201" s="13">
        <f t="shared" si="26"/>
        <v>19</v>
      </c>
      <c r="H201" s="19">
        <f t="shared" si="27"/>
        <v>19</v>
      </c>
      <c r="I201" s="22">
        <f t="shared" ref="I201:I216" si="28">MOD(A201,1)</f>
        <v>0.20902777777519077</v>
      </c>
      <c r="J201" s="24">
        <f t="shared" ref="J201:J216" si="29">MOD(B201,1)</f>
        <v>1.3888888890505768E-2</v>
      </c>
      <c r="K201" s="34"/>
    </row>
    <row r="202" spans="1:11" x14ac:dyDescent="0.25">
      <c r="A202" s="8">
        <v>43277.197916666664</v>
      </c>
      <c r="B202" s="8">
        <v>43277.525000000001</v>
      </c>
      <c r="C202" s="2">
        <f>Table3[[#This Row],[End Date]]-Table3[[#This Row],[Start Date]]</f>
        <v>0.32708333333721384</v>
      </c>
      <c r="D202" s="11">
        <f t="shared" si="23"/>
        <v>0.19166666666812188</v>
      </c>
      <c r="E202" s="42">
        <f t="shared" si="24"/>
        <v>0.13541666666909197</v>
      </c>
      <c r="F202" s="13" t="str">
        <f t="shared" si="25"/>
        <v/>
      </c>
      <c r="G202" s="13">
        <f t="shared" si="26"/>
        <v>7</v>
      </c>
      <c r="H202" s="19">
        <f t="shared" si="27"/>
        <v>51</v>
      </c>
      <c r="I202" s="22">
        <f t="shared" si="28"/>
        <v>0.19791666666424135</v>
      </c>
      <c r="J202" s="24">
        <f t="shared" si="29"/>
        <v>0.52500000000145519</v>
      </c>
      <c r="K202" s="34"/>
    </row>
    <row r="203" spans="1:11" x14ac:dyDescent="0.25">
      <c r="A203" s="8">
        <v>43277.55</v>
      </c>
      <c r="B203" s="8">
        <v>43278.236805555556</v>
      </c>
      <c r="C203" s="2">
        <f>Table3[[#This Row],[End Date]]-Table3[[#This Row],[Start Date]]</f>
        <v>0.68680555555329192</v>
      </c>
      <c r="D203" s="11">
        <f t="shared" si="23"/>
        <v>0.28333333333042288</v>
      </c>
      <c r="E203" s="42">
        <f t="shared" si="24"/>
        <v>0.40347222222286905</v>
      </c>
      <c r="F203" s="13" t="str">
        <f t="shared" si="25"/>
        <v/>
      </c>
      <c r="G203" s="13">
        <f t="shared" si="26"/>
        <v>16</v>
      </c>
      <c r="H203" s="19">
        <f t="shared" si="27"/>
        <v>29</v>
      </c>
      <c r="I203" s="22">
        <f t="shared" si="28"/>
        <v>0.55000000000291038</v>
      </c>
      <c r="J203" s="24">
        <f t="shared" si="29"/>
        <v>0.23680555555620231</v>
      </c>
      <c r="K203" s="34"/>
    </row>
    <row r="204" spans="1:11" x14ac:dyDescent="0.25">
      <c r="A204" s="8">
        <v>43278.290972222225</v>
      </c>
      <c r="B204" s="8">
        <v>43279.231944444444</v>
      </c>
      <c r="C204" s="2">
        <f>Table3[[#This Row],[End Date]]-Table3[[#This Row],[Start Date]]</f>
        <v>0.94097222221898846</v>
      </c>
      <c r="D204" s="11">
        <f t="shared" si="23"/>
        <v>0.49999999999999994</v>
      </c>
      <c r="E204" s="42">
        <f t="shared" si="24"/>
        <v>0.44097222221898852</v>
      </c>
      <c r="F204" s="13" t="str">
        <f t="shared" si="25"/>
        <v/>
      </c>
      <c r="G204" s="13">
        <f t="shared" si="26"/>
        <v>22</v>
      </c>
      <c r="H204" s="19">
        <f t="shared" si="27"/>
        <v>35</v>
      </c>
      <c r="I204" s="22">
        <f t="shared" si="28"/>
        <v>0.29097222222480923</v>
      </c>
      <c r="J204" s="24">
        <f t="shared" si="29"/>
        <v>0.23194444444379769</v>
      </c>
      <c r="K204" s="34"/>
    </row>
    <row r="205" spans="1:11" x14ac:dyDescent="0.25">
      <c r="A205" s="8">
        <v>43279.451388888891</v>
      </c>
      <c r="B205" s="8">
        <v>43279.833333333336</v>
      </c>
      <c r="C205" s="2">
        <f>Table3[[#This Row],[End Date]]-Table3[[#This Row],[Start Date]]</f>
        <v>0.38194444444525288</v>
      </c>
      <c r="D205" s="11">
        <f t="shared" si="23"/>
        <v>0.3819444444428276</v>
      </c>
      <c r="E205" s="42">
        <f t="shared" si="24"/>
        <v>2.4252821972936545E-12</v>
      </c>
      <c r="F205" s="13" t="str">
        <f t="shared" si="25"/>
        <v/>
      </c>
      <c r="G205" s="13">
        <f t="shared" si="26"/>
        <v>9</v>
      </c>
      <c r="H205" s="19">
        <f t="shared" si="27"/>
        <v>10</v>
      </c>
      <c r="I205" s="22">
        <f t="shared" si="28"/>
        <v>0.45138888889050577</v>
      </c>
      <c r="J205" s="24">
        <f t="shared" si="29"/>
        <v>0.83333333333575865</v>
      </c>
      <c r="K205" s="34"/>
    </row>
    <row r="206" spans="1:11" x14ac:dyDescent="0.25">
      <c r="A206" s="8">
        <v>43280.011805555558</v>
      </c>
      <c r="B206" s="8">
        <v>43280.552777777775</v>
      </c>
      <c r="C206" s="2">
        <f>Table3[[#This Row],[End Date]]-Table3[[#This Row],[Start Date]]</f>
        <v>0.54097222221753327</v>
      </c>
      <c r="D206" s="11">
        <f t="shared" si="23"/>
        <v>0.21944444444185746</v>
      </c>
      <c r="E206" s="42">
        <f t="shared" si="24"/>
        <v>0.32152777777567582</v>
      </c>
      <c r="F206" s="13" t="str">
        <f t="shared" si="25"/>
        <v/>
      </c>
      <c r="G206" s="13">
        <f t="shared" si="26"/>
        <v>12</v>
      </c>
      <c r="H206" s="19">
        <f t="shared" si="27"/>
        <v>59</v>
      </c>
      <c r="I206" s="22">
        <f t="shared" si="28"/>
        <v>1.1805555557657499E-2</v>
      </c>
      <c r="J206" s="24">
        <f t="shared" si="29"/>
        <v>0.55277777777519077</v>
      </c>
      <c r="K206" s="34"/>
    </row>
    <row r="207" spans="1:11" x14ac:dyDescent="0.25">
      <c r="A207" s="8">
        <v>43280.988194444442</v>
      </c>
      <c r="B207" s="8">
        <v>43281.333333333336</v>
      </c>
      <c r="C207" s="2">
        <f>Table3[[#This Row],[End Date]]-Table3[[#This Row],[Start Date]]</f>
        <v>0.34513888889341615</v>
      </c>
      <c r="D207" s="11">
        <f t="shared" si="23"/>
        <v>0</v>
      </c>
      <c r="E207" s="42">
        <f t="shared" si="24"/>
        <v>0.34513888889341615</v>
      </c>
      <c r="F207" s="13" t="str">
        <f t="shared" si="25"/>
        <v/>
      </c>
      <c r="G207" s="13">
        <f t="shared" si="26"/>
        <v>8</v>
      </c>
      <c r="H207" s="19">
        <f t="shared" si="27"/>
        <v>17</v>
      </c>
      <c r="I207" s="22">
        <f t="shared" si="28"/>
        <v>0.9881944444423425</v>
      </c>
      <c r="J207" s="24">
        <f t="shared" si="29"/>
        <v>0.33333333333575865</v>
      </c>
      <c r="K207" s="34"/>
    </row>
    <row r="208" spans="1:11" x14ac:dyDescent="0.25">
      <c r="A208" s="8">
        <v>43281.333333333336</v>
      </c>
      <c r="B208" s="8">
        <v>43281.46597222222</v>
      </c>
      <c r="C208" s="2">
        <f>Table3[[#This Row],[End Date]]-Table3[[#This Row],[Start Date]]</f>
        <v>0.132638888884685</v>
      </c>
      <c r="D208" s="45">
        <v>0.13263888888888889</v>
      </c>
      <c r="E208" s="42">
        <v>0</v>
      </c>
      <c r="F208" s="13" t="str">
        <f t="shared" si="25"/>
        <v/>
      </c>
      <c r="G208" s="13">
        <f t="shared" si="26"/>
        <v>3</v>
      </c>
      <c r="H208" s="19">
        <f t="shared" si="27"/>
        <v>11</v>
      </c>
      <c r="I208" s="22">
        <f t="shared" si="28"/>
        <v>0.33333333333575865</v>
      </c>
      <c r="J208" s="24">
        <f t="shared" si="29"/>
        <v>0.46597222222044365</v>
      </c>
      <c r="K208" s="34"/>
    </row>
    <row r="209" spans="1:11" x14ac:dyDescent="0.25">
      <c r="A209" s="8">
        <v>43281.489583333336</v>
      </c>
      <c r="B209" s="8">
        <v>43281.871527777781</v>
      </c>
      <c r="C209" s="2">
        <f>Table3[[#This Row],[End Date]]-Table3[[#This Row],[Start Date]]</f>
        <v>0.38194444444525288</v>
      </c>
      <c r="D209" s="45">
        <v>0.34375</v>
      </c>
      <c r="E209" s="42">
        <f t="shared" si="24"/>
        <v>3.8194444445252884E-2</v>
      </c>
      <c r="F209" s="13" t="str">
        <f t="shared" si="25"/>
        <v/>
      </c>
      <c r="G209" s="13">
        <f t="shared" si="26"/>
        <v>9</v>
      </c>
      <c r="H209" s="19">
        <f t="shared" si="27"/>
        <v>10</v>
      </c>
      <c r="I209" s="22">
        <f t="shared" si="28"/>
        <v>0.48958333333575865</v>
      </c>
      <c r="J209" s="24">
        <f t="shared" si="29"/>
        <v>0.87152777778101154</v>
      </c>
      <c r="K209" s="34"/>
    </row>
    <row r="210" spans="1:11" x14ac:dyDescent="0.25">
      <c r="A210" s="8">
        <v>43282.094444444447</v>
      </c>
      <c r="B210" s="8">
        <v>43282.345138888886</v>
      </c>
      <c r="C210" s="2">
        <f>Table3[[#This Row],[End Date]]-Table3[[#This Row],[Start Date]]</f>
        <v>0.25069444443943212</v>
      </c>
      <c r="D210" s="11">
        <v>1.1805555555555555E-2</v>
      </c>
      <c r="E210" s="42">
        <f t="shared" si="24"/>
        <v>0.23888888888387655</v>
      </c>
      <c r="F210" s="13" t="str">
        <f t="shared" si="25"/>
        <v/>
      </c>
      <c r="G210" s="13">
        <f t="shared" si="26"/>
        <v>6</v>
      </c>
      <c r="H210" s="19">
        <f t="shared" si="27"/>
        <v>1</v>
      </c>
      <c r="I210" s="22">
        <f t="shared" si="28"/>
        <v>9.4444444446708076E-2</v>
      </c>
      <c r="J210" s="24">
        <f t="shared" si="29"/>
        <v>0.34513888888614019</v>
      </c>
      <c r="K210" s="34"/>
    </row>
    <row r="211" spans="1:11" x14ac:dyDescent="0.25">
      <c r="A211" s="8">
        <v>43282.381944444445</v>
      </c>
      <c r="B211" s="8">
        <v>43282.688888888886</v>
      </c>
      <c r="C211" s="2">
        <f>Table3[[#This Row],[End Date]]-Table3[[#This Row],[Start Date]]</f>
        <v>0.30694444444088731</v>
      </c>
      <c r="D211" s="45">
        <v>0.30694444444444441</v>
      </c>
      <c r="E211" s="43">
        <v>0</v>
      </c>
      <c r="F211" s="13" t="str">
        <f t="shared" si="25"/>
        <v/>
      </c>
      <c r="G211" s="13">
        <f t="shared" si="26"/>
        <v>7</v>
      </c>
      <c r="H211" s="19">
        <f t="shared" si="27"/>
        <v>22</v>
      </c>
      <c r="I211" s="22">
        <f t="shared" si="28"/>
        <v>0.38194444444525288</v>
      </c>
      <c r="J211" s="24">
        <f t="shared" si="29"/>
        <v>0.68888888888614019</v>
      </c>
      <c r="K211" s="34"/>
    </row>
    <row r="212" spans="1:11" x14ac:dyDescent="0.25">
      <c r="A212" s="8">
        <v>43282.724305555559</v>
      </c>
      <c r="B212" s="8">
        <v>43283.054861111108</v>
      </c>
      <c r="C212" s="2">
        <f>Table3[[#This Row],[End Date]]-Table3[[#This Row],[Start Date]]</f>
        <v>0.33055555554892635</v>
      </c>
      <c r="D212" s="45">
        <v>0.10902777777777778</v>
      </c>
      <c r="E212" s="42">
        <f t="shared" si="24"/>
        <v>0.22152777777114857</v>
      </c>
      <c r="F212" s="13" t="str">
        <f t="shared" si="25"/>
        <v/>
      </c>
      <c r="G212" s="13">
        <f t="shared" si="26"/>
        <v>7</v>
      </c>
      <c r="H212" s="19">
        <f t="shared" si="27"/>
        <v>56</v>
      </c>
      <c r="I212" s="22">
        <f t="shared" si="28"/>
        <v>0.72430555555911269</v>
      </c>
      <c r="J212" s="24">
        <f t="shared" si="29"/>
        <v>5.486111110803904E-2</v>
      </c>
      <c r="K212" s="34"/>
    </row>
    <row r="213" spans="1:11" x14ac:dyDescent="0.25">
      <c r="A213" s="8">
        <v>43283.082638888889</v>
      </c>
      <c r="B213" s="8">
        <v>43283.201388888891</v>
      </c>
      <c r="C213" s="2">
        <f>Table3[[#This Row],[End Date]]-Table3[[#This Row],[Start Date]]</f>
        <v>0.11875000000145519</v>
      </c>
      <c r="D213" s="11">
        <f t="shared" si="23"/>
        <v>0</v>
      </c>
      <c r="E213" s="42">
        <f t="shared" si="24"/>
        <v>0.11875000000145519</v>
      </c>
      <c r="F213" s="13" t="str">
        <f t="shared" si="25"/>
        <v/>
      </c>
      <c r="G213" s="13">
        <f t="shared" si="26"/>
        <v>2</v>
      </c>
      <c r="H213" s="19">
        <f t="shared" si="27"/>
        <v>51</v>
      </c>
      <c r="I213" s="22">
        <f t="shared" si="28"/>
        <v>8.2638888889050577E-2</v>
      </c>
      <c r="J213" s="24">
        <f t="shared" si="29"/>
        <v>0.20138888889050577</v>
      </c>
      <c r="K213" s="34"/>
    </row>
    <row r="214" spans="1:11" x14ac:dyDescent="0.25">
      <c r="A214" s="8">
        <v>43283.222916666666</v>
      </c>
      <c r="B214" s="8">
        <v>43283.436805555553</v>
      </c>
      <c r="C214" s="2">
        <f>Table3[[#This Row],[End Date]]-Table3[[#This Row],[Start Date]]</f>
        <v>0.21388888888759539</v>
      </c>
      <c r="D214" s="11">
        <f t="shared" si="23"/>
        <v>0.10347222221995861</v>
      </c>
      <c r="E214" s="42">
        <f t="shared" si="24"/>
        <v>0.11041666666763678</v>
      </c>
      <c r="F214" s="13" t="str">
        <f t="shared" si="25"/>
        <v/>
      </c>
      <c r="G214" s="13">
        <f t="shared" si="26"/>
        <v>5</v>
      </c>
      <c r="H214" s="19">
        <f t="shared" si="27"/>
        <v>8</v>
      </c>
      <c r="I214" s="22">
        <f t="shared" si="28"/>
        <v>0.22291666666569654</v>
      </c>
      <c r="J214" s="24">
        <f t="shared" si="29"/>
        <v>0.43680555555329192</v>
      </c>
      <c r="K214" s="34"/>
    </row>
    <row r="215" spans="1:11" x14ac:dyDescent="0.25">
      <c r="A215" s="8">
        <v>43283.7</v>
      </c>
      <c r="B215" s="8">
        <v>43284.275000000001</v>
      </c>
      <c r="C215" s="2">
        <f>Table3[[#This Row],[End Date]]-Table3[[#This Row],[Start Date]]</f>
        <v>0.57500000000436557</v>
      </c>
      <c r="D215" s="11">
        <f t="shared" si="23"/>
        <v>0.13333333333624364</v>
      </c>
      <c r="E215" s="42">
        <f t="shared" si="24"/>
        <v>0.44166666666812193</v>
      </c>
      <c r="F215" s="13" t="str">
        <f t="shared" si="25"/>
        <v/>
      </c>
      <c r="G215" s="13">
        <f t="shared" si="26"/>
        <v>13</v>
      </c>
      <c r="H215" s="19">
        <f t="shared" si="27"/>
        <v>48</v>
      </c>
      <c r="I215" s="22">
        <f t="shared" si="28"/>
        <v>0.69999999999708962</v>
      </c>
      <c r="J215" s="24">
        <f t="shared" si="29"/>
        <v>0.27500000000145519</v>
      </c>
      <c r="K215" s="34"/>
    </row>
    <row r="216" spans="1:11" ht="16.5" thickBot="1" x14ac:dyDescent="0.3">
      <c r="A216" s="8">
        <v>43284.302777777775</v>
      </c>
      <c r="B216" s="8">
        <v>43284.525694444441</v>
      </c>
      <c r="C216" s="2">
        <f>Table3[[#This Row],[End Date]]-Table3[[#This Row],[Start Date]]</f>
        <v>0.22291666666569654</v>
      </c>
      <c r="D216" s="11">
        <f t="shared" si="23"/>
        <v>0.19236111110755399</v>
      </c>
      <c r="E216" s="44">
        <f t="shared" si="24"/>
        <v>3.0555555558142544E-2</v>
      </c>
      <c r="F216" s="14" t="str">
        <f t="shared" si="25"/>
        <v/>
      </c>
      <c r="G216" s="14">
        <f t="shared" si="26"/>
        <v>5</v>
      </c>
      <c r="H216" s="20">
        <f t="shared" si="27"/>
        <v>21</v>
      </c>
      <c r="I216" s="22">
        <f t="shared" si="28"/>
        <v>0.30277777777519077</v>
      </c>
      <c r="J216" s="24">
        <f t="shared" si="29"/>
        <v>0.52569444444088731</v>
      </c>
      <c r="K216" s="34"/>
    </row>
    <row r="218" spans="1:11" ht="18.75" x14ac:dyDescent="0.3">
      <c r="A218" s="48" t="s">
        <v>15</v>
      </c>
      <c r="B218" s="48"/>
      <c r="C218" s="49">
        <f>SUM(Table3[Operating Time])</f>
        <v>92.50751157412742</v>
      </c>
      <c r="D218" s="50">
        <f>SUM(Table3[Shift 1 From 8 Am to 20 Pm])</f>
        <v>45.491666666673751</v>
      </c>
      <c r="E218" s="51">
        <f>SUM(Table3[Shift 2 From  20 Pm to 8 Am])</f>
        <v>47.015844907499435</v>
      </c>
    </row>
    <row r="220" spans="1:11" x14ac:dyDescent="0.25">
      <c r="A220" s="33"/>
    </row>
    <row r="221" spans="1:11" x14ac:dyDescent="0.25">
      <c r="A221" s="33"/>
      <c r="D221" s="35"/>
    </row>
    <row r="222" spans="1:11" x14ac:dyDescent="0.25">
      <c r="A222" s="33"/>
      <c r="D222" s="35"/>
    </row>
    <row r="223" spans="1:11" x14ac:dyDescent="0.25">
      <c r="D223" s="35"/>
    </row>
    <row r="224" spans="1:11" x14ac:dyDescent="0.25">
      <c r="D224" s="46"/>
    </row>
  </sheetData>
  <mergeCells count="1">
    <mergeCell ref="A218:B218"/>
  </mergeCells>
  <pageMargins left="0.7" right="0.7" top="0.75" bottom="0.75" header="0.3" footer="0.3"/>
  <pageSetup paperSize="9" orientation="portrait" r:id="rId1"/>
  <ignoredErrors>
    <ignoredError sqref="D211:E211 D208:E208 D199:E199 E194 E186 D183:E183 E173:E174 E23:E24 E30 D18 D23:D29 D34:D35 D41:D42 D47:E47 D48:D49 D50:E50 D55:E55 D56:D57 D66 D67:E67 D68:E68 D74:D75 D84:E84 D85 D92 D93:E93 D94:D95 D105:E105 D106 D113:D114 D120:D121 D122:E122 D132:D133 D137 D138:E138 D139 D144:D145 D151 D159:E159 D167:E167 D168 D173:D174 D184 D189:D190 D200 D209:D210 D212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2018-08-31T20:22:19Z</dcterms:modified>
</cp:coreProperties>
</file>