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a\Desktop\"/>
    </mc:Choice>
  </mc:AlternateContent>
  <bookViews>
    <workbookView xWindow="120" yWindow="120" windowWidth="15132" windowHeight="9300"/>
  </bookViews>
  <sheets>
    <sheet name="1" sheetId="8" r:id="rId1"/>
    <sheet name="حساب فاتورة الكهرباء 18" sheetId="10" r:id="rId2"/>
    <sheet name="حساب الاستهلاك 18" sheetId="9" r:id="rId3"/>
  </sheets>
  <calcPr calcId="162913"/>
  <fileRecoveryPr autoRecover="0"/>
</workbook>
</file>

<file path=xl/calcChain.xml><?xml version="1.0" encoding="utf-8"?>
<calcChain xmlns="http://schemas.openxmlformats.org/spreadsheetml/2006/main">
  <c r="F8" i="8" l="1"/>
  <c r="F9" i="8"/>
  <c r="F4" i="8"/>
  <c r="F5" i="8"/>
  <c r="F6" i="8"/>
  <c r="F7" i="8"/>
  <c r="E4" i="8" l="1"/>
  <c r="E5" i="8"/>
  <c r="E6" i="8"/>
  <c r="E7" i="8"/>
  <c r="G7" i="8" s="1"/>
  <c r="E9" i="8"/>
  <c r="E8" i="8"/>
  <c r="G19" i="8" l="1"/>
  <c r="G20" i="8"/>
  <c r="G21" i="8"/>
  <c r="G22" i="8"/>
  <c r="G23" i="8"/>
  <c r="G26" i="8"/>
  <c r="F18" i="8"/>
  <c r="F19" i="8"/>
  <c r="F20" i="8"/>
  <c r="F21" i="8"/>
  <c r="F22" i="8"/>
  <c r="F23" i="8"/>
  <c r="F25" i="8"/>
  <c r="G25" i="8" s="1"/>
  <c r="F26" i="8"/>
  <c r="E18" i="8"/>
  <c r="E19" i="8"/>
  <c r="E20" i="8"/>
  <c r="E21" i="8"/>
  <c r="E22" i="8"/>
  <c r="E23" i="8"/>
  <c r="E25" i="8"/>
  <c r="E26" i="8"/>
  <c r="A16" i="8"/>
  <c r="D22" i="8"/>
  <c r="D23" i="8"/>
  <c r="D25" i="8"/>
  <c r="C25" i="8" s="1"/>
  <c r="D26" i="8"/>
  <c r="D19" i="8"/>
  <c r="D20" i="8"/>
  <c r="D21" i="8"/>
  <c r="C19" i="8"/>
  <c r="C20" i="8"/>
  <c r="C21" i="8"/>
  <c r="C22" i="8"/>
  <c r="C23" i="8"/>
  <c r="C26" i="8"/>
  <c r="F15" i="8"/>
  <c r="F16" i="8"/>
  <c r="E15" i="8"/>
  <c r="E16" i="8"/>
  <c r="A14" i="8"/>
  <c r="A15" i="8"/>
  <c r="A18" i="8"/>
  <c r="A4" i="8"/>
  <c r="G18" i="8" l="1"/>
  <c r="G16" i="8"/>
  <c r="G15" i="8"/>
  <c r="B5" i="9"/>
  <c r="E11" i="8" l="1"/>
  <c r="E12" i="8"/>
  <c r="E13" i="8"/>
  <c r="E14" i="8"/>
  <c r="F11" i="8" l="1"/>
  <c r="F13" i="8"/>
  <c r="F14" i="8"/>
  <c r="G14" i="8" s="1"/>
  <c r="F12" i="8"/>
  <c r="A6" i="8"/>
  <c r="A7" i="8"/>
  <c r="A8" i="8"/>
  <c r="A9" i="8"/>
  <c r="A11" i="8"/>
  <c r="A12" i="8"/>
  <c r="A13" i="8"/>
  <c r="B6" i="9"/>
  <c r="G11" i="8" l="1"/>
  <c r="G6" i="8"/>
  <c r="G12" i="8"/>
  <c r="G13" i="8"/>
  <c r="G4" i="8"/>
  <c r="G5" i="8"/>
  <c r="A5" i="8"/>
  <c r="A26" i="8"/>
  <c r="G8" i="8"/>
  <c r="G9" i="8" l="1"/>
  <c r="B7" i="9" l="1"/>
  <c r="D4" i="8" l="1"/>
  <c r="C4" i="8" l="1"/>
  <c r="D5" i="8" s="1"/>
  <c r="C5" i="8" s="1"/>
  <c r="D6" i="8" s="1"/>
  <c r="C6" i="8" s="1"/>
  <c r="D7" i="8" s="1"/>
  <c r="C7" i="8" l="1"/>
  <c r="D8" i="8" s="1"/>
  <c r="C8" i="8" l="1"/>
  <c r="D9" i="8" s="1"/>
  <c r="C9" i="8" l="1"/>
  <c r="D11" i="8" s="1"/>
  <c r="C11" i="8" l="1"/>
  <c r="D12" i="8" l="1"/>
  <c r="C12" i="8" s="1"/>
  <c r="D13" i="8" s="1"/>
  <c r="C13" i="8" s="1"/>
  <c r="D14" i="8" l="1"/>
  <c r="C14" i="8" s="1"/>
  <c r="D15" i="8" s="1"/>
  <c r="C15" i="8" s="1"/>
  <c r="D16" i="8" s="1"/>
  <c r="C16" i="8" l="1"/>
  <c r="D18" i="8" s="1"/>
  <c r="C18" i="8" s="1"/>
</calcChain>
</file>

<file path=xl/sharedStrings.xml><?xml version="1.0" encoding="utf-8"?>
<sst xmlns="http://schemas.openxmlformats.org/spreadsheetml/2006/main" count="37" uniqueCount="33">
  <si>
    <t>القراءة السابقة</t>
  </si>
  <si>
    <t>الإستهلاك</t>
  </si>
  <si>
    <t>القراءة الحالية</t>
  </si>
  <si>
    <t>قيمة الاستهلاك</t>
  </si>
  <si>
    <t>خدمة العملاء</t>
  </si>
  <si>
    <t>المبلغ المطلوب</t>
  </si>
  <si>
    <t xml:space="preserve"> المطلوب👇</t>
  </si>
  <si>
    <t>الشهر</t>
  </si>
  <si>
    <t>البداية👈</t>
  </si>
  <si>
    <t>الكتابه هنا👇</t>
  </si>
  <si>
    <t xml:space="preserve"> المدفوع </t>
  </si>
  <si>
    <t>بسم الله الرحمن الرحيم</t>
  </si>
  <si>
    <t xml:space="preserve"> الاستهلاك  بالكيلو</t>
  </si>
  <si>
    <t>احسب فاتورتك بأسعار الكهرباء الجديدة..2018 --2019</t>
  </si>
  <si>
    <t>50 كيلو وات ساعة شهريا (قيمة الفاتورة 12 جنيها بدلا من 7 جنيهات)</t>
  </si>
  <si>
    <t>100 كيلو وات ساعة شهريا (قيمة الفاتورة 28 جنيها بدلا من 19.5 جنيه).</t>
  </si>
  <si>
    <t>200 كيلو وات شهريا (قيمة الفاتورة التي يتحملها المواطن 78 جنيها بدلا من 60 جنيها).</t>
  </si>
  <si>
    <t>300 كيلو وات (قيمة الفاتورة التي يتحملها المواطن 153 جنيها بدلا من 120 جنيها).</t>
  </si>
  <si>
    <t>400 كيلو وات (قيمة الفاتورة التي يتحملها المواطن 237 جنيها بدلا من 189 جنيها).</t>
  </si>
  <si>
    <t>500 كيلو وات ساعة (قيمة الفاتورة التي يتحملها المواطن 327 جنيها بدلا من 264 جنيها).</t>
  </si>
  <si>
    <t>600 كيلو وات (قيمة الفاتورة التي يتحملها المواطن 417 جنيها بدلا من 339 جنيها).</t>
  </si>
  <si>
    <t>650 كيلو وات (قيمة الفاتورة التى يتحملها المواطن 462 جنيها بدلا 376 جنيه و نصف جنيه.</t>
  </si>
  <si>
    <t>750 كيلو وات (قيمة الفاتورة التى يتحملها المواطن 607 جنيهات بدلا من 511.% جنيه).</t>
  </si>
  <si>
    <t>ألف كيلو وات (قيمة الفاتورة التي يتحملها المواطن 944 جنيه بدلا من 809 جنيهات)</t>
  </si>
  <si>
    <t xml:space="preserve"> -------------------------------------------</t>
  </si>
  <si>
    <t xml:space="preserve"> الشريحة الأولى من صفر إلى 50 كيلو وات (22 قرشا بدلا من 13 قرشا).</t>
  </si>
  <si>
    <t>الشريحة الثانية من 51 إلى 100 كيلو وات (30 قرشا بدلا من 22 قرشا).</t>
  </si>
  <si>
    <t xml:space="preserve">  الشريحة الثالثة من صفر حتى 200 كيلو وات ( .36 قرشا بدلا من 27 قرشًا .</t>
  </si>
  <si>
    <t xml:space="preserve"> الشريحة الرابعة من 201 إلى 350 كيلو وات (  70 قرشا بدلا من 55 قرشًا  .</t>
  </si>
  <si>
    <t xml:space="preserve">  الشريحة الخامسة من 351 إلى 650 كيلو وات ( 90 قرش بدلا من75 قرشًا.</t>
  </si>
  <si>
    <t xml:space="preserve"> الشريحة السادسة من651 إلى ألف كليو وات  ( 135 قرشا بدلا من 125 قرشًا.</t>
  </si>
  <si>
    <t xml:space="preserve"> الشريحة السابعة من يزيد عن 1000 كيلو وات لا يحصلون على دعم ( 145 قرشا بدلا من 135 قرشًا.</t>
  </si>
  <si>
    <t xml:space="preserve">    ملاحظات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</si>
</sst>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b/>
      <sz val="14"/>
      <color indexed="8"/>
      <name val="Calibri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4"/>
      <color rgb="FFC00000"/>
      <name val="Calibri"/>
      <family val="2"/>
      <charset val="178"/>
    </font>
    <font>
      <sz val="10"/>
      <color rgb="FFC00000"/>
      <name val="Arial"/>
      <family val="2"/>
    </font>
    <font>
      <b/>
      <sz val="16"/>
      <color rgb="FF7030A0"/>
      <name val="Arial"/>
      <family val="2"/>
    </font>
    <font>
      <b/>
      <sz val="16"/>
      <color rgb="FFFF0000"/>
      <name val="Calibri"/>
      <family val="2"/>
    </font>
    <font>
      <b/>
      <sz val="26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b/>
      <sz val="14"/>
      <color rgb="FFC00000"/>
      <name val="Calibri"/>
      <family val="2"/>
    </font>
    <font>
      <b/>
      <sz val="18"/>
      <color rgb="FFC00000"/>
      <name val="Calibri"/>
      <family val="2"/>
      <charset val="178"/>
    </font>
    <font>
      <b/>
      <sz val="18"/>
      <color rgb="FFFF0000"/>
      <name val="Calibri"/>
      <family val="2"/>
    </font>
    <font>
      <b/>
      <sz val="18"/>
      <color rgb="FF0070C0"/>
      <name val="Calibri"/>
      <family val="2"/>
    </font>
    <font>
      <b/>
      <sz val="18"/>
      <name val="Calibri"/>
      <family val="2"/>
    </font>
    <font>
      <b/>
      <sz val="18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18"/>
      <color rgb="FF7030A0"/>
      <name val="Calibri"/>
      <family val="2"/>
    </font>
    <font>
      <b/>
      <sz val="16"/>
      <color rgb="FF002060"/>
      <name val="Arial"/>
      <family val="2"/>
    </font>
    <font>
      <b/>
      <sz val="16"/>
      <color rgb="FF0070C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DF4F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9" fillId="0" borderId="1" xfId="1" applyFont="1" applyBorder="1" applyAlignment="1">
      <alignment horizontal="center" vertical="center"/>
    </xf>
    <xf numFmtId="0" fontId="1" fillId="0" borderId="0" xfId="1"/>
    <xf numFmtId="2" fontId="9" fillId="0" borderId="1" xfId="1" applyNumberFormat="1" applyFont="1" applyBorder="1" applyAlignment="1">
      <alignment horizontal="center" vertical="center"/>
    </xf>
    <xf numFmtId="2" fontId="10" fillId="11" borderId="1" xfId="1" applyNumberFormat="1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2" fillId="8" borderId="4" xfId="0" applyFont="1" applyFill="1" applyBorder="1" applyProtection="1">
      <protection locked="0"/>
    </xf>
    <xf numFmtId="0" fontId="2" fillId="9" borderId="4" xfId="0" applyFon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7" borderId="4" xfId="0" applyFont="1" applyFill="1" applyBorder="1" applyProtection="1">
      <protection locked="0"/>
    </xf>
    <xf numFmtId="0" fontId="11" fillId="4" borderId="5" xfId="0" applyFont="1" applyFill="1" applyBorder="1" applyProtection="1">
      <protection locked="0"/>
    </xf>
    <xf numFmtId="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12" fillId="3" borderId="6" xfId="0" applyNumberFormat="1" applyFont="1" applyFill="1" applyBorder="1" applyProtection="1">
      <protection locked="0"/>
    </xf>
    <xf numFmtId="16" fontId="20" fillId="10" borderId="7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12" fillId="3" borderId="3" xfId="0" applyFont="1" applyFill="1" applyBorder="1" applyProtection="1">
      <protection locked="0"/>
    </xf>
    <xf numFmtId="16" fontId="20" fillId="10" borderId="1" xfId="0" applyNumberFormat="1" applyFont="1" applyFill="1" applyBorder="1" applyProtection="1">
      <protection locked="0"/>
    </xf>
    <xf numFmtId="16" fontId="8" fillId="10" borderId="1" xfId="0" applyNumberFormat="1" applyFont="1" applyFill="1" applyBorder="1" applyProtection="1">
      <protection locked="0"/>
    </xf>
    <xf numFmtId="0" fontId="6" fillId="0" borderId="0" xfId="0" applyFont="1" applyProtection="1">
      <protection locked="0"/>
    </xf>
    <xf numFmtId="0" fontId="0" fillId="0" borderId="0" xfId="0" applyNumberFormat="1" applyProtection="1">
      <protection locked="0"/>
    </xf>
    <xf numFmtId="0" fontId="18" fillId="5" borderId="8" xfId="0" applyFont="1" applyFill="1" applyBorder="1" applyProtection="1">
      <protection hidden="1"/>
    </xf>
    <xf numFmtId="2" fontId="17" fillId="5" borderId="8" xfId="1" applyNumberFormat="1" applyFont="1" applyFill="1" applyBorder="1" applyAlignment="1" applyProtection="1">
      <alignment horizontal="center" vertical="center"/>
      <protection hidden="1"/>
    </xf>
    <xf numFmtId="2" fontId="16" fillId="5" borderId="8" xfId="1" applyNumberFormat="1" applyFont="1" applyFill="1" applyBorder="1" applyAlignment="1" applyProtection="1">
      <alignment horizontal="center" vertical="center"/>
      <protection hidden="1"/>
    </xf>
    <xf numFmtId="2" fontId="14" fillId="5" borderId="8" xfId="0" applyNumberFormat="1" applyFont="1" applyFill="1" applyBorder="1" applyProtection="1">
      <protection hidden="1"/>
    </xf>
    <xf numFmtId="0" fontId="15" fillId="5" borderId="8" xfId="0" applyFont="1" applyFill="1" applyBorder="1" applyProtection="1">
      <protection hidden="1"/>
    </xf>
    <xf numFmtId="0" fontId="13" fillId="3" borderId="2" xfId="0" applyNumberFormat="1" applyFont="1" applyFill="1" applyBorder="1" applyProtection="1">
      <protection locked="0"/>
    </xf>
    <xf numFmtId="0" fontId="12" fillId="12" borderId="6" xfId="0" applyNumberFormat="1" applyFont="1" applyFill="1" applyBorder="1" applyProtection="1">
      <protection locked="0"/>
    </xf>
    <xf numFmtId="0" fontId="12" fillId="12" borderId="3" xfId="0" applyFont="1" applyFill="1" applyBorder="1" applyProtection="1">
      <protection locked="0"/>
    </xf>
    <xf numFmtId="0" fontId="15" fillId="3" borderId="8" xfId="0" applyFont="1" applyFill="1" applyBorder="1" applyProtection="1">
      <protection hidden="1"/>
    </xf>
    <xf numFmtId="0" fontId="18" fillId="3" borderId="8" xfId="0" applyFont="1" applyFill="1" applyBorder="1" applyProtection="1">
      <protection hidden="1"/>
    </xf>
    <xf numFmtId="2" fontId="17" fillId="3" borderId="8" xfId="1" applyNumberFormat="1" applyFont="1" applyFill="1" applyBorder="1" applyAlignment="1" applyProtection="1">
      <alignment horizontal="center" vertical="center"/>
      <protection hidden="1"/>
    </xf>
    <xf numFmtId="2" fontId="16" fillId="3" borderId="8" xfId="1" applyNumberFormat="1" applyFont="1" applyFill="1" applyBorder="1" applyAlignment="1" applyProtection="1">
      <alignment horizontal="center" vertical="center"/>
      <protection hidden="1"/>
    </xf>
    <xf numFmtId="2" fontId="14" fillId="3" borderId="8" xfId="0" applyNumberFormat="1" applyFont="1" applyFill="1" applyBorder="1" applyProtection="1">
      <protection hidden="1"/>
    </xf>
    <xf numFmtId="16" fontId="20" fillId="3" borderId="1" xfId="0" applyNumberFormat="1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2" fillId="3" borderId="6" xfId="0" applyFont="1" applyFill="1" applyBorder="1" applyProtection="1">
      <protection locked="0"/>
    </xf>
    <xf numFmtId="16" fontId="8" fillId="3" borderId="1" xfId="0" applyNumberFormat="1" applyFont="1" applyFill="1" applyBorder="1" applyProtection="1">
      <protection locked="0"/>
    </xf>
    <xf numFmtId="0" fontId="12" fillId="13" borderId="3" xfId="0" applyFont="1" applyFill="1" applyBorder="1" applyProtection="1">
      <protection locked="0"/>
    </xf>
    <xf numFmtId="0" fontId="13" fillId="11" borderId="2" xfId="0" applyNumberFormat="1" applyFont="1" applyFill="1" applyBorder="1" applyProtection="1">
      <protection locked="0"/>
    </xf>
    <xf numFmtId="0" fontId="12" fillId="14" borderId="3" xfId="0" applyFont="1" applyFill="1" applyBorder="1" applyProtection="1">
      <protection locked="0"/>
    </xf>
    <xf numFmtId="0" fontId="13" fillId="7" borderId="2" xfId="0" applyNumberFormat="1" applyFont="1" applyFill="1" applyBorder="1" applyProtection="1">
      <protection locked="0"/>
    </xf>
    <xf numFmtId="2" fontId="13" fillId="12" borderId="9" xfId="0" applyNumberFormat="1" applyFont="1" applyFill="1" applyBorder="1" applyProtection="1">
      <protection locked="0"/>
    </xf>
    <xf numFmtId="2" fontId="13" fillId="12" borderId="2" xfId="0" applyNumberFormat="1" applyFont="1" applyFill="1" applyBorder="1" applyProtection="1">
      <protection locked="0"/>
    </xf>
    <xf numFmtId="2" fontId="13" fillId="3" borderId="2" xfId="0" applyNumberFormat="1" applyFont="1" applyFill="1" applyBorder="1" applyProtection="1">
      <protection locked="0"/>
    </xf>
    <xf numFmtId="2" fontId="13" fillId="4" borderId="2" xfId="0" applyNumberFormat="1" applyFont="1" applyFill="1" applyBorder="1" applyProtection="1"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19" fillId="2" borderId="6" xfId="0" applyFont="1" applyFill="1" applyBorder="1" applyAlignment="1" applyProtection="1">
      <alignment horizontal="center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DF4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rightToLeft="1" tabSelected="1" zoomScaleNormal="100" workbookViewId="0">
      <pane ySplit="3" topLeftCell="A4" activePane="bottomLeft" state="frozen"/>
      <selection pane="bottomLeft" activeCell="H13" sqref="H6:I13"/>
    </sheetView>
  </sheetViews>
  <sheetFormatPr defaultRowHeight="17.399999999999999" x14ac:dyDescent="0.3"/>
  <cols>
    <col min="1" max="1" width="6.21875" style="26" customWidth="1"/>
    <col min="2" max="2" width="9.77734375" style="26" customWidth="1"/>
    <col min="3" max="3" width="13.21875" style="22" customWidth="1"/>
    <col min="4" max="4" width="13.5546875" style="22" customWidth="1"/>
    <col min="5" max="5" width="14.6640625" style="22" customWidth="1"/>
    <col min="6" max="6" width="12.88671875" style="22" customWidth="1"/>
    <col min="7" max="7" width="14.6640625" style="22" customWidth="1"/>
    <col min="8" max="8" width="9.109375" style="27" customWidth="1"/>
    <col min="9" max="9" width="14.5546875" style="27" customWidth="1"/>
    <col min="10" max="10" width="30.88671875" style="19" bestFit="1" customWidth="1"/>
    <col min="11" max="11" width="16.5546875" style="22" bestFit="1" customWidth="1"/>
    <col min="12" max="16384" width="8.88671875" style="22"/>
  </cols>
  <sheetData>
    <row r="2" spans="1:10" s="9" customFormat="1" ht="21" x14ac:dyDescent="0.4">
      <c r="A2" s="54" t="s">
        <v>9</v>
      </c>
      <c r="B2" s="54"/>
      <c r="C2" s="6" t="s">
        <v>8</v>
      </c>
      <c r="D2" s="7">
        <v>20789</v>
      </c>
      <c r="E2" s="55" t="s">
        <v>11</v>
      </c>
      <c r="F2" s="55"/>
      <c r="G2" s="8" t="s">
        <v>6</v>
      </c>
      <c r="H2" s="54" t="s">
        <v>9</v>
      </c>
      <c r="I2" s="54"/>
    </row>
    <row r="3" spans="1:10" s="19" customFormat="1" ht="18.600000000000001" thickBot="1" x14ac:dyDescent="0.4">
      <c r="A3" s="10" t="s">
        <v>7</v>
      </c>
      <c r="B3" s="11" t="s">
        <v>1</v>
      </c>
      <c r="C3" s="12" t="s">
        <v>2</v>
      </c>
      <c r="D3" s="13" t="s">
        <v>0</v>
      </c>
      <c r="E3" s="14" t="s">
        <v>3</v>
      </c>
      <c r="F3" s="15" t="s">
        <v>4</v>
      </c>
      <c r="G3" s="16" t="s">
        <v>5</v>
      </c>
      <c r="H3" s="17" t="s">
        <v>10</v>
      </c>
      <c r="I3" s="18" t="s">
        <v>32</v>
      </c>
    </row>
    <row r="4" spans="1:10" ht="24" thickBot="1" x14ac:dyDescent="0.5">
      <c r="A4" s="32">
        <f>IF(B4="","",SUBTOTAL(3,$B$4:B4))</f>
        <v>1</v>
      </c>
      <c r="B4" s="20">
        <v>132</v>
      </c>
      <c r="C4" s="28">
        <f t="shared" ref="C4:C26" si="0">IF(B4="","",IF(B4&gt;0,D4+B4,""))</f>
        <v>20921</v>
      </c>
      <c r="D4" s="28">
        <f>IF(B4="","",IF(B4&gt;0,D2,""))</f>
        <v>20789</v>
      </c>
      <c r="E4" s="29">
        <f t="shared" ref="E4:E7" si="1">IF(B4="","",IF(B4&lt;=50,B4*13,IF(B4&lt;=100,50*13+(B4-50)*22,IF(B4&lt;=200,B4*27,IF(B4&lt;=350,200*27+(B4-200)*55,IF(B4&lt;=650,200*27+150*55+(B4-350)*55,IF(B4&lt;=1000,200*27+150*55+300*75+(B4-650)*125,IF(B4&gt;1000,B4*125)))))))/100)</f>
        <v>35.64</v>
      </c>
      <c r="F4" s="30">
        <f t="shared" ref="F4:F9" si="2">IF(B4="","",IF(B4=0,0,IF(B4&lt;=50,1,IF(B4&lt;=100,2,IF(B4&lt;=200,6,IF(B4&lt;=350,8,IF(B4&lt;=650,8,IF(B4&gt;650,20,""))))))))</f>
        <v>6</v>
      </c>
      <c r="G4" s="31">
        <f t="shared" ref="G4:G9" si="3">IF(B4="","",SUM(F4+E4))</f>
        <v>41.64</v>
      </c>
      <c r="H4" s="50">
        <v>33</v>
      </c>
      <c r="I4" s="21">
        <v>43101</v>
      </c>
      <c r="J4" s="19">
        <v>2018</v>
      </c>
    </row>
    <row r="5" spans="1:10" ht="24" thickBot="1" x14ac:dyDescent="0.5">
      <c r="A5" s="32">
        <f>IF(B5="","",SUBTOTAL(3,$B$4:B5))</f>
        <v>2</v>
      </c>
      <c r="B5" s="23">
        <v>45</v>
      </c>
      <c r="C5" s="28">
        <f t="shared" si="0"/>
        <v>20966</v>
      </c>
      <c r="D5" s="28">
        <f t="shared" ref="D5:D26" si="4">IF(B5="","",IF(B5&gt;0,C4,""))</f>
        <v>20921</v>
      </c>
      <c r="E5" s="29">
        <f t="shared" si="1"/>
        <v>5.85</v>
      </c>
      <c r="F5" s="30">
        <f t="shared" si="2"/>
        <v>1</v>
      </c>
      <c r="G5" s="31">
        <f t="shared" si="3"/>
        <v>6.85</v>
      </c>
      <c r="H5" s="51">
        <v>59.25</v>
      </c>
      <c r="I5" s="24">
        <v>43132</v>
      </c>
      <c r="J5" s="22"/>
    </row>
    <row r="6" spans="1:10" ht="24" thickBot="1" x14ac:dyDescent="0.5">
      <c r="A6" s="32" t="str">
        <f>IF(B6="","",SUBTOTAL(3,$B$4:B6))</f>
        <v/>
      </c>
      <c r="B6" s="20"/>
      <c r="C6" s="28" t="str">
        <f t="shared" si="0"/>
        <v/>
      </c>
      <c r="D6" s="28" t="str">
        <f t="shared" si="4"/>
        <v/>
      </c>
      <c r="E6" s="29" t="str">
        <f t="shared" si="1"/>
        <v/>
      </c>
      <c r="F6" s="30" t="str">
        <f t="shared" si="2"/>
        <v/>
      </c>
      <c r="G6" s="31" t="str">
        <f t="shared" si="3"/>
        <v/>
      </c>
      <c r="H6" s="51"/>
      <c r="I6" s="24"/>
      <c r="J6" s="22"/>
    </row>
    <row r="7" spans="1:10" ht="24" thickBot="1" x14ac:dyDescent="0.5">
      <c r="A7" s="32" t="str">
        <f>IF(B7="","",SUBTOTAL(3,$B$4:B7))</f>
        <v/>
      </c>
      <c r="B7" s="23"/>
      <c r="C7" s="28" t="str">
        <f t="shared" si="0"/>
        <v/>
      </c>
      <c r="D7" s="28" t="str">
        <f t="shared" si="4"/>
        <v/>
      </c>
      <c r="E7" s="29" t="str">
        <f t="shared" si="1"/>
        <v/>
      </c>
      <c r="F7" s="30" t="str">
        <f>IF(B7="","",IF(B7=0,0,IF(B7&lt;=50,1,IF(B7&lt;=100,2,IF(B7&lt;=200,6,IF(B7&lt;=350,8,IF(B7&lt;=650,8,IF(B7&gt;650,20,""))))))))</f>
        <v/>
      </c>
      <c r="G7" s="31" t="str">
        <f>IF(B7="","",SUM(F7+E7))</f>
        <v/>
      </c>
      <c r="H7" s="51"/>
      <c r="I7" s="24"/>
      <c r="J7" s="22"/>
    </row>
    <row r="8" spans="1:10" ht="24" thickBot="1" x14ac:dyDescent="0.5">
      <c r="A8" s="32" t="str">
        <f>IF(B8="","",SUBTOTAL(3,$B$4:B8))</f>
        <v/>
      </c>
      <c r="B8" s="20"/>
      <c r="C8" s="28" t="str">
        <f t="shared" si="0"/>
        <v/>
      </c>
      <c r="D8" s="28" t="str">
        <f t="shared" si="4"/>
        <v/>
      </c>
      <c r="E8" s="29" t="str">
        <f>IF(B8="","",IF(B8&lt;=50,B8*13,IF(B8&lt;=100,50*13+(B8-50)*22,IF(B8&lt;=200,B8*27,IF(B8&lt;=350,200*27+(B8-200)*55,IF(B8&lt;=650,200*27+150*55+(B8-350)*55,IF(B8&lt;=1000,200*27+150*55+300*75+(B8-650)*125,IF(B8&gt;1000,B8*125)))))))/100)</f>
        <v/>
      </c>
      <c r="F8" s="30" t="str">
        <f t="shared" si="2"/>
        <v/>
      </c>
      <c r="G8" s="31" t="str">
        <f t="shared" si="3"/>
        <v/>
      </c>
      <c r="H8" s="51"/>
      <c r="I8" s="25"/>
      <c r="J8" s="22"/>
    </row>
    <row r="9" spans="1:10" ht="24" thickBot="1" x14ac:dyDescent="0.5">
      <c r="A9" s="32" t="str">
        <f>IF(B9="","",SUBTOTAL(3,$B$4:B9))</f>
        <v/>
      </c>
      <c r="B9" s="23"/>
      <c r="C9" s="28" t="str">
        <f t="shared" si="0"/>
        <v/>
      </c>
      <c r="D9" s="28" t="str">
        <f t="shared" si="4"/>
        <v/>
      </c>
      <c r="E9" s="29" t="str">
        <f>IF(B9="","",IF(B9&lt;=50,B9*13,IF(B9&lt;=100,50*13+(B9-50)*22,IF(B9&lt;=200,B9*27,IF(B9&lt;=350,200*27+(B9-200)*55,IF(B9&lt;=650,200*27+150*55+(B9-350)*55,IF(B9&lt;=1000,200*27+150*55+300*75+(B9-650)*125,IF(B9&gt;1000,B9*125)))))))/100)</f>
        <v/>
      </c>
      <c r="F9" s="30" t="str">
        <f t="shared" si="2"/>
        <v/>
      </c>
      <c r="G9" s="31" t="str">
        <f t="shared" si="3"/>
        <v/>
      </c>
      <c r="H9" s="51"/>
      <c r="I9" s="25"/>
      <c r="J9" s="22"/>
    </row>
    <row r="10" spans="1:10" s="43" customFormat="1" ht="8.4" customHeight="1" thickBot="1" x14ac:dyDescent="0.5">
      <c r="A10" s="36"/>
      <c r="B10" s="44"/>
      <c r="C10" s="37"/>
      <c r="D10" s="37"/>
      <c r="E10" s="38"/>
      <c r="F10" s="39"/>
      <c r="G10" s="40"/>
      <c r="H10" s="52"/>
      <c r="I10" s="45"/>
    </row>
    <row r="11" spans="1:10" ht="24" thickBot="1" x14ac:dyDescent="0.5">
      <c r="A11" s="32" t="str">
        <f>IF(B11="","",SUBTOTAL(3,$B$4:B11))</f>
        <v/>
      </c>
      <c r="B11" s="34"/>
      <c r="C11" s="28" t="str">
        <f t="shared" si="0"/>
        <v/>
      </c>
      <c r="D11" s="28" t="str">
        <f>IF(B11="","",IF(B11&gt;0,C9,""))</f>
        <v/>
      </c>
      <c r="E11" s="29" t="str">
        <f t="shared" ref="E11:E26" si="5">IF(B11="","",IF(B11&lt;=50,B11*22,IF(B11&lt;=100,50*22+(B11-50)*30,IF(B11&lt;=200,B11*36,IF(B11&lt;=350,200*36+(B11-200)*70,IF(B11&lt;=650,200*36+150*70+(B11-350)*90,IF(B11&lt;=1000,200*36+150*70+300*90+(B11-650)*135,IF(B11&gt;1000,B11*145)))))))/100)</f>
        <v/>
      </c>
      <c r="F11" s="30" t="str">
        <f t="shared" ref="F11" si="6">IF(B11="","",IF(B11=0,0,IF(B11&lt;=50,1,IF(B11&lt;=100,2,IF(B11&lt;=200,6,IF(B11&lt;=350,11,IF(B11&lt;=650,15,IF(B11&gt;650,25))))))))</f>
        <v/>
      </c>
      <c r="G11" s="31" t="str">
        <f>IF(B11="","",SUM(F11+E11))</f>
        <v/>
      </c>
      <c r="H11" s="53"/>
      <c r="I11" s="24"/>
    </row>
    <row r="12" spans="1:10" ht="24" thickBot="1" x14ac:dyDescent="0.5">
      <c r="A12" s="32" t="str">
        <f>IF(B12="","",SUBTOTAL(3,$B$4:B12))</f>
        <v/>
      </c>
      <c r="B12" s="35"/>
      <c r="C12" s="28" t="str">
        <f>IF(B12="","",IF(B12&gt;0,D12+B12,""))</f>
        <v/>
      </c>
      <c r="D12" s="28" t="str">
        <f>IF(B12="","",IF(B12&gt;0,C11,""))</f>
        <v/>
      </c>
      <c r="E12" s="29" t="str">
        <f t="shared" si="5"/>
        <v/>
      </c>
      <c r="F12" s="30" t="str">
        <f>IF(B12="","",IF(B12=0,0,IF(B12&lt;=50,1,IF(B12&lt;=100,2,IF(B12&lt;=200,6,IF(B12&lt;=350,11,IF(B12&lt;=650,15,IF(B12&gt;650,25))))))))</f>
        <v/>
      </c>
      <c r="G12" s="31" t="str">
        <f>IF(B12="","",SUM(F12+E12))</f>
        <v/>
      </c>
      <c r="H12" s="53"/>
      <c r="I12" s="24"/>
    </row>
    <row r="13" spans="1:10" ht="24" thickBot="1" x14ac:dyDescent="0.5">
      <c r="A13" s="32" t="str">
        <f>IF(B13="","",SUBTOTAL(3,$B$4:B13))</f>
        <v/>
      </c>
      <c r="B13" s="34"/>
      <c r="C13" s="28" t="str">
        <f t="shared" si="0"/>
        <v/>
      </c>
      <c r="D13" s="28" t="str">
        <f t="shared" si="4"/>
        <v/>
      </c>
      <c r="E13" s="29" t="str">
        <f t="shared" si="5"/>
        <v/>
      </c>
      <c r="F13" s="30" t="str">
        <f t="shared" ref="F13:F26" si="7">IF(B13="","",IF(B13=0,0,IF(B13&lt;=50,1,IF(B13&lt;=100,2,IF(B13&lt;=200,6,IF(B13&lt;=350,11,IF(B13&lt;=650,15,IF(B13&gt;650,25))))))))</f>
        <v/>
      </c>
      <c r="G13" s="31" t="str">
        <f t="shared" ref="G13:G26" si="8">IF(B13="","",SUM(F13+E13))</f>
        <v/>
      </c>
      <c r="H13" s="53"/>
      <c r="I13" s="24"/>
    </row>
    <row r="14" spans="1:10" ht="24" thickBot="1" x14ac:dyDescent="0.5">
      <c r="A14" s="32" t="str">
        <f>IF(B14="","",SUBTOTAL(3,$B$4:B14))</f>
        <v/>
      </c>
      <c r="B14" s="35"/>
      <c r="C14" s="28" t="str">
        <f t="shared" si="0"/>
        <v/>
      </c>
      <c r="D14" s="28" t="str">
        <f t="shared" si="4"/>
        <v/>
      </c>
      <c r="E14" s="29" t="str">
        <f t="shared" si="5"/>
        <v/>
      </c>
      <c r="F14" s="30" t="str">
        <f t="shared" si="7"/>
        <v/>
      </c>
      <c r="G14" s="31" t="str">
        <f t="shared" si="8"/>
        <v/>
      </c>
      <c r="H14" s="53"/>
      <c r="I14" s="24"/>
    </row>
    <row r="15" spans="1:10" ht="24" thickBot="1" x14ac:dyDescent="0.5">
      <c r="A15" s="32" t="str">
        <f>IF(B15="","",SUBTOTAL(3,$B$4:B15))</f>
        <v/>
      </c>
      <c r="B15" s="35"/>
      <c r="C15" s="28" t="str">
        <f t="shared" si="0"/>
        <v/>
      </c>
      <c r="D15" s="28" t="str">
        <f t="shared" si="4"/>
        <v/>
      </c>
      <c r="E15" s="29" t="str">
        <f t="shared" si="5"/>
        <v/>
      </c>
      <c r="F15" s="30" t="str">
        <f t="shared" si="7"/>
        <v/>
      </c>
      <c r="G15" s="31" t="str">
        <f t="shared" si="8"/>
        <v/>
      </c>
      <c r="H15" s="53"/>
      <c r="I15" s="24"/>
    </row>
    <row r="16" spans="1:10" ht="24" thickBot="1" x14ac:dyDescent="0.5">
      <c r="A16" s="32" t="str">
        <f>IF(B16="","",SUBTOTAL(3,$B$4:B16))</f>
        <v/>
      </c>
      <c r="B16" s="35"/>
      <c r="C16" s="28" t="str">
        <f>IF(B16="","",IF(B16&gt;0,D16+B16,""))</f>
        <v/>
      </c>
      <c r="D16" s="28" t="str">
        <f>IF(B16="","",IF(B16&gt;0,C15,""))</f>
        <v/>
      </c>
      <c r="E16" s="29" t="str">
        <f t="shared" si="5"/>
        <v/>
      </c>
      <c r="F16" s="30" t="str">
        <f t="shared" si="7"/>
        <v/>
      </c>
      <c r="G16" s="31" t="str">
        <f t="shared" si="8"/>
        <v/>
      </c>
      <c r="H16" s="53"/>
      <c r="I16" s="24"/>
    </row>
    <row r="17" spans="1:10" s="43" customFormat="1" ht="7.2" customHeight="1" thickBot="1" x14ac:dyDescent="0.5">
      <c r="A17" s="36"/>
      <c r="B17" s="23"/>
      <c r="C17" s="37"/>
      <c r="D17" s="37"/>
      <c r="E17" s="38"/>
      <c r="F17" s="39"/>
      <c r="G17" s="40"/>
      <c r="H17" s="33"/>
      <c r="I17" s="41"/>
      <c r="J17" s="42"/>
    </row>
    <row r="18" spans="1:10" ht="24" thickBot="1" x14ac:dyDescent="0.5">
      <c r="A18" s="32" t="str">
        <f>IF(B18="","",SUBTOTAL(3,$B$18:B18))</f>
        <v/>
      </c>
      <c r="B18" s="46"/>
      <c r="C18" s="28" t="str">
        <f>IF(B18="","",IF(B18&gt;0,D18+B18,""))</f>
        <v/>
      </c>
      <c r="D18" s="28" t="str">
        <f>IF(B18="","",IF(B18&gt;0,C16,""))</f>
        <v/>
      </c>
      <c r="E18" s="29" t="str">
        <f t="shared" si="5"/>
        <v/>
      </c>
      <c r="F18" s="30" t="str">
        <f t="shared" si="7"/>
        <v/>
      </c>
      <c r="G18" s="31" t="str">
        <f t="shared" si="8"/>
        <v/>
      </c>
      <c r="H18" s="47"/>
      <c r="I18" s="24"/>
    </row>
    <row r="19" spans="1:10" ht="24" thickBot="1" x14ac:dyDescent="0.5">
      <c r="A19" s="32"/>
      <c r="B19" s="46"/>
      <c r="C19" s="28" t="str">
        <f t="shared" si="0"/>
        <v/>
      </c>
      <c r="D19" s="28" t="str">
        <f t="shared" si="4"/>
        <v/>
      </c>
      <c r="E19" s="29" t="str">
        <f t="shared" si="5"/>
        <v/>
      </c>
      <c r="F19" s="30" t="str">
        <f t="shared" si="7"/>
        <v/>
      </c>
      <c r="G19" s="31" t="str">
        <f t="shared" si="8"/>
        <v/>
      </c>
      <c r="H19" s="47"/>
      <c r="I19" s="24"/>
    </row>
    <row r="20" spans="1:10" ht="24" thickBot="1" x14ac:dyDescent="0.5">
      <c r="A20" s="32"/>
      <c r="B20" s="46"/>
      <c r="C20" s="28" t="str">
        <f t="shared" si="0"/>
        <v/>
      </c>
      <c r="D20" s="28" t="str">
        <f t="shared" si="4"/>
        <v/>
      </c>
      <c r="E20" s="29" t="str">
        <f t="shared" si="5"/>
        <v/>
      </c>
      <c r="F20" s="30" t="str">
        <f t="shared" si="7"/>
        <v/>
      </c>
      <c r="G20" s="31" t="str">
        <f t="shared" si="8"/>
        <v/>
      </c>
      <c r="H20" s="47"/>
      <c r="I20" s="24"/>
    </row>
    <row r="21" spans="1:10" ht="24" thickBot="1" x14ac:dyDescent="0.5">
      <c r="A21" s="32"/>
      <c r="B21" s="46"/>
      <c r="C21" s="28" t="str">
        <f t="shared" si="0"/>
        <v/>
      </c>
      <c r="D21" s="28" t="str">
        <f t="shared" si="4"/>
        <v/>
      </c>
      <c r="E21" s="29" t="str">
        <f t="shared" si="5"/>
        <v/>
      </c>
      <c r="F21" s="30" t="str">
        <f t="shared" si="7"/>
        <v/>
      </c>
      <c r="G21" s="31" t="str">
        <f t="shared" si="8"/>
        <v/>
      </c>
      <c r="H21" s="47"/>
      <c r="I21" s="24"/>
    </row>
    <row r="22" spans="1:10" ht="24" thickBot="1" x14ac:dyDescent="0.5">
      <c r="A22" s="32"/>
      <c r="B22" s="46"/>
      <c r="C22" s="28" t="str">
        <f t="shared" si="0"/>
        <v/>
      </c>
      <c r="D22" s="28" t="str">
        <f t="shared" si="4"/>
        <v/>
      </c>
      <c r="E22" s="29" t="str">
        <f t="shared" si="5"/>
        <v/>
      </c>
      <c r="F22" s="30" t="str">
        <f t="shared" si="7"/>
        <v/>
      </c>
      <c r="G22" s="31" t="str">
        <f t="shared" si="8"/>
        <v/>
      </c>
      <c r="H22" s="47"/>
      <c r="I22" s="24"/>
    </row>
    <row r="23" spans="1:10" ht="24" thickBot="1" x14ac:dyDescent="0.5">
      <c r="A23" s="32"/>
      <c r="B23" s="46"/>
      <c r="C23" s="28" t="str">
        <f t="shared" si="0"/>
        <v/>
      </c>
      <c r="D23" s="28" t="str">
        <f>IF(B23="","",IF(B23&gt;0,C22,""))</f>
        <v/>
      </c>
      <c r="E23" s="29" t="str">
        <f t="shared" si="5"/>
        <v/>
      </c>
      <c r="F23" s="30" t="str">
        <f t="shared" si="7"/>
        <v/>
      </c>
      <c r="G23" s="31" t="str">
        <f t="shared" si="8"/>
        <v/>
      </c>
      <c r="H23" s="47"/>
      <c r="I23" s="24"/>
    </row>
    <row r="24" spans="1:10" s="43" customFormat="1" ht="8.4" customHeight="1" thickBot="1" x14ac:dyDescent="0.5">
      <c r="A24" s="36"/>
      <c r="B24" s="23"/>
      <c r="C24" s="37"/>
      <c r="D24" s="37"/>
      <c r="E24" s="38"/>
      <c r="F24" s="39"/>
      <c r="G24" s="40"/>
      <c r="H24" s="33"/>
      <c r="I24" s="41"/>
      <c r="J24" s="42"/>
    </row>
    <row r="25" spans="1:10" ht="24" thickBot="1" x14ac:dyDescent="0.5">
      <c r="A25" s="32"/>
      <c r="B25" s="48"/>
      <c r="C25" s="28" t="str">
        <f t="shared" si="0"/>
        <v/>
      </c>
      <c r="D25" s="28" t="str">
        <f>IF(B25="","",IF(B25&gt;0,C23,""))</f>
        <v/>
      </c>
      <c r="E25" s="29" t="str">
        <f t="shared" si="5"/>
        <v/>
      </c>
      <c r="F25" s="30" t="str">
        <f t="shared" si="7"/>
        <v/>
      </c>
      <c r="G25" s="31" t="str">
        <f t="shared" si="8"/>
        <v/>
      </c>
      <c r="H25" s="49"/>
      <c r="I25" s="24"/>
    </row>
    <row r="26" spans="1:10" ht="24" thickBot="1" x14ac:dyDescent="0.5">
      <c r="A26" s="32" t="str">
        <f>IF(B26="","",SUBTOTAL(3,$B$4:B26))</f>
        <v/>
      </c>
      <c r="B26" s="48"/>
      <c r="C26" s="28" t="str">
        <f t="shared" si="0"/>
        <v/>
      </c>
      <c r="D26" s="28" t="str">
        <f t="shared" si="4"/>
        <v/>
      </c>
      <c r="E26" s="29" t="str">
        <f t="shared" si="5"/>
        <v/>
      </c>
      <c r="F26" s="30" t="str">
        <f t="shared" si="7"/>
        <v/>
      </c>
      <c r="G26" s="31" t="str">
        <f t="shared" si="8"/>
        <v/>
      </c>
      <c r="H26" s="49"/>
      <c r="I26" s="24"/>
    </row>
  </sheetData>
  <sheetProtection formatCells="0" formatColumns="0" formatRows="0"/>
  <mergeCells count="3">
    <mergeCell ref="A2:B2"/>
    <mergeCell ref="E2:F2"/>
    <mergeCell ref="H2:I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0"/>
  <sheetViews>
    <sheetView rightToLeft="1" workbookViewId="0">
      <selection activeCell="H24" sqref="H24"/>
    </sheetView>
  </sheetViews>
  <sheetFormatPr defaultRowHeight="13.2" x14ac:dyDescent="0.25"/>
  <sheetData>
    <row r="2" spans="1:1" ht="17.399999999999999" x14ac:dyDescent="0.3">
      <c r="A2" s="1" t="s">
        <v>13</v>
      </c>
    </row>
    <row r="3" spans="1:1" ht="17.399999999999999" x14ac:dyDescent="0.3">
      <c r="A3" s="1" t="s">
        <v>14</v>
      </c>
    </row>
    <row r="4" spans="1:1" ht="17.399999999999999" x14ac:dyDescent="0.3">
      <c r="A4" s="1" t="s">
        <v>15</v>
      </c>
    </row>
    <row r="5" spans="1:1" ht="17.399999999999999" x14ac:dyDescent="0.3">
      <c r="A5" s="1" t="s">
        <v>16</v>
      </c>
    </row>
    <row r="6" spans="1:1" ht="17.399999999999999" x14ac:dyDescent="0.3">
      <c r="A6" s="1" t="s">
        <v>17</v>
      </c>
    </row>
    <row r="7" spans="1:1" ht="17.399999999999999" x14ac:dyDescent="0.3">
      <c r="A7" s="1" t="s">
        <v>18</v>
      </c>
    </row>
    <row r="8" spans="1:1" ht="17.399999999999999" x14ac:dyDescent="0.3">
      <c r="A8" s="1" t="s">
        <v>19</v>
      </c>
    </row>
    <row r="9" spans="1:1" ht="17.399999999999999" x14ac:dyDescent="0.3">
      <c r="A9" s="1" t="s">
        <v>20</v>
      </c>
    </row>
    <row r="10" spans="1:1" ht="17.399999999999999" x14ac:dyDescent="0.3">
      <c r="A10" s="1" t="s">
        <v>21</v>
      </c>
    </row>
    <row r="11" spans="1:1" ht="17.399999999999999" x14ac:dyDescent="0.3">
      <c r="A11" s="1" t="s">
        <v>22</v>
      </c>
    </row>
    <row r="12" spans="1:1" ht="17.399999999999999" x14ac:dyDescent="0.3">
      <c r="A12" s="1" t="s">
        <v>23</v>
      </c>
    </row>
    <row r="13" spans="1:1" ht="17.399999999999999" x14ac:dyDescent="0.3">
      <c r="A13" s="1" t="s">
        <v>24</v>
      </c>
    </row>
    <row r="14" spans="1:1" ht="17.399999999999999" x14ac:dyDescent="0.3">
      <c r="A14" s="1" t="s">
        <v>25</v>
      </c>
    </row>
    <row r="15" spans="1:1" ht="17.399999999999999" x14ac:dyDescent="0.3">
      <c r="A15" s="1" t="s">
        <v>26</v>
      </c>
    </row>
    <row r="16" spans="1:1" ht="17.399999999999999" x14ac:dyDescent="0.3">
      <c r="A16" s="1" t="s">
        <v>27</v>
      </c>
    </row>
    <row r="17" spans="1:1" ht="17.399999999999999" x14ac:dyDescent="0.3">
      <c r="A17" s="1" t="s">
        <v>28</v>
      </c>
    </row>
    <row r="18" spans="1:1" ht="17.399999999999999" x14ac:dyDescent="0.3">
      <c r="A18" s="1" t="s">
        <v>29</v>
      </c>
    </row>
    <row r="19" spans="1:1" ht="17.399999999999999" x14ac:dyDescent="0.3">
      <c r="A19" s="1" t="s">
        <v>30</v>
      </c>
    </row>
    <row r="20" spans="1:1" ht="17.399999999999999" x14ac:dyDescent="0.3">
      <c r="A20" s="1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7"/>
  <sheetViews>
    <sheetView rightToLeft="1" workbookViewId="0">
      <selection activeCell="B5" sqref="B5"/>
    </sheetView>
  </sheetViews>
  <sheetFormatPr defaultRowHeight="14.4" x14ac:dyDescent="0.3"/>
  <cols>
    <col min="1" max="2" width="43.6640625" style="3" customWidth="1"/>
    <col min="3" max="5" width="8.88671875" style="3"/>
    <col min="6" max="6" width="13" style="3" customWidth="1"/>
    <col min="7" max="16384" width="8.88671875" style="3"/>
  </cols>
  <sheetData>
    <row r="4" spans="1:2" ht="33.6" x14ac:dyDescent="0.3">
      <c r="A4" s="2" t="s">
        <v>12</v>
      </c>
      <c r="B4" s="2">
        <v>600</v>
      </c>
    </row>
    <row r="5" spans="1:2" ht="33.6" x14ac:dyDescent="0.3">
      <c r="A5" s="2" t="s">
        <v>3</v>
      </c>
      <c r="B5" s="4">
        <f>IF(B4="","",IF(B4&lt;=50,B4*22,IF(B4&lt;=100,50*22+(B4-50)*30,IF(B4&lt;=200,B4*36,IF(B4&lt;=350,200*36+(B4-200)*70,IF(B4&lt;=650,200*36+150*70+(B4-350)*90,IF(B4&lt;=1000,200*36+150*70+300*90+(B4-650)*135,IF(B4&gt;1000,B4*145)))))))/100)</f>
        <v>402</v>
      </c>
    </row>
    <row r="6" spans="1:2" ht="33.6" x14ac:dyDescent="0.3">
      <c r="A6" s="2" t="s">
        <v>4</v>
      </c>
      <c r="B6" s="4">
        <f>IF(B4=0,0,IF(B4&lt;=50,1,IF(B4&lt;=100,2,IF(B4&lt;=200,6,IF(B4&lt;=350,11,IF(B4&lt;=650,15,IF(B4&gt;650,25)))))))</f>
        <v>15</v>
      </c>
    </row>
    <row r="7" spans="1:2" ht="33.6" x14ac:dyDescent="0.3">
      <c r="A7" s="2" t="s">
        <v>5</v>
      </c>
      <c r="B7" s="5">
        <f>B5+B6</f>
        <v>417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حساب فاتورة الكهرباء 18</vt:lpstr>
      <vt:lpstr>حساب الاستهلاك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aaa</cp:lastModifiedBy>
  <dcterms:created xsi:type="dcterms:W3CDTF">1996-10-14T23:33:28Z</dcterms:created>
  <dcterms:modified xsi:type="dcterms:W3CDTF">2018-09-04T07:58:28Z</dcterms:modified>
</cp:coreProperties>
</file>