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5360" windowHeight="7968" tabRatio="644" activeTab="1"/>
  </bookViews>
  <sheets>
    <sheet name="ali " sheetId="5" r:id="rId1"/>
    <sheet name="ali1" sheetId="4" r:id="rId2"/>
    <sheet name="ali mohamed ali" sheetId="1" r:id="rId3"/>
    <sheet name="حساب فاتورة الكهرباء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5" l="1"/>
  <c r="D15" i="5"/>
  <c r="F15" i="5"/>
  <c r="F16" i="5" l="1"/>
  <c r="I16" i="5" s="1"/>
  <c r="E16" i="5"/>
  <c r="D16" i="5"/>
  <c r="I15" i="5"/>
  <c r="H15" i="5"/>
  <c r="E15" i="5"/>
  <c r="F14" i="5"/>
  <c r="G14" i="5" s="1"/>
  <c r="E14" i="5"/>
  <c r="D14" i="5"/>
  <c r="F13" i="5"/>
  <c r="H13" i="5" s="1"/>
  <c r="E13" i="5"/>
  <c r="D13" i="5"/>
  <c r="F12" i="5"/>
  <c r="I12" i="5" s="1"/>
  <c r="E12" i="5"/>
  <c r="D12" i="5"/>
  <c r="F11" i="5"/>
  <c r="D10" i="5"/>
  <c r="F10" i="5" s="1"/>
  <c r="D9" i="5"/>
  <c r="F9" i="5" s="1"/>
  <c r="D8" i="5"/>
  <c r="F8" i="5" s="1"/>
  <c r="D7" i="5"/>
  <c r="F7" i="5" s="1"/>
  <c r="D6" i="5"/>
  <c r="F6" i="5" s="1"/>
  <c r="D5" i="5"/>
  <c r="F5" i="5" s="1"/>
  <c r="F16" i="4"/>
  <c r="E16" i="4"/>
  <c r="D16" i="4"/>
  <c r="F15" i="4"/>
  <c r="G15" i="4" s="1"/>
  <c r="E15" i="4"/>
  <c r="D15" i="4"/>
  <c r="F14" i="4"/>
  <c r="G14" i="4" s="1"/>
  <c r="E14" i="4"/>
  <c r="D14" i="4"/>
  <c r="F13" i="4"/>
  <c r="G13" i="4" s="1"/>
  <c r="E13" i="4"/>
  <c r="D13" i="4"/>
  <c r="F12" i="4"/>
  <c r="E12" i="4"/>
  <c r="D12" i="4"/>
  <c r="D11" i="4"/>
  <c r="F11" i="4" s="1"/>
  <c r="D10" i="4"/>
  <c r="F10" i="4" s="1"/>
  <c r="D9" i="4"/>
  <c r="F9" i="4" s="1"/>
  <c r="F8" i="4"/>
  <c r="E8" i="4" s="1"/>
  <c r="D8" i="4"/>
  <c r="D7" i="4"/>
  <c r="F7" i="4" s="1"/>
  <c r="D6" i="4"/>
  <c r="F6" i="4" s="1"/>
  <c r="D5" i="4"/>
  <c r="F5" i="4" s="1"/>
  <c r="G11" i="4" l="1"/>
  <c r="E11" i="4"/>
  <c r="G13" i="5"/>
  <c r="I14" i="5"/>
  <c r="H11" i="5"/>
  <c r="E11" i="5"/>
  <c r="H7" i="5"/>
  <c r="E7" i="5"/>
  <c r="H14" i="5"/>
  <c r="G6" i="5"/>
  <c r="E6" i="5"/>
  <c r="H6" i="5"/>
  <c r="E9" i="5"/>
  <c r="H9" i="5"/>
  <c r="I9" i="5" s="1"/>
  <c r="G9" i="5"/>
  <c r="H5" i="5"/>
  <c r="E5" i="5"/>
  <c r="G5" i="5"/>
  <c r="G10" i="5"/>
  <c r="E10" i="5"/>
  <c r="H10" i="5"/>
  <c r="I10" i="5" s="1"/>
  <c r="G16" i="5"/>
  <c r="G7" i="5"/>
  <c r="H8" i="5"/>
  <c r="G11" i="5"/>
  <c r="I11" i="5" s="1"/>
  <c r="H12" i="5"/>
  <c r="I13" i="5"/>
  <c r="G15" i="5"/>
  <c r="H16" i="5"/>
  <c r="G8" i="5"/>
  <c r="G12" i="5"/>
  <c r="E8" i="5"/>
  <c r="G10" i="4"/>
  <c r="E10" i="4"/>
  <c r="G6" i="4"/>
  <c r="E6" i="4"/>
  <c r="G7" i="4"/>
  <c r="E7" i="4"/>
  <c r="G5" i="4"/>
  <c r="G8" i="4"/>
  <c r="G16" i="4"/>
  <c r="G9" i="4"/>
  <c r="G12" i="4"/>
  <c r="E5" i="4"/>
  <c r="E9" i="4"/>
  <c r="I5" i="5" l="1"/>
  <c r="I6" i="5"/>
  <c r="I7" i="5"/>
  <c r="I8" i="5"/>
  <c r="H5" i="1"/>
  <c r="C6" i="1" l="1"/>
  <c r="C7" i="1"/>
  <c r="C8" i="1"/>
  <c r="C9" i="1"/>
  <c r="C10" i="1"/>
  <c r="C11" i="1"/>
  <c r="C12" i="1"/>
  <c r="C13" i="1"/>
  <c r="C14" i="1"/>
  <c r="C15" i="1"/>
  <c r="C16" i="1"/>
  <c r="C5" i="1"/>
  <c r="E5" i="1"/>
  <c r="F6" i="1" l="1"/>
  <c r="F7" i="1"/>
  <c r="F8" i="1"/>
  <c r="F9" i="1"/>
  <c r="F10" i="1"/>
  <c r="F11" i="1"/>
  <c r="F12" i="1"/>
  <c r="F13" i="1"/>
  <c r="F14" i="1"/>
  <c r="F15" i="1"/>
  <c r="F16" i="1"/>
  <c r="F5" i="1"/>
  <c r="G5" i="1" s="1"/>
  <c r="G13" i="1" l="1"/>
  <c r="H10" i="1"/>
  <c r="E13" i="1"/>
  <c r="H12" i="1"/>
  <c r="H13" i="1"/>
  <c r="H14" i="1"/>
  <c r="H15" i="1"/>
  <c r="H16" i="1"/>
  <c r="E12" i="1"/>
  <c r="G12" i="1" s="1"/>
  <c r="E14" i="1"/>
  <c r="G14" i="1" s="1"/>
  <c r="E15" i="1"/>
  <c r="G15" i="1" s="1"/>
  <c r="E16" i="1"/>
  <c r="G16" i="1" s="1"/>
  <c r="H6" i="1" l="1"/>
  <c r="H7" i="1" l="1"/>
  <c r="H8" i="1"/>
  <c r="H9" i="1"/>
  <c r="H11" i="1"/>
  <c r="E6" i="1" l="1"/>
  <c r="G6" i="1" s="1"/>
  <c r="E7" i="1"/>
  <c r="G7" i="1" s="1"/>
  <c r="E8" i="1"/>
  <c r="G8" i="1" s="1"/>
  <c r="E9" i="1"/>
  <c r="G9" i="1" s="1"/>
  <c r="E10" i="1"/>
  <c r="G10" i="1" s="1"/>
  <c r="E11" i="1"/>
  <c r="G11" i="1" s="1"/>
</calcChain>
</file>

<file path=xl/sharedStrings.xml><?xml version="1.0" encoding="utf-8"?>
<sst xmlns="http://schemas.openxmlformats.org/spreadsheetml/2006/main" count="117" uniqueCount="60">
  <si>
    <t>حتى 50</t>
  </si>
  <si>
    <t>الشريحه</t>
  </si>
  <si>
    <t>الاستهلاك</t>
  </si>
  <si>
    <t>خدمة العملاء</t>
  </si>
  <si>
    <t>اكبرمن 1000</t>
  </si>
  <si>
    <t>حساب الفاتورة</t>
  </si>
  <si>
    <t>حساب الفاتورة2018</t>
  </si>
  <si>
    <t>من 51 الى 100</t>
  </si>
  <si>
    <t>من 101 الى 200</t>
  </si>
  <si>
    <t>من 201 الى 350</t>
  </si>
  <si>
    <t>من 351 الى 650</t>
  </si>
  <si>
    <t>من 651 الى 1000</t>
  </si>
  <si>
    <t>قديم معدلات 18</t>
  </si>
  <si>
    <t>معدلات  من الجدول</t>
  </si>
  <si>
    <t>الجدول</t>
  </si>
  <si>
    <t>اجمالى الفاتورة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</si>
  <si>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</si>
  <si>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</si>
  <si>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</si>
  <si>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</si>
  <si>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</si>
  <si>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</si>
  <si>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</si>
  <si>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</si>
  <si>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</si>
  <si>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</si>
  <si>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</si>
  <si>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</si>
  <si>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</si>
  <si>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 xml:space="preserve">         الاستهلاك         </t>
  </si>
  <si>
    <t xml:space="preserve"> الفاتورة 2018 </t>
  </si>
  <si>
    <t>القراءة الجالية</t>
  </si>
  <si>
    <t>القراءة السابقة</t>
  </si>
  <si>
    <t>البداية👈</t>
  </si>
  <si>
    <t>بسم الله الرحمن الرحيم</t>
  </si>
  <si>
    <t>الكتابه هنا👆</t>
  </si>
  <si>
    <t>حساب فاتورة الكهرباء</t>
  </si>
  <si>
    <t>احسب فاتورتك بأسعار الكهرباء الجديدة..2018 --2019</t>
  </si>
  <si>
    <t>50 كيلو وات ساعة شهريا (قيمة الفاتورة 12 جنيها بدلا من 7 جنيهات)</t>
  </si>
  <si>
    <t>100 كيلو وات ساعة شهريا (قيمة الفاتورة 28 جنيها بدلا من 19.5 جنيه).</t>
  </si>
  <si>
    <t>200 كيلو وات شهريا (قيمة الفاتورة التي يتحملها المواطن 78 جنيها بدلا من 60 جنيها).</t>
  </si>
  <si>
    <t>300 كيلو وات (قيمة الفاتورة التي يتحملها المواطن 153 جنيها بدلا من 120 جنيها).</t>
  </si>
  <si>
    <t>400 كيلو وات (قيمة الفاتورة التي يتحملها المواطن 237 جنيها بدلا من 189 جنيها).</t>
  </si>
  <si>
    <t>500 كيلو وات ساعة (قيمة الفاتورة التي يتحملها المواطن 327 جنيها بدلا من 264 جنيها).</t>
  </si>
  <si>
    <t>600 كيلو وات (قيمة الفاتورة التي يتحملها المواطن 417 جنيها بدلا من 339 جنيها).</t>
  </si>
  <si>
    <t>650 كيلو وات (قيمة الفاتورة التى يتحملها المواطن 462 جنيها بدلا 376 جنيه و نصف جنيه.</t>
  </si>
  <si>
    <t>750 كيلو وات (قيمة الفاتورة التى يتحملها المواطن 607 جنيهات بدلا من 511.% جنيه).</t>
  </si>
  <si>
    <t>ألف كيلو وات (قيمة الفاتورة التي يتحملها المواطن 944 جنيه بدلا من 809 جنيهات)</t>
  </si>
  <si>
    <t xml:space="preserve"> -------------------------------------------</t>
  </si>
  <si>
    <t xml:space="preserve"> </t>
  </si>
  <si>
    <t xml:space="preserve"> الشريحة الأولى من صفر إلى 50 كيلو وات (22 قرشا بدلا من 13 قرشا).</t>
  </si>
  <si>
    <t>الشريحة الثانية من 51 إلى 100 كيلو وات (30 قرشا بدلا من 22 قرشا).</t>
  </si>
  <si>
    <t xml:space="preserve">  الشريحة الثالثة من صفر حتى 200 كيلو وات ( .36 قرشا بدلا من 27 قرشًا .</t>
  </si>
  <si>
    <t xml:space="preserve"> الشريحة الرابعة من 201 إلى 350 كيلو وات (  70 قرشا بدلا من 55 قرشًا  .</t>
  </si>
  <si>
    <t xml:space="preserve">  الشريحة الخامسة من 351 إلى 650 كيلو وات ( 90 قرش بدلا من75 قرشًا.</t>
  </si>
  <si>
    <t xml:space="preserve"> الشريحة السادسة من651 إلى ألف كليو وات  ( 135 قرشا بدلا من 125 قرشًا.</t>
  </si>
  <si>
    <t xml:space="preserve"> الشريحة السابعة من يزيد عن 1000 كيلو وات لا يحصلون على دعم ( 145 قرشا بدلا من 135 قرشًا.</t>
  </si>
  <si>
    <t>قرش</t>
  </si>
  <si>
    <t>جنيه</t>
  </si>
  <si>
    <t>الجدول يتغير كل 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</si>
</sst>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1D1D1D"/>
      <name val="Arial"/>
      <family val="2"/>
    </font>
    <font>
      <b/>
      <sz val="14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86">
    <xf numFmtId="0" fontId="0" fillId="0" borderId="0" xfId="0"/>
    <xf numFmtId="0" fontId="0" fillId="0" borderId="0" xfId="0" applyBorder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/>
    <xf numFmtId="0" fontId="3" fillId="0" borderId="0" xfId="0" applyFont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11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4" fillId="0" borderId="0" xfId="0" applyFont="1" applyAlignment="1"/>
    <xf numFmtId="0" fontId="1" fillId="13" borderId="1" xfId="0" applyFont="1" applyFill="1" applyBorder="1"/>
    <xf numFmtId="0" fontId="1" fillId="15" borderId="1" xfId="0" applyFont="1" applyFill="1" applyBorder="1"/>
    <xf numFmtId="0" fontId="1" fillId="16" borderId="1" xfId="0" applyFont="1" applyFill="1" applyBorder="1"/>
    <xf numFmtId="0" fontId="1" fillId="17" borderId="1" xfId="0" applyFont="1" applyFill="1" applyBorder="1"/>
    <xf numFmtId="0" fontId="0" fillId="2" borderId="1" xfId="0" applyFont="1" applyFill="1" applyBorder="1"/>
    <xf numFmtId="0" fontId="5" fillId="0" borderId="0" xfId="0" applyFont="1"/>
    <xf numFmtId="0" fontId="6" fillId="0" borderId="0" xfId="0" applyFont="1" applyBorder="1"/>
    <xf numFmtId="0" fontId="3" fillId="0" borderId="2" xfId="0" applyFont="1" applyBorder="1" applyAlignment="1"/>
    <xf numFmtId="0" fontId="1" fillId="14" borderId="0" xfId="0" applyFont="1" applyFill="1" applyBorder="1" applyAlignment="1">
      <alignment horizontal="right" vertical="center"/>
    </xf>
    <xf numFmtId="0" fontId="10" fillId="0" borderId="0" xfId="1" applyFont="1"/>
    <xf numFmtId="0" fontId="9" fillId="0" borderId="0" xfId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18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1" fillId="17" borderId="1" xfId="0" applyFont="1" applyFill="1" applyBorder="1" applyProtection="1">
      <protection locked="0"/>
    </xf>
    <xf numFmtId="0" fontId="1" fillId="16" borderId="1" xfId="0" applyFont="1" applyFill="1" applyBorder="1" applyProtection="1">
      <protection locked="0"/>
    </xf>
    <xf numFmtId="0" fontId="1" fillId="11" borderId="1" xfId="0" applyFont="1" applyFill="1" applyBorder="1" applyProtection="1">
      <protection locked="0"/>
    </xf>
    <xf numFmtId="0" fontId="1" fillId="1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4" fillId="0" borderId="0" xfId="0" applyFont="1" applyAlignment="1" applyProtection="1">
      <protection locked="0"/>
    </xf>
    <xf numFmtId="0" fontId="1" fillId="17" borderId="1" xfId="0" applyFont="1" applyFill="1" applyBorder="1" applyProtection="1"/>
    <xf numFmtId="0" fontId="1" fillId="0" borderId="1" xfId="0" applyFont="1" applyBorder="1" applyProtection="1"/>
    <xf numFmtId="0" fontId="3" fillId="18" borderId="0" xfId="0" applyFont="1" applyFill="1" applyProtection="1"/>
    <xf numFmtId="0" fontId="0" fillId="0" borderId="0" xfId="0" applyProtection="1"/>
    <xf numFmtId="0" fontId="1" fillId="0" borderId="1" xfId="0" applyFont="1" applyBorder="1" applyProtection="1">
      <protection hidden="1"/>
    </xf>
    <xf numFmtId="0" fontId="3" fillId="0" borderId="0" xfId="0" applyFont="1" applyProtection="1"/>
    <xf numFmtId="0" fontId="6" fillId="0" borderId="0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2" borderId="1" xfId="0" applyFont="1" applyFill="1" applyBorder="1" applyProtection="1"/>
    <xf numFmtId="0" fontId="1" fillId="10" borderId="1" xfId="0" applyFont="1" applyFill="1" applyBorder="1" applyProtection="1"/>
    <xf numFmtId="0" fontId="1" fillId="9" borderId="1" xfId="0" applyFont="1" applyFill="1" applyBorder="1" applyProtection="1"/>
    <xf numFmtId="0" fontId="1" fillId="14" borderId="0" xfId="0" applyFont="1" applyFill="1" applyBorder="1" applyAlignment="1" applyProtection="1">
      <alignment horizontal="right" vertical="center"/>
    </xf>
    <xf numFmtId="0" fontId="1" fillId="5" borderId="1" xfId="0" applyFont="1" applyFill="1" applyBorder="1" applyProtection="1"/>
    <xf numFmtId="0" fontId="1" fillId="6" borderId="1" xfId="0" applyFont="1" applyFill="1" applyBorder="1" applyProtection="1"/>
    <xf numFmtId="0" fontId="1" fillId="8" borderId="1" xfId="0" applyFont="1" applyFill="1" applyBorder="1" applyProtection="1"/>
    <xf numFmtId="0" fontId="1" fillId="7" borderId="1" xfId="0" applyFont="1" applyFill="1" applyBorder="1" applyProtection="1"/>
    <xf numFmtId="0" fontId="0" fillId="0" borderId="0" xfId="0" applyBorder="1" applyProtection="1"/>
    <xf numFmtId="0" fontId="1" fillId="0" borderId="1" xfId="0" applyFont="1" applyBorder="1" applyAlignment="1" applyProtection="1">
      <alignment horizontal="right" vertical="center"/>
    </xf>
    <xf numFmtId="0" fontId="7" fillId="18" borderId="0" xfId="0" applyFont="1" applyFill="1" applyProtection="1"/>
    <xf numFmtId="0" fontId="3" fillId="0" borderId="2" xfId="0" applyFont="1" applyBorder="1" applyAlignment="1" applyProtection="1"/>
    <xf numFmtId="0" fontId="5" fillId="0" borderId="0" xfId="0" applyFont="1" applyProtection="1"/>
    <xf numFmtId="0" fontId="1" fillId="16" borderId="1" xfId="0" applyFont="1" applyFill="1" applyBorder="1" applyProtection="1"/>
    <xf numFmtId="0" fontId="1" fillId="11" borderId="1" xfId="0" applyFont="1" applyFill="1" applyBorder="1" applyProtection="1"/>
    <xf numFmtId="0" fontId="1" fillId="13" borderId="1" xfId="0" applyFont="1" applyFill="1" applyBorder="1" applyProtection="1"/>
    <xf numFmtId="0" fontId="2" fillId="0" borderId="1" xfId="0" applyFont="1" applyBorder="1" applyProtection="1"/>
    <xf numFmtId="0" fontId="2" fillId="2" borderId="1" xfId="0" applyFont="1" applyFill="1" applyBorder="1" applyProtection="1"/>
    <xf numFmtId="0" fontId="1" fillId="2" borderId="1" xfId="0" applyFont="1" applyFill="1" applyBorder="1" applyProtection="1"/>
    <xf numFmtId="0" fontId="1" fillId="0" borderId="1" xfId="0" applyFont="1" applyFill="1" applyBorder="1" applyProtection="1"/>
    <xf numFmtId="0" fontId="4" fillId="0" borderId="0" xfId="0" applyFont="1" applyAlignment="1" applyProtection="1"/>
    <xf numFmtId="0" fontId="12" fillId="18" borderId="0" xfId="0" applyFont="1" applyFill="1" applyProtection="1">
      <protection locked="0"/>
    </xf>
    <xf numFmtId="0" fontId="8" fillId="3" borderId="0" xfId="0" applyFont="1" applyFill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</xf>
    <xf numFmtId="0" fontId="1" fillId="12" borderId="3" xfId="0" applyFont="1" applyFill="1" applyBorder="1" applyAlignment="1" applyProtection="1">
      <alignment horizontal="center" vertical="center"/>
    </xf>
    <xf numFmtId="0" fontId="11" fillId="3" borderId="0" xfId="0" applyFon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1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rightToLeft="1" zoomScale="90" zoomScaleNormal="90" workbookViewId="0">
      <selection activeCell="C16" sqref="C16"/>
    </sheetView>
  </sheetViews>
  <sheetFormatPr defaultRowHeight="14.4" x14ac:dyDescent="0.3"/>
  <cols>
    <col min="1" max="1" width="2" style="32" customWidth="1"/>
    <col min="2" max="2" width="9.33203125" style="32" bestFit="1" customWidth="1"/>
    <col min="3" max="3" width="13.33203125" style="32" customWidth="1"/>
    <col min="4" max="4" width="14.44140625" style="32" customWidth="1"/>
    <col min="5" max="5" width="8.77734375" style="32" customWidth="1"/>
    <col min="6" max="6" width="10.5546875" style="32" customWidth="1"/>
    <col min="7" max="7" width="20.44140625" style="32" customWidth="1"/>
    <col min="8" max="8" width="13.5546875" style="32" customWidth="1"/>
    <col min="9" max="9" width="14.33203125" style="32" customWidth="1"/>
    <col min="10" max="10" width="2.6640625" style="32" customWidth="1"/>
    <col min="11" max="11" width="8.77734375" style="32" customWidth="1"/>
    <col min="12" max="12" width="3.33203125" style="32" bestFit="1" customWidth="1"/>
    <col min="13" max="16384" width="8.88671875" style="32"/>
  </cols>
  <sheetData>
    <row r="2" spans="1:13" ht="23.4" x14ac:dyDescent="0.45">
      <c r="C2" s="76" t="s">
        <v>34</v>
      </c>
      <c r="D2" s="76"/>
      <c r="F2" s="80" t="s">
        <v>36</v>
      </c>
      <c r="G2" s="80"/>
      <c r="H2" s="80"/>
      <c r="I2" s="80"/>
    </row>
    <row r="3" spans="1:13" s="33" customFormat="1" ht="18" x14ac:dyDescent="0.35">
      <c r="C3" s="34" t="s">
        <v>33</v>
      </c>
      <c r="D3" s="33">
        <v>44444</v>
      </c>
      <c r="G3" s="77" t="s">
        <v>12</v>
      </c>
      <c r="H3" s="77"/>
      <c r="I3" s="77"/>
      <c r="J3" s="78"/>
      <c r="K3" s="78"/>
      <c r="L3" s="50"/>
      <c r="M3" s="50"/>
    </row>
    <row r="4" spans="1:13" ht="18" x14ac:dyDescent="0.35">
      <c r="A4" s="35">
        <v>1</v>
      </c>
      <c r="B4" s="36" t="s">
        <v>16</v>
      </c>
      <c r="C4" s="36" t="s">
        <v>31</v>
      </c>
      <c r="D4" s="36" t="s">
        <v>32</v>
      </c>
      <c r="E4" s="37" t="s">
        <v>1</v>
      </c>
      <c r="F4" s="38" t="s">
        <v>2</v>
      </c>
      <c r="G4" s="39" t="s">
        <v>6</v>
      </c>
      <c r="H4" s="39" t="s">
        <v>3</v>
      </c>
      <c r="I4" s="39" t="s">
        <v>15</v>
      </c>
      <c r="J4" s="51">
        <v>1</v>
      </c>
      <c r="K4" s="52" t="s">
        <v>1</v>
      </c>
      <c r="L4" s="48"/>
      <c r="M4" s="48"/>
    </row>
    <row r="5" spans="1:13" ht="18" x14ac:dyDescent="0.35">
      <c r="B5" s="40" t="s">
        <v>17</v>
      </c>
      <c r="C5" s="40">
        <v>44533</v>
      </c>
      <c r="D5" s="49">
        <f>IF(C5="","",IF(C5&gt;0,D3,""))</f>
        <v>44444</v>
      </c>
      <c r="E5" s="49">
        <f>IF(C5="","",IF(F5&lt;=50,1,IF(OR(F5=51,F5&lt;=100),2,IF(OR(F5=101,F5&lt;=200),3,IF(OR(F5=201,F5&lt;=350),4,IF(OR(F5=351,F5&lt;=650),5,IF(OR(F5=651,F5&lt;=1000),6,IF(F5&gt;1000,7,""))))))))</f>
        <v>2</v>
      </c>
      <c r="F5" s="49">
        <f>IF(C5="","",IF(C5&gt;0,C5-D5,""))</f>
        <v>89</v>
      </c>
      <c r="G5" s="49">
        <f>IF(F5="","",IF(F5&lt;=50,F5*22,IF(F5&lt;=100,50*22+(F5-50)*30,IF(F5&lt;=200,F5*36,IF(F5&lt;=350,200*36+(F5-200)*70,IF(F5&lt;=650,200*36+150*70+(F5-350)*90,IF(F5&lt;=1000,200*36+150*70+300*90+(F5-650)*135,IF(F5&gt;1000,F5*145)))))))/100)</f>
        <v>22.7</v>
      </c>
      <c r="H5" s="49">
        <f>IF(F5="","",IF(F5=0,0,IF(F5&lt;=50,1,IF(F5&lt;=100,2,IF(F5&lt;=200,6,IF(F5&lt;=350,11,IF(F5&lt;=650,15,IF(F5&lt;=1000,25,IF(F5&gt;1000,40,"")))))))))</f>
        <v>2</v>
      </c>
      <c r="I5" s="49">
        <f>IF(F5="","",SUM(H5+G5))</f>
        <v>24.7</v>
      </c>
      <c r="J5" s="79"/>
      <c r="K5" s="53">
        <v>1</v>
      </c>
      <c r="L5" s="54">
        <v>1</v>
      </c>
      <c r="M5" s="48"/>
    </row>
    <row r="6" spans="1:13" ht="18" x14ac:dyDescent="0.35">
      <c r="B6" s="40" t="s">
        <v>18</v>
      </c>
      <c r="C6" s="40">
        <v>44655</v>
      </c>
      <c r="D6" s="49">
        <f>IF(C6="","",IF(C5&gt;0,C5,""))</f>
        <v>44533</v>
      </c>
      <c r="E6" s="49">
        <f t="shared" ref="E6:E16" si="0">IF(C6="","",IF(F6&lt;=50,1,IF(OR(F6=51,F6&lt;=100),2,IF(OR(F6=101,F6&lt;=200),3,IF(OR(F6=201,F6&lt;=350),4,IF(OR(F6=351,F6&lt;=650),5,IF(OR(F6=651,F6&lt;=1000),6,IF(F6&gt;1000,7,""))))))))</f>
        <v>3</v>
      </c>
      <c r="F6" s="49">
        <f t="shared" ref="F6:F16" si="1">IF(C6="","",IF(C6&gt;0,C6-D6,""))</f>
        <v>122</v>
      </c>
      <c r="G6" s="49">
        <f t="shared" ref="G6:G16" si="2">IF(F6="","",IF(F6&lt;=50,F6*22,IF(F6&lt;=100,50*22+(F6-50)*30,IF(F6&lt;=200,F6*36,IF(F6&lt;=350,200*36+(F6-200)*70,IF(F6&lt;=650,200*36+150*70+(F6-350)*90,IF(F6&lt;=1000,200*36+150*70+300*90+(F6-650)*135,IF(F6&gt;1000,F6*145)))))))/100)</f>
        <v>43.92</v>
      </c>
      <c r="H6" s="49">
        <f t="shared" ref="H6:H16" si="3">IF(F6="","",IF(F6=0,0,IF(F6&lt;=50,1,IF(F6&lt;=100,2,IF(F6&lt;=200,6,IF(F6&lt;=350,11,IF(F6&lt;=650,15,IF(F6&lt;=1000,25,IF(F6&gt;1000,40,"")))))))))</f>
        <v>6</v>
      </c>
      <c r="I6" s="49">
        <f t="shared" ref="I6:I16" si="4">IF(F6="","",SUM(H6+G6))</f>
        <v>49.92</v>
      </c>
      <c r="J6" s="79"/>
      <c r="K6" s="55">
        <v>2</v>
      </c>
      <c r="L6" s="54">
        <v>2</v>
      </c>
      <c r="M6" s="48"/>
    </row>
    <row r="7" spans="1:13" ht="18" x14ac:dyDescent="0.35">
      <c r="B7" s="40" t="s">
        <v>19</v>
      </c>
      <c r="C7" s="40">
        <v>55677</v>
      </c>
      <c r="D7" s="49">
        <f t="shared" ref="D7:D16" si="5">IF(C7="","",IF(C6&gt;0,C6,""))</f>
        <v>44655</v>
      </c>
      <c r="E7" s="49">
        <f t="shared" si="0"/>
        <v>7</v>
      </c>
      <c r="F7" s="49">
        <f t="shared" si="1"/>
        <v>11022</v>
      </c>
      <c r="G7" s="49">
        <f t="shared" si="2"/>
        <v>15981.9</v>
      </c>
      <c r="H7" s="49">
        <f t="shared" si="3"/>
        <v>40</v>
      </c>
      <c r="I7" s="49">
        <f t="shared" si="4"/>
        <v>16021.9</v>
      </c>
      <c r="J7" s="79"/>
      <c r="K7" s="56">
        <v>3</v>
      </c>
      <c r="L7" s="54">
        <v>6</v>
      </c>
      <c r="M7" s="48"/>
    </row>
    <row r="8" spans="1:13" ht="18" x14ac:dyDescent="0.35">
      <c r="B8" s="40" t="s">
        <v>20</v>
      </c>
      <c r="C8" s="40">
        <v>55687</v>
      </c>
      <c r="D8" s="49">
        <f t="shared" si="5"/>
        <v>55677</v>
      </c>
      <c r="E8" s="49">
        <f t="shared" si="0"/>
        <v>1</v>
      </c>
      <c r="F8" s="49">
        <f t="shared" si="1"/>
        <v>10</v>
      </c>
      <c r="G8" s="49">
        <f t="shared" si="2"/>
        <v>2.2000000000000002</v>
      </c>
      <c r="H8" s="49">
        <f t="shared" si="3"/>
        <v>1</v>
      </c>
      <c r="I8" s="49">
        <f t="shared" si="4"/>
        <v>3.2</v>
      </c>
      <c r="J8" s="57"/>
      <c r="K8" s="58">
        <v>4</v>
      </c>
      <c r="L8" s="54">
        <v>11</v>
      </c>
      <c r="M8" s="48"/>
    </row>
    <row r="9" spans="1:13" ht="18" x14ac:dyDescent="0.35">
      <c r="B9" s="40" t="s">
        <v>21</v>
      </c>
      <c r="C9" s="40">
        <v>55777</v>
      </c>
      <c r="D9" s="49">
        <f t="shared" si="5"/>
        <v>55687</v>
      </c>
      <c r="E9" s="49">
        <f t="shared" si="0"/>
        <v>2</v>
      </c>
      <c r="F9" s="49">
        <f t="shared" si="1"/>
        <v>90</v>
      </c>
      <c r="G9" s="49">
        <f t="shared" si="2"/>
        <v>23</v>
      </c>
      <c r="H9" s="49">
        <f t="shared" si="3"/>
        <v>2</v>
      </c>
      <c r="I9" s="49">
        <f t="shared" si="4"/>
        <v>25</v>
      </c>
      <c r="J9" s="57"/>
      <c r="K9" s="59">
        <v>5</v>
      </c>
      <c r="L9" s="54">
        <v>15</v>
      </c>
      <c r="M9" s="48"/>
    </row>
    <row r="10" spans="1:13" ht="18" x14ac:dyDescent="0.35">
      <c r="B10" s="41" t="s">
        <v>22</v>
      </c>
      <c r="C10" s="40">
        <v>88888</v>
      </c>
      <c r="D10" s="49">
        <f t="shared" si="5"/>
        <v>55777</v>
      </c>
      <c r="E10" s="49">
        <f t="shared" si="0"/>
        <v>7</v>
      </c>
      <c r="F10" s="49">
        <f t="shared" si="1"/>
        <v>33111</v>
      </c>
      <c r="G10" s="49">
        <f t="shared" si="2"/>
        <v>48010.95</v>
      </c>
      <c r="H10" s="49">
        <f t="shared" si="3"/>
        <v>40</v>
      </c>
      <c r="I10" s="49">
        <f t="shared" si="4"/>
        <v>48050.95</v>
      </c>
      <c r="J10" s="57"/>
      <c r="K10" s="60">
        <v>6</v>
      </c>
      <c r="L10" s="54">
        <v>25</v>
      </c>
      <c r="M10" s="48"/>
    </row>
    <row r="11" spans="1:13" ht="18" x14ac:dyDescent="0.35">
      <c r="B11" s="42" t="s">
        <v>23</v>
      </c>
      <c r="C11" s="40">
        <v>99999</v>
      </c>
      <c r="D11" s="49">
        <f>IF(C11="","",IF(C10&gt;0,C10,""))</f>
        <v>88888</v>
      </c>
      <c r="E11" s="49">
        <f t="shared" si="0"/>
        <v>7</v>
      </c>
      <c r="F11" s="49">
        <f t="shared" si="1"/>
        <v>11111</v>
      </c>
      <c r="G11" s="49">
        <f t="shared" si="2"/>
        <v>16110.95</v>
      </c>
      <c r="H11" s="49">
        <f t="shared" si="3"/>
        <v>40</v>
      </c>
      <c r="I11" s="49">
        <f t="shared" si="4"/>
        <v>16150.95</v>
      </c>
      <c r="J11" s="57"/>
      <c r="K11" s="61">
        <v>7</v>
      </c>
      <c r="L11" s="54">
        <v>40</v>
      </c>
      <c r="M11" s="48"/>
    </row>
    <row r="12" spans="1:13" ht="18" x14ac:dyDescent="0.35">
      <c r="B12" s="40" t="s">
        <v>24</v>
      </c>
      <c r="C12" s="40"/>
      <c r="D12" s="49" t="str">
        <f t="shared" si="5"/>
        <v/>
      </c>
      <c r="E12" s="49" t="str">
        <f t="shared" si="0"/>
        <v/>
      </c>
      <c r="F12" s="49" t="str">
        <f t="shared" si="1"/>
        <v/>
      </c>
      <c r="G12" s="49" t="str">
        <f t="shared" si="2"/>
        <v/>
      </c>
      <c r="H12" s="49" t="str">
        <f t="shared" si="3"/>
        <v/>
      </c>
      <c r="I12" s="49" t="str">
        <f t="shared" si="4"/>
        <v/>
      </c>
      <c r="J12" s="62"/>
      <c r="K12" s="48"/>
      <c r="L12" s="48"/>
      <c r="M12" s="48"/>
    </row>
    <row r="13" spans="1:13" ht="18" x14ac:dyDescent="0.35">
      <c r="B13" s="40" t="s">
        <v>25</v>
      </c>
      <c r="C13" s="40"/>
      <c r="D13" s="49" t="str">
        <f t="shared" si="5"/>
        <v/>
      </c>
      <c r="E13" s="49" t="str">
        <f t="shared" si="0"/>
        <v/>
      </c>
      <c r="F13" s="49" t="str">
        <f t="shared" si="1"/>
        <v/>
      </c>
      <c r="G13" s="49" t="str">
        <f t="shared" si="2"/>
        <v/>
      </c>
      <c r="H13" s="49" t="str">
        <f t="shared" si="3"/>
        <v/>
      </c>
      <c r="I13" s="49" t="str">
        <f t="shared" si="4"/>
        <v/>
      </c>
      <c r="J13" s="48"/>
      <c r="K13" s="48"/>
      <c r="L13" s="48"/>
      <c r="M13" s="48"/>
    </row>
    <row r="14" spans="1:13" ht="18" x14ac:dyDescent="0.35">
      <c r="B14" s="40" t="s">
        <v>26</v>
      </c>
      <c r="C14" s="40"/>
      <c r="D14" s="49" t="str">
        <f t="shared" si="5"/>
        <v/>
      </c>
      <c r="E14" s="49" t="str">
        <f t="shared" si="0"/>
        <v/>
      </c>
      <c r="F14" s="49" t="str">
        <f t="shared" si="1"/>
        <v/>
      </c>
      <c r="G14" s="49" t="str">
        <f t="shared" si="2"/>
        <v/>
      </c>
      <c r="H14" s="49" t="str">
        <f t="shared" si="3"/>
        <v/>
      </c>
      <c r="I14" s="49" t="str">
        <f t="shared" si="4"/>
        <v/>
      </c>
      <c r="J14" s="43"/>
    </row>
    <row r="15" spans="1:13" ht="18" x14ac:dyDescent="0.35">
      <c r="B15" s="40" t="s">
        <v>27</v>
      </c>
      <c r="C15" s="40"/>
      <c r="D15" s="49" t="str">
        <f>IF(C15="","",IF(C14&gt;0,C14,""))</f>
        <v/>
      </c>
      <c r="E15" s="49" t="str">
        <f t="shared" si="0"/>
        <v/>
      </c>
      <c r="F15" s="49" t="str">
        <f>IF(C15="","",IF(C15&gt;0,C15-D15,""))</f>
        <v/>
      </c>
      <c r="G15" s="49" t="str">
        <f t="shared" si="2"/>
        <v/>
      </c>
      <c r="H15" s="49" t="str">
        <f t="shared" si="3"/>
        <v/>
      </c>
      <c r="I15" s="49" t="str">
        <f t="shared" si="4"/>
        <v/>
      </c>
    </row>
    <row r="16" spans="1:13" ht="18" x14ac:dyDescent="0.35">
      <c r="B16" s="40" t="s">
        <v>28</v>
      </c>
      <c r="C16" s="40"/>
      <c r="D16" s="49" t="str">
        <f t="shared" si="5"/>
        <v/>
      </c>
      <c r="E16" s="49" t="str">
        <f t="shared" si="0"/>
        <v/>
      </c>
      <c r="F16" s="49" t="str">
        <f t="shared" si="1"/>
        <v/>
      </c>
      <c r="G16" s="49" t="str">
        <f t="shared" si="2"/>
        <v/>
      </c>
      <c r="H16" s="49" t="str">
        <f t="shared" si="3"/>
        <v/>
      </c>
      <c r="I16" s="49" t="str">
        <f t="shared" si="4"/>
        <v/>
      </c>
    </row>
    <row r="17" spans="3:6" ht="33.6" x14ac:dyDescent="0.65">
      <c r="C17" s="34" t="s">
        <v>35</v>
      </c>
      <c r="E17" s="44"/>
      <c r="F17" s="44"/>
    </row>
    <row r="18" spans="3:6" ht="14.4" customHeight="1" x14ac:dyDescent="0.65">
      <c r="E18" s="44"/>
      <c r="F18" s="44"/>
    </row>
    <row r="19" spans="3:6" ht="14.4" customHeight="1" x14ac:dyDescent="0.65">
      <c r="E19" s="44"/>
      <c r="F19" s="44"/>
    </row>
    <row r="20" spans="3:6" ht="14.4" customHeight="1" x14ac:dyDescent="0.65">
      <c r="E20" s="44"/>
      <c r="F20" s="44"/>
    </row>
    <row r="21" spans="3:6" ht="14.4" customHeight="1" x14ac:dyDescent="0.65">
      <c r="E21" s="44"/>
      <c r="F21" s="44"/>
    </row>
    <row r="22" spans="3:6" ht="14.4" customHeight="1" x14ac:dyDescent="0.65">
      <c r="E22" s="44"/>
      <c r="F22" s="44"/>
    </row>
    <row r="23" spans="3:6" ht="14.4" customHeight="1" x14ac:dyDescent="0.65">
      <c r="E23" s="44"/>
      <c r="F23" s="44"/>
    </row>
  </sheetData>
  <sheetProtection sheet="1" objects="1" scenarios="1" formatCells="0"/>
  <mergeCells count="5">
    <mergeCell ref="C2:D2"/>
    <mergeCell ref="G3:I3"/>
    <mergeCell ref="J3:K3"/>
    <mergeCell ref="J5:J7"/>
    <mergeCell ref="F2:I2"/>
  </mergeCells>
  <conditionalFormatting sqref="B5:I16">
    <cfRule type="expression" dxfId="23" priority="3">
      <formula>$E5=7</formula>
    </cfRule>
    <cfRule type="expression" dxfId="22" priority="4">
      <formula>$E5=6</formula>
    </cfRule>
    <cfRule type="expression" dxfId="21" priority="5">
      <formula>$E5=5</formula>
    </cfRule>
    <cfRule type="expression" dxfId="20" priority="6">
      <formula>$E5=4</formula>
    </cfRule>
    <cfRule type="expression" dxfId="19" priority="7">
      <formula>$E5=3</formula>
    </cfRule>
    <cfRule type="expression" dxfId="18" priority="8">
      <formula>$E5=2</formula>
    </cfRule>
  </conditionalFormatting>
  <conditionalFormatting sqref="E5:E16">
    <cfRule type="aboveAverage" dxfId="17" priority="1" aboveAverage="0"/>
    <cfRule type="aboveAverage" dxfId="16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5"/>
  <sheetViews>
    <sheetView rightToLeft="1" tabSelected="1" zoomScaleNormal="100" workbookViewId="0">
      <selection activeCell="C12" sqref="C12"/>
    </sheetView>
  </sheetViews>
  <sheetFormatPr defaultRowHeight="14.4" x14ac:dyDescent="0.3"/>
  <cols>
    <col min="1" max="1" width="2" customWidth="1"/>
    <col min="2" max="2" width="9.33203125" bestFit="1" customWidth="1"/>
    <col min="3" max="3" width="13.33203125" customWidth="1"/>
    <col min="4" max="4" width="14.44140625" customWidth="1"/>
    <col min="5" max="5" width="8.77734375" customWidth="1"/>
    <col min="6" max="6" width="10.5546875" customWidth="1"/>
    <col min="7" max="7" width="15.109375" customWidth="1"/>
    <col min="8" max="8" width="2.6640625" customWidth="1"/>
    <col min="9" max="9" width="8.77734375" customWidth="1"/>
    <col min="10" max="10" width="20.77734375" customWidth="1"/>
    <col min="11" max="11" width="13.88671875" bestFit="1" customWidth="1"/>
    <col min="12" max="12" width="13.5546875" bestFit="1" customWidth="1"/>
    <col min="13" max="13" width="3" bestFit="1" customWidth="1"/>
  </cols>
  <sheetData>
    <row r="2" spans="1:13" ht="21" x14ac:dyDescent="0.4">
      <c r="A2" s="48"/>
      <c r="B2" s="48"/>
      <c r="C2" s="81" t="s">
        <v>34</v>
      </c>
      <c r="D2" s="81"/>
      <c r="E2" s="48"/>
      <c r="F2" s="64" t="s">
        <v>36</v>
      </c>
      <c r="G2" s="64"/>
      <c r="H2" s="48"/>
      <c r="I2" s="48"/>
      <c r="J2" s="48"/>
      <c r="K2" s="48"/>
      <c r="L2" s="48"/>
      <c r="M2" s="48"/>
    </row>
    <row r="3" spans="1:13" s="8" customFormat="1" ht="18" x14ac:dyDescent="0.35">
      <c r="A3" s="50"/>
      <c r="B3" s="50"/>
      <c r="C3" s="47" t="s">
        <v>33</v>
      </c>
      <c r="D3" s="50">
        <v>44444</v>
      </c>
      <c r="E3" s="50"/>
      <c r="F3" s="50"/>
      <c r="G3" s="78" t="s">
        <v>13</v>
      </c>
      <c r="H3" s="78"/>
      <c r="I3" s="78"/>
      <c r="J3" s="65" t="s">
        <v>59</v>
      </c>
      <c r="K3" s="65" t="s">
        <v>58</v>
      </c>
      <c r="L3" s="65" t="s">
        <v>57</v>
      </c>
      <c r="M3" s="50"/>
    </row>
    <row r="4" spans="1:13" ht="18" x14ac:dyDescent="0.35">
      <c r="A4" s="66">
        <v>1</v>
      </c>
      <c r="B4" s="45" t="s">
        <v>16</v>
      </c>
      <c r="C4" s="45" t="s">
        <v>31</v>
      </c>
      <c r="D4" s="45" t="s">
        <v>32</v>
      </c>
      <c r="E4" s="67" t="s">
        <v>1</v>
      </c>
      <c r="F4" s="68" t="s">
        <v>2</v>
      </c>
      <c r="G4" s="69" t="s">
        <v>30</v>
      </c>
      <c r="H4" s="51">
        <v>1</v>
      </c>
      <c r="I4" s="52" t="s">
        <v>1</v>
      </c>
      <c r="J4" s="52" t="s">
        <v>29</v>
      </c>
      <c r="K4" s="70" t="s">
        <v>5</v>
      </c>
      <c r="L4" s="46" t="s">
        <v>3</v>
      </c>
      <c r="M4" s="48"/>
    </row>
    <row r="5" spans="1:13" ht="18" x14ac:dyDescent="0.35">
      <c r="A5" s="48"/>
      <c r="B5" s="46" t="s">
        <v>17</v>
      </c>
      <c r="C5" s="40">
        <v>44533</v>
      </c>
      <c r="D5" s="46">
        <f>IF(C5="","",IF(C5&gt;0,D3,""))</f>
        <v>44444</v>
      </c>
      <c r="E5" s="46">
        <f>IF(C5="","",IF(F5&lt;=50,1,IF(OR(F5=51,F5&lt;=100),2,IF(OR(F5=101,F5&lt;=200),3,IF(OR(F5=201,F5&lt;=350),4,IF(OR(F5=351,F5&lt;=650),5,IF(OR(F5=651,F5&lt;=1000),6,IF(F5&gt;1000,7,""))))))))</f>
        <v>2</v>
      </c>
      <c r="F5" s="46">
        <f>IF(C5="","",IF(C5&gt;0,C5-D5,""))</f>
        <v>89</v>
      </c>
      <c r="G5" s="63">
        <f>IF(F5="","",IF(F5&lt;=50,F5*$K$5+$L$5,IF(F5&lt;=100,50*$K$5+$L$5+(F5-50)*$K$6+$L$6,IF(F5&lt;=200,F5*$K$7+$L$7,IF(F5&lt;=350,200*$K$7+$L$7+(F5-200)*$K$8+$L$8,IF(F5&lt;=650,200*$K$7+$L$7+150*$K$8+$L$8+(F5-350)*$K$9+$L$9,IF(F5&lt;=1000,200*$K$7+$L$7+150*$K$8+$L$8+300*$K$9+$L$9+(F5-650)*$K$10+$L$10,IF(F5&gt;1000,F5*$K$11+$L$11)))))))/100)</f>
        <v>25.7</v>
      </c>
      <c r="H5" s="79"/>
      <c r="I5" s="53">
        <v>1</v>
      </c>
      <c r="J5" s="71" t="s">
        <v>0</v>
      </c>
      <c r="K5" s="71">
        <v>22</v>
      </c>
      <c r="L5" s="72">
        <v>100</v>
      </c>
      <c r="M5" s="54">
        <v>1</v>
      </c>
    </row>
    <row r="6" spans="1:13" ht="18" x14ac:dyDescent="0.35">
      <c r="A6" s="48"/>
      <c r="B6" s="46" t="s">
        <v>18</v>
      </c>
      <c r="C6" s="40">
        <v>44655</v>
      </c>
      <c r="D6" s="46">
        <f>IF(C6="","",IF(C5&gt;0,C5,""))</f>
        <v>44533</v>
      </c>
      <c r="E6" s="46">
        <f t="shared" ref="E6:E16" si="0">IF(C6="","",IF(F6&lt;=50,1,IF(OR(F6=51,F6&lt;=100),2,IF(OR(F6=101,F6&lt;=200),3,IF(OR(F6=201,F6&lt;=350),4,IF(OR(F6=351,F6&lt;=650),5,IF(OR(F6=651,F6&lt;=1000),6,IF(F6&gt;1000,7,""))))))))</f>
        <v>3</v>
      </c>
      <c r="F6" s="46">
        <f t="shared" ref="F6:F16" si="1">IF(C6="","",IF(C6&gt;0,C6-D6,""))</f>
        <v>122</v>
      </c>
      <c r="G6" s="63">
        <f t="shared" ref="G6:G16" si="2">IF(F6="","",IF(F6&lt;=50,F6*$K$5+$L$5,IF(F6&lt;=100,50*$K$5+$L$5+(F6-50)*$K$6+$L$6,IF(F6&lt;=200,F6*$K$7+$L$7,IF(F6&lt;=350,200*$K$7+$L$7+(F6-200)*$K$8+$L$8,IF(F6&lt;=650,200*$K$7+$L$7+150*$K$8+$L$8+(F6-350)*$K$9+$L$9,IF(F6&lt;=1000,200*$K$7+$L$7+150*$K$8+$L$8+300*$K$9+$L$9+(F6-650)*$K$10+$L$10,IF(F6&gt;1000,F6*$K$11+$L$11)))))))/100)</f>
        <v>49.92</v>
      </c>
      <c r="H6" s="79"/>
      <c r="I6" s="55">
        <v>2</v>
      </c>
      <c r="J6" s="71" t="s">
        <v>7</v>
      </c>
      <c r="K6" s="71">
        <v>30</v>
      </c>
      <c r="L6" s="72">
        <v>200</v>
      </c>
      <c r="M6" s="54">
        <v>2</v>
      </c>
    </row>
    <row r="7" spans="1:13" ht="18" x14ac:dyDescent="0.35">
      <c r="A7" s="48"/>
      <c r="B7" s="46" t="s">
        <v>19</v>
      </c>
      <c r="C7" s="40">
        <v>55677</v>
      </c>
      <c r="D7" s="46">
        <f t="shared" ref="D7:D16" si="3">IF(C7="","",IF(C6&gt;0,C6,""))</f>
        <v>44655</v>
      </c>
      <c r="E7" s="46">
        <f t="shared" si="0"/>
        <v>7</v>
      </c>
      <c r="F7" s="46">
        <f t="shared" si="1"/>
        <v>11022</v>
      </c>
      <c r="G7" s="63">
        <f t="shared" si="2"/>
        <v>16021.9</v>
      </c>
      <c r="H7" s="79"/>
      <c r="I7" s="56">
        <v>3</v>
      </c>
      <c r="J7" s="71" t="s">
        <v>8</v>
      </c>
      <c r="K7" s="71">
        <v>36</v>
      </c>
      <c r="L7" s="72">
        <v>600</v>
      </c>
      <c r="M7" s="54">
        <v>6</v>
      </c>
    </row>
    <row r="8" spans="1:13" ht="18" x14ac:dyDescent="0.35">
      <c r="A8" s="48"/>
      <c r="B8" s="46" t="s">
        <v>20</v>
      </c>
      <c r="C8" s="40">
        <v>55687</v>
      </c>
      <c r="D8" s="46">
        <f t="shared" si="3"/>
        <v>55677</v>
      </c>
      <c r="E8" s="46">
        <f t="shared" si="0"/>
        <v>1</v>
      </c>
      <c r="F8" s="46">
        <f t="shared" si="1"/>
        <v>10</v>
      </c>
      <c r="G8" s="63">
        <f t="shared" si="2"/>
        <v>3.2</v>
      </c>
      <c r="H8" s="57"/>
      <c r="I8" s="58">
        <v>4</v>
      </c>
      <c r="J8" s="71" t="s">
        <v>9</v>
      </c>
      <c r="K8" s="71">
        <v>70</v>
      </c>
      <c r="L8" s="72">
        <v>1100</v>
      </c>
      <c r="M8" s="54">
        <v>11</v>
      </c>
    </row>
    <row r="9" spans="1:13" ht="18" x14ac:dyDescent="0.35">
      <c r="A9" s="48"/>
      <c r="B9" s="46" t="s">
        <v>21</v>
      </c>
      <c r="C9" s="40">
        <v>55777</v>
      </c>
      <c r="D9" s="46">
        <f t="shared" si="3"/>
        <v>55687</v>
      </c>
      <c r="E9" s="46">
        <f t="shared" si="0"/>
        <v>2</v>
      </c>
      <c r="F9" s="46">
        <f t="shared" si="1"/>
        <v>90</v>
      </c>
      <c r="G9" s="63">
        <f t="shared" si="2"/>
        <v>26</v>
      </c>
      <c r="H9" s="57"/>
      <c r="I9" s="59">
        <v>5</v>
      </c>
      <c r="J9" s="71" t="s">
        <v>10</v>
      </c>
      <c r="K9" s="71">
        <v>90</v>
      </c>
      <c r="L9" s="72">
        <v>1500</v>
      </c>
      <c r="M9" s="54">
        <v>15</v>
      </c>
    </row>
    <row r="10" spans="1:13" ht="18" x14ac:dyDescent="0.35">
      <c r="A10" s="48"/>
      <c r="B10" s="73" t="s">
        <v>22</v>
      </c>
      <c r="C10" s="40">
        <v>88888</v>
      </c>
      <c r="D10" s="46">
        <f t="shared" si="3"/>
        <v>55777</v>
      </c>
      <c r="E10" s="46">
        <f t="shared" si="0"/>
        <v>7</v>
      </c>
      <c r="F10" s="46">
        <f t="shared" si="1"/>
        <v>33111</v>
      </c>
      <c r="G10" s="63">
        <f t="shared" si="2"/>
        <v>48050.95</v>
      </c>
      <c r="H10" s="57"/>
      <c r="I10" s="60">
        <v>6</v>
      </c>
      <c r="J10" s="71" t="s">
        <v>11</v>
      </c>
      <c r="K10" s="71">
        <v>135</v>
      </c>
      <c r="L10" s="72">
        <v>2500</v>
      </c>
      <c r="M10" s="54">
        <v>25</v>
      </c>
    </row>
    <row r="11" spans="1:13" ht="18" x14ac:dyDescent="0.35">
      <c r="A11" s="48"/>
      <c r="B11" s="72" t="s">
        <v>23</v>
      </c>
      <c r="C11" s="40">
        <v>88938</v>
      </c>
      <c r="D11" s="46">
        <f t="shared" si="3"/>
        <v>88888</v>
      </c>
      <c r="E11" s="46">
        <f t="shared" si="0"/>
        <v>1</v>
      </c>
      <c r="F11" s="46">
        <f t="shared" si="1"/>
        <v>50</v>
      </c>
      <c r="G11" s="63">
        <f t="shared" si="2"/>
        <v>12</v>
      </c>
      <c r="H11" s="57"/>
      <c r="I11" s="61">
        <v>7</v>
      </c>
      <c r="J11" s="71" t="s">
        <v>4</v>
      </c>
      <c r="K11" s="71">
        <v>145</v>
      </c>
      <c r="L11" s="72">
        <v>4000</v>
      </c>
      <c r="M11" s="54">
        <v>40</v>
      </c>
    </row>
    <row r="12" spans="1:13" ht="18" x14ac:dyDescent="0.35">
      <c r="A12" s="48"/>
      <c r="B12" s="46" t="s">
        <v>24</v>
      </c>
      <c r="C12" s="40"/>
      <c r="D12" s="46" t="str">
        <f t="shared" si="3"/>
        <v/>
      </c>
      <c r="E12" s="46" t="str">
        <f t="shared" si="0"/>
        <v/>
      </c>
      <c r="F12" s="46" t="str">
        <f t="shared" si="1"/>
        <v/>
      </c>
      <c r="G12" s="63" t="str">
        <f t="shared" si="2"/>
        <v/>
      </c>
      <c r="H12" s="62"/>
      <c r="I12" s="48"/>
      <c r="J12" s="48"/>
      <c r="K12" s="48"/>
      <c r="L12" s="48"/>
      <c r="M12" s="48"/>
    </row>
    <row r="13" spans="1:13" ht="18" x14ac:dyDescent="0.35">
      <c r="A13" s="48"/>
      <c r="B13" s="46" t="s">
        <v>25</v>
      </c>
      <c r="C13" s="40"/>
      <c r="D13" s="46" t="str">
        <f t="shared" si="3"/>
        <v/>
      </c>
      <c r="E13" s="46" t="str">
        <f t="shared" si="0"/>
        <v/>
      </c>
      <c r="F13" s="46" t="str">
        <f t="shared" si="1"/>
        <v/>
      </c>
      <c r="G13" s="63" t="str">
        <f t="shared" si="2"/>
        <v/>
      </c>
      <c r="H13" s="48"/>
      <c r="I13" s="48"/>
      <c r="J13" s="48"/>
      <c r="K13" s="48"/>
      <c r="L13" s="48"/>
      <c r="M13" s="48"/>
    </row>
    <row r="14" spans="1:13" ht="18" x14ac:dyDescent="0.35">
      <c r="A14" s="48"/>
      <c r="B14" s="46" t="s">
        <v>26</v>
      </c>
      <c r="C14" s="40"/>
      <c r="D14" s="46" t="str">
        <f t="shared" si="3"/>
        <v/>
      </c>
      <c r="E14" s="46" t="str">
        <f t="shared" si="0"/>
        <v/>
      </c>
      <c r="F14" s="46" t="str">
        <f t="shared" si="1"/>
        <v/>
      </c>
      <c r="G14" s="63" t="str">
        <f t="shared" si="2"/>
        <v/>
      </c>
      <c r="H14" s="62"/>
      <c r="I14" s="48"/>
      <c r="J14" s="48"/>
      <c r="K14" s="48"/>
      <c r="L14" s="48"/>
      <c r="M14" s="48"/>
    </row>
    <row r="15" spans="1:13" ht="18" x14ac:dyDescent="0.35">
      <c r="A15" s="48"/>
      <c r="B15" s="46" t="s">
        <v>27</v>
      </c>
      <c r="C15" s="40"/>
      <c r="D15" s="46" t="str">
        <f t="shared" si="3"/>
        <v/>
      </c>
      <c r="E15" s="46" t="str">
        <f t="shared" si="0"/>
        <v/>
      </c>
      <c r="F15" s="46" t="str">
        <f t="shared" si="1"/>
        <v/>
      </c>
      <c r="G15" s="63" t="str">
        <f t="shared" si="2"/>
        <v/>
      </c>
      <c r="H15" s="48"/>
      <c r="I15" s="48"/>
      <c r="J15" s="48"/>
      <c r="K15" s="48"/>
      <c r="L15" s="48"/>
      <c r="M15" s="48"/>
    </row>
    <row r="16" spans="1:13" ht="18" x14ac:dyDescent="0.35">
      <c r="A16" s="48"/>
      <c r="B16" s="46" t="s">
        <v>28</v>
      </c>
      <c r="C16" s="40"/>
      <c r="D16" s="46" t="str">
        <f t="shared" si="3"/>
        <v/>
      </c>
      <c r="E16" s="46" t="str">
        <f t="shared" si="0"/>
        <v/>
      </c>
      <c r="F16" s="46" t="str">
        <f t="shared" si="1"/>
        <v/>
      </c>
      <c r="G16" s="63" t="str">
        <f t="shared" si="2"/>
        <v/>
      </c>
      <c r="H16" s="48"/>
      <c r="I16" s="48"/>
      <c r="J16" s="48"/>
      <c r="K16" s="48"/>
      <c r="L16" s="48"/>
      <c r="M16" s="48"/>
    </row>
    <row r="17" spans="1:13" ht="26.4" customHeight="1" x14ac:dyDescent="0.65">
      <c r="A17" s="48"/>
      <c r="B17" s="48"/>
      <c r="C17" s="34" t="s">
        <v>35</v>
      </c>
      <c r="D17" s="48"/>
      <c r="E17" s="74"/>
      <c r="F17" s="74"/>
      <c r="G17" s="48"/>
      <c r="H17" s="48"/>
      <c r="I17" s="48"/>
      <c r="J17" s="48"/>
      <c r="K17" s="48"/>
      <c r="L17" s="48"/>
      <c r="M17" s="48"/>
    </row>
    <row r="18" spans="1:13" ht="14.4" customHeight="1" x14ac:dyDescent="0.65">
      <c r="A18" s="48"/>
      <c r="B18" s="48"/>
      <c r="C18" s="32"/>
      <c r="D18" s="48"/>
      <c r="E18" s="74"/>
      <c r="F18" s="74"/>
      <c r="G18" s="48"/>
      <c r="H18" s="48"/>
      <c r="I18" s="48"/>
      <c r="J18" s="48"/>
      <c r="K18" s="48"/>
      <c r="L18" s="48"/>
      <c r="M18" s="48"/>
    </row>
    <row r="19" spans="1:13" ht="14.4" customHeight="1" x14ac:dyDescent="0.65">
      <c r="C19" s="32"/>
      <c r="E19" s="20"/>
      <c r="F19" s="20"/>
    </row>
    <row r="20" spans="1:13" ht="14.4" customHeight="1" x14ac:dyDescent="0.65">
      <c r="C20" s="32"/>
      <c r="E20" s="20"/>
      <c r="F20" s="20"/>
    </row>
    <row r="21" spans="1:13" ht="14.4" customHeight="1" x14ac:dyDescent="0.65">
      <c r="C21" s="32"/>
      <c r="E21" s="20"/>
      <c r="F21" s="20"/>
    </row>
    <row r="22" spans="1:13" ht="14.4" customHeight="1" x14ac:dyDescent="0.65">
      <c r="C22" s="32"/>
      <c r="E22" s="20"/>
      <c r="F22" s="20"/>
    </row>
    <row r="23" spans="1:13" ht="14.4" customHeight="1" x14ac:dyDescent="0.65">
      <c r="C23" s="32"/>
      <c r="E23" s="20"/>
      <c r="F23" s="20"/>
    </row>
    <row r="24" spans="1:13" x14ac:dyDescent="0.3">
      <c r="C24" s="32"/>
    </row>
    <row r="25" spans="1:13" x14ac:dyDescent="0.3">
      <c r="C25" s="32"/>
    </row>
    <row r="26" spans="1:13" x14ac:dyDescent="0.3">
      <c r="C26" s="32"/>
    </row>
    <row r="27" spans="1:13" x14ac:dyDescent="0.3">
      <c r="C27" s="32"/>
    </row>
    <row r="28" spans="1:13" x14ac:dyDescent="0.3">
      <c r="C28" s="32"/>
    </row>
    <row r="29" spans="1:13" x14ac:dyDescent="0.3">
      <c r="C29" s="32"/>
    </row>
    <row r="30" spans="1:13" x14ac:dyDescent="0.3">
      <c r="C30" s="32"/>
    </row>
    <row r="31" spans="1:13" x14ac:dyDescent="0.3">
      <c r="C31" s="32"/>
    </row>
    <row r="32" spans="1:13" x14ac:dyDescent="0.3">
      <c r="C32" s="32"/>
    </row>
    <row r="33" spans="3:3" x14ac:dyDescent="0.3">
      <c r="C33" s="32"/>
    </row>
    <row r="34" spans="3:3" x14ac:dyDescent="0.3">
      <c r="C34" s="32"/>
    </row>
    <row r="35" spans="3:3" x14ac:dyDescent="0.3">
      <c r="C35" s="32"/>
    </row>
    <row r="36" spans="3:3" x14ac:dyDescent="0.3">
      <c r="C36" s="32"/>
    </row>
    <row r="37" spans="3:3" x14ac:dyDescent="0.3">
      <c r="C37" s="32"/>
    </row>
    <row r="38" spans="3:3" x14ac:dyDescent="0.3">
      <c r="C38" s="32"/>
    </row>
    <row r="39" spans="3:3" x14ac:dyDescent="0.3">
      <c r="C39" s="32"/>
    </row>
    <row r="40" spans="3:3" x14ac:dyDescent="0.3">
      <c r="C40" s="32"/>
    </row>
    <row r="41" spans="3:3" x14ac:dyDescent="0.3">
      <c r="C41" s="32"/>
    </row>
    <row r="42" spans="3:3" x14ac:dyDescent="0.3">
      <c r="C42" s="32"/>
    </row>
    <row r="43" spans="3:3" x14ac:dyDescent="0.3">
      <c r="C43" s="32"/>
    </row>
    <row r="44" spans="3:3" x14ac:dyDescent="0.3">
      <c r="C44" s="32"/>
    </row>
    <row r="45" spans="3:3" x14ac:dyDescent="0.3">
      <c r="C45" s="32"/>
    </row>
    <row r="46" spans="3:3" x14ac:dyDescent="0.3">
      <c r="C46" s="32"/>
    </row>
    <row r="47" spans="3:3" x14ac:dyDescent="0.3">
      <c r="C47" s="32"/>
    </row>
    <row r="48" spans="3:3" x14ac:dyDescent="0.3">
      <c r="C48" s="32"/>
    </row>
    <row r="49" spans="3:3" x14ac:dyDescent="0.3">
      <c r="C49" s="32"/>
    </row>
    <row r="50" spans="3:3" x14ac:dyDescent="0.3">
      <c r="C50" s="32"/>
    </row>
    <row r="51" spans="3:3" x14ac:dyDescent="0.3">
      <c r="C51" s="32"/>
    </row>
    <row r="52" spans="3:3" x14ac:dyDescent="0.3">
      <c r="C52" s="32"/>
    </row>
    <row r="53" spans="3:3" x14ac:dyDescent="0.3">
      <c r="C53" s="32"/>
    </row>
    <row r="54" spans="3:3" x14ac:dyDescent="0.3">
      <c r="C54" s="32"/>
    </row>
    <row r="55" spans="3:3" x14ac:dyDescent="0.3">
      <c r="C55" s="32"/>
    </row>
  </sheetData>
  <sheetProtection sheet="1" objects="1" scenarios="1" formatCells="0"/>
  <mergeCells count="3">
    <mergeCell ref="C2:D2"/>
    <mergeCell ref="G3:I3"/>
    <mergeCell ref="H5:H7"/>
  </mergeCells>
  <conditionalFormatting sqref="B5:G16">
    <cfRule type="expression" dxfId="15" priority="3">
      <formula>$E5=7</formula>
    </cfRule>
    <cfRule type="expression" dxfId="14" priority="4">
      <formula>$E5=6</formula>
    </cfRule>
    <cfRule type="expression" dxfId="13" priority="5">
      <formula>$E5=5</formula>
    </cfRule>
    <cfRule type="expression" dxfId="12" priority="6">
      <formula>$E5=4</formula>
    </cfRule>
    <cfRule type="expression" dxfId="11" priority="7">
      <formula>$E5=3</formula>
    </cfRule>
    <cfRule type="expression" dxfId="10" priority="8">
      <formula>$E5=2</formula>
    </cfRule>
  </conditionalFormatting>
  <conditionalFormatting sqref="E5:E16">
    <cfRule type="aboveAverage" dxfId="9" priority="1" aboveAverage="0"/>
    <cfRule type="aboveAverage" dxfId="8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N23"/>
  <sheetViews>
    <sheetView rightToLeft="1" topLeftCell="B1" zoomScale="90" zoomScaleNormal="90" workbookViewId="0">
      <selection activeCell="F25" sqref="F25"/>
    </sheetView>
  </sheetViews>
  <sheetFormatPr defaultRowHeight="14.4" x14ac:dyDescent="0.3"/>
  <cols>
    <col min="1" max="1" width="2" customWidth="1"/>
    <col min="2" max="2" width="6.77734375" customWidth="1"/>
    <col min="3" max="3" width="8.77734375" customWidth="1"/>
    <col min="4" max="4" width="10.5546875" customWidth="1"/>
    <col min="5" max="5" width="20.44140625" customWidth="1"/>
    <col min="6" max="6" width="13.5546875" customWidth="1"/>
    <col min="7" max="7" width="14.33203125" customWidth="1"/>
    <col min="8" max="8" width="15.109375" customWidth="1"/>
    <col min="9" max="9" width="2.6640625" customWidth="1"/>
    <col min="10" max="10" width="8.77734375" customWidth="1"/>
    <col min="11" max="11" width="20.77734375" customWidth="1"/>
    <col min="12" max="12" width="13.88671875" bestFit="1" customWidth="1"/>
    <col min="13" max="13" width="13.5546875" bestFit="1" customWidth="1"/>
    <col min="14" max="14" width="3" bestFit="1" customWidth="1"/>
  </cols>
  <sheetData>
    <row r="3" spans="1:14" s="8" customFormat="1" ht="18" x14ac:dyDescent="0.35">
      <c r="E3" s="82" t="s">
        <v>12</v>
      </c>
      <c r="F3" s="82"/>
      <c r="G3" s="82"/>
      <c r="H3" s="84" t="s">
        <v>13</v>
      </c>
      <c r="I3" s="84"/>
      <c r="J3" s="84"/>
      <c r="K3" s="83" t="s">
        <v>14</v>
      </c>
      <c r="L3" s="83"/>
      <c r="M3" s="28"/>
    </row>
    <row r="4" spans="1:14" ht="18" x14ac:dyDescent="0.35">
      <c r="A4" s="26">
        <v>1</v>
      </c>
      <c r="B4" s="24" t="s">
        <v>16</v>
      </c>
      <c r="C4" s="23" t="s">
        <v>1</v>
      </c>
      <c r="D4" s="16" t="s">
        <v>2</v>
      </c>
      <c r="E4" s="22" t="s">
        <v>6</v>
      </c>
      <c r="F4" s="22" t="s">
        <v>3</v>
      </c>
      <c r="G4" s="22" t="s">
        <v>15</v>
      </c>
      <c r="H4" s="21" t="s">
        <v>30</v>
      </c>
      <c r="I4" s="27">
        <v>1</v>
      </c>
      <c r="J4" s="7" t="s">
        <v>1</v>
      </c>
      <c r="K4" s="7" t="s">
        <v>29</v>
      </c>
      <c r="L4" s="3" t="s">
        <v>5</v>
      </c>
      <c r="M4" s="2" t="s">
        <v>3</v>
      </c>
    </row>
    <row r="5" spans="1:14" ht="18" x14ac:dyDescent="0.35">
      <c r="B5" s="2" t="s">
        <v>17</v>
      </c>
      <c r="C5" s="2">
        <f>IF(D5="","",IF(D5&lt;=50,1,IF(OR(D5=51,D5&lt;=100),2,IF(OR(D5=101,D5&lt;=200),3,IF(OR(D5=201,D5&lt;=350),4,IF(OR(D5=351,D5&lt;=650),5,IF(OR(D5=651,D5&lt;=1000),6,IF(D5&gt;1000,7,""))))))))</f>
        <v>2</v>
      </c>
      <c r="D5" s="2">
        <v>99</v>
      </c>
      <c r="E5" s="2">
        <f>IF(D5="","",IF(D5&lt;=50,D5*22,IF(D5&lt;=100,50*22+(D5-50)*30,IF(D5&lt;=200,D5*36,IF(D5&lt;=350,200*36+(D5-200)*70,IF(D5&lt;=650,200*36+150*70+(D5-350)*90,IF(D5&lt;=1000,200*36+150*70+300*90+(D5-650)*135,IF(D5&gt;1000,D5*145)))))))/100)</f>
        <v>25.7</v>
      </c>
      <c r="F5" s="2">
        <f>IF(D5="","",IF(D5=0,0,IF(D5&lt;=50,1,IF(D5&lt;=100,2,IF(D5&lt;=200,6,IF(D5&lt;=350,11,IF(D5&lt;=650,15,IF(D5&lt;=1000,25,IF(D5&gt;1000,40,"")))))))))</f>
        <v>2</v>
      </c>
      <c r="G5" s="2">
        <f>IF(D5="","",SUM(F5+E5))</f>
        <v>27.7</v>
      </c>
      <c r="H5" s="6">
        <f>IF(D5="","",IF(D5&lt;=50,D5*$L$5+$M$5,IF(D5&lt;=100,50*$L$5+$M$5+(D5-50)*$L$6+$M$6,IF(D5&lt;=200,D5*$L$7+$M$7,IF(D5&lt;=350,200*$L$7+$M$7+(D5-200)*$L$8+$M$8,IF(D5&lt;=650,200*$L$7+$M$7+150*$L$8+$M$8+(D5-350)*$L$9+$M$9,IF(D5&lt;=1000,200*$L$7+$M$7+150*$L$8+$M$8+300*$L$9+$M$9+(D5-650)*$L$10+$M$10,IF(D5&gt;1000,D5*$L$11+$M$11)))))))/100)</f>
        <v>28.7</v>
      </c>
      <c r="I5" s="85"/>
      <c r="J5" s="9">
        <v>1</v>
      </c>
      <c r="K5" s="5" t="s">
        <v>0</v>
      </c>
      <c r="L5" s="5">
        <v>22</v>
      </c>
      <c r="M5" s="4">
        <v>100</v>
      </c>
      <c r="N5" s="25">
        <v>1</v>
      </c>
    </row>
    <row r="6" spans="1:14" ht="18" x14ac:dyDescent="0.35">
      <c r="B6" s="2" t="s">
        <v>18</v>
      </c>
      <c r="C6" s="2">
        <f t="shared" ref="C6:C16" si="0">IF(D6="","",IF(D6&lt;=50,1,IF(OR(D6=51,D6&lt;=100),2,IF(OR(D6=101,D6&lt;=200),3,IF(OR(D6=201,D6&lt;=350),4,IF(OR(D6=351,D6&lt;=650),5,IF(OR(D6=651,D6&lt;=1000),6,IF(D6&gt;1000,7,""))))))))</f>
        <v>7</v>
      </c>
      <c r="D6" s="2">
        <v>1111</v>
      </c>
      <c r="E6" s="2">
        <f t="shared" ref="E6:E11" si="1">IF(D6="","",IF(D6&lt;=50,D6*22,IF(D6&lt;=100,50*22+(D6-50)*30,IF(D6&lt;=200,D6*36,IF(D6&lt;=350,200*36+(D6-200)*70,IF(D6&lt;=650,200*36+150*70+(D6-350)*90,IF(D6&lt;=1000,200*36+150*70+300*90+(D6-650)*135,IF(D6&gt;1000,D6*145)))))))/100)</f>
        <v>1610.95</v>
      </c>
      <c r="F6" s="2">
        <f t="shared" ref="F6:F16" si="2">IF(D6="","",IF(D6=0,0,IF(D6&lt;=50,1,IF(D6&lt;=100,2,IF(D6&lt;=200,6,IF(D6&lt;=350,11,IF(D6&lt;=650,15,IF(D6&lt;=1000,25,IF(D6&gt;1000,40,"")))))))))</f>
        <v>40</v>
      </c>
      <c r="G6" s="2">
        <f t="shared" ref="G6:G16" si="3">IF(D6="","",SUM(F6+E6))</f>
        <v>1650.95</v>
      </c>
      <c r="H6" s="6">
        <f t="shared" ref="H6:H11" si="4">IF(D6="","",IF(D6&lt;=50,D6*$L$5+$M$5,IF(D6&lt;=100,50*$L$5+$M$5+(D6-50)*$L$6+$M$6,IF(D6&lt;=200,D6*$L$7+$M$7,IF(D6&lt;=350,200*$L$7+$M$7+(D6-200)*$L$8+$M$8,IF(D6&lt;=650,200*$L$7+$M$7+150*$L$8+$M$8+(D6-350)*$L$9+$M$9,IF(D6&lt;=1000,200*$L$7+$M$7+150*$L$8+$M$8+300*$L$9+$M$9+(D6-650)*$L$10+$M$10,IF(D6&gt;1000,D6*$L$11+$M$11)))))))/100)</f>
        <v>1650.95</v>
      </c>
      <c r="I6" s="85"/>
      <c r="J6" s="15">
        <v>2</v>
      </c>
      <c r="K6" s="5" t="s">
        <v>7</v>
      </c>
      <c r="L6" s="5">
        <v>30</v>
      </c>
      <c r="M6" s="4">
        <v>200</v>
      </c>
      <c r="N6" s="25">
        <v>2</v>
      </c>
    </row>
    <row r="7" spans="1:14" ht="18" x14ac:dyDescent="0.35">
      <c r="B7" s="2" t="s">
        <v>19</v>
      </c>
      <c r="C7" s="2">
        <f t="shared" si="0"/>
        <v>3</v>
      </c>
      <c r="D7" s="2">
        <v>170</v>
      </c>
      <c r="E7" s="2">
        <f t="shared" si="1"/>
        <v>61.2</v>
      </c>
      <c r="F7" s="2">
        <f t="shared" si="2"/>
        <v>6</v>
      </c>
      <c r="G7" s="2">
        <f t="shared" si="3"/>
        <v>67.2</v>
      </c>
      <c r="H7" s="6">
        <f t="shared" si="4"/>
        <v>67.2</v>
      </c>
      <c r="I7" s="85"/>
      <c r="J7" s="14">
        <v>3</v>
      </c>
      <c r="K7" s="5" t="s">
        <v>8</v>
      </c>
      <c r="L7" s="5">
        <v>36</v>
      </c>
      <c r="M7" s="4">
        <v>600</v>
      </c>
      <c r="N7" s="25">
        <v>6</v>
      </c>
    </row>
    <row r="8" spans="1:14" ht="18" x14ac:dyDescent="0.35">
      <c r="B8" s="2" t="s">
        <v>20</v>
      </c>
      <c r="C8" s="2">
        <f t="shared" si="0"/>
        <v>4</v>
      </c>
      <c r="D8" s="2">
        <v>280</v>
      </c>
      <c r="E8" s="2">
        <f t="shared" si="1"/>
        <v>128</v>
      </c>
      <c r="F8" s="2">
        <f t="shared" si="2"/>
        <v>11</v>
      </c>
      <c r="G8" s="2">
        <f t="shared" si="3"/>
        <v>139</v>
      </c>
      <c r="H8" s="6">
        <f t="shared" si="4"/>
        <v>145</v>
      </c>
      <c r="I8" s="29"/>
      <c r="J8" s="10">
        <v>4</v>
      </c>
      <c r="K8" s="5" t="s">
        <v>9</v>
      </c>
      <c r="L8" s="5">
        <v>70</v>
      </c>
      <c r="M8" s="4">
        <v>1100</v>
      </c>
      <c r="N8" s="25">
        <v>11</v>
      </c>
    </row>
    <row r="9" spans="1:14" ht="18" x14ac:dyDescent="0.35">
      <c r="B9" s="2" t="s">
        <v>21</v>
      </c>
      <c r="C9" s="2">
        <f t="shared" si="0"/>
        <v>2</v>
      </c>
      <c r="D9" s="2">
        <v>51</v>
      </c>
      <c r="E9" s="2">
        <f t="shared" si="1"/>
        <v>11.3</v>
      </c>
      <c r="F9" s="2">
        <f t="shared" si="2"/>
        <v>2</v>
      </c>
      <c r="G9" s="2">
        <f t="shared" si="3"/>
        <v>13.3</v>
      </c>
      <c r="H9" s="6">
        <f t="shared" si="4"/>
        <v>14.3</v>
      </c>
      <c r="I9" s="29"/>
      <c r="J9" s="11">
        <v>5</v>
      </c>
      <c r="K9" s="5" t="s">
        <v>10</v>
      </c>
      <c r="L9" s="5">
        <v>90</v>
      </c>
      <c r="M9" s="4">
        <v>1500</v>
      </c>
      <c r="N9" s="25">
        <v>15</v>
      </c>
    </row>
    <row r="10" spans="1:14" ht="18" x14ac:dyDescent="0.35">
      <c r="B10" s="17" t="s">
        <v>22</v>
      </c>
      <c r="C10" s="2">
        <f t="shared" si="0"/>
        <v>6</v>
      </c>
      <c r="D10" s="17">
        <v>1000</v>
      </c>
      <c r="E10" s="17">
        <f t="shared" si="1"/>
        <v>919.5</v>
      </c>
      <c r="F10" s="2">
        <f t="shared" si="2"/>
        <v>25</v>
      </c>
      <c r="G10" s="2">
        <f t="shared" si="3"/>
        <v>944.5</v>
      </c>
      <c r="H10" s="18">
        <f t="shared" si="4"/>
        <v>976.5</v>
      </c>
      <c r="I10" s="29"/>
      <c r="J10" s="13">
        <v>6</v>
      </c>
      <c r="K10" s="5" t="s">
        <v>11</v>
      </c>
      <c r="L10" s="5">
        <v>135</v>
      </c>
      <c r="M10" s="4">
        <v>2500</v>
      </c>
      <c r="N10" s="25">
        <v>25</v>
      </c>
    </row>
    <row r="11" spans="1:14" ht="18" x14ac:dyDescent="0.35">
      <c r="B11" s="4" t="s">
        <v>23</v>
      </c>
      <c r="C11" s="2">
        <f t="shared" si="0"/>
        <v>1</v>
      </c>
      <c r="D11" s="4">
        <v>50</v>
      </c>
      <c r="E11" s="4">
        <f t="shared" si="1"/>
        <v>11</v>
      </c>
      <c r="F11" s="2">
        <f t="shared" si="2"/>
        <v>1</v>
      </c>
      <c r="G11" s="2">
        <f t="shared" si="3"/>
        <v>12</v>
      </c>
      <c r="H11" s="19">
        <f t="shared" si="4"/>
        <v>12</v>
      </c>
      <c r="I11" s="29"/>
      <c r="J11" s="12">
        <v>7</v>
      </c>
      <c r="K11" s="5" t="s">
        <v>4</v>
      </c>
      <c r="L11" s="5">
        <v>145</v>
      </c>
      <c r="M11" s="4">
        <v>4000</v>
      </c>
      <c r="N11" s="25">
        <v>40</v>
      </c>
    </row>
    <row r="12" spans="1:14" ht="18" x14ac:dyDescent="0.35">
      <c r="B12" s="2" t="s">
        <v>24</v>
      </c>
      <c r="C12" s="2">
        <f t="shared" si="0"/>
        <v>3</v>
      </c>
      <c r="D12" s="2">
        <v>200</v>
      </c>
      <c r="E12" s="2">
        <f t="shared" ref="E12:E16" si="5">IF(D12="","",IF(D12&lt;=50,D12*22,IF(D12&lt;=100,50*22+(D12-50)*30,IF(D12&lt;=200,D12*36,IF(D12&lt;=350,200*36+(D12-200)*70,IF(D12&lt;=650,200*36+150*70+(D12-350)*90,IF(D12&lt;=1000,200*36+150*70+300*90+(D12-650)*135,IF(D12&gt;1000,D12*145)))))))/100)</f>
        <v>72</v>
      </c>
      <c r="F12" s="2">
        <f t="shared" si="2"/>
        <v>6</v>
      </c>
      <c r="G12" s="2">
        <f t="shared" si="3"/>
        <v>78</v>
      </c>
      <c r="H12" s="6">
        <f t="shared" ref="H12:H16" si="6">IF(D12="","",IF(D12&lt;=50,D12*$L$5+$M$5,IF(D12&lt;=100,50*$L$5+$M$5+(D12-50)*$L$6+$M$6,IF(D12&lt;=200,D12*$L$7+$M$7,IF(D12&lt;=350,200*$L$7+$M$7+(D12-200)*$L$8+$M$8,IF(D12&lt;=650,200*$L$7+$M$7+150*$L$8+$M$8+(D12-350)*$L$9+$M$9,IF(D12&lt;=1000,200*$L$7+$M$7+150*$L$8+$M$8+300*$L$9+$M$9+(D12-650)*$L$10+$M$10,IF(D12&gt;1000,D12*$L$11+$M$11)))))))/100)</f>
        <v>78</v>
      </c>
      <c r="I12" s="1"/>
    </row>
    <row r="13" spans="1:14" ht="18" x14ac:dyDescent="0.35">
      <c r="B13" s="2" t="s">
        <v>25</v>
      </c>
      <c r="C13" s="2">
        <f t="shared" si="0"/>
        <v>1</v>
      </c>
      <c r="D13" s="2">
        <v>20</v>
      </c>
      <c r="E13" s="2">
        <f>IF(D13="","",IF(D13&lt;=50,D13*22,IF(D13&lt;=100,50*22+(D13-50)*30,IF(D13&lt;=200,D13*36,IF(D13&lt;=350,200*36+(D13-200)*70,IF(D13&lt;=650,200*36+150*70+(D13-350)*90,IF(D13&lt;=1000,200*36+150*70+300*90+(D13-650)*135,IF(D13&gt;1000,D13*145)))))))/100)</f>
        <v>4.4000000000000004</v>
      </c>
      <c r="F13" s="2">
        <f t="shared" si="2"/>
        <v>1</v>
      </c>
      <c r="G13" s="2">
        <f t="shared" si="3"/>
        <v>5.4</v>
      </c>
      <c r="H13" s="6">
        <f t="shared" si="6"/>
        <v>5.4</v>
      </c>
    </row>
    <row r="14" spans="1:14" ht="18" x14ac:dyDescent="0.35">
      <c r="B14" s="2" t="s">
        <v>26</v>
      </c>
      <c r="C14" s="2">
        <f t="shared" si="0"/>
        <v>4</v>
      </c>
      <c r="D14" s="2">
        <v>333</v>
      </c>
      <c r="E14" s="2">
        <f t="shared" si="5"/>
        <v>165.1</v>
      </c>
      <c r="F14" s="2">
        <f t="shared" si="2"/>
        <v>11</v>
      </c>
      <c r="G14" s="2">
        <f t="shared" si="3"/>
        <v>176.1</v>
      </c>
      <c r="H14" s="6">
        <f t="shared" si="6"/>
        <v>182.1</v>
      </c>
      <c r="I14" s="1"/>
    </row>
    <row r="15" spans="1:14" ht="18" x14ac:dyDescent="0.35">
      <c r="B15" s="2" t="s">
        <v>27</v>
      </c>
      <c r="C15" s="2">
        <f t="shared" si="0"/>
        <v>5</v>
      </c>
      <c r="D15" s="9">
        <v>555</v>
      </c>
      <c r="E15" s="2">
        <f t="shared" si="5"/>
        <v>361.5</v>
      </c>
      <c r="F15" s="2">
        <f t="shared" si="2"/>
        <v>15</v>
      </c>
      <c r="G15" s="2">
        <f t="shared" si="3"/>
        <v>376.5</v>
      </c>
      <c r="H15" s="6">
        <f t="shared" si="6"/>
        <v>393.5</v>
      </c>
    </row>
    <row r="16" spans="1:14" ht="18" x14ac:dyDescent="0.35">
      <c r="B16" s="2" t="s">
        <v>28</v>
      </c>
      <c r="C16" s="2">
        <f t="shared" si="0"/>
        <v>2</v>
      </c>
      <c r="D16" s="2">
        <v>100</v>
      </c>
      <c r="E16" s="2">
        <f t="shared" si="5"/>
        <v>26</v>
      </c>
      <c r="F16" s="2">
        <f t="shared" si="2"/>
        <v>2</v>
      </c>
      <c r="G16" s="2">
        <f t="shared" si="3"/>
        <v>28</v>
      </c>
      <c r="H16" s="6">
        <f t="shared" si="6"/>
        <v>29</v>
      </c>
    </row>
    <row r="17" spans="3:4" ht="14.4" customHeight="1" x14ac:dyDescent="0.65">
      <c r="C17" s="20"/>
      <c r="D17" s="20"/>
    </row>
    <row r="18" spans="3:4" ht="14.4" customHeight="1" x14ac:dyDescent="0.65">
      <c r="C18" s="20"/>
      <c r="D18" s="20"/>
    </row>
    <row r="19" spans="3:4" ht="33.6" x14ac:dyDescent="0.65">
      <c r="C19" s="20"/>
      <c r="D19" s="75" t="s">
        <v>35</v>
      </c>
    </row>
    <row r="20" spans="3:4" ht="14.4" customHeight="1" x14ac:dyDescent="0.65">
      <c r="C20" s="20"/>
      <c r="D20" s="20"/>
    </row>
    <row r="21" spans="3:4" ht="14.4" customHeight="1" x14ac:dyDescent="0.65">
      <c r="C21" s="20"/>
      <c r="D21" s="20"/>
    </row>
    <row r="22" spans="3:4" ht="14.4" customHeight="1" x14ac:dyDescent="0.65">
      <c r="C22" s="20"/>
      <c r="D22" s="20"/>
    </row>
    <row r="23" spans="3:4" ht="14.4" customHeight="1" x14ac:dyDescent="0.65">
      <c r="C23" s="20"/>
      <c r="D23" s="20"/>
    </row>
  </sheetData>
  <mergeCells count="4">
    <mergeCell ref="E3:G3"/>
    <mergeCell ref="K3:L3"/>
    <mergeCell ref="H3:J3"/>
    <mergeCell ref="I5:I7"/>
  </mergeCells>
  <conditionalFormatting sqref="B5:H16">
    <cfRule type="expression" dxfId="7" priority="3">
      <formula>$C5=7</formula>
    </cfRule>
    <cfRule type="expression" dxfId="6" priority="4">
      <formula>$C5=6</formula>
    </cfRule>
    <cfRule type="expression" dxfId="5" priority="5">
      <formula>$C5=5</formula>
    </cfRule>
    <cfRule type="expression" dxfId="4" priority="6">
      <formula>$C5=4</formula>
    </cfRule>
    <cfRule type="expression" dxfId="3" priority="7">
      <formula>$C5=3</formula>
    </cfRule>
    <cfRule type="expression" dxfId="2" priority="8">
      <formula>$C5=2</formula>
    </cfRule>
  </conditionalFormatting>
  <conditionalFormatting sqref="C5:C16">
    <cfRule type="aboveAverage" dxfId="1" priority="1" aboveAverage="0"/>
    <cfRule type="aboveAverage" dxfId="0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A37"/>
  <sheetViews>
    <sheetView rightToLeft="1" workbookViewId="0">
      <selection activeCell="A3" sqref="A3"/>
    </sheetView>
  </sheetViews>
  <sheetFormatPr defaultRowHeight="13.2" x14ac:dyDescent="0.25"/>
  <cols>
    <col min="1" max="16384" width="8.88671875" style="31"/>
  </cols>
  <sheetData>
    <row r="2" spans="1:1" ht="17.399999999999999" x14ac:dyDescent="0.3">
      <c r="A2" s="30" t="s">
        <v>37</v>
      </c>
    </row>
    <row r="3" spans="1:1" ht="17.399999999999999" x14ac:dyDescent="0.3">
      <c r="A3" s="30"/>
    </row>
    <row r="4" spans="1:1" ht="17.399999999999999" x14ac:dyDescent="0.3">
      <c r="A4" s="30" t="s">
        <v>38</v>
      </c>
    </row>
    <row r="5" spans="1:1" ht="17.399999999999999" x14ac:dyDescent="0.3">
      <c r="A5" s="30"/>
    </row>
    <row r="6" spans="1:1" ht="17.399999999999999" x14ac:dyDescent="0.3">
      <c r="A6" s="30" t="s">
        <v>39</v>
      </c>
    </row>
    <row r="7" spans="1:1" ht="17.399999999999999" x14ac:dyDescent="0.3">
      <c r="A7" s="30"/>
    </row>
    <row r="8" spans="1:1" ht="17.399999999999999" x14ac:dyDescent="0.3">
      <c r="A8" s="30" t="s">
        <v>40</v>
      </c>
    </row>
    <row r="9" spans="1:1" ht="17.399999999999999" x14ac:dyDescent="0.3">
      <c r="A9" s="30"/>
    </row>
    <row r="10" spans="1:1" ht="17.399999999999999" x14ac:dyDescent="0.3">
      <c r="A10" s="30" t="s">
        <v>41</v>
      </c>
    </row>
    <row r="11" spans="1:1" ht="17.399999999999999" x14ac:dyDescent="0.3">
      <c r="A11" s="30"/>
    </row>
    <row r="12" spans="1:1" ht="17.399999999999999" x14ac:dyDescent="0.3">
      <c r="A12" s="30" t="s">
        <v>42</v>
      </c>
    </row>
    <row r="13" spans="1:1" ht="17.399999999999999" x14ac:dyDescent="0.3">
      <c r="A13" s="30"/>
    </row>
    <row r="14" spans="1:1" ht="17.399999999999999" x14ac:dyDescent="0.3">
      <c r="A14" s="30" t="s">
        <v>43</v>
      </c>
    </row>
    <row r="15" spans="1:1" ht="17.399999999999999" x14ac:dyDescent="0.3">
      <c r="A15" s="30"/>
    </row>
    <row r="16" spans="1:1" ht="17.399999999999999" x14ac:dyDescent="0.3">
      <c r="A16" s="30" t="s">
        <v>44</v>
      </c>
    </row>
    <row r="17" spans="1:1" ht="17.399999999999999" x14ac:dyDescent="0.3">
      <c r="A17" s="30"/>
    </row>
    <row r="18" spans="1:1" ht="17.399999999999999" x14ac:dyDescent="0.3">
      <c r="A18" s="30" t="s">
        <v>45</v>
      </c>
    </row>
    <row r="19" spans="1:1" ht="17.399999999999999" x14ac:dyDescent="0.3">
      <c r="A19" s="30"/>
    </row>
    <row r="20" spans="1:1" ht="17.399999999999999" x14ac:dyDescent="0.3">
      <c r="A20" s="30" t="s">
        <v>46</v>
      </c>
    </row>
    <row r="21" spans="1:1" ht="17.399999999999999" x14ac:dyDescent="0.3">
      <c r="A21" s="30"/>
    </row>
    <row r="22" spans="1:1" ht="17.399999999999999" x14ac:dyDescent="0.3">
      <c r="A22" s="30" t="s">
        <v>47</v>
      </c>
    </row>
    <row r="23" spans="1:1" ht="17.399999999999999" x14ac:dyDescent="0.3">
      <c r="A23" s="30" t="s">
        <v>48</v>
      </c>
    </row>
    <row r="24" spans="1:1" ht="17.399999999999999" x14ac:dyDescent="0.3">
      <c r="A24" s="30" t="s">
        <v>49</v>
      </c>
    </row>
    <row r="25" spans="1:1" ht="17.399999999999999" x14ac:dyDescent="0.3">
      <c r="A25" s="30" t="s">
        <v>50</v>
      </c>
    </row>
    <row r="26" spans="1:1" ht="17.399999999999999" x14ac:dyDescent="0.3">
      <c r="A26" s="30"/>
    </row>
    <row r="27" spans="1:1" ht="17.399999999999999" x14ac:dyDescent="0.3">
      <c r="A27" s="30" t="s">
        <v>51</v>
      </c>
    </row>
    <row r="28" spans="1:1" ht="17.399999999999999" x14ac:dyDescent="0.3">
      <c r="A28" s="30"/>
    </row>
    <row r="29" spans="1:1" ht="17.399999999999999" x14ac:dyDescent="0.3">
      <c r="A29" s="30" t="s">
        <v>52</v>
      </c>
    </row>
    <row r="30" spans="1:1" ht="17.399999999999999" x14ac:dyDescent="0.3">
      <c r="A30" s="30"/>
    </row>
    <row r="31" spans="1:1" ht="17.399999999999999" x14ac:dyDescent="0.3">
      <c r="A31" s="30" t="s">
        <v>53</v>
      </c>
    </row>
    <row r="32" spans="1:1" ht="17.399999999999999" x14ac:dyDescent="0.3">
      <c r="A32" s="30"/>
    </row>
    <row r="33" spans="1:1" ht="17.399999999999999" x14ac:dyDescent="0.3">
      <c r="A33" s="30" t="s">
        <v>54</v>
      </c>
    </row>
    <row r="34" spans="1:1" ht="17.399999999999999" x14ac:dyDescent="0.3">
      <c r="A34" s="30"/>
    </row>
    <row r="35" spans="1:1" ht="17.399999999999999" x14ac:dyDescent="0.3">
      <c r="A35" s="30" t="s">
        <v>55</v>
      </c>
    </row>
    <row r="36" spans="1:1" ht="17.399999999999999" x14ac:dyDescent="0.3">
      <c r="A36" s="30"/>
    </row>
    <row r="37" spans="1:1" ht="17.399999999999999" x14ac:dyDescent="0.3">
      <c r="A37" s="30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ali </vt:lpstr>
      <vt:lpstr>ali1</vt:lpstr>
      <vt:lpstr>ali mohamed ali</vt:lpstr>
      <vt:lpstr>حساب فاتورة الكهرباء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2018-09-16T08:57:35Z</dcterms:modified>
</cp:coreProperties>
</file>