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5325" yWindow="-30" windowWidth="14805" windowHeight="8010"/>
  </bookViews>
  <sheets>
    <sheet name="المخزن" sheetId="1" r:id="rId1"/>
    <sheet name="توريد للمخزن" sheetId="2" r:id="rId2"/>
    <sheet name="معادل الفك والتجميع للمخزن" sheetId="3" state="hidden" r:id="rId3"/>
    <sheet name="ورقة1" sheetId="4" r:id="rId4"/>
  </sheets>
  <externalReferences>
    <externalReference r:id="rId5"/>
  </externalReferences>
  <calcPr calcId="152511"/>
</workbook>
</file>

<file path=xl/calcChain.xml><?xml version="1.0" encoding="utf-8"?>
<calcChain xmlns="http://schemas.openxmlformats.org/spreadsheetml/2006/main">
  <c r="BS5" i="2" l="1"/>
  <c r="BN13" i="1" l="1"/>
  <c r="BN14" i="1"/>
  <c r="BN15" i="1"/>
  <c r="BN16" i="1"/>
  <c r="BN17" i="1"/>
  <c r="BN18" i="1"/>
  <c r="BN19" i="1"/>
  <c r="BN20" i="1"/>
  <c r="BN22" i="1"/>
  <c r="BN23" i="1"/>
  <c r="BN24" i="1"/>
  <c r="BN25" i="1"/>
  <c r="BN26" i="1"/>
  <c r="BN27" i="1"/>
  <c r="BN28" i="1"/>
  <c r="BN29" i="1"/>
  <c r="BN30" i="1"/>
  <c r="BN31" i="1"/>
  <c r="BN32" i="1"/>
  <c r="BN33" i="1"/>
  <c r="BN34" i="1"/>
  <c r="BN35" i="1"/>
  <c r="BN36" i="1"/>
  <c r="BN37" i="1"/>
  <c r="BN38" i="1"/>
  <c r="BN39" i="1"/>
  <c r="BN40" i="1"/>
  <c r="BN41" i="1"/>
  <c r="BN42" i="1"/>
  <c r="BM13" i="1"/>
  <c r="BM14" i="1"/>
  <c r="BM15" i="1"/>
  <c r="BM16" i="1"/>
  <c r="BM17" i="1"/>
  <c r="BM18" i="1"/>
  <c r="BM19" i="1"/>
  <c r="BM20" i="1"/>
  <c r="BM21" i="1"/>
  <c r="BM22" i="1"/>
  <c r="BM23" i="1"/>
  <c r="BM24" i="1"/>
  <c r="BM25" i="1"/>
  <c r="BM26" i="1"/>
  <c r="BM27" i="1"/>
  <c r="BM28" i="1"/>
  <c r="BM29" i="1"/>
  <c r="BM30" i="1"/>
  <c r="BM31" i="1"/>
  <c r="BM32" i="1"/>
  <c r="BM33" i="1"/>
  <c r="BM34" i="1"/>
  <c r="BM35" i="1"/>
  <c r="BM36" i="1"/>
  <c r="BM37" i="1"/>
  <c r="BM38" i="1"/>
  <c r="BM39" i="1"/>
  <c r="BM40" i="1"/>
  <c r="BM41" i="1"/>
  <c r="BM42" i="1"/>
  <c r="BL13" i="1"/>
  <c r="BL14" i="1"/>
  <c r="BL15" i="1"/>
  <c r="BL16" i="1"/>
  <c r="BL17" i="1"/>
  <c r="BL18" i="1"/>
  <c r="BL19" i="1"/>
  <c r="BL20" i="1"/>
  <c r="BL21" i="1"/>
  <c r="BL22" i="1"/>
  <c r="BL23" i="1"/>
  <c r="BL24" i="1"/>
  <c r="BL25" i="1"/>
  <c r="BL26" i="1"/>
  <c r="BL27" i="1"/>
  <c r="BL28" i="1"/>
  <c r="BL29" i="1"/>
  <c r="BL30" i="1"/>
  <c r="BL31" i="1"/>
  <c r="BL32" i="1"/>
  <c r="BL33" i="1"/>
  <c r="BL34" i="1"/>
  <c r="BL35" i="1"/>
  <c r="BL36" i="1"/>
  <c r="BL37" i="1"/>
  <c r="BL38" i="1"/>
  <c r="BL39" i="1"/>
  <c r="BL40" i="1"/>
  <c r="BL41" i="1"/>
  <c r="BL42" i="1"/>
  <c r="BK13" i="1"/>
  <c r="BK14" i="1"/>
  <c r="BK15" i="1"/>
  <c r="BK16" i="1"/>
  <c r="BK17" i="1"/>
  <c r="BK18" i="1"/>
  <c r="BK19" i="1"/>
  <c r="BK20" i="1"/>
  <c r="BK21" i="1"/>
  <c r="BK22" i="1"/>
  <c r="BK23" i="1"/>
  <c r="BK24" i="1"/>
  <c r="BK25" i="1"/>
  <c r="BK26" i="1"/>
  <c r="BK27" i="1"/>
  <c r="BK28" i="1"/>
  <c r="BK29" i="1"/>
  <c r="BK30" i="1"/>
  <c r="BK31" i="1"/>
  <c r="BK32" i="1"/>
  <c r="BK33" i="1"/>
  <c r="BK34" i="1"/>
  <c r="BK35" i="1"/>
  <c r="BK36" i="1"/>
  <c r="BK37" i="1"/>
  <c r="BK38" i="1"/>
  <c r="BK39" i="1"/>
  <c r="BK40" i="1"/>
  <c r="BK41" i="1"/>
  <c r="BK42" i="1"/>
  <c r="BJ13" i="1"/>
  <c r="BJ14" i="1"/>
  <c r="BJ15" i="1"/>
  <c r="BJ16" i="1"/>
  <c r="BJ17" i="1"/>
  <c r="BJ18" i="1"/>
  <c r="BJ19" i="1"/>
  <c r="BJ20" i="1"/>
  <c r="BJ21" i="1"/>
  <c r="BJ22" i="1"/>
  <c r="BJ23" i="1"/>
  <c r="BJ24" i="1"/>
  <c r="BJ25" i="1"/>
  <c r="BJ26" i="1"/>
  <c r="BJ27" i="1"/>
  <c r="BJ28" i="1"/>
  <c r="BJ29" i="1"/>
  <c r="BJ30" i="1"/>
  <c r="BJ31" i="1"/>
  <c r="BJ32" i="1"/>
  <c r="BJ33" i="1"/>
  <c r="BJ34" i="1"/>
  <c r="BJ35" i="1"/>
  <c r="BJ36" i="1"/>
  <c r="BJ37" i="1"/>
  <c r="BJ38" i="1"/>
  <c r="BJ39" i="1"/>
  <c r="BJ40" i="1"/>
  <c r="BJ41" i="1"/>
  <c r="BJ42" i="1"/>
  <c r="BI13" i="1"/>
  <c r="BI14" i="1"/>
  <c r="BI15" i="1"/>
  <c r="BI16" i="1"/>
  <c r="BI17" i="1"/>
  <c r="BI18" i="1"/>
  <c r="BI19" i="1"/>
  <c r="BI20" i="1"/>
  <c r="BI21" i="1"/>
  <c r="BI22" i="1"/>
  <c r="BI23" i="1"/>
  <c r="BI24" i="1"/>
  <c r="BI25" i="1"/>
  <c r="BI26" i="1"/>
  <c r="BI27" i="1"/>
  <c r="BI28" i="1"/>
  <c r="BI29" i="1"/>
  <c r="BI30" i="1"/>
  <c r="BI31" i="1"/>
  <c r="BI32" i="1"/>
  <c r="BI33" i="1"/>
  <c r="BI34" i="1"/>
  <c r="BI35" i="1"/>
  <c r="BI36" i="1"/>
  <c r="BI37" i="1"/>
  <c r="BI38" i="1"/>
  <c r="BI39" i="1"/>
  <c r="BI40" i="1"/>
  <c r="BI41" i="1"/>
  <c r="BI42" i="1"/>
  <c r="BH13" i="1"/>
  <c r="BH14" i="1"/>
  <c r="BH15" i="1"/>
  <c r="BH16" i="1"/>
  <c r="BH17" i="1"/>
  <c r="BH18" i="1"/>
  <c r="BH19" i="1"/>
  <c r="BH20" i="1"/>
  <c r="BH21" i="1"/>
  <c r="BH22" i="1"/>
  <c r="BH23" i="1"/>
  <c r="BH24" i="1"/>
  <c r="BH25" i="1"/>
  <c r="BH26" i="1"/>
  <c r="BH27" i="1"/>
  <c r="BH28" i="1"/>
  <c r="BH29" i="1"/>
  <c r="BH30" i="1"/>
  <c r="BH31" i="1"/>
  <c r="BH32" i="1"/>
  <c r="BH33" i="1"/>
  <c r="BH34" i="1"/>
  <c r="BH35" i="1"/>
  <c r="BH36" i="1"/>
  <c r="BH37" i="1"/>
  <c r="BH38" i="1"/>
  <c r="BH39" i="1"/>
  <c r="BH40" i="1"/>
  <c r="BH41" i="1"/>
  <c r="BH42" i="1"/>
  <c r="BG13" i="1"/>
  <c r="BG14" i="1"/>
  <c r="BG15" i="1"/>
  <c r="BG16" i="1"/>
  <c r="BG17" i="1"/>
  <c r="BG18" i="1"/>
  <c r="BG19" i="1"/>
  <c r="BG20" i="1"/>
  <c r="BG21" i="1"/>
  <c r="BG22" i="1"/>
  <c r="BG23" i="1"/>
  <c r="BG24" i="1"/>
  <c r="BG25" i="1"/>
  <c r="BG26" i="1"/>
  <c r="BG27" i="1"/>
  <c r="BG28" i="1"/>
  <c r="BG29" i="1"/>
  <c r="BG30" i="1"/>
  <c r="BG31" i="1"/>
  <c r="BG32" i="1"/>
  <c r="BG33" i="1"/>
  <c r="BG34" i="1"/>
  <c r="BG35" i="1"/>
  <c r="BG36" i="1"/>
  <c r="BG37" i="1"/>
  <c r="BG38" i="1"/>
  <c r="BG39" i="1"/>
  <c r="BG40" i="1"/>
  <c r="BG41" i="1"/>
  <c r="BG42" i="1"/>
  <c r="BF13" i="1"/>
  <c r="BF14" i="1"/>
  <c r="BF15" i="1"/>
  <c r="BF16" i="1"/>
  <c r="BF17" i="1"/>
  <c r="BF18" i="1"/>
  <c r="BF19" i="1"/>
  <c r="BF20" i="1"/>
  <c r="BF21" i="1"/>
  <c r="BF22" i="1"/>
  <c r="BF23" i="1"/>
  <c r="BF24" i="1"/>
  <c r="BF25" i="1"/>
  <c r="BF26" i="1"/>
  <c r="BF27" i="1"/>
  <c r="BF28" i="1"/>
  <c r="BF29" i="1"/>
  <c r="BF30" i="1"/>
  <c r="BF31" i="1"/>
  <c r="BF32" i="1"/>
  <c r="BF33" i="1"/>
  <c r="BF34" i="1"/>
  <c r="BF35" i="1"/>
  <c r="BF36" i="1"/>
  <c r="BF37" i="1"/>
  <c r="BF38" i="1"/>
  <c r="BF39" i="1"/>
  <c r="BF40" i="1"/>
  <c r="BF41" i="1"/>
  <c r="BF4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D13" i="1"/>
  <c r="BD14" i="1"/>
  <c r="BD15" i="1"/>
  <c r="BD16" i="1"/>
  <c r="BD17" i="1"/>
  <c r="BD18" i="1"/>
  <c r="BD19" i="1"/>
  <c r="BD20" i="1"/>
  <c r="BD21" i="1"/>
  <c r="BD22" i="1"/>
  <c r="BD23" i="1"/>
  <c r="BD24" i="1"/>
  <c r="BD25" i="1"/>
  <c r="BD26" i="1"/>
  <c r="BD27" i="1"/>
  <c r="BD28" i="1"/>
  <c r="BD29" i="1"/>
  <c r="BD30" i="1"/>
  <c r="BD31" i="1"/>
  <c r="BD32" i="1"/>
  <c r="BD33" i="1"/>
  <c r="BD34" i="1"/>
  <c r="BD35" i="1"/>
  <c r="BD36" i="1"/>
  <c r="BD37" i="1"/>
  <c r="BD38" i="1"/>
  <c r="BD39" i="1"/>
  <c r="BD40" i="1"/>
  <c r="BD41" i="1"/>
  <c r="BD4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BC27" i="1"/>
  <c r="BC28" i="1"/>
  <c r="BC29" i="1"/>
  <c r="BC30" i="1"/>
  <c r="BC31" i="1"/>
  <c r="BC32" i="1"/>
  <c r="BC33" i="1"/>
  <c r="BC34" i="1"/>
  <c r="BC35" i="1"/>
  <c r="BC36" i="1"/>
  <c r="BC37" i="1"/>
  <c r="BC38" i="1"/>
  <c r="BC39" i="1"/>
  <c r="BC40" i="1"/>
  <c r="BC41" i="1"/>
  <c r="BC42" i="1"/>
  <c r="BB13" i="1"/>
  <c r="BB14" i="1"/>
  <c r="BB15" i="1"/>
  <c r="BB16" i="1"/>
  <c r="BB17" i="1"/>
  <c r="BB18" i="1"/>
  <c r="BB19" i="1"/>
  <c r="BB20" i="1"/>
  <c r="BB21" i="1"/>
  <c r="BB22" i="1"/>
  <c r="BB23" i="1"/>
  <c r="BB24" i="1"/>
  <c r="BB25" i="1"/>
  <c r="BB26" i="1"/>
  <c r="BB27" i="1"/>
  <c r="BB28" i="1"/>
  <c r="BB29" i="1"/>
  <c r="BB30" i="1"/>
  <c r="BB31" i="1"/>
  <c r="BB32" i="1"/>
  <c r="BB33" i="1"/>
  <c r="BB34" i="1"/>
  <c r="BB35" i="1"/>
  <c r="BB36" i="1"/>
  <c r="BB37" i="1"/>
  <c r="BB38" i="1"/>
  <c r="BB39" i="1"/>
  <c r="BB40" i="1"/>
  <c r="BB41" i="1"/>
  <c r="BB42" i="1"/>
  <c r="BA13" i="1"/>
  <c r="BA14" i="1"/>
  <c r="BA15" i="1"/>
  <c r="BA16" i="1"/>
  <c r="BA17" i="1"/>
  <c r="BA18" i="1"/>
  <c r="BA19" i="1"/>
  <c r="BA20" i="1"/>
  <c r="BA21" i="1"/>
  <c r="BA22" i="1"/>
  <c r="BA23" i="1"/>
  <c r="BA24" i="1"/>
  <c r="BA25" i="1"/>
  <c r="BA26" i="1"/>
  <c r="BA27" i="1"/>
  <c r="BA28" i="1"/>
  <c r="BA29" i="1"/>
  <c r="BA30" i="1"/>
  <c r="BA31" i="1"/>
  <c r="BA32" i="1"/>
  <c r="BA33" i="1"/>
  <c r="BA34" i="1"/>
  <c r="BA35" i="1"/>
  <c r="BA36" i="1"/>
  <c r="BA37" i="1"/>
  <c r="BA38" i="1"/>
  <c r="BA39" i="1"/>
  <c r="BA40" i="1"/>
  <c r="BA41" i="1"/>
  <c r="BA4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Z27" i="1"/>
  <c r="AZ28" i="1"/>
  <c r="AZ29" i="1"/>
  <c r="AZ30" i="1"/>
  <c r="AZ31" i="1"/>
  <c r="AZ32" i="1"/>
  <c r="AZ33" i="1"/>
  <c r="AZ34" i="1"/>
  <c r="AZ35" i="1"/>
  <c r="AZ36" i="1"/>
  <c r="AZ37" i="1"/>
  <c r="AZ38" i="1"/>
  <c r="AZ39" i="1"/>
  <c r="AZ40" i="1"/>
  <c r="AZ41" i="1"/>
  <c r="AZ4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5" i="1"/>
  <c r="AU26" i="1"/>
  <c r="AU27" i="1"/>
  <c r="AU28" i="1"/>
  <c r="AU29" i="1"/>
  <c r="AU30" i="1"/>
  <c r="AU31" i="1"/>
  <c r="AU32" i="1"/>
  <c r="AU33" i="1"/>
  <c r="AU34" i="1"/>
  <c r="AU35" i="1"/>
  <c r="AU36" i="1"/>
  <c r="AU37" i="1"/>
  <c r="AU38" i="1"/>
  <c r="AU39" i="1"/>
  <c r="AU40" i="1"/>
  <c r="AU41" i="1"/>
  <c r="AU4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27" i="1"/>
  <c r="AT28" i="1"/>
  <c r="AT29" i="1"/>
  <c r="AT30" i="1"/>
  <c r="AT31" i="1"/>
  <c r="AT32" i="1"/>
  <c r="AT33" i="1"/>
  <c r="AT34" i="1"/>
  <c r="AT35" i="1"/>
  <c r="AT36" i="1"/>
  <c r="AT37" i="1"/>
  <c r="AT38" i="1"/>
  <c r="AT39" i="1"/>
  <c r="AT40" i="1"/>
  <c r="AT41" i="1"/>
  <c r="AT4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R13" i="1"/>
  <c r="AR14" i="1"/>
  <c r="AR15" i="1"/>
  <c r="AR16" i="1"/>
  <c r="AR17" i="1"/>
  <c r="AR18" i="1"/>
  <c r="AR19" i="1"/>
  <c r="AR20" i="1"/>
  <c r="AR21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Q42" i="1"/>
  <c r="AP13" i="1"/>
  <c r="AP14" i="1"/>
  <c r="AP15" i="1"/>
  <c r="AP16" i="1"/>
  <c r="AP17" i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34" i="1"/>
  <c r="AP35" i="1"/>
  <c r="AP36" i="1"/>
  <c r="AP37" i="1"/>
  <c r="AP38" i="1"/>
  <c r="AP39" i="1"/>
  <c r="AP40" i="1"/>
  <c r="AP41" i="1"/>
  <c r="AP4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K13" i="1"/>
  <c r="AK14" i="1"/>
  <c r="AK15" i="1"/>
  <c r="AK16" i="1"/>
  <c r="AK17" i="1"/>
  <c r="AK18" i="1"/>
  <c r="AK19" i="1"/>
  <c r="AK20" i="1"/>
  <c r="AK21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D13" i="1"/>
  <c r="AD14" i="1"/>
  <c r="AD15" i="1"/>
  <c r="AD16" i="1"/>
  <c r="AD17" i="1"/>
  <c r="AD18" i="1"/>
  <c r="AD19" i="1"/>
  <c r="AD20" i="1"/>
  <c r="AD21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V13" i="1"/>
  <c r="V14" i="1"/>
  <c r="V15" i="1"/>
  <c r="V18" i="1"/>
  <c r="V19" i="1"/>
  <c r="V22" i="1"/>
  <c r="V24" i="1"/>
  <c r="V25" i="1"/>
  <c r="V26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E13" i="1"/>
  <c r="E14" i="1"/>
  <c r="E15" i="1"/>
  <c r="E16" i="1"/>
  <c r="E17" i="1"/>
  <c r="E18" i="1"/>
  <c r="E19" i="1"/>
  <c r="E20" i="1"/>
  <c r="E21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D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12" i="1"/>
  <c r="BJ43" i="1" l="1"/>
  <c r="F149" i="3" s="1"/>
  <c r="AP43" i="1"/>
  <c r="G103" i="3" s="1"/>
  <c r="J43" i="1"/>
  <c r="F21" i="3" s="1"/>
  <c r="L43" i="1"/>
  <c r="F25" i="3" s="1"/>
  <c r="AH43" i="1"/>
  <c r="F86" i="3" s="1"/>
  <c r="BB43" i="1"/>
  <c r="F133" i="3" s="1"/>
  <c r="BH43" i="1"/>
  <c r="F145" i="3" s="1"/>
  <c r="AZ43" i="1"/>
  <c r="F129" i="3" s="1"/>
  <c r="AN43" i="1"/>
  <c r="G100" i="3" s="1"/>
  <c r="AN6" i="1" s="1"/>
  <c r="BL43" i="1"/>
  <c r="G155" i="3" s="1"/>
  <c r="BL6" i="1" s="1"/>
  <c r="BD43" i="1"/>
  <c r="F137" i="3" s="1"/>
  <c r="AJ43" i="1"/>
  <c r="F90" i="3" s="1"/>
  <c r="BF43" i="1"/>
  <c r="F141" i="3" s="1"/>
  <c r="AX43" i="1"/>
  <c r="G120" i="3" s="1"/>
  <c r="AL43" i="1"/>
  <c r="F94" i="3" s="1"/>
  <c r="Z43" i="1"/>
  <c r="G65" i="3" s="1"/>
  <c r="Z6" i="1" s="1"/>
  <c r="BM43" i="1"/>
  <c r="G160" i="3" s="1"/>
  <c r="BM6" i="1" s="1"/>
  <c r="BI43" i="1"/>
  <c r="G145" i="3" s="1"/>
  <c r="BE43" i="1"/>
  <c r="G137" i="3" s="1"/>
  <c r="BA43" i="1"/>
  <c r="G129" i="3" s="1"/>
  <c r="AW43" i="1"/>
  <c r="F120" i="3" s="1"/>
  <c r="AS43" i="1"/>
  <c r="F112" i="3" s="1"/>
  <c r="AO43" i="1"/>
  <c r="F103" i="3" s="1"/>
  <c r="AG43" i="1"/>
  <c r="G83" i="3" s="1"/>
  <c r="AG6" i="1" s="1"/>
  <c r="AC43" i="1"/>
  <c r="F72" i="3" s="1"/>
  <c r="Y43" i="1"/>
  <c r="G59" i="3" s="1"/>
  <c r="U43" i="1"/>
  <c r="G48" i="3" s="1"/>
  <c r="U6" i="1" s="1"/>
  <c r="Q43" i="1"/>
  <c r="F38" i="3" s="1"/>
  <c r="M43" i="1"/>
  <c r="G25" i="3" s="1"/>
  <c r="I43" i="1"/>
  <c r="G17" i="3" s="1"/>
  <c r="BK43" i="1"/>
  <c r="G149" i="3" s="1"/>
  <c r="BG43" i="1"/>
  <c r="G141" i="3" s="1"/>
  <c r="BC43" i="1"/>
  <c r="G133" i="3" s="1"/>
  <c r="AY43" i="1"/>
  <c r="G126" i="3" s="1"/>
  <c r="AY6" i="1" s="1"/>
  <c r="AU43" i="1"/>
  <c r="F116" i="3" s="1"/>
  <c r="AQ43" i="1"/>
  <c r="F107" i="3" s="1"/>
  <c r="AM43" i="1"/>
  <c r="G94" i="3" s="1"/>
  <c r="AI43" i="1"/>
  <c r="G86" i="3" s="1"/>
  <c r="AE43" i="1"/>
  <c r="F76" i="3" s="1"/>
  <c r="AA43" i="1"/>
  <c r="F68" i="3" s="1"/>
  <c r="W43" i="1"/>
  <c r="G56" i="3" s="1"/>
  <c r="W6" i="1" s="1"/>
  <c r="S43" i="1"/>
  <c r="F42" i="3" s="1"/>
  <c r="O43" i="1"/>
  <c r="G29" i="3" s="1"/>
  <c r="K43" i="1"/>
  <c r="G21" i="3" s="1"/>
  <c r="G43" i="1"/>
  <c r="G13" i="3" s="1"/>
  <c r="AT43" i="1"/>
  <c r="G112" i="3" s="1"/>
  <c r="D43" i="1"/>
  <c r="F9" i="3" s="1"/>
  <c r="F43" i="1"/>
  <c r="F13" i="3" s="1"/>
  <c r="H43" i="1"/>
  <c r="F17" i="3" s="1"/>
  <c r="N43" i="1"/>
  <c r="F29" i="3" s="1"/>
  <c r="P43" i="1"/>
  <c r="G35" i="3" s="1"/>
  <c r="P6" i="1" s="1"/>
  <c r="R43" i="1"/>
  <c r="G38" i="3" s="1"/>
  <c r="T43" i="1"/>
  <c r="G42" i="3" s="1"/>
  <c r="X43" i="1"/>
  <c r="F59" i="3" s="1"/>
  <c r="AB43" i="1"/>
  <c r="G68" i="3" s="1"/>
  <c r="AF43" i="1"/>
  <c r="G76" i="3" s="1"/>
  <c r="AV43" i="1"/>
  <c r="G116" i="3" s="1"/>
  <c r="B43" i="1"/>
  <c r="F5" i="3" s="1"/>
  <c r="F150" i="3" l="1"/>
  <c r="F146" i="3"/>
  <c r="F142" i="3"/>
  <c r="F130" i="3"/>
  <c r="F117" i="3"/>
  <c r="F113" i="3"/>
  <c r="F69" i="3"/>
  <c r="F87" i="3"/>
  <c r="F104" i="3"/>
  <c r="F134" i="3"/>
  <c r="F60" i="3"/>
  <c r="F43" i="3"/>
  <c r="F39" i="3"/>
  <c r="F138" i="3"/>
  <c r="F121" i="3"/>
  <c r="F95" i="3"/>
  <c r="F77" i="3"/>
  <c r="F30" i="3"/>
  <c r="F26" i="3"/>
  <c r="F22" i="3"/>
  <c r="F18" i="3"/>
  <c r="F14" i="3"/>
  <c r="J59" i="3"/>
  <c r="J42" i="3"/>
  <c r="J38" i="3"/>
  <c r="J29" i="3"/>
  <c r="J25" i="3"/>
  <c r="J21" i="3"/>
  <c r="J17" i="3"/>
  <c r="J13" i="3"/>
  <c r="J9" i="3"/>
  <c r="K68" i="3" l="1"/>
  <c r="K72" i="3"/>
  <c r="K76" i="3"/>
  <c r="K86" i="3"/>
  <c r="K90" i="3"/>
  <c r="K94" i="3"/>
  <c r="K103" i="3"/>
  <c r="K107" i="3"/>
  <c r="K112" i="3"/>
  <c r="K116" i="3"/>
  <c r="K120" i="3"/>
  <c r="K129" i="3"/>
  <c r="K133" i="3"/>
  <c r="K137" i="3"/>
  <c r="K141" i="3"/>
  <c r="K145" i="3"/>
  <c r="K149" i="3"/>
  <c r="K165" i="3"/>
  <c r="K160" i="3"/>
  <c r="K155" i="3"/>
  <c r="J149" i="3"/>
  <c r="J145" i="3"/>
  <c r="J141" i="3"/>
  <c r="J137" i="3"/>
  <c r="J133" i="3"/>
  <c r="J129" i="3"/>
  <c r="K126" i="3"/>
  <c r="J120" i="3"/>
  <c r="J116" i="3"/>
  <c r="K65" i="3"/>
  <c r="K59" i="3"/>
  <c r="K42" i="3"/>
  <c r="K38" i="3"/>
  <c r="K29" i="3"/>
  <c r="K25" i="3"/>
  <c r="K21" i="3"/>
  <c r="K17" i="3"/>
  <c r="K13" i="3"/>
  <c r="K9" i="3"/>
  <c r="J112" i="3" l="1"/>
  <c r="J113" i="3" s="1"/>
  <c r="J107" i="3"/>
  <c r="J103" i="3"/>
  <c r="J104" i="3" s="1"/>
  <c r="K100" i="3"/>
  <c r="J94" i="3"/>
  <c r="J90" i="3"/>
  <c r="J86" i="3"/>
  <c r="J87" i="3" s="1"/>
  <c r="K83" i="3"/>
  <c r="J76" i="3"/>
  <c r="J72" i="3"/>
  <c r="J68" i="3"/>
  <c r="J60" i="3"/>
  <c r="K56" i="3"/>
  <c r="K52" i="3"/>
  <c r="K48" i="3"/>
  <c r="K35" i="3"/>
  <c r="J14" i="3"/>
  <c r="J30" i="3"/>
  <c r="J22" i="3"/>
  <c r="J150" i="3"/>
  <c r="J146" i="3"/>
  <c r="J142" i="3"/>
  <c r="J138" i="3"/>
  <c r="J134" i="3"/>
  <c r="J130" i="3"/>
  <c r="J121" i="3"/>
  <c r="J117" i="3"/>
  <c r="J10" i="3"/>
  <c r="B112" i="3"/>
  <c r="B103" i="3"/>
  <c r="Z36" i="2"/>
  <c r="C59" i="3" s="1"/>
  <c r="AA36" i="2"/>
  <c r="C65" i="3" s="1"/>
  <c r="Z4" i="1" s="1"/>
  <c r="AB36" i="2"/>
  <c r="B68" i="3" s="1"/>
  <c r="AC36" i="2"/>
  <c r="C68" i="3" s="1"/>
  <c r="AD36" i="2"/>
  <c r="B72" i="3" s="1"/>
  <c r="AE36" i="2"/>
  <c r="C72" i="3" s="1"/>
  <c r="AF36" i="2"/>
  <c r="B76" i="3" s="1"/>
  <c r="AG36" i="2"/>
  <c r="C76" i="3" s="1"/>
  <c r="AH36" i="2"/>
  <c r="AI36" i="2"/>
  <c r="B86" i="3" s="1"/>
  <c r="AJ36" i="2"/>
  <c r="C86" i="3" s="1"/>
  <c r="AK36" i="2"/>
  <c r="B90" i="3" s="1"/>
  <c r="AL36" i="2"/>
  <c r="C90" i="3" s="1"/>
  <c r="AM36" i="2"/>
  <c r="B94" i="3" s="1"/>
  <c r="AN36" i="2"/>
  <c r="C94" i="3" s="1"/>
  <c r="AO36" i="2"/>
  <c r="AP36" i="2"/>
  <c r="AQ36" i="2"/>
  <c r="C103" i="3" s="1"/>
  <c r="AR36" i="2"/>
  <c r="B107" i="3" s="1"/>
  <c r="AS36" i="2"/>
  <c r="C107" i="3" s="1"/>
  <c r="AT36" i="2"/>
  <c r="AU36" i="2"/>
  <c r="C112" i="3" s="1"/>
  <c r="AV36" i="2"/>
  <c r="B116" i="3" s="1"/>
  <c r="AW36" i="2"/>
  <c r="C116" i="3" s="1"/>
  <c r="AX36" i="2"/>
  <c r="B120" i="3" s="1"/>
  <c r="AY36" i="2"/>
  <c r="C120" i="3" s="1"/>
  <c r="AZ36" i="2"/>
  <c r="C126" i="3" s="1"/>
  <c r="AY4" i="1" s="1"/>
  <c r="BA36" i="2"/>
  <c r="B129" i="3" s="1"/>
  <c r="BB36" i="2"/>
  <c r="C129" i="3" s="1"/>
  <c r="BC36" i="2"/>
  <c r="B133" i="3" s="1"/>
  <c r="BD36" i="2"/>
  <c r="C133" i="3" s="1"/>
  <c r="BE36" i="2"/>
  <c r="B137" i="3" s="1"/>
  <c r="BF36" i="2"/>
  <c r="C137" i="3" s="1"/>
  <c r="BG36" i="2"/>
  <c r="B141" i="3" s="1"/>
  <c r="BH36" i="2"/>
  <c r="C141" i="3" s="1"/>
  <c r="BI36" i="2"/>
  <c r="B145" i="3" s="1"/>
  <c r="BJ36" i="2"/>
  <c r="C145" i="3" s="1"/>
  <c r="BK36" i="2"/>
  <c r="B149" i="3" s="1"/>
  <c r="BL36" i="2"/>
  <c r="C149" i="3" s="1"/>
  <c r="BM36" i="2"/>
  <c r="C155" i="3" s="1"/>
  <c r="BL4" i="1" s="1"/>
  <c r="BN36" i="2"/>
  <c r="C160" i="3" s="1"/>
  <c r="BM4" i="1" s="1"/>
  <c r="BO36" i="2"/>
  <c r="C83" i="3" l="1"/>
  <c r="AG4" i="1" s="1"/>
  <c r="C100" i="3"/>
  <c r="AN4" i="1" s="1"/>
  <c r="B146" i="3"/>
  <c r="F147" i="3"/>
  <c r="J15" i="3"/>
  <c r="F15" i="3"/>
  <c r="J114" i="3"/>
  <c r="K114" i="3" s="1"/>
  <c r="F114" i="3"/>
  <c r="B113" i="3"/>
  <c r="J135" i="3"/>
  <c r="B134" i="3"/>
  <c r="F135" i="3"/>
  <c r="B150" i="3"/>
  <c r="F151" i="3"/>
  <c r="F61" i="3"/>
  <c r="J23" i="3"/>
  <c r="K23" i="3" s="1"/>
  <c r="F23" i="3"/>
  <c r="J118" i="3"/>
  <c r="K118" i="3" s="1"/>
  <c r="F118" i="3"/>
  <c r="B117" i="3"/>
  <c r="J139" i="3"/>
  <c r="K139" i="3" s="1"/>
  <c r="B138" i="3"/>
  <c r="F139" i="3"/>
  <c r="B87" i="3"/>
  <c r="F88" i="3"/>
  <c r="B104" i="3"/>
  <c r="F105" i="3"/>
  <c r="B121" i="3"/>
  <c r="F122" i="3"/>
  <c r="F143" i="3"/>
  <c r="B142" i="3"/>
  <c r="J31" i="3"/>
  <c r="K31" i="3" s="1"/>
  <c r="F31" i="3"/>
  <c r="J131" i="3"/>
  <c r="B130" i="3"/>
  <c r="F131" i="3"/>
  <c r="J147" i="3"/>
  <c r="K147" i="3" s="1"/>
  <c r="K131" i="3"/>
  <c r="J73" i="3"/>
  <c r="J91" i="3"/>
  <c r="J39" i="3"/>
  <c r="J18" i="3"/>
  <c r="J77" i="3"/>
  <c r="J108" i="3"/>
  <c r="J95" i="3"/>
  <c r="J88" i="3"/>
  <c r="K88" i="3" s="1"/>
  <c r="J69" i="3"/>
  <c r="J61" i="3"/>
  <c r="K61" i="3" s="1"/>
  <c r="J43" i="3"/>
  <c r="J26" i="3"/>
  <c r="J11" i="3"/>
  <c r="K11" i="3" s="1"/>
  <c r="K15" i="3"/>
  <c r="K135" i="3"/>
  <c r="J105" i="3"/>
  <c r="K105" i="3" s="1"/>
  <c r="J122" i="3"/>
  <c r="K122" i="3" s="1"/>
  <c r="J143" i="3"/>
  <c r="K143" i="3" s="1"/>
  <c r="J151" i="3"/>
  <c r="K151" i="3" s="1"/>
  <c r="D36" i="2"/>
  <c r="C5" i="3" s="1"/>
  <c r="E36" i="2"/>
  <c r="B9" i="3" s="1"/>
  <c r="F36" i="2"/>
  <c r="C9" i="3" s="1"/>
  <c r="G36" i="2"/>
  <c r="B13" i="3" s="1"/>
  <c r="H36" i="2"/>
  <c r="C13" i="3" s="1"/>
  <c r="I36" i="2"/>
  <c r="B17" i="3" s="1"/>
  <c r="J36" i="2"/>
  <c r="C17" i="3" s="1"/>
  <c r="K36" i="2"/>
  <c r="B21" i="3" s="1"/>
  <c r="L36" i="2"/>
  <c r="C21" i="3" s="1"/>
  <c r="B22" i="3" s="1"/>
  <c r="M36" i="2"/>
  <c r="B25" i="3" s="1"/>
  <c r="N36" i="2"/>
  <c r="C25" i="3" s="1"/>
  <c r="O36" i="2"/>
  <c r="B29" i="3" s="1"/>
  <c r="P36" i="2"/>
  <c r="C29" i="3" s="1"/>
  <c r="B30" i="3" s="1"/>
  <c r="Q36" i="2"/>
  <c r="C35" i="3" s="1"/>
  <c r="P4" i="1" s="1"/>
  <c r="R36" i="2"/>
  <c r="B38" i="3" s="1"/>
  <c r="S36" i="2"/>
  <c r="C38" i="3" s="1"/>
  <c r="T36" i="2"/>
  <c r="B42" i="3" s="1"/>
  <c r="U36" i="2"/>
  <c r="C42" i="3" s="1"/>
  <c r="V36" i="2"/>
  <c r="C48" i="3" s="1"/>
  <c r="U4" i="1" s="1"/>
  <c r="W36" i="2"/>
  <c r="X36" i="2"/>
  <c r="C56" i="3" s="1"/>
  <c r="W4" i="1" s="1"/>
  <c r="Y36" i="2"/>
  <c r="B59" i="3" s="1"/>
  <c r="B60" i="3" s="1"/>
  <c r="C36" i="2"/>
  <c r="B5" i="3" s="1"/>
  <c r="B14" i="3" l="1"/>
  <c r="B15" i="3" s="1"/>
  <c r="F4" i="1" s="1"/>
  <c r="J96" i="3"/>
  <c r="K96" i="3" s="1"/>
  <c r="B95" i="3"/>
  <c r="F96" i="3"/>
  <c r="BF6" i="1"/>
  <c r="G143" i="3"/>
  <c r="BG6" i="1" s="1"/>
  <c r="J109" i="3"/>
  <c r="K109" i="3" s="1"/>
  <c r="J92" i="3"/>
  <c r="K92" i="3" s="1"/>
  <c r="G131" i="3"/>
  <c r="BA6" i="1" s="1"/>
  <c r="AZ6" i="1"/>
  <c r="N6" i="1"/>
  <c r="G31" i="3"/>
  <c r="O6" i="1" s="1"/>
  <c r="AW6" i="1"/>
  <c r="G122" i="3"/>
  <c r="AX6" i="1" s="1"/>
  <c r="AH6" i="1"/>
  <c r="G88" i="3"/>
  <c r="AI6" i="1" s="1"/>
  <c r="J6" i="1"/>
  <c r="G23" i="3"/>
  <c r="K6" i="1" s="1"/>
  <c r="B61" i="3"/>
  <c r="X4" i="1" s="1"/>
  <c r="B135" i="3"/>
  <c r="BB4" i="1" s="1"/>
  <c r="B114" i="3"/>
  <c r="AS4" i="1" s="1"/>
  <c r="F6" i="1"/>
  <c r="G15" i="3"/>
  <c r="G6" i="1" s="1"/>
  <c r="J78" i="3"/>
  <c r="K78" i="3" s="1"/>
  <c r="F78" i="3"/>
  <c r="B77" i="3"/>
  <c r="B131" i="3"/>
  <c r="AZ4" i="1" s="1"/>
  <c r="B122" i="3"/>
  <c r="AW4" i="1" s="1"/>
  <c r="B88" i="3"/>
  <c r="AH4" i="1" s="1"/>
  <c r="B118" i="3"/>
  <c r="AU4" i="1" s="1"/>
  <c r="B23" i="3"/>
  <c r="J4" i="1" s="1"/>
  <c r="BJ6" i="1"/>
  <c r="G151" i="3"/>
  <c r="BK6" i="1" s="1"/>
  <c r="G114" i="3"/>
  <c r="AT6" i="1" s="1"/>
  <c r="AS6" i="1"/>
  <c r="J70" i="3"/>
  <c r="K70" i="3" s="1"/>
  <c r="F70" i="3"/>
  <c r="B69" i="3"/>
  <c r="J74" i="3"/>
  <c r="K74" i="3" s="1"/>
  <c r="J27" i="3"/>
  <c r="K27" i="3" s="1"/>
  <c r="F27" i="3"/>
  <c r="B26" i="3"/>
  <c r="J19" i="3"/>
  <c r="K19" i="3" s="1"/>
  <c r="F19" i="3"/>
  <c r="B18" i="3"/>
  <c r="B143" i="3"/>
  <c r="BF4" i="1" s="1"/>
  <c r="G105" i="3"/>
  <c r="AP6" i="1" s="1"/>
  <c r="AO6" i="1"/>
  <c r="BD6" i="1"/>
  <c r="G139" i="3"/>
  <c r="BE6" i="1" s="1"/>
  <c r="G118" i="3"/>
  <c r="AV6" i="1" s="1"/>
  <c r="AU6" i="1"/>
  <c r="B151" i="3"/>
  <c r="BJ4" i="1" s="1"/>
  <c r="G147" i="3"/>
  <c r="BI6" i="1" s="1"/>
  <c r="BH6" i="1"/>
  <c r="J44" i="3"/>
  <c r="K44" i="3" s="1"/>
  <c r="F44" i="3"/>
  <c r="B43" i="3"/>
  <c r="J40" i="3"/>
  <c r="K40" i="3" s="1"/>
  <c r="F40" i="3"/>
  <c r="B39" i="3"/>
  <c r="B31" i="3"/>
  <c r="N4" i="1" s="1"/>
  <c r="B105" i="3"/>
  <c r="AO4" i="1" s="1"/>
  <c r="B139" i="3"/>
  <c r="BD4" i="1" s="1"/>
  <c r="X6" i="1"/>
  <c r="G61" i="3"/>
  <c r="Y6" i="1" s="1"/>
  <c r="G135" i="3"/>
  <c r="BC6" i="1" s="1"/>
  <c r="BB6" i="1"/>
  <c r="B147" i="3"/>
  <c r="BH4" i="1" s="1"/>
  <c r="C61" i="3" l="1"/>
  <c r="Y4" i="1" s="1"/>
  <c r="C114" i="3"/>
  <c r="AT4" i="1" s="1"/>
  <c r="C135" i="3"/>
  <c r="BC4" i="1" s="1"/>
  <c r="H6" i="1"/>
  <c r="G19" i="3"/>
  <c r="I6" i="1" s="1"/>
  <c r="C15" i="3"/>
  <c r="G4" i="1" s="1"/>
  <c r="C139" i="3"/>
  <c r="BE4" i="1" s="1"/>
  <c r="C31" i="3"/>
  <c r="O4" i="1" s="1"/>
  <c r="C151" i="3"/>
  <c r="BK4" i="1" s="1"/>
  <c r="C143" i="3"/>
  <c r="BG4" i="1" s="1"/>
  <c r="G70" i="3"/>
  <c r="AB6" i="1" s="1"/>
  <c r="AA6" i="1"/>
  <c r="C118" i="3"/>
  <c r="AV4" i="1" s="1"/>
  <c r="C122" i="3"/>
  <c r="AX4" i="1" s="1"/>
  <c r="B78" i="3"/>
  <c r="AE4" i="1" s="1"/>
  <c r="B27" i="3"/>
  <c r="L4" i="1" s="1"/>
  <c r="AE6" i="1"/>
  <c r="G78" i="3"/>
  <c r="AF6" i="1" s="1"/>
  <c r="G96" i="3"/>
  <c r="AM6" i="1" s="1"/>
  <c r="AL6" i="1"/>
  <c r="B44" i="3"/>
  <c r="S4" i="1" s="1"/>
  <c r="C147" i="3"/>
  <c r="BI4" i="1" s="1"/>
  <c r="C105" i="3"/>
  <c r="AP4" i="1" s="1"/>
  <c r="B40" i="3"/>
  <c r="Q4" i="1" s="1"/>
  <c r="S6" i="1"/>
  <c r="G44" i="3"/>
  <c r="T6" i="1" s="1"/>
  <c r="B19" i="3"/>
  <c r="H4" i="1" s="1"/>
  <c r="G27" i="3"/>
  <c r="M6" i="1" s="1"/>
  <c r="L6" i="1"/>
  <c r="C23" i="3"/>
  <c r="K4" i="1" s="1"/>
  <c r="C88" i="3"/>
  <c r="AI4" i="1" s="1"/>
  <c r="C131" i="3"/>
  <c r="BA4" i="1" s="1"/>
  <c r="B96" i="3"/>
  <c r="AL4" i="1" s="1"/>
  <c r="Q6" i="1"/>
  <c r="G40" i="3"/>
  <c r="R6" i="1" s="1"/>
  <c r="B70" i="3"/>
  <c r="AA4" i="1" s="1"/>
  <c r="K5" i="3"/>
  <c r="J5" i="3"/>
  <c r="C40" i="3" l="1"/>
  <c r="R4" i="1" s="1"/>
  <c r="C44" i="3"/>
  <c r="T4" i="1" s="1"/>
  <c r="C27" i="3"/>
  <c r="M4" i="1" s="1"/>
  <c r="C78" i="3"/>
  <c r="AF4" i="1" s="1"/>
  <c r="C70" i="3"/>
  <c r="AB4" i="1" s="1"/>
  <c r="C96" i="3"/>
  <c r="AM4" i="1" s="1"/>
  <c r="C19" i="3"/>
  <c r="I4" i="1" s="1"/>
  <c r="J6" i="3"/>
  <c r="J7" i="3" l="1"/>
  <c r="K7" i="3" s="1"/>
  <c r="C12" i="1" l="1"/>
  <c r="C43" i="1" s="1"/>
  <c r="G5" i="3" s="1"/>
  <c r="F6" i="3" s="1"/>
  <c r="E12" i="1"/>
  <c r="V12" i="1"/>
  <c r="BN12" i="1"/>
  <c r="F7" i="3" l="1"/>
  <c r="B6" i="1" s="1"/>
  <c r="B6" i="3"/>
  <c r="G7" i="3" l="1"/>
  <c r="C6" i="1" s="1"/>
  <c r="B7" i="3"/>
  <c r="B4" i="1" s="1"/>
  <c r="C7" i="3" l="1"/>
  <c r="C4" i="1" s="1"/>
  <c r="V16" i="1" l="1"/>
  <c r="V17" i="1"/>
  <c r="V20" i="1" l="1"/>
  <c r="BN21" i="1" l="1"/>
  <c r="BN43" i="1" s="1"/>
  <c r="G165" i="3" s="1"/>
  <c r="V21" i="1"/>
  <c r="BN6" i="1" l="1"/>
  <c r="C165" i="3"/>
  <c r="BN4" i="1" s="1"/>
  <c r="AR22" i="1" l="1"/>
  <c r="AR43" i="1" s="1"/>
  <c r="G107" i="3" s="1"/>
  <c r="F108" i="3" s="1"/>
  <c r="AK22" i="1"/>
  <c r="AK43" i="1" s="1"/>
  <c r="G90" i="3" s="1"/>
  <c r="F91" i="3" s="1"/>
  <c r="AD22" i="1"/>
  <c r="AD43" i="1" s="1"/>
  <c r="G72" i="3" s="1"/>
  <c r="F73" i="3" s="1"/>
  <c r="E22" i="1"/>
  <c r="E43" i="1" s="1"/>
  <c r="G9" i="3" s="1"/>
  <c r="F10" i="3" s="1"/>
  <c r="F109" i="3" l="1"/>
  <c r="AQ6" i="1" s="1"/>
  <c r="B108" i="3"/>
  <c r="G109" i="3"/>
  <c r="AR6" i="1" s="1"/>
  <c r="B91" i="3"/>
  <c r="F92" i="3"/>
  <c r="AJ6" i="1" s="1"/>
  <c r="B73" i="3"/>
  <c r="F74" i="3"/>
  <c r="AC6" i="1" s="1"/>
  <c r="B10" i="3"/>
  <c r="F11" i="3"/>
  <c r="D6" i="1" s="1"/>
  <c r="B109" i="3" l="1"/>
  <c r="AQ4" i="1" s="1"/>
  <c r="G92" i="3"/>
  <c r="AK6" i="1" s="1"/>
  <c r="B92" i="3"/>
  <c r="AJ4" i="1" s="1"/>
  <c r="C92" i="3"/>
  <c r="AK4" i="1" s="1"/>
  <c r="G74" i="3"/>
  <c r="AD6" i="1" s="1"/>
  <c r="B74" i="3"/>
  <c r="AC4" i="1" s="1"/>
  <c r="C74" i="3"/>
  <c r="AD4" i="1" s="1"/>
  <c r="G11" i="3"/>
  <c r="E6" i="1" s="1"/>
  <c r="B11" i="3"/>
  <c r="D4" i="1" s="1"/>
  <c r="C11" i="3"/>
  <c r="E4" i="1" s="1"/>
  <c r="C109" i="3" l="1"/>
  <c r="AR4" i="1" s="1"/>
  <c r="V23" i="1" l="1"/>
  <c r="V27" i="1" l="1"/>
  <c r="V43" i="1" s="1"/>
  <c r="G52" i="3" s="1"/>
  <c r="C52" i="3" l="1"/>
  <c r="V4" i="1" s="1"/>
  <c r="V6" i="1"/>
</calcChain>
</file>

<file path=xl/sharedStrings.xml><?xml version="1.0" encoding="utf-8"?>
<sst xmlns="http://schemas.openxmlformats.org/spreadsheetml/2006/main" count="505" uniqueCount="73">
  <si>
    <t>(4*2,4L)</t>
  </si>
  <si>
    <t>(12*,750ML)</t>
  </si>
  <si>
    <t>(4*4,4L)</t>
  </si>
  <si>
    <t>أولين (20L)</t>
  </si>
  <si>
    <t>أولين (16L)</t>
  </si>
  <si>
    <t>صني زيت</t>
  </si>
  <si>
    <t>حياة زيت</t>
  </si>
  <si>
    <t>(4 * 1,5KG)</t>
  </si>
  <si>
    <t>(4 * 2,5KG)</t>
  </si>
  <si>
    <t>جولدن ميكس</t>
  </si>
  <si>
    <t>(6 * ,900 ML)</t>
  </si>
  <si>
    <t>(4 * 1,8 L)</t>
  </si>
  <si>
    <t xml:space="preserve">شورتنج </t>
  </si>
  <si>
    <t>Hard(25KG)</t>
  </si>
  <si>
    <t>باكيت</t>
  </si>
  <si>
    <t>كرتون</t>
  </si>
  <si>
    <r>
      <rPr>
        <b/>
        <sz val="10"/>
        <color theme="1"/>
        <rFont val="Calibri"/>
        <family val="2"/>
        <scheme val="minor"/>
      </rPr>
      <t>(12 * ,750ML</t>
    </r>
    <r>
      <rPr>
        <b/>
        <sz val="11"/>
        <color theme="1"/>
        <rFont val="Calibri"/>
        <family val="2"/>
        <scheme val="minor"/>
      </rPr>
      <t>)</t>
    </r>
  </si>
  <si>
    <t>رقم الفاتورة التوريد</t>
  </si>
  <si>
    <t>اليوم  الصنف</t>
  </si>
  <si>
    <t>الاجمالي</t>
  </si>
  <si>
    <t>رصيد المخزن</t>
  </si>
  <si>
    <t xml:space="preserve"> الصنف</t>
  </si>
  <si>
    <t>(12 * ,750ML)</t>
  </si>
  <si>
    <t xml:space="preserve"> اليوم الصنف</t>
  </si>
  <si>
    <t xml:space="preserve">الصنف </t>
  </si>
  <si>
    <t>حركــــــــــــة  التحمـــــــــــــيــــــــــــــلات</t>
  </si>
  <si>
    <t>اجمالي التحميلات المنصرف من المخزن</t>
  </si>
  <si>
    <t>اجمالي المرتجعات من رصيد السيارة</t>
  </si>
  <si>
    <t xml:space="preserve">رصيد المنصرف (تحميلات) </t>
  </si>
  <si>
    <t>صنى - صويـــــــا</t>
  </si>
  <si>
    <t>حيــــــــــــــــــــــــــــاة (    زيــــــــــــــــــــــــت     )</t>
  </si>
  <si>
    <t>حيــــاة ( سمنة )</t>
  </si>
  <si>
    <t>مرزوقة  ( زيت )</t>
  </si>
  <si>
    <t>مرزوقة ( سمنة )</t>
  </si>
  <si>
    <t>نور  ( عباد الشمس )</t>
  </si>
  <si>
    <t>الفا ( عباد الشمس )</t>
  </si>
  <si>
    <t>أميرة ( سمنة )</t>
  </si>
  <si>
    <t>جولدن ميكس ( سمنة )</t>
  </si>
  <si>
    <t xml:space="preserve">خير بلدي ( سمن ) </t>
  </si>
  <si>
    <t>فيرن ( سمنة )</t>
  </si>
  <si>
    <t>فيرن ( زبدة )</t>
  </si>
  <si>
    <t>زيت اولين مكرر غذائي</t>
  </si>
  <si>
    <t>(4*2.5L)</t>
  </si>
  <si>
    <t>(4*4.5 L)</t>
  </si>
  <si>
    <t>(4*1.75 L)</t>
  </si>
  <si>
    <t>(4*1.8 L)</t>
  </si>
  <si>
    <t>( 1 * 20 L )</t>
  </si>
  <si>
    <t>(12* 970 ML)</t>
  </si>
  <si>
    <t>(1 *11 KG)</t>
  </si>
  <si>
    <t>( 4* 2.7 L)</t>
  </si>
  <si>
    <t>(6 * . 750 جرام)</t>
  </si>
  <si>
    <t>(1 * 11 KG )</t>
  </si>
  <si>
    <t>(6 * .700جرام)</t>
  </si>
  <si>
    <t>( 6 * 1.5 KG )</t>
  </si>
  <si>
    <t>( 16 * .450 جرام)</t>
  </si>
  <si>
    <t>( 12 * .700 جرام)</t>
  </si>
  <si>
    <t>( 4 * 1.4 KG )</t>
  </si>
  <si>
    <t>(20 * . 500  جرام)</t>
  </si>
  <si>
    <t>( 10 * 1   KG)</t>
  </si>
  <si>
    <t>(2 * 5 KG)</t>
  </si>
  <si>
    <t>(1 * 10 KG )</t>
  </si>
  <si>
    <t>( 1 * 50 KG )</t>
  </si>
  <si>
    <t xml:space="preserve">صني - صويا </t>
  </si>
  <si>
    <t>حياة سمنة</t>
  </si>
  <si>
    <t xml:space="preserve">مرزوقة زيت </t>
  </si>
  <si>
    <t>مرزوقة سمنة</t>
  </si>
  <si>
    <t>نور - عباد الشمس</t>
  </si>
  <si>
    <t>الفا - عباد الشمس</t>
  </si>
  <si>
    <t xml:space="preserve">أميرة سمنة </t>
  </si>
  <si>
    <t xml:space="preserve">خير بلدي </t>
  </si>
  <si>
    <t>فيرن سمنة</t>
  </si>
  <si>
    <t>فيرن زبدة</t>
  </si>
  <si>
    <t>عدد الكراتين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</si>
</sst>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 diagonalUp="1">
      <left style="thick">
        <color indexed="64"/>
      </left>
      <right style="thick">
        <color indexed="64"/>
      </right>
      <top/>
      <bottom/>
      <diagonal style="medium">
        <color indexed="64"/>
      </diagonal>
    </border>
    <border diagonalUp="1">
      <left style="thick">
        <color indexed="64"/>
      </left>
      <right style="thick">
        <color indexed="64"/>
      </right>
      <top/>
      <bottom style="thick">
        <color indexed="64"/>
      </bottom>
      <diagonal style="medium">
        <color indexed="64"/>
      </diagonal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15" borderId="3" xfId="0" applyFont="1" applyFill="1" applyBorder="1" applyAlignment="1">
      <alignment horizontal="center" vertical="center"/>
    </xf>
    <xf numFmtId="0" fontId="4" fillId="15" borderId="6" xfId="0" applyFont="1" applyFill="1" applyBorder="1" applyAlignment="1">
      <alignment horizontal="center" vertical="center"/>
    </xf>
    <xf numFmtId="0" fontId="7" fillId="15" borderId="9" xfId="0" applyFont="1" applyFill="1" applyBorder="1" applyAlignment="1">
      <alignment horizontal="center" vertical="center"/>
    </xf>
    <xf numFmtId="0" fontId="7" fillId="15" borderId="4" xfId="0" applyFont="1" applyFill="1" applyBorder="1" applyAlignment="1">
      <alignment horizontal="center" vertical="center"/>
    </xf>
    <xf numFmtId="0" fontId="7" fillId="15" borderId="3" xfId="0" applyFont="1" applyFill="1" applyBorder="1" applyAlignment="1">
      <alignment horizontal="center" vertical="center"/>
    </xf>
    <xf numFmtId="0" fontId="7" fillId="15" borderId="6" xfId="0" applyFont="1" applyFill="1" applyBorder="1" applyAlignment="1">
      <alignment horizontal="center" vertical="center"/>
    </xf>
    <xf numFmtId="0" fontId="7" fillId="15" borderId="1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15" borderId="3" xfId="0" applyFont="1" applyFill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7" fillId="16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15" borderId="3" xfId="0" applyFont="1" applyFill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7" fillId="15" borderId="46" xfId="0" applyFont="1" applyFill="1" applyBorder="1" applyAlignment="1">
      <alignment horizontal="center" vertical="center"/>
    </xf>
    <xf numFmtId="0" fontId="7" fillId="15" borderId="12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4" fillId="15" borderId="6" xfId="0" applyFont="1" applyFill="1" applyBorder="1" applyAlignment="1">
      <alignment horizontal="center" vertical="center"/>
    </xf>
    <xf numFmtId="0" fontId="4" fillId="15" borderId="12" xfId="0" applyFont="1" applyFill="1" applyBorder="1" applyAlignment="1">
      <alignment horizontal="center" vertical="center"/>
    </xf>
    <xf numFmtId="0" fontId="4" fillId="15" borderId="11" xfId="0" applyFont="1" applyFill="1" applyBorder="1" applyAlignment="1">
      <alignment horizontal="center" vertical="center"/>
    </xf>
    <xf numFmtId="0" fontId="4" fillId="15" borderId="21" xfId="0" applyFont="1" applyFill="1" applyBorder="1" applyAlignment="1">
      <alignment horizontal="center" vertical="center"/>
    </xf>
    <xf numFmtId="0" fontId="4" fillId="15" borderId="4" xfId="0" applyFont="1" applyFill="1" applyBorder="1" applyAlignment="1">
      <alignment horizontal="center" vertical="center"/>
    </xf>
    <xf numFmtId="0" fontId="4" fillId="15" borderId="9" xfId="0" applyFont="1" applyFill="1" applyBorder="1" applyAlignment="1">
      <alignment horizontal="center" vertical="center"/>
    </xf>
    <xf numFmtId="0" fontId="4" fillId="15" borderId="5" xfId="0" applyFont="1" applyFill="1" applyBorder="1" applyAlignment="1">
      <alignment horizontal="center" vertical="center"/>
    </xf>
    <xf numFmtId="0" fontId="7" fillId="15" borderId="12" xfId="0" applyFont="1" applyFill="1" applyBorder="1" applyAlignment="1">
      <alignment horizontal="center" vertical="center"/>
    </xf>
    <xf numFmtId="0" fontId="7" fillId="15" borderId="46" xfId="0" applyFont="1" applyFill="1" applyBorder="1" applyAlignment="1">
      <alignment horizontal="center" vertical="center"/>
    </xf>
    <xf numFmtId="0" fontId="7" fillId="15" borderId="47" xfId="0" applyFont="1" applyFill="1" applyBorder="1" applyAlignment="1">
      <alignment horizontal="center" vertical="center"/>
    </xf>
    <xf numFmtId="0" fontId="7" fillId="15" borderId="48" xfId="0" applyFont="1" applyFill="1" applyBorder="1" applyAlignment="1">
      <alignment horizontal="center" vertical="center"/>
    </xf>
    <xf numFmtId="0" fontId="7" fillId="15" borderId="9" xfId="0" applyFont="1" applyFill="1" applyBorder="1" applyAlignment="1">
      <alignment horizontal="center" vertical="center"/>
    </xf>
    <xf numFmtId="0" fontId="7" fillId="15" borderId="15" xfId="0" applyFont="1" applyFill="1" applyBorder="1" applyAlignment="1">
      <alignment horizontal="center" vertical="center"/>
    </xf>
    <xf numFmtId="0" fontId="7" fillId="15" borderId="5" xfId="0" applyFont="1" applyFill="1" applyBorder="1" applyAlignment="1">
      <alignment horizontal="center" vertical="center"/>
    </xf>
    <xf numFmtId="0" fontId="7" fillId="15" borderId="4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16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2" fillId="15" borderId="3" xfId="0" applyFont="1" applyFill="1" applyBorder="1" applyAlignment="1">
      <alignment horizontal="center" vertical="center"/>
    </xf>
    <xf numFmtId="0" fontId="1" fillId="15" borderId="3" xfId="0" applyFont="1" applyFill="1" applyBorder="1" applyAlignment="1">
      <alignment horizontal="center" vertical="center"/>
    </xf>
    <xf numFmtId="0" fontId="1" fillId="15" borderId="17" xfId="0" applyFont="1" applyFill="1" applyBorder="1" applyAlignment="1">
      <alignment horizontal="center" vertical="center"/>
    </xf>
    <xf numFmtId="0" fontId="1" fillId="15" borderId="18" xfId="0" applyFont="1" applyFill="1" applyBorder="1" applyAlignment="1">
      <alignment horizontal="center" vertical="center"/>
    </xf>
    <xf numFmtId="0" fontId="1" fillId="15" borderId="19" xfId="0" applyFont="1" applyFill="1" applyBorder="1" applyAlignment="1">
      <alignment horizontal="center" vertical="center"/>
    </xf>
    <xf numFmtId="0" fontId="2" fillId="15" borderId="17" xfId="0" applyFont="1" applyFill="1" applyBorder="1" applyAlignment="1">
      <alignment horizontal="center" vertical="center"/>
    </xf>
    <xf numFmtId="0" fontId="2" fillId="15" borderId="19" xfId="0" applyFont="1" applyFill="1" applyBorder="1" applyAlignment="1">
      <alignment horizontal="center" vertical="center"/>
    </xf>
    <xf numFmtId="0" fontId="1" fillId="3" borderId="4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15" borderId="3" xfId="0" applyFont="1" applyFill="1" applyBorder="1" applyAlignment="1">
      <alignment horizontal="center" vertical="center"/>
    </xf>
    <xf numFmtId="0" fontId="2" fillId="15" borderId="18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13" borderId="3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3" fillId="9" borderId="10" xfId="0" applyFont="1" applyFill="1" applyBorder="1" applyAlignment="1">
      <alignment horizontal="center" vertical="center"/>
    </xf>
    <xf numFmtId="0" fontId="3" fillId="9" borderId="16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10" borderId="10" xfId="0" applyFont="1" applyFill="1" applyBorder="1" applyAlignment="1">
      <alignment horizontal="center" vertical="center"/>
    </xf>
    <xf numFmtId="0" fontId="3" fillId="10" borderId="16" xfId="0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 vertical="center"/>
    </xf>
    <xf numFmtId="0" fontId="3" fillId="14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tar\Desktop\&#1575;&#1601;&#1603;&#1608;\&#1578;&#1581;&#1605;&#1610;&#1604;&#1575;&#157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احمد شوقي"/>
      <sheetName val="محمد ابراهيم"/>
      <sheetName val="مصطفي عبدالفتاح"/>
      <sheetName val="رامي حواس"/>
      <sheetName val="محمد نبيه"/>
      <sheetName val="تامر غالي"/>
      <sheetName val="اسلام"/>
      <sheetName val="زهران"/>
      <sheetName val="مندوب 2"/>
      <sheetName val="محمد التيه"/>
      <sheetName val="الشركة"/>
      <sheetName val="معادلة الفك والتجميع"/>
      <sheetName val="اجمالي التحميلات"/>
      <sheetName val="اجمالي مرتجع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B5">
            <v>0</v>
          </cell>
          <cell r="C5">
            <v>4</v>
          </cell>
          <cell r="D5">
            <v>0</v>
          </cell>
          <cell r="E5">
            <v>5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4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1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8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3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1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1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2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1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1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1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1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11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</row>
      </sheetData>
      <sheetData sheetId="14">
        <row r="4">
          <cell r="B4">
            <v>0</v>
          </cell>
          <cell r="C4">
            <v>0</v>
          </cell>
          <cell r="F4">
            <v>0</v>
          </cell>
          <cell r="G4">
            <v>0</v>
          </cell>
        </row>
        <row r="5">
          <cell r="B5">
            <v>0</v>
          </cell>
          <cell r="C5">
            <v>0</v>
          </cell>
          <cell r="F5">
            <v>0</v>
          </cell>
          <cell r="G5">
            <v>0</v>
          </cell>
        </row>
        <row r="6">
          <cell r="B6">
            <v>0</v>
          </cell>
          <cell r="C6">
            <v>0</v>
          </cell>
          <cell r="F6">
            <v>0</v>
          </cell>
          <cell r="G6">
            <v>0</v>
          </cell>
        </row>
        <row r="7">
          <cell r="B7">
            <v>0</v>
          </cell>
          <cell r="C7">
            <v>0</v>
          </cell>
        </row>
        <row r="8">
          <cell r="B8">
            <v>0</v>
          </cell>
          <cell r="C8">
            <v>0</v>
          </cell>
          <cell r="G8">
            <v>0</v>
          </cell>
        </row>
        <row r="9">
          <cell r="B9">
            <v>0</v>
          </cell>
          <cell r="C9">
            <v>0</v>
          </cell>
        </row>
        <row r="10">
          <cell r="B10">
            <v>0</v>
          </cell>
          <cell r="C10">
            <v>0</v>
          </cell>
          <cell r="F10">
            <v>0</v>
          </cell>
          <cell r="G10">
            <v>0</v>
          </cell>
        </row>
        <row r="11">
          <cell r="F11">
            <v>0</v>
          </cell>
          <cell r="G11">
            <v>0</v>
          </cell>
        </row>
        <row r="12">
          <cell r="C12">
            <v>0</v>
          </cell>
          <cell r="F12">
            <v>0</v>
          </cell>
          <cell r="G12">
            <v>0</v>
          </cell>
        </row>
        <row r="13">
          <cell r="G13">
            <v>0</v>
          </cell>
        </row>
        <row r="14">
          <cell r="B14">
            <v>0</v>
          </cell>
          <cell r="C14">
            <v>0</v>
          </cell>
        </row>
        <row r="15">
          <cell r="B15">
            <v>0</v>
          </cell>
          <cell r="C15">
            <v>0</v>
          </cell>
          <cell r="F15">
            <v>0</v>
          </cell>
          <cell r="G15">
            <v>0</v>
          </cell>
        </row>
        <row r="16">
          <cell r="C16">
            <v>0</v>
          </cell>
          <cell r="F16">
            <v>0</v>
          </cell>
          <cell r="G16">
            <v>0</v>
          </cell>
        </row>
        <row r="17">
          <cell r="C17">
            <v>0</v>
          </cell>
        </row>
        <row r="18">
          <cell r="F18">
            <v>0</v>
          </cell>
          <cell r="G18">
            <v>0</v>
          </cell>
        </row>
        <row r="19">
          <cell r="C19">
            <v>0</v>
          </cell>
          <cell r="F19">
            <v>0</v>
          </cell>
          <cell r="G19">
            <v>0</v>
          </cell>
        </row>
        <row r="20">
          <cell r="F20">
            <v>0</v>
          </cell>
          <cell r="G20">
            <v>0</v>
          </cell>
        </row>
        <row r="21">
          <cell r="B21">
            <v>0</v>
          </cell>
          <cell r="C21">
            <v>0</v>
          </cell>
          <cell r="G21">
            <v>0</v>
          </cell>
        </row>
        <row r="23">
          <cell r="C23">
            <v>0</v>
          </cell>
          <cell r="G23">
            <v>0</v>
          </cell>
        </row>
        <row r="25">
          <cell r="G25">
            <v>0</v>
          </cell>
        </row>
        <row r="26">
          <cell r="B26">
            <v>0</v>
          </cell>
          <cell r="C26">
            <v>0</v>
          </cell>
        </row>
        <row r="27">
          <cell r="B27">
            <v>0</v>
          </cell>
          <cell r="C27">
            <v>0</v>
          </cell>
          <cell r="F27">
            <v>0</v>
          </cell>
          <cell r="G27">
            <v>0</v>
          </cell>
        </row>
        <row r="28">
          <cell r="B28">
            <v>0</v>
          </cell>
          <cell r="C28">
            <v>0</v>
          </cell>
          <cell r="F28">
            <v>0</v>
          </cell>
          <cell r="G28">
            <v>0</v>
          </cell>
        </row>
        <row r="29">
          <cell r="C29">
            <v>0</v>
          </cell>
          <cell r="F29">
            <v>0</v>
          </cell>
          <cell r="G2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43"/>
  <sheetViews>
    <sheetView rightToLeft="1" tabSelected="1" workbookViewId="0">
      <pane xSplit="1" ySplit="11" topLeftCell="L42" activePane="bottomRight" state="frozen"/>
      <selection pane="topRight" activeCell="B1" sqref="B1"/>
      <selection pane="bottomLeft" activeCell="A12" sqref="A12"/>
      <selection pane="bottomRight" activeCell="AG9" sqref="AG9"/>
    </sheetView>
  </sheetViews>
  <sheetFormatPr defaultColWidth="9" defaultRowHeight="15" x14ac:dyDescent="0.25"/>
  <cols>
    <col min="1" max="1" width="27.85546875" style="2" bestFit="1" customWidth="1"/>
    <col min="2" max="15" width="9.5703125" style="2" customWidth="1"/>
    <col min="16" max="16" width="15.85546875" style="2" bestFit="1" customWidth="1"/>
    <col min="17" max="20" width="9.5703125" style="2" customWidth="1"/>
    <col min="21" max="22" width="11.42578125" style="2" bestFit="1" customWidth="1"/>
    <col min="23" max="23" width="15.42578125" style="2" bestFit="1" customWidth="1"/>
    <col min="24" max="25" width="9.5703125" style="2" customWidth="1"/>
    <col min="26" max="26" width="19" style="2" bestFit="1" customWidth="1"/>
    <col min="27" max="32" width="9.5703125" style="2" customWidth="1"/>
    <col min="33" max="33" width="21.85546875" style="2" bestFit="1" customWidth="1"/>
    <col min="34" max="39" width="9.5703125" style="2" customWidth="1"/>
    <col min="40" max="40" width="13.85546875" style="2" bestFit="1" customWidth="1"/>
    <col min="41" max="50" width="9.5703125" style="2" customWidth="1"/>
    <col min="51" max="51" width="13.85546875" style="2" bestFit="1" customWidth="1"/>
    <col min="52" max="63" width="9.5703125" style="2" customWidth="1"/>
    <col min="64" max="64" width="13.85546875" style="2" bestFit="1" customWidth="1"/>
    <col min="65" max="65" width="23.85546875" style="2" bestFit="1" customWidth="1"/>
    <col min="66" max="66" width="14.5703125" style="2" bestFit="1" customWidth="1"/>
    <col min="67" max="79" width="9.5703125" style="2" customWidth="1"/>
    <col min="80" max="16384" width="9" style="2"/>
  </cols>
  <sheetData>
    <row r="1" spans="1:69" ht="22.5" thickTop="1" thickBot="1" x14ac:dyDescent="0.3">
      <c r="A1" s="71" t="s">
        <v>21</v>
      </c>
      <c r="B1" s="62" t="s">
        <v>5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4"/>
      <c r="P1" s="12" t="s">
        <v>29</v>
      </c>
      <c r="Q1" s="65" t="s">
        <v>30</v>
      </c>
      <c r="R1" s="65"/>
      <c r="S1" s="65"/>
      <c r="T1" s="65"/>
      <c r="U1" s="65"/>
      <c r="V1" s="65"/>
      <c r="W1" s="13" t="s">
        <v>31</v>
      </c>
      <c r="X1" s="55" t="s">
        <v>32</v>
      </c>
      <c r="Y1" s="65"/>
      <c r="Z1" s="13" t="s">
        <v>33</v>
      </c>
      <c r="AA1" s="62" t="s">
        <v>34</v>
      </c>
      <c r="AB1" s="63"/>
      <c r="AC1" s="63"/>
      <c r="AD1" s="63"/>
      <c r="AE1" s="63"/>
      <c r="AF1" s="64"/>
      <c r="AG1" s="12" t="s">
        <v>35</v>
      </c>
      <c r="AH1" s="62" t="s">
        <v>36</v>
      </c>
      <c r="AI1" s="63"/>
      <c r="AJ1" s="63"/>
      <c r="AK1" s="63"/>
      <c r="AL1" s="63"/>
      <c r="AM1" s="63"/>
      <c r="AN1" s="63"/>
      <c r="AO1" s="62" t="s">
        <v>37</v>
      </c>
      <c r="AP1" s="63"/>
      <c r="AQ1" s="63"/>
      <c r="AR1" s="64"/>
      <c r="AS1" s="62" t="s">
        <v>38</v>
      </c>
      <c r="AT1" s="63"/>
      <c r="AU1" s="63"/>
      <c r="AV1" s="63"/>
      <c r="AW1" s="63"/>
      <c r="AX1" s="63"/>
      <c r="AY1" s="64"/>
      <c r="AZ1" s="62" t="s">
        <v>39</v>
      </c>
      <c r="BA1" s="63"/>
      <c r="BB1" s="63"/>
      <c r="BC1" s="63"/>
      <c r="BD1" s="63"/>
      <c r="BE1" s="64"/>
      <c r="BF1" s="62" t="s">
        <v>40</v>
      </c>
      <c r="BG1" s="63"/>
      <c r="BH1" s="63"/>
      <c r="BI1" s="63"/>
      <c r="BJ1" s="63"/>
      <c r="BK1" s="63"/>
      <c r="BL1" s="64"/>
      <c r="BM1" s="13" t="s">
        <v>41</v>
      </c>
      <c r="BN1" s="12" t="s">
        <v>12</v>
      </c>
      <c r="BO1" s="12"/>
      <c r="BP1" s="12"/>
      <c r="BQ1" s="14"/>
    </row>
    <row r="2" spans="1:69" ht="22.5" thickTop="1" thickBot="1" x14ac:dyDescent="0.3">
      <c r="A2" s="72"/>
      <c r="B2" s="55" t="s">
        <v>1</v>
      </c>
      <c r="C2" s="55"/>
      <c r="D2" s="55" t="s">
        <v>0</v>
      </c>
      <c r="E2" s="55"/>
      <c r="F2" s="55" t="s">
        <v>2</v>
      </c>
      <c r="G2" s="55"/>
      <c r="H2" s="56" t="s">
        <v>42</v>
      </c>
      <c r="I2" s="57"/>
      <c r="J2" s="56" t="s">
        <v>43</v>
      </c>
      <c r="K2" s="57"/>
      <c r="L2" s="56" t="s">
        <v>44</v>
      </c>
      <c r="M2" s="57"/>
      <c r="N2" s="56" t="s">
        <v>45</v>
      </c>
      <c r="O2" s="57"/>
      <c r="P2" s="51" t="s">
        <v>46</v>
      </c>
      <c r="Q2" s="55" t="s">
        <v>1</v>
      </c>
      <c r="R2" s="55"/>
      <c r="S2" s="56" t="s">
        <v>47</v>
      </c>
      <c r="T2" s="57"/>
      <c r="U2" s="51" t="s">
        <v>4</v>
      </c>
      <c r="V2" s="51" t="s">
        <v>3</v>
      </c>
      <c r="W2" s="51" t="s">
        <v>48</v>
      </c>
      <c r="X2" s="55" t="s">
        <v>22</v>
      </c>
      <c r="Y2" s="55"/>
      <c r="Z2" s="51" t="s">
        <v>48</v>
      </c>
      <c r="AA2" s="55" t="s">
        <v>10</v>
      </c>
      <c r="AB2" s="55"/>
      <c r="AC2" s="55" t="s">
        <v>11</v>
      </c>
      <c r="AD2" s="55"/>
      <c r="AE2" s="56" t="s">
        <v>49</v>
      </c>
      <c r="AF2" s="57"/>
      <c r="AG2" s="51" t="s">
        <v>46</v>
      </c>
      <c r="AH2" s="55" t="s">
        <v>50</v>
      </c>
      <c r="AI2" s="55"/>
      <c r="AJ2" s="55" t="s">
        <v>7</v>
      </c>
      <c r="AK2" s="55"/>
      <c r="AL2" s="56" t="s">
        <v>8</v>
      </c>
      <c r="AM2" s="57"/>
      <c r="AN2" s="11" t="s">
        <v>51</v>
      </c>
      <c r="AO2" s="55" t="s">
        <v>52</v>
      </c>
      <c r="AP2" s="55"/>
      <c r="AQ2" s="55" t="s">
        <v>7</v>
      </c>
      <c r="AR2" s="55"/>
      <c r="AS2" s="55" t="s">
        <v>52</v>
      </c>
      <c r="AT2" s="55"/>
      <c r="AU2" s="56" t="s">
        <v>53</v>
      </c>
      <c r="AV2" s="57"/>
      <c r="AW2" s="56" t="s">
        <v>8</v>
      </c>
      <c r="AX2" s="57"/>
      <c r="AY2" s="51" t="s">
        <v>51</v>
      </c>
      <c r="AZ2" s="56" t="s">
        <v>54</v>
      </c>
      <c r="BA2" s="57"/>
      <c r="BB2" s="56" t="s">
        <v>55</v>
      </c>
      <c r="BC2" s="57"/>
      <c r="BD2" s="56" t="s">
        <v>56</v>
      </c>
      <c r="BE2" s="57"/>
      <c r="BF2" s="56" t="s">
        <v>57</v>
      </c>
      <c r="BG2" s="57"/>
      <c r="BH2" s="56" t="s">
        <v>58</v>
      </c>
      <c r="BI2" s="57"/>
      <c r="BJ2" s="56" t="s">
        <v>59</v>
      </c>
      <c r="BK2" s="57"/>
      <c r="BL2" s="51" t="s">
        <v>60</v>
      </c>
      <c r="BM2" s="51" t="s">
        <v>61</v>
      </c>
      <c r="BN2" s="51" t="s">
        <v>13</v>
      </c>
      <c r="BO2" s="12"/>
      <c r="BP2" s="12"/>
      <c r="BQ2" s="14"/>
    </row>
    <row r="3" spans="1:69" ht="22.5" thickTop="1" thickBot="1" x14ac:dyDescent="0.3">
      <c r="A3" s="73"/>
      <c r="B3" s="15" t="s">
        <v>14</v>
      </c>
      <c r="C3" s="15" t="s">
        <v>15</v>
      </c>
      <c r="D3" s="15" t="s">
        <v>14</v>
      </c>
      <c r="E3" s="15" t="s">
        <v>15</v>
      </c>
      <c r="F3" s="15" t="s">
        <v>14</v>
      </c>
      <c r="G3" s="15" t="s">
        <v>15</v>
      </c>
      <c r="H3" s="15" t="s">
        <v>14</v>
      </c>
      <c r="I3" s="15" t="s">
        <v>15</v>
      </c>
      <c r="J3" s="15" t="s">
        <v>14</v>
      </c>
      <c r="K3" s="15" t="s">
        <v>15</v>
      </c>
      <c r="L3" s="15" t="s">
        <v>14</v>
      </c>
      <c r="M3" s="15" t="s">
        <v>15</v>
      </c>
      <c r="N3" s="15" t="s">
        <v>14</v>
      </c>
      <c r="O3" s="15" t="s">
        <v>15</v>
      </c>
      <c r="P3" s="52"/>
      <c r="Q3" s="15" t="s">
        <v>14</v>
      </c>
      <c r="R3" s="15" t="s">
        <v>15</v>
      </c>
      <c r="S3" s="15" t="s">
        <v>14</v>
      </c>
      <c r="T3" s="15" t="s">
        <v>15</v>
      </c>
      <c r="U3" s="52"/>
      <c r="V3" s="52"/>
      <c r="W3" s="52"/>
      <c r="X3" s="15" t="s">
        <v>14</v>
      </c>
      <c r="Y3" s="15" t="s">
        <v>15</v>
      </c>
      <c r="Z3" s="52"/>
      <c r="AA3" s="15" t="s">
        <v>14</v>
      </c>
      <c r="AB3" s="15" t="s">
        <v>15</v>
      </c>
      <c r="AC3" s="15" t="s">
        <v>14</v>
      </c>
      <c r="AD3" s="15" t="s">
        <v>15</v>
      </c>
      <c r="AE3" s="15" t="s">
        <v>14</v>
      </c>
      <c r="AF3" s="15" t="s">
        <v>15</v>
      </c>
      <c r="AG3" s="52"/>
      <c r="AH3" s="15" t="s">
        <v>14</v>
      </c>
      <c r="AI3" s="15" t="s">
        <v>15</v>
      </c>
      <c r="AJ3" s="15" t="s">
        <v>14</v>
      </c>
      <c r="AK3" s="15" t="s">
        <v>15</v>
      </c>
      <c r="AL3" s="15" t="s">
        <v>14</v>
      </c>
      <c r="AM3" s="15" t="s">
        <v>15</v>
      </c>
      <c r="AN3" s="16"/>
      <c r="AO3" s="15" t="s">
        <v>14</v>
      </c>
      <c r="AP3" s="15" t="s">
        <v>15</v>
      </c>
      <c r="AQ3" s="15" t="s">
        <v>14</v>
      </c>
      <c r="AR3" s="15" t="s">
        <v>15</v>
      </c>
      <c r="AS3" s="15" t="s">
        <v>14</v>
      </c>
      <c r="AT3" s="15" t="s">
        <v>15</v>
      </c>
      <c r="AU3" s="15" t="s">
        <v>14</v>
      </c>
      <c r="AV3" s="15" t="s">
        <v>15</v>
      </c>
      <c r="AW3" s="15" t="s">
        <v>14</v>
      </c>
      <c r="AX3" s="15" t="s">
        <v>15</v>
      </c>
      <c r="AY3" s="52"/>
      <c r="AZ3" s="15" t="s">
        <v>14</v>
      </c>
      <c r="BA3" s="15" t="s">
        <v>15</v>
      </c>
      <c r="BB3" s="15" t="s">
        <v>14</v>
      </c>
      <c r="BC3" s="15" t="s">
        <v>15</v>
      </c>
      <c r="BD3" s="15" t="s">
        <v>14</v>
      </c>
      <c r="BE3" s="15" t="s">
        <v>15</v>
      </c>
      <c r="BF3" s="15" t="s">
        <v>14</v>
      </c>
      <c r="BG3" s="15" t="s">
        <v>15</v>
      </c>
      <c r="BH3" s="15" t="s">
        <v>14</v>
      </c>
      <c r="BI3" s="15" t="s">
        <v>15</v>
      </c>
      <c r="BJ3" s="15" t="s">
        <v>14</v>
      </c>
      <c r="BK3" s="15" t="s">
        <v>15</v>
      </c>
      <c r="BL3" s="52"/>
      <c r="BM3" s="52"/>
      <c r="BN3" s="52"/>
      <c r="BO3" s="12"/>
      <c r="BP3" s="12"/>
      <c r="BQ3" s="14"/>
    </row>
    <row r="4" spans="1:69" s="9" customFormat="1" ht="26.1" customHeight="1" thickTop="1" thickBot="1" x14ac:dyDescent="0.3">
      <c r="A4" s="8" t="s">
        <v>20</v>
      </c>
      <c r="B4" s="8">
        <f>'معادل الفك والتجميع للمخزن'!B7</f>
        <v>0</v>
      </c>
      <c r="C4" s="8">
        <f>'معادل الفك والتجميع للمخزن'!C7</f>
        <v>226</v>
      </c>
      <c r="D4" s="8">
        <f>'معادل الفك والتجميع للمخزن'!B11</f>
        <v>0</v>
      </c>
      <c r="E4" s="8">
        <f>'معادل الفك والتجميع للمخزن'!C11</f>
        <v>18</v>
      </c>
      <c r="F4" s="8">
        <f>'معادل الفك والتجميع للمخزن'!B15</f>
        <v>0</v>
      </c>
      <c r="G4" s="8">
        <f>'معادل الفك والتجميع للمخزن'!C15</f>
        <v>10</v>
      </c>
      <c r="H4" s="8">
        <f>'معادل الفك والتجميع للمخزن'!B19</f>
        <v>0</v>
      </c>
      <c r="I4" s="8">
        <f>'معادل الفك والتجميع للمخزن'!C19</f>
        <v>0</v>
      </c>
      <c r="J4" s="8">
        <f>'معادل الفك والتجميع للمخزن'!B23</f>
        <v>0</v>
      </c>
      <c r="K4" s="8">
        <f>'معادل الفك والتجميع للمخزن'!C23</f>
        <v>0</v>
      </c>
      <c r="L4" s="8">
        <f>'معادل الفك والتجميع للمخزن'!B27</f>
        <v>0</v>
      </c>
      <c r="M4" s="8">
        <f>'معادل الفك والتجميع للمخزن'!C27</f>
        <v>0</v>
      </c>
      <c r="N4" s="8">
        <f>'معادل الفك والتجميع للمخزن'!B31</f>
        <v>0</v>
      </c>
      <c r="O4" s="8">
        <f>'معادل الفك والتجميع للمخزن'!C31</f>
        <v>0</v>
      </c>
      <c r="P4" s="8">
        <f>'معادل الفك والتجميع للمخزن'!C35</f>
        <v>0</v>
      </c>
      <c r="Q4" s="8">
        <f>'معادل الفك والتجميع للمخزن'!B40</f>
        <v>0</v>
      </c>
      <c r="R4" s="8">
        <f>'معادل الفك والتجميع للمخزن'!C40</f>
        <v>75</v>
      </c>
      <c r="S4" s="8">
        <f>'معادل الفك والتجميع للمخزن'!B44</f>
        <v>0</v>
      </c>
      <c r="T4" s="8">
        <f>'معادل الفك والتجميع للمخزن'!C44</f>
        <v>0</v>
      </c>
      <c r="U4" s="8">
        <f>'معادل الفك والتجميع للمخزن'!C48</f>
        <v>25</v>
      </c>
      <c r="V4" s="8">
        <f>'معادل الفك والتجميع للمخزن'!C52</f>
        <v>38</v>
      </c>
      <c r="W4" s="8">
        <f>'معادل الفك والتجميع للمخزن'!C56</f>
        <v>0</v>
      </c>
      <c r="X4" s="8">
        <f>'معادل الفك والتجميع للمخزن'!B61</f>
        <v>0</v>
      </c>
      <c r="Y4" s="8">
        <f>'معادل الفك والتجميع للمخزن'!C61</f>
        <v>25</v>
      </c>
      <c r="Z4" s="8">
        <f>'معادل الفك والتجميع للمخزن'!C65</f>
        <v>0</v>
      </c>
      <c r="AA4" s="8">
        <f>'معادل الفك والتجميع للمخزن'!B70</f>
        <v>0</v>
      </c>
      <c r="AB4" s="8">
        <f>'معادل الفك والتجميع للمخزن'!C70</f>
        <v>5</v>
      </c>
      <c r="AC4" s="8">
        <f>'معادل الفك والتجميع للمخزن'!B74</f>
        <v>0</v>
      </c>
      <c r="AD4" s="8">
        <f>'معادل الفك والتجميع للمخزن'!C74</f>
        <v>4</v>
      </c>
      <c r="AE4" s="8">
        <f>'معادل الفك والتجميع للمخزن'!B78</f>
        <v>0</v>
      </c>
      <c r="AF4" s="8">
        <f>'معادل الفك والتجميع للمخزن'!C78</f>
        <v>0</v>
      </c>
      <c r="AG4" s="8">
        <f>'معادل الفك والتجميع للمخزن'!C83</f>
        <v>0</v>
      </c>
      <c r="AH4" s="8">
        <f>'معادل الفك والتجميع للمخزن'!B88</f>
        <v>0</v>
      </c>
      <c r="AI4" s="8">
        <f>'معادل الفك والتجميع للمخزن'!C88</f>
        <v>0</v>
      </c>
      <c r="AJ4" s="8">
        <f>'معادل الفك والتجميع للمخزن'!B92</f>
        <v>0</v>
      </c>
      <c r="AK4" s="8">
        <f>'معادل الفك والتجميع للمخزن'!C92</f>
        <v>3</v>
      </c>
      <c r="AL4" s="8">
        <f>'معادل الفك والتجميع للمخزن'!B96</f>
        <v>0</v>
      </c>
      <c r="AM4" s="8">
        <f>'معادل الفك والتجميع للمخزن'!C96</f>
        <v>4</v>
      </c>
      <c r="AN4" s="8">
        <f>'معادل الفك والتجميع للمخزن'!C100</f>
        <v>0</v>
      </c>
      <c r="AO4" s="8">
        <f>'معادل الفك والتجميع للمخزن'!B105</f>
        <v>0</v>
      </c>
      <c r="AP4" s="8">
        <f>'معادل الفك والتجميع للمخزن'!C105</f>
        <v>0</v>
      </c>
      <c r="AQ4" s="8">
        <f>'معادل الفك والتجميع للمخزن'!B109</f>
        <v>0</v>
      </c>
      <c r="AR4" s="8">
        <f>'معادل الفك والتجميع للمخزن'!C109</f>
        <v>4</v>
      </c>
      <c r="AS4" s="8">
        <f>'معادل الفك والتجميع للمخزن'!B114</f>
        <v>0</v>
      </c>
      <c r="AT4" s="8">
        <f>'معادل الفك والتجميع للمخزن'!C114</f>
        <v>0</v>
      </c>
      <c r="AU4" s="8">
        <f>'معادل الفك والتجميع للمخزن'!B118</f>
        <v>0</v>
      </c>
      <c r="AV4" s="8">
        <f>'معادل الفك والتجميع للمخزن'!C118</f>
        <v>0</v>
      </c>
      <c r="AW4" s="8">
        <f>'معادل الفك والتجميع للمخزن'!B122</f>
        <v>0</v>
      </c>
      <c r="AX4" s="8">
        <f>'معادل الفك والتجميع للمخزن'!C122</f>
        <v>0</v>
      </c>
      <c r="AY4" s="8">
        <f>'معادل الفك والتجميع للمخزن'!C126</f>
        <v>0</v>
      </c>
      <c r="AZ4" s="8">
        <f>'معادل الفك والتجميع للمخزن'!B131</f>
        <v>0</v>
      </c>
      <c r="BA4" s="8">
        <f>'معادل الفك والتجميع للمخزن'!C131</f>
        <v>0</v>
      </c>
      <c r="BB4" s="8">
        <f>'معادل الفك والتجميع للمخزن'!B135</f>
        <v>0</v>
      </c>
      <c r="BC4" s="8">
        <f>'معادل الفك والتجميع للمخزن'!C135</f>
        <v>0</v>
      </c>
      <c r="BD4" s="8">
        <f>'معادل الفك والتجميع للمخزن'!B139</f>
        <v>0</v>
      </c>
      <c r="BE4" s="8">
        <f>'معادل الفك والتجميع للمخزن'!C139</f>
        <v>0</v>
      </c>
      <c r="BF4" s="8">
        <f>'معادل الفك والتجميع للمخزن'!B143</f>
        <v>0</v>
      </c>
      <c r="BG4" s="8">
        <f>'معادل الفك والتجميع للمخزن'!C143</f>
        <v>0</v>
      </c>
      <c r="BH4" s="8">
        <f>'معادل الفك والتجميع للمخزن'!B147</f>
        <v>0</v>
      </c>
      <c r="BI4" s="8">
        <f>'معادل الفك والتجميع للمخزن'!C147</f>
        <v>0</v>
      </c>
      <c r="BJ4" s="8">
        <f>'معادل الفك والتجميع للمخزن'!B151</f>
        <v>0</v>
      </c>
      <c r="BK4" s="8">
        <f>'معادل الفك والتجميع للمخزن'!C151</f>
        <v>0</v>
      </c>
      <c r="BL4" s="8">
        <f>'معادل الفك والتجميع للمخزن'!C155</f>
        <v>0</v>
      </c>
      <c r="BM4" s="8">
        <f>'معادل الفك والتجميع للمخزن'!C160</f>
        <v>0</v>
      </c>
      <c r="BN4" s="8">
        <f>'معادل الفك والتجميع للمخزن'!C165</f>
        <v>18</v>
      </c>
      <c r="BO4" s="8"/>
      <c r="BP4" s="8"/>
      <c r="BQ4" s="8"/>
    </row>
    <row r="5" spans="1:69" ht="4.5" customHeight="1" thickTop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</row>
    <row r="6" spans="1:69" s="44" customFormat="1" ht="18.75" x14ac:dyDescent="0.25">
      <c r="A6" s="43" t="s">
        <v>28</v>
      </c>
      <c r="B6" s="43">
        <f>'معادل الفك والتجميع للمخزن'!F7</f>
        <v>0</v>
      </c>
      <c r="C6" s="43">
        <f>'معادل الفك والتجميع للمخزن'!G7</f>
        <v>4</v>
      </c>
      <c r="D6" s="43">
        <f>'معادل الفك والتجميع للمخزن'!F11</f>
        <v>0</v>
      </c>
      <c r="E6" s="43">
        <f>'معادل الفك والتجميع للمخزن'!G11</f>
        <v>7</v>
      </c>
      <c r="F6" s="43">
        <f>'معادل الفك والتجميع للمخزن'!F15</f>
        <v>0</v>
      </c>
      <c r="G6" s="43">
        <f>'معادل الفك والتجميع للمخزن'!G15</f>
        <v>0</v>
      </c>
      <c r="H6" s="43">
        <f>'معادل الفك والتجميع للمخزن'!F19</f>
        <v>0</v>
      </c>
      <c r="I6" s="43">
        <f>'معادل الفك والتجميع للمخزن'!G19</f>
        <v>0</v>
      </c>
      <c r="J6" s="43">
        <f>'معادل الفك والتجميع للمخزن'!F23</f>
        <v>0</v>
      </c>
      <c r="K6" s="43">
        <f>'معادل الفك والتجميع للمخزن'!G23</f>
        <v>0</v>
      </c>
      <c r="L6" s="43">
        <f>'معادل الفك والتجميع للمخزن'!F27</f>
        <v>0</v>
      </c>
      <c r="M6" s="43">
        <f>'معادل الفك والتجميع للمخزن'!G27</f>
        <v>0</v>
      </c>
      <c r="N6" s="43">
        <f>'معادل الفك والتجميع للمخزن'!F31</f>
        <v>0</v>
      </c>
      <c r="O6" s="43">
        <f>'معادل الفك والتجميع للمخزن'!G31</f>
        <v>0</v>
      </c>
      <c r="P6" s="43">
        <f>'معادل الفك والتجميع للمخزن'!G35</f>
        <v>0</v>
      </c>
      <c r="Q6" s="43">
        <f>'معادل الفك والتجميع للمخزن'!F40</f>
        <v>0</v>
      </c>
      <c r="R6" s="43">
        <f>'معادل الفك والتجميع للمخزن'!G40</f>
        <v>0</v>
      </c>
      <c r="S6" s="43">
        <f>'معادل الفك والتجميع للمخزن'!F44</f>
        <v>0</v>
      </c>
      <c r="T6" s="43">
        <f>'معادل الفك والتجميع للمخزن'!G44</f>
        <v>0</v>
      </c>
      <c r="U6" s="43">
        <f>'معادل الفك والتجميع للمخزن'!G48</f>
        <v>0</v>
      </c>
      <c r="V6" s="43">
        <f>'معادل الفك والتجميع للمخزن'!G52</f>
        <v>34</v>
      </c>
      <c r="W6" s="43">
        <f>'معادل الفك والتجميع للمخزن'!G56</f>
        <v>0</v>
      </c>
      <c r="X6" s="43">
        <f>'معادل الفك والتجميع للمخزن'!F61</f>
        <v>0</v>
      </c>
      <c r="Y6" s="43">
        <f>'معادل الفك والتجميع للمخزن'!G61</f>
        <v>0</v>
      </c>
      <c r="Z6" s="43">
        <f>'معادل الفك والتجميع للمخزن'!G65</f>
        <v>0</v>
      </c>
      <c r="AA6" s="43">
        <f>'معادل الفك والتجميع للمخزن'!F70</f>
        <v>0</v>
      </c>
      <c r="AB6" s="43">
        <f>'معادل الفك والتجميع للمخزن'!G70</f>
        <v>0</v>
      </c>
      <c r="AC6" s="43">
        <f>'معادل الفك والتجميع للمخزن'!F74</f>
        <v>0</v>
      </c>
      <c r="AD6" s="43">
        <f>'معادل الفك والتجميع للمخزن'!G74</f>
        <v>1</v>
      </c>
      <c r="AE6" s="43">
        <f>'معادل الفك والتجميع للمخزن'!F78</f>
        <v>0</v>
      </c>
      <c r="AF6" s="43">
        <f>'معادل الفك والتجميع للمخزن'!G78</f>
        <v>0</v>
      </c>
      <c r="AG6" s="43">
        <f>'معادل الفك والتجميع للمخزن'!G83</f>
        <v>0</v>
      </c>
      <c r="AH6" s="43">
        <f>'معادل الفك والتجميع للمخزن'!F88</f>
        <v>0</v>
      </c>
      <c r="AI6" s="43">
        <f>'معادل الفك والتجميع للمخزن'!G88</f>
        <v>0</v>
      </c>
      <c r="AJ6" s="43">
        <f>'معادل الفك والتجميع للمخزن'!F92</f>
        <v>0</v>
      </c>
      <c r="AK6" s="43">
        <f>'معادل الفك والتجميع للمخزن'!G92</f>
        <v>1</v>
      </c>
      <c r="AL6" s="43">
        <f>'معادل الفك والتجميع للمخزن'!F96</f>
        <v>0</v>
      </c>
      <c r="AM6" s="43">
        <f>'معادل الفك والتجميع للمخزن'!G96</f>
        <v>0</v>
      </c>
      <c r="AN6" s="43">
        <f>'معادل الفك والتجميع للمخزن'!G100</f>
        <v>0</v>
      </c>
      <c r="AO6" s="43">
        <f>'معادل الفك والتجميع للمخزن'!F105</f>
        <v>0</v>
      </c>
      <c r="AP6" s="43">
        <f>'معادل الفك والتجميع للمخزن'!G105</f>
        <v>0</v>
      </c>
      <c r="AQ6" s="43">
        <f>'معادل الفك والتجميع للمخزن'!F109</f>
        <v>0</v>
      </c>
      <c r="AR6" s="43">
        <f>'معادل الفك والتجميع للمخزن'!G109</f>
        <v>1</v>
      </c>
      <c r="AS6" s="43">
        <f>'معادل الفك والتجميع للمخزن'!F114</f>
        <v>0</v>
      </c>
      <c r="AT6" s="43">
        <f>'معادل الفك والتجميع للمخزن'!G114</f>
        <v>0</v>
      </c>
      <c r="AU6" s="43">
        <f>'معادل الفك والتجميع للمخزن'!F118</f>
        <v>0</v>
      </c>
      <c r="AV6" s="43">
        <f>'معادل الفك والتجميع للمخزن'!G118</f>
        <v>0</v>
      </c>
      <c r="AW6" s="43">
        <f>'معادل الفك والتجميع للمخزن'!F122</f>
        <v>0</v>
      </c>
      <c r="AX6" s="43">
        <f>'معادل الفك والتجميع للمخزن'!G122</f>
        <v>0</v>
      </c>
      <c r="AY6" s="43">
        <f>'معادل الفك والتجميع للمخزن'!G126</f>
        <v>0</v>
      </c>
      <c r="AZ6" s="43">
        <f>'معادل الفك والتجميع للمخزن'!F131</f>
        <v>0</v>
      </c>
      <c r="BA6" s="43">
        <f>'معادل الفك والتجميع للمخزن'!G131</f>
        <v>0</v>
      </c>
      <c r="BB6" s="43">
        <f>'معادل الفك والتجميع للمخزن'!F135</f>
        <v>0</v>
      </c>
      <c r="BC6" s="43">
        <f>'معادل الفك والتجميع للمخزن'!G135</f>
        <v>0</v>
      </c>
      <c r="BD6" s="43">
        <f>'معادل الفك والتجميع للمخزن'!F139</f>
        <v>0</v>
      </c>
      <c r="BE6" s="43">
        <f>'معادل الفك والتجميع للمخزن'!G139</f>
        <v>0</v>
      </c>
      <c r="BF6" s="43">
        <f>'معادل الفك والتجميع للمخزن'!F143</f>
        <v>0</v>
      </c>
      <c r="BG6" s="43">
        <f>'معادل الفك والتجميع للمخزن'!G143</f>
        <v>0</v>
      </c>
      <c r="BH6" s="43">
        <f>'معادل الفك والتجميع للمخزن'!F147</f>
        <v>0</v>
      </c>
      <c r="BI6" s="43">
        <f>'معادل الفك والتجميع للمخزن'!G147</f>
        <v>0</v>
      </c>
      <c r="BJ6" s="43">
        <f>'معادل الفك والتجميع للمخزن'!F151</f>
        <v>0</v>
      </c>
      <c r="BK6" s="43">
        <f>'معادل الفك والتجميع للمخزن'!G151</f>
        <v>0</v>
      </c>
      <c r="BL6" s="43">
        <f>'معادل الفك والتجميع للمخزن'!G155</f>
        <v>0</v>
      </c>
      <c r="BM6" s="43">
        <f>'معادل الفك والتجميع للمخزن'!G160</f>
        <v>0</v>
      </c>
      <c r="BN6" s="43">
        <f>'معادل الفك والتجميع للمخزن'!G165</f>
        <v>2</v>
      </c>
      <c r="BO6" s="43"/>
      <c r="BP6" s="43"/>
      <c r="BQ6" s="43"/>
    </row>
    <row r="7" spans="1:69" ht="3.75" customHeight="1" thickBot="1" x14ac:dyDescent="0.3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"/>
      <c r="BP7" s="4"/>
      <c r="BQ7" s="4"/>
    </row>
    <row r="8" spans="1:69" s="6" customFormat="1" ht="23.25" customHeight="1" thickBot="1" x14ac:dyDescent="0.3">
      <c r="A8" s="66" t="s">
        <v>25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8"/>
    </row>
    <row r="9" spans="1:69" ht="22.5" thickTop="1" thickBot="1" x14ac:dyDescent="0.3">
      <c r="A9" s="69" t="s">
        <v>23</v>
      </c>
      <c r="B9" s="59" t="s">
        <v>5</v>
      </c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1"/>
      <c r="P9" s="48" t="s">
        <v>29</v>
      </c>
      <c r="Q9" s="58" t="s">
        <v>30</v>
      </c>
      <c r="R9" s="58"/>
      <c r="S9" s="58"/>
      <c r="T9" s="58"/>
      <c r="U9" s="58"/>
      <c r="V9" s="58"/>
      <c r="W9" s="49" t="s">
        <v>31</v>
      </c>
      <c r="X9" s="52" t="s">
        <v>32</v>
      </c>
      <c r="Y9" s="58"/>
      <c r="Z9" s="49" t="s">
        <v>33</v>
      </c>
      <c r="AA9" s="59" t="s">
        <v>34</v>
      </c>
      <c r="AB9" s="60"/>
      <c r="AC9" s="60"/>
      <c r="AD9" s="60"/>
      <c r="AE9" s="60"/>
      <c r="AF9" s="61"/>
      <c r="AG9" s="48" t="s">
        <v>35</v>
      </c>
      <c r="AH9" s="59" t="s">
        <v>36</v>
      </c>
      <c r="AI9" s="60"/>
      <c r="AJ9" s="60"/>
      <c r="AK9" s="60"/>
      <c r="AL9" s="60"/>
      <c r="AM9" s="60"/>
      <c r="AN9" s="60"/>
      <c r="AO9" s="59" t="s">
        <v>37</v>
      </c>
      <c r="AP9" s="60"/>
      <c r="AQ9" s="60"/>
      <c r="AR9" s="61"/>
      <c r="AS9" s="59" t="s">
        <v>38</v>
      </c>
      <c r="AT9" s="60"/>
      <c r="AU9" s="60"/>
      <c r="AV9" s="60"/>
      <c r="AW9" s="60"/>
      <c r="AX9" s="60"/>
      <c r="AY9" s="61"/>
      <c r="AZ9" s="59" t="s">
        <v>39</v>
      </c>
      <c r="BA9" s="60"/>
      <c r="BB9" s="60"/>
      <c r="BC9" s="60"/>
      <c r="BD9" s="60"/>
      <c r="BE9" s="61"/>
      <c r="BF9" s="59" t="s">
        <v>40</v>
      </c>
      <c r="BG9" s="60"/>
      <c r="BH9" s="60"/>
      <c r="BI9" s="60"/>
      <c r="BJ9" s="60"/>
      <c r="BK9" s="60"/>
      <c r="BL9" s="61"/>
      <c r="BM9" s="49" t="s">
        <v>41</v>
      </c>
      <c r="BN9" s="48" t="s">
        <v>12</v>
      </c>
      <c r="BO9" s="12"/>
      <c r="BP9" s="12"/>
      <c r="BQ9" s="14"/>
    </row>
    <row r="10" spans="1:69" ht="22.5" thickTop="1" thickBot="1" x14ac:dyDescent="0.3">
      <c r="A10" s="69"/>
      <c r="B10" s="55" t="s">
        <v>1</v>
      </c>
      <c r="C10" s="55"/>
      <c r="D10" s="55" t="s">
        <v>0</v>
      </c>
      <c r="E10" s="55"/>
      <c r="F10" s="55" t="s">
        <v>2</v>
      </c>
      <c r="G10" s="55"/>
      <c r="H10" s="56" t="s">
        <v>42</v>
      </c>
      <c r="I10" s="57"/>
      <c r="J10" s="56" t="s">
        <v>43</v>
      </c>
      <c r="K10" s="57"/>
      <c r="L10" s="56" t="s">
        <v>44</v>
      </c>
      <c r="M10" s="57"/>
      <c r="N10" s="56" t="s">
        <v>45</v>
      </c>
      <c r="O10" s="57"/>
      <c r="P10" s="51" t="s">
        <v>46</v>
      </c>
      <c r="Q10" s="55" t="s">
        <v>1</v>
      </c>
      <c r="R10" s="55"/>
      <c r="S10" s="56" t="s">
        <v>47</v>
      </c>
      <c r="T10" s="57"/>
      <c r="U10" s="51" t="s">
        <v>4</v>
      </c>
      <c r="V10" s="51" t="s">
        <v>3</v>
      </c>
      <c r="W10" s="51" t="s">
        <v>48</v>
      </c>
      <c r="X10" s="55" t="s">
        <v>22</v>
      </c>
      <c r="Y10" s="55"/>
      <c r="Z10" s="51" t="s">
        <v>48</v>
      </c>
      <c r="AA10" s="55" t="s">
        <v>10</v>
      </c>
      <c r="AB10" s="55"/>
      <c r="AC10" s="55" t="s">
        <v>11</v>
      </c>
      <c r="AD10" s="55"/>
      <c r="AE10" s="56" t="s">
        <v>49</v>
      </c>
      <c r="AF10" s="57"/>
      <c r="AG10" s="51" t="s">
        <v>46</v>
      </c>
      <c r="AH10" s="55" t="s">
        <v>50</v>
      </c>
      <c r="AI10" s="55"/>
      <c r="AJ10" s="55" t="s">
        <v>7</v>
      </c>
      <c r="AK10" s="55"/>
      <c r="AL10" s="56" t="s">
        <v>8</v>
      </c>
      <c r="AM10" s="57"/>
      <c r="AN10" s="11" t="s">
        <v>51</v>
      </c>
      <c r="AO10" s="55" t="s">
        <v>52</v>
      </c>
      <c r="AP10" s="55"/>
      <c r="AQ10" s="55" t="s">
        <v>7</v>
      </c>
      <c r="AR10" s="55"/>
      <c r="AS10" s="55" t="s">
        <v>52</v>
      </c>
      <c r="AT10" s="55"/>
      <c r="AU10" s="56" t="s">
        <v>53</v>
      </c>
      <c r="AV10" s="57"/>
      <c r="AW10" s="56" t="s">
        <v>8</v>
      </c>
      <c r="AX10" s="57"/>
      <c r="AY10" s="51" t="s">
        <v>51</v>
      </c>
      <c r="AZ10" s="56" t="s">
        <v>54</v>
      </c>
      <c r="BA10" s="57"/>
      <c r="BB10" s="56" t="s">
        <v>55</v>
      </c>
      <c r="BC10" s="57"/>
      <c r="BD10" s="56" t="s">
        <v>56</v>
      </c>
      <c r="BE10" s="57"/>
      <c r="BF10" s="56" t="s">
        <v>57</v>
      </c>
      <c r="BG10" s="57"/>
      <c r="BH10" s="56" t="s">
        <v>58</v>
      </c>
      <c r="BI10" s="57"/>
      <c r="BJ10" s="56" t="s">
        <v>59</v>
      </c>
      <c r="BK10" s="57"/>
      <c r="BL10" s="51" t="s">
        <v>60</v>
      </c>
      <c r="BM10" s="51" t="s">
        <v>61</v>
      </c>
      <c r="BN10" s="51" t="s">
        <v>13</v>
      </c>
      <c r="BO10" s="12"/>
      <c r="BP10" s="12"/>
      <c r="BQ10" s="14"/>
    </row>
    <row r="11" spans="1:69" ht="22.5" thickTop="1" thickBot="1" x14ac:dyDescent="0.3">
      <c r="A11" s="70"/>
      <c r="B11" s="15" t="s">
        <v>14</v>
      </c>
      <c r="C11" s="15" t="s">
        <v>15</v>
      </c>
      <c r="D11" s="15" t="s">
        <v>14</v>
      </c>
      <c r="E11" s="15" t="s">
        <v>15</v>
      </c>
      <c r="F11" s="15" t="s">
        <v>14</v>
      </c>
      <c r="G11" s="15" t="s">
        <v>15</v>
      </c>
      <c r="H11" s="15" t="s">
        <v>14</v>
      </c>
      <c r="I11" s="15" t="s">
        <v>15</v>
      </c>
      <c r="J11" s="15" t="s">
        <v>14</v>
      </c>
      <c r="K11" s="15" t="s">
        <v>15</v>
      </c>
      <c r="L11" s="15" t="s">
        <v>14</v>
      </c>
      <c r="M11" s="15" t="s">
        <v>15</v>
      </c>
      <c r="N11" s="15" t="s">
        <v>14</v>
      </c>
      <c r="O11" s="15" t="s">
        <v>15</v>
      </c>
      <c r="P11" s="54"/>
      <c r="Q11" s="15" t="s">
        <v>14</v>
      </c>
      <c r="R11" s="15" t="s">
        <v>15</v>
      </c>
      <c r="S11" s="15" t="s">
        <v>14</v>
      </c>
      <c r="T11" s="15" t="s">
        <v>15</v>
      </c>
      <c r="U11" s="54"/>
      <c r="V11" s="54"/>
      <c r="W11" s="54"/>
      <c r="X11" s="15" t="s">
        <v>14</v>
      </c>
      <c r="Y11" s="15" t="s">
        <v>15</v>
      </c>
      <c r="Z11" s="53"/>
      <c r="AA11" s="15" t="s">
        <v>14</v>
      </c>
      <c r="AB11" s="15" t="s">
        <v>15</v>
      </c>
      <c r="AC11" s="15" t="s">
        <v>14</v>
      </c>
      <c r="AD11" s="15" t="s">
        <v>15</v>
      </c>
      <c r="AE11" s="15" t="s">
        <v>14</v>
      </c>
      <c r="AF11" s="15" t="s">
        <v>15</v>
      </c>
      <c r="AG11" s="53"/>
      <c r="AH11" s="15" t="s">
        <v>14</v>
      </c>
      <c r="AI11" s="15" t="s">
        <v>15</v>
      </c>
      <c r="AJ11" s="15" t="s">
        <v>14</v>
      </c>
      <c r="AK11" s="15" t="s">
        <v>15</v>
      </c>
      <c r="AL11" s="15" t="s">
        <v>14</v>
      </c>
      <c r="AM11" s="15" t="s">
        <v>15</v>
      </c>
      <c r="AN11" s="16"/>
      <c r="AO11" s="15" t="s">
        <v>14</v>
      </c>
      <c r="AP11" s="15" t="s">
        <v>15</v>
      </c>
      <c r="AQ11" s="15" t="s">
        <v>14</v>
      </c>
      <c r="AR11" s="15" t="s">
        <v>15</v>
      </c>
      <c r="AS11" s="15" t="s">
        <v>14</v>
      </c>
      <c r="AT11" s="15" t="s">
        <v>15</v>
      </c>
      <c r="AU11" s="15" t="s">
        <v>14</v>
      </c>
      <c r="AV11" s="15" t="s">
        <v>15</v>
      </c>
      <c r="AW11" s="15" t="s">
        <v>14</v>
      </c>
      <c r="AX11" s="15" t="s">
        <v>15</v>
      </c>
      <c r="AY11" s="53"/>
      <c r="AZ11" s="15" t="s">
        <v>14</v>
      </c>
      <c r="BA11" s="15" t="s">
        <v>15</v>
      </c>
      <c r="BB11" s="15" t="s">
        <v>14</v>
      </c>
      <c r="BC11" s="15" t="s">
        <v>15</v>
      </c>
      <c r="BD11" s="15" t="s">
        <v>14</v>
      </c>
      <c r="BE11" s="15" t="s">
        <v>15</v>
      </c>
      <c r="BF11" s="15" t="s">
        <v>14</v>
      </c>
      <c r="BG11" s="15" t="s">
        <v>15</v>
      </c>
      <c r="BH11" s="15" t="s">
        <v>14</v>
      </c>
      <c r="BI11" s="15" t="s">
        <v>15</v>
      </c>
      <c r="BJ11" s="15" t="s">
        <v>14</v>
      </c>
      <c r="BK11" s="15" t="s">
        <v>15</v>
      </c>
      <c r="BL11" s="53"/>
      <c r="BM11" s="53"/>
      <c r="BN11" s="53"/>
      <c r="BO11" s="12"/>
      <c r="BP11" s="12"/>
      <c r="BQ11" s="14"/>
    </row>
    <row r="12" spans="1:69" ht="15.75" thickTop="1" x14ac:dyDescent="0.25">
      <c r="A12" s="50">
        <v>43344</v>
      </c>
      <c r="B12" s="1">
        <f>'[1]اجمالي التحميلات'!B5</f>
        <v>0</v>
      </c>
      <c r="C12" s="1">
        <f>'[1]اجمالي التحميلات'!C5</f>
        <v>4</v>
      </c>
      <c r="D12" s="1">
        <f>'[1]اجمالي التحميلات'!D5</f>
        <v>0</v>
      </c>
      <c r="E12" s="1">
        <f>'[1]اجمالي التحميلات'!E5</f>
        <v>5</v>
      </c>
      <c r="F12" s="1">
        <f>'[1]اجمالي التحميلات'!F5</f>
        <v>0</v>
      </c>
      <c r="G12" s="1">
        <f>'[1]اجمالي التحميلات'!G5</f>
        <v>0</v>
      </c>
      <c r="H12" s="1">
        <f>'[1]اجمالي التحميلات'!H5</f>
        <v>0</v>
      </c>
      <c r="I12" s="1">
        <f>'[1]اجمالي التحميلات'!I5</f>
        <v>0</v>
      </c>
      <c r="J12" s="1">
        <f>'[1]اجمالي التحميلات'!J5</f>
        <v>0</v>
      </c>
      <c r="K12" s="1">
        <f>'[1]اجمالي التحميلات'!K5</f>
        <v>0</v>
      </c>
      <c r="L12" s="1">
        <f>'[1]اجمالي التحميلات'!L5</f>
        <v>0</v>
      </c>
      <c r="M12" s="1">
        <f>'[1]اجمالي التحميلات'!M5</f>
        <v>0</v>
      </c>
      <c r="N12" s="1">
        <f>'[1]اجمالي التحميلات'!N5</f>
        <v>0</v>
      </c>
      <c r="O12" s="1">
        <f>'[1]اجمالي التحميلات'!O5</f>
        <v>0</v>
      </c>
      <c r="P12" s="1">
        <f>'[1]اجمالي التحميلات'!P5</f>
        <v>0</v>
      </c>
      <c r="Q12" s="1">
        <f>'[1]اجمالي التحميلات'!Q5</f>
        <v>0</v>
      </c>
      <c r="R12" s="1">
        <f>'[1]اجمالي التحميلات'!R5</f>
        <v>0</v>
      </c>
      <c r="S12" s="1">
        <f>'[1]اجمالي التحميلات'!S5</f>
        <v>0</v>
      </c>
      <c r="T12" s="1">
        <f>'[1]اجمالي التحميلات'!T5</f>
        <v>0</v>
      </c>
      <c r="U12" s="1">
        <f>'[1]اجمالي التحميلات'!U5</f>
        <v>0</v>
      </c>
      <c r="V12" s="1">
        <f>'[1]اجمالي التحميلات'!V5</f>
        <v>4</v>
      </c>
      <c r="W12" s="1">
        <f>'[1]اجمالي التحميلات'!W5</f>
        <v>0</v>
      </c>
      <c r="X12" s="1">
        <f>'[1]اجمالي التحميلات'!X5</f>
        <v>0</v>
      </c>
      <c r="Y12" s="1">
        <f>'[1]اجمالي التحميلات'!Y5</f>
        <v>0</v>
      </c>
      <c r="Z12" s="1">
        <f>'[1]اجمالي التحميلات'!Z5</f>
        <v>0</v>
      </c>
      <c r="AA12" s="1">
        <f>'[1]اجمالي التحميلات'!AA5</f>
        <v>0</v>
      </c>
      <c r="AB12" s="1">
        <f>'[1]اجمالي التحميلات'!AB5</f>
        <v>0</v>
      </c>
      <c r="AC12" s="1">
        <f>'[1]اجمالي التحميلات'!AC5</f>
        <v>0</v>
      </c>
      <c r="AD12" s="1">
        <f>'[1]اجمالي التحميلات'!AD5</f>
        <v>0</v>
      </c>
      <c r="AE12" s="1">
        <f>'[1]اجمالي التحميلات'!AE5</f>
        <v>0</v>
      </c>
      <c r="AF12" s="1">
        <f>'[1]اجمالي التحميلات'!AF5</f>
        <v>0</v>
      </c>
      <c r="AG12" s="1">
        <f>'[1]اجمالي التحميلات'!AG5</f>
        <v>0</v>
      </c>
      <c r="AH12" s="1">
        <f>'[1]اجمالي التحميلات'!AH5</f>
        <v>0</v>
      </c>
      <c r="AI12" s="1">
        <f>'[1]اجمالي التحميلات'!AI5</f>
        <v>0</v>
      </c>
      <c r="AJ12" s="1">
        <f>'[1]اجمالي التحميلات'!AJ5</f>
        <v>0</v>
      </c>
      <c r="AK12" s="1">
        <f>'[1]اجمالي التحميلات'!AK5</f>
        <v>0</v>
      </c>
      <c r="AL12" s="1">
        <f>'[1]اجمالي التحميلات'!AL5</f>
        <v>0</v>
      </c>
      <c r="AM12" s="1">
        <f>'[1]اجمالي التحميلات'!AM5</f>
        <v>0</v>
      </c>
      <c r="AN12" s="1">
        <f>'[1]اجمالي التحميلات'!AN5</f>
        <v>0</v>
      </c>
      <c r="AO12" s="1">
        <f>'[1]اجمالي التحميلات'!AO5</f>
        <v>0</v>
      </c>
      <c r="AP12" s="1">
        <f>'[1]اجمالي التحميلات'!AP5</f>
        <v>0</v>
      </c>
      <c r="AQ12" s="1">
        <f>'[1]اجمالي التحميلات'!AQ5</f>
        <v>0</v>
      </c>
      <c r="AR12" s="1">
        <f>'[1]اجمالي التحميلات'!AR5</f>
        <v>0</v>
      </c>
      <c r="AS12" s="1">
        <f>'[1]اجمالي التحميلات'!AS5</f>
        <v>0</v>
      </c>
      <c r="AT12" s="1">
        <f>'[1]اجمالي التحميلات'!AT5</f>
        <v>0</v>
      </c>
      <c r="AU12" s="1">
        <f>'[1]اجمالي التحميلات'!AU5</f>
        <v>0</v>
      </c>
      <c r="AV12" s="1">
        <f>'[1]اجمالي التحميلات'!AV5</f>
        <v>0</v>
      </c>
      <c r="AW12" s="1">
        <f>'[1]اجمالي التحميلات'!AW5</f>
        <v>0</v>
      </c>
      <c r="AX12" s="1">
        <f>'[1]اجمالي التحميلات'!AX5</f>
        <v>0</v>
      </c>
      <c r="AY12" s="1">
        <f>'[1]اجمالي التحميلات'!AY5</f>
        <v>0</v>
      </c>
      <c r="AZ12" s="1">
        <f>'[1]اجمالي التحميلات'!AZ5</f>
        <v>0</v>
      </c>
      <c r="BA12" s="1">
        <f>'[1]اجمالي التحميلات'!BA5</f>
        <v>0</v>
      </c>
      <c r="BB12" s="1">
        <f>'[1]اجمالي التحميلات'!BB5</f>
        <v>0</v>
      </c>
      <c r="BC12" s="1">
        <f>'[1]اجمالي التحميلات'!BC5</f>
        <v>0</v>
      </c>
      <c r="BD12" s="1">
        <f>'[1]اجمالي التحميلات'!BD5</f>
        <v>0</v>
      </c>
      <c r="BE12" s="1">
        <f>'[1]اجمالي التحميلات'!BE5</f>
        <v>0</v>
      </c>
      <c r="BF12" s="1">
        <f>'[1]اجمالي التحميلات'!BF5</f>
        <v>0</v>
      </c>
      <c r="BG12" s="1">
        <f>'[1]اجمالي التحميلات'!BG5</f>
        <v>0</v>
      </c>
      <c r="BH12" s="1">
        <f>'[1]اجمالي التحميلات'!BH5</f>
        <v>0</v>
      </c>
      <c r="BI12" s="1">
        <f>'[1]اجمالي التحميلات'!BI5</f>
        <v>0</v>
      </c>
      <c r="BJ12" s="1">
        <f>'[1]اجمالي التحميلات'!BJ5</f>
        <v>0</v>
      </c>
      <c r="BK12" s="1">
        <f>'[1]اجمالي التحميلات'!BK5</f>
        <v>0</v>
      </c>
      <c r="BL12" s="1">
        <f>'[1]اجمالي التحميلات'!BL5</f>
        <v>0</v>
      </c>
      <c r="BM12" s="1">
        <f>'[1]اجمالي التحميلات'!BM5</f>
        <v>0</v>
      </c>
      <c r="BN12" s="1">
        <f>'[1]اجمالي التحميلات'!BN5</f>
        <v>1</v>
      </c>
    </row>
    <row r="13" spans="1:69" x14ac:dyDescent="0.25">
      <c r="A13" s="50">
        <v>43345</v>
      </c>
      <c r="B13" s="1">
        <f>'[1]اجمالي التحميلات'!B6</f>
        <v>0</v>
      </c>
      <c r="C13" s="1">
        <f>'[1]اجمالي التحميلات'!C6</f>
        <v>0</v>
      </c>
      <c r="D13" s="1">
        <f>'[1]اجمالي التحميلات'!D6</f>
        <v>0</v>
      </c>
      <c r="E13" s="1">
        <f>'[1]اجمالي التحميلات'!E6</f>
        <v>0</v>
      </c>
      <c r="F13" s="1">
        <f>'[1]اجمالي التحميلات'!F6</f>
        <v>0</v>
      </c>
      <c r="G13" s="1">
        <f>'[1]اجمالي التحميلات'!G6</f>
        <v>0</v>
      </c>
      <c r="H13" s="1">
        <f>'[1]اجمالي التحميلات'!H6</f>
        <v>0</v>
      </c>
      <c r="I13" s="1">
        <f>'[1]اجمالي التحميلات'!I6</f>
        <v>0</v>
      </c>
      <c r="J13" s="1">
        <f>'[1]اجمالي التحميلات'!J6</f>
        <v>0</v>
      </c>
      <c r="K13" s="1">
        <f>'[1]اجمالي التحميلات'!K6</f>
        <v>0</v>
      </c>
      <c r="L13" s="1">
        <f>'[1]اجمالي التحميلات'!L6</f>
        <v>0</v>
      </c>
      <c r="M13" s="1">
        <f>'[1]اجمالي التحميلات'!M6</f>
        <v>0</v>
      </c>
      <c r="N13" s="1">
        <f>'[1]اجمالي التحميلات'!N6</f>
        <v>0</v>
      </c>
      <c r="O13" s="1">
        <f>'[1]اجمالي التحميلات'!O6</f>
        <v>0</v>
      </c>
      <c r="P13" s="1">
        <f>'[1]اجمالي التحميلات'!P6</f>
        <v>0</v>
      </c>
      <c r="Q13" s="1">
        <f>'[1]اجمالي التحميلات'!Q6</f>
        <v>0</v>
      </c>
      <c r="R13" s="1">
        <f>'[1]اجمالي التحميلات'!R6</f>
        <v>0</v>
      </c>
      <c r="S13" s="1">
        <f>'[1]اجمالي التحميلات'!S6</f>
        <v>0</v>
      </c>
      <c r="T13" s="1">
        <f>'[1]اجمالي التحميلات'!T6</f>
        <v>0</v>
      </c>
      <c r="U13" s="1">
        <f>'[1]اجمالي التحميلات'!U6</f>
        <v>0</v>
      </c>
      <c r="V13" s="1">
        <f>'[1]اجمالي التحميلات'!V6</f>
        <v>0</v>
      </c>
      <c r="W13" s="1">
        <f>'[1]اجمالي التحميلات'!W6</f>
        <v>0</v>
      </c>
      <c r="X13" s="1">
        <f>'[1]اجمالي التحميلات'!X6</f>
        <v>0</v>
      </c>
      <c r="Y13" s="1">
        <f>'[1]اجمالي التحميلات'!Y6</f>
        <v>0</v>
      </c>
      <c r="Z13" s="1">
        <f>'[1]اجمالي التحميلات'!Z6</f>
        <v>0</v>
      </c>
      <c r="AA13" s="1">
        <f>'[1]اجمالي التحميلات'!AA6</f>
        <v>0</v>
      </c>
      <c r="AB13" s="1">
        <f>'[1]اجمالي التحميلات'!AB6</f>
        <v>0</v>
      </c>
      <c r="AC13" s="1">
        <f>'[1]اجمالي التحميلات'!AC6</f>
        <v>0</v>
      </c>
      <c r="AD13" s="1">
        <f>'[1]اجمالي التحميلات'!AD6</f>
        <v>0</v>
      </c>
      <c r="AE13" s="1">
        <f>'[1]اجمالي التحميلات'!AE6</f>
        <v>0</v>
      </c>
      <c r="AF13" s="1">
        <f>'[1]اجمالي التحميلات'!AF6</f>
        <v>0</v>
      </c>
      <c r="AG13" s="1">
        <f>'[1]اجمالي التحميلات'!AG6</f>
        <v>0</v>
      </c>
      <c r="AH13" s="1">
        <f>'[1]اجمالي التحميلات'!AH6</f>
        <v>0</v>
      </c>
      <c r="AI13" s="1">
        <f>'[1]اجمالي التحميلات'!AI6</f>
        <v>0</v>
      </c>
      <c r="AJ13" s="1">
        <f>'[1]اجمالي التحميلات'!AJ6</f>
        <v>0</v>
      </c>
      <c r="AK13" s="1">
        <f>'[1]اجمالي التحميلات'!AK6</f>
        <v>0</v>
      </c>
      <c r="AL13" s="1">
        <f>'[1]اجمالي التحميلات'!AL6</f>
        <v>0</v>
      </c>
      <c r="AM13" s="1">
        <f>'[1]اجمالي التحميلات'!AM6</f>
        <v>0</v>
      </c>
      <c r="AN13" s="1">
        <f>'[1]اجمالي التحميلات'!AN6</f>
        <v>0</v>
      </c>
      <c r="AO13" s="1">
        <f>'[1]اجمالي التحميلات'!AO6</f>
        <v>0</v>
      </c>
      <c r="AP13" s="1">
        <f>'[1]اجمالي التحميلات'!AP6</f>
        <v>0</v>
      </c>
      <c r="AQ13" s="1">
        <f>'[1]اجمالي التحميلات'!AQ6</f>
        <v>0</v>
      </c>
      <c r="AR13" s="1">
        <f>'[1]اجمالي التحميلات'!AR6</f>
        <v>0</v>
      </c>
      <c r="AS13" s="1">
        <f>'[1]اجمالي التحميلات'!AS6</f>
        <v>0</v>
      </c>
      <c r="AT13" s="1">
        <f>'[1]اجمالي التحميلات'!AT6</f>
        <v>0</v>
      </c>
      <c r="AU13" s="1">
        <f>'[1]اجمالي التحميلات'!AU6</f>
        <v>0</v>
      </c>
      <c r="AV13" s="1">
        <f>'[1]اجمالي التحميلات'!AV6</f>
        <v>0</v>
      </c>
      <c r="AW13" s="1">
        <f>'[1]اجمالي التحميلات'!AW6</f>
        <v>0</v>
      </c>
      <c r="AX13" s="1">
        <f>'[1]اجمالي التحميلات'!AX6</f>
        <v>0</v>
      </c>
      <c r="AY13" s="1">
        <f>'[1]اجمالي التحميلات'!AY6</f>
        <v>0</v>
      </c>
      <c r="AZ13" s="1">
        <f>'[1]اجمالي التحميلات'!AZ6</f>
        <v>0</v>
      </c>
      <c r="BA13" s="1">
        <f>'[1]اجمالي التحميلات'!BA6</f>
        <v>0</v>
      </c>
      <c r="BB13" s="1">
        <f>'[1]اجمالي التحميلات'!BB6</f>
        <v>0</v>
      </c>
      <c r="BC13" s="1">
        <f>'[1]اجمالي التحميلات'!BC6</f>
        <v>0</v>
      </c>
      <c r="BD13" s="1">
        <f>'[1]اجمالي التحميلات'!BD6</f>
        <v>0</v>
      </c>
      <c r="BE13" s="1">
        <f>'[1]اجمالي التحميلات'!BE6</f>
        <v>0</v>
      </c>
      <c r="BF13" s="1">
        <f>'[1]اجمالي التحميلات'!BF6</f>
        <v>0</v>
      </c>
      <c r="BG13" s="1">
        <f>'[1]اجمالي التحميلات'!BG6</f>
        <v>0</v>
      </c>
      <c r="BH13" s="1">
        <f>'[1]اجمالي التحميلات'!BH6</f>
        <v>0</v>
      </c>
      <c r="BI13" s="1">
        <f>'[1]اجمالي التحميلات'!BI6</f>
        <v>0</v>
      </c>
      <c r="BJ13" s="1">
        <f>'[1]اجمالي التحميلات'!BJ6</f>
        <v>0</v>
      </c>
      <c r="BK13" s="1">
        <f>'[1]اجمالي التحميلات'!BK6</f>
        <v>0</v>
      </c>
      <c r="BL13" s="1">
        <f>'[1]اجمالي التحميلات'!BL6</f>
        <v>0</v>
      </c>
      <c r="BM13" s="1">
        <f>'[1]اجمالي التحميلات'!BM6</f>
        <v>0</v>
      </c>
      <c r="BN13" s="1">
        <f>'[1]اجمالي التحميلات'!BN6</f>
        <v>0</v>
      </c>
    </row>
    <row r="14" spans="1:69" x14ac:dyDescent="0.25">
      <c r="A14" s="50">
        <v>43346</v>
      </c>
      <c r="B14" s="1">
        <f>'[1]اجمالي التحميلات'!B7</f>
        <v>0</v>
      </c>
      <c r="C14" s="1">
        <f>'[1]اجمالي التحميلات'!C7</f>
        <v>0</v>
      </c>
      <c r="D14" s="1">
        <f>'[1]اجمالي التحميلات'!D7</f>
        <v>0</v>
      </c>
      <c r="E14" s="1">
        <f>'[1]اجمالي التحميلات'!E7</f>
        <v>0</v>
      </c>
      <c r="F14" s="1">
        <f>'[1]اجمالي التحميلات'!F7</f>
        <v>0</v>
      </c>
      <c r="G14" s="1">
        <f>'[1]اجمالي التحميلات'!G7</f>
        <v>0</v>
      </c>
      <c r="H14" s="1">
        <f>'[1]اجمالي التحميلات'!H7</f>
        <v>0</v>
      </c>
      <c r="I14" s="1">
        <f>'[1]اجمالي التحميلات'!I7</f>
        <v>0</v>
      </c>
      <c r="J14" s="1">
        <f>'[1]اجمالي التحميلات'!J7</f>
        <v>0</v>
      </c>
      <c r="K14" s="1">
        <f>'[1]اجمالي التحميلات'!K7</f>
        <v>0</v>
      </c>
      <c r="L14" s="1">
        <f>'[1]اجمالي التحميلات'!L7</f>
        <v>0</v>
      </c>
      <c r="M14" s="1">
        <f>'[1]اجمالي التحميلات'!M7</f>
        <v>0</v>
      </c>
      <c r="N14" s="1">
        <f>'[1]اجمالي التحميلات'!N7</f>
        <v>0</v>
      </c>
      <c r="O14" s="1">
        <f>'[1]اجمالي التحميلات'!O7</f>
        <v>0</v>
      </c>
      <c r="P14" s="1">
        <f>'[1]اجمالي التحميلات'!P7</f>
        <v>0</v>
      </c>
      <c r="Q14" s="1">
        <f>'[1]اجمالي التحميلات'!Q7</f>
        <v>0</v>
      </c>
      <c r="R14" s="1">
        <f>'[1]اجمالي التحميلات'!R7</f>
        <v>0</v>
      </c>
      <c r="S14" s="1">
        <f>'[1]اجمالي التحميلات'!S7</f>
        <v>0</v>
      </c>
      <c r="T14" s="1">
        <f>'[1]اجمالي التحميلات'!T7</f>
        <v>0</v>
      </c>
      <c r="U14" s="1">
        <f>'[1]اجمالي التحميلات'!U7</f>
        <v>0</v>
      </c>
      <c r="V14" s="1">
        <f>'[1]اجمالي التحميلات'!V7</f>
        <v>0</v>
      </c>
      <c r="W14" s="1">
        <f>'[1]اجمالي التحميلات'!W7</f>
        <v>0</v>
      </c>
      <c r="X14" s="1">
        <f>'[1]اجمالي التحميلات'!X7</f>
        <v>0</v>
      </c>
      <c r="Y14" s="1">
        <f>'[1]اجمالي التحميلات'!Y7</f>
        <v>0</v>
      </c>
      <c r="Z14" s="1">
        <f>'[1]اجمالي التحميلات'!Z7</f>
        <v>0</v>
      </c>
      <c r="AA14" s="1">
        <f>'[1]اجمالي التحميلات'!AA7</f>
        <v>0</v>
      </c>
      <c r="AB14" s="1">
        <f>'[1]اجمالي التحميلات'!AB7</f>
        <v>0</v>
      </c>
      <c r="AC14" s="1">
        <f>'[1]اجمالي التحميلات'!AC7</f>
        <v>0</v>
      </c>
      <c r="AD14" s="1">
        <f>'[1]اجمالي التحميلات'!AD7</f>
        <v>0</v>
      </c>
      <c r="AE14" s="1">
        <f>'[1]اجمالي التحميلات'!AE7</f>
        <v>0</v>
      </c>
      <c r="AF14" s="1">
        <f>'[1]اجمالي التحميلات'!AF7</f>
        <v>0</v>
      </c>
      <c r="AG14" s="1">
        <f>'[1]اجمالي التحميلات'!AG7</f>
        <v>0</v>
      </c>
      <c r="AH14" s="1">
        <f>'[1]اجمالي التحميلات'!AH7</f>
        <v>0</v>
      </c>
      <c r="AI14" s="1">
        <f>'[1]اجمالي التحميلات'!AI7</f>
        <v>0</v>
      </c>
      <c r="AJ14" s="1">
        <f>'[1]اجمالي التحميلات'!AJ7</f>
        <v>0</v>
      </c>
      <c r="AK14" s="1">
        <f>'[1]اجمالي التحميلات'!AK7</f>
        <v>0</v>
      </c>
      <c r="AL14" s="1">
        <f>'[1]اجمالي التحميلات'!AL7</f>
        <v>0</v>
      </c>
      <c r="AM14" s="1">
        <f>'[1]اجمالي التحميلات'!AM7</f>
        <v>0</v>
      </c>
      <c r="AN14" s="1">
        <f>'[1]اجمالي التحميلات'!AN7</f>
        <v>0</v>
      </c>
      <c r="AO14" s="1">
        <f>'[1]اجمالي التحميلات'!AO7</f>
        <v>0</v>
      </c>
      <c r="AP14" s="1">
        <f>'[1]اجمالي التحميلات'!AP7</f>
        <v>0</v>
      </c>
      <c r="AQ14" s="1">
        <f>'[1]اجمالي التحميلات'!AQ7</f>
        <v>0</v>
      </c>
      <c r="AR14" s="1">
        <f>'[1]اجمالي التحميلات'!AR7</f>
        <v>0</v>
      </c>
      <c r="AS14" s="1">
        <f>'[1]اجمالي التحميلات'!AS7</f>
        <v>0</v>
      </c>
      <c r="AT14" s="1">
        <f>'[1]اجمالي التحميلات'!AT7</f>
        <v>0</v>
      </c>
      <c r="AU14" s="1">
        <f>'[1]اجمالي التحميلات'!AU7</f>
        <v>0</v>
      </c>
      <c r="AV14" s="1">
        <f>'[1]اجمالي التحميلات'!AV7</f>
        <v>0</v>
      </c>
      <c r="AW14" s="1">
        <f>'[1]اجمالي التحميلات'!AW7</f>
        <v>0</v>
      </c>
      <c r="AX14" s="1">
        <f>'[1]اجمالي التحميلات'!AX7</f>
        <v>0</v>
      </c>
      <c r="AY14" s="1">
        <f>'[1]اجمالي التحميلات'!AY7</f>
        <v>0</v>
      </c>
      <c r="AZ14" s="1">
        <f>'[1]اجمالي التحميلات'!AZ7</f>
        <v>0</v>
      </c>
      <c r="BA14" s="1">
        <f>'[1]اجمالي التحميلات'!BA7</f>
        <v>0</v>
      </c>
      <c r="BB14" s="1">
        <f>'[1]اجمالي التحميلات'!BB7</f>
        <v>0</v>
      </c>
      <c r="BC14" s="1">
        <f>'[1]اجمالي التحميلات'!BC7</f>
        <v>0</v>
      </c>
      <c r="BD14" s="1">
        <f>'[1]اجمالي التحميلات'!BD7</f>
        <v>0</v>
      </c>
      <c r="BE14" s="1">
        <f>'[1]اجمالي التحميلات'!BE7</f>
        <v>0</v>
      </c>
      <c r="BF14" s="1">
        <f>'[1]اجمالي التحميلات'!BF7</f>
        <v>0</v>
      </c>
      <c r="BG14" s="1">
        <f>'[1]اجمالي التحميلات'!BG7</f>
        <v>0</v>
      </c>
      <c r="BH14" s="1">
        <f>'[1]اجمالي التحميلات'!BH7</f>
        <v>0</v>
      </c>
      <c r="BI14" s="1">
        <f>'[1]اجمالي التحميلات'!BI7</f>
        <v>0</v>
      </c>
      <c r="BJ14" s="1">
        <f>'[1]اجمالي التحميلات'!BJ7</f>
        <v>0</v>
      </c>
      <c r="BK14" s="1">
        <f>'[1]اجمالي التحميلات'!BK7</f>
        <v>0</v>
      </c>
      <c r="BL14" s="1">
        <f>'[1]اجمالي التحميلات'!BL7</f>
        <v>0</v>
      </c>
      <c r="BM14" s="1">
        <f>'[1]اجمالي التحميلات'!BM7</f>
        <v>0</v>
      </c>
      <c r="BN14" s="1">
        <f>'[1]اجمالي التحميلات'!BN7</f>
        <v>0</v>
      </c>
    </row>
    <row r="15" spans="1:69" x14ac:dyDescent="0.25">
      <c r="A15" s="50">
        <v>43347</v>
      </c>
      <c r="B15" s="1">
        <f>'[1]اجمالي التحميلات'!B8</f>
        <v>0</v>
      </c>
      <c r="C15" s="1">
        <f>'[1]اجمالي التحميلات'!C8</f>
        <v>0</v>
      </c>
      <c r="D15" s="1">
        <f>'[1]اجمالي التحميلات'!D8</f>
        <v>0</v>
      </c>
      <c r="E15" s="1">
        <f>'[1]اجمالي التحميلات'!E8</f>
        <v>0</v>
      </c>
      <c r="F15" s="1">
        <f>'[1]اجمالي التحميلات'!F8</f>
        <v>0</v>
      </c>
      <c r="G15" s="1">
        <f>'[1]اجمالي التحميلات'!G8</f>
        <v>0</v>
      </c>
      <c r="H15" s="1">
        <f>'[1]اجمالي التحميلات'!H8</f>
        <v>0</v>
      </c>
      <c r="I15" s="1">
        <f>'[1]اجمالي التحميلات'!I8</f>
        <v>0</v>
      </c>
      <c r="J15" s="1">
        <f>'[1]اجمالي التحميلات'!J8</f>
        <v>0</v>
      </c>
      <c r="K15" s="1">
        <f>'[1]اجمالي التحميلات'!K8</f>
        <v>0</v>
      </c>
      <c r="L15" s="1">
        <f>'[1]اجمالي التحميلات'!L8</f>
        <v>0</v>
      </c>
      <c r="M15" s="1">
        <f>'[1]اجمالي التحميلات'!M8</f>
        <v>0</v>
      </c>
      <c r="N15" s="1">
        <f>'[1]اجمالي التحميلات'!N8</f>
        <v>0</v>
      </c>
      <c r="O15" s="1">
        <f>'[1]اجمالي التحميلات'!O8</f>
        <v>0</v>
      </c>
      <c r="P15" s="1">
        <f>'[1]اجمالي التحميلات'!P8</f>
        <v>0</v>
      </c>
      <c r="Q15" s="1">
        <f>'[1]اجمالي التحميلات'!Q8</f>
        <v>0</v>
      </c>
      <c r="R15" s="1">
        <f>'[1]اجمالي التحميلات'!R8</f>
        <v>0</v>
      </c>
      <c r="S15" s="1">
        <f>'[1]اجمالي التحميلات'!S8</f>
        <v>0</v>
      </c>
      <c r="T15" s="1">
        <f>'[1]اجمالي التحميلات'!T8</f>
        <v>0</v>
      </c>
      <c r="U15" s="1">
        <f>'[1]اجمالي التحميلات'!U8</f>
        <v>0</v>
      </c>
      <c r="V15" s="1">
        <f>'[1]اجمالي التحميلات'!V8</f>
        <v>0</v>
      </c>
      <c r="W15" s="1">
        <f>'[1]اجمالي التحميلات'!W8</f>
        <v>0</v>
      </c>
      <c r="X15" s="1">
        <f>'[1]اجمالي التحميلات'!X8</f>
        <v>0</v>
      </c>
      <c r="Y15" s="1">
        <f>'[1]اجمالي التحميلات'!Y8</f>
        <v>0</v>
      </c>
      <c r="Z15" s="1">
        <f>'[1]اجمالي التحميلات'!Z8</f>
        <v>0</v>
      </c>
      <c r="AA15" s="1">
        <f>'[1]اجمالي التحميلات'!AA8</f>
        <v>0</v>
      </c>
      <c r="AB15" s="1">
        <f>'[1]اجمالي التحميلات'!AB8</f>
        <v>0</v>
      </c>
      <c r="AC15" s="1">
        <f>'[1]اجمالي التحميلات'!AC8</f>
        <v>0</v>
      </c>
      <c r="AD15" s="1">
        <f>'[1]اجمالي التحميلات'!AD8</f>
        <v>0</v>
      </c>
      <c r="AE15" s="1">
        <f>'[1]اجمالي التحميلات'!AE8</f>
        <v>0</v>
      </c>
      <c r="AF15" s="1">
        <f>'[1]اجمالي التحميلات'!AF8</f>
        <v>0</v>
      </c>
      <c r="AG15" s="1">
        <f>'[1]اجمالي التحميلات'!AG8</f>
        <v>0</v>
      </c>
      <c r="AH15" s="1">
        <f>'[1]اجمالي التحميلات'!AH8</f>
        <v>0</v>
      </c>
      <c r="AI15" s="1">
        <f>'[1]اجمالي التحميلات'!AI8</f>
        <v>0</v>
      </c>
      <c r="AJ15" s="1">
        <f>'[1]اجمالي التحميلات'!AJ8</f>
        <v>0</v>
      </c>
      <c r="AK15" s="1">
        <f>'[1]اجمالي التحميلات'!AK8</f>
        <v>0</v>
      </c>
      <c r="AL15" s="1">
        <f>'[1]اجمالي التحميلات'!AL8</f>
        <v>0</v>
      </c>
      <c r="AM15" s="1">
        <f>'[1]اجمالي التحميلات'!AM8</f>
        <v>0</v>
      </c>
      <c r="AN15" s="1">
        <f>'[1]اجمالي التحميلات'!AN8</f>
        <v>0</v>
      </c>
      <c r="AO15" s="1">
        <f>'[1]اجمالي التحميلات'!AO8</f>
        <v>0</v>
      </c>
      <c r="AP15" s="1">
        <f>'[1]اجمالي التحميلات'!AP8</f>
        <v>0</v>
      </c>
      <c r="AQ15" s="1">
        <f>'[1]اجمالي التحميلات'!AQ8</f>
        <v>0</v>
      </c>
      <c r="AR15" s="1">
        <f>'[1]اجمالي التحميلات'!AR8</f>
        <v>0</v>
      </c>
      <c r="AS15" s="1">
        <f>'[1]اجمالي التحميلات'!AS8</f>
        <v>0</v>
      </c>
      <c r="AT15" s="1">
        <f>'[1]اجمالي التحميلات'!AT8</f>
        <v>0</v>
      </c>
      <c r="AU15" s="1">
        <f>'[1]اجمالي التحميلات'!AU8</f>
        <v>0</v>
      </c>
      <c r="AV15" s="1">
        <f>'[1]اجمالي التحميلات'!AV8</f>
        <v>0</v>
      </c>
      <c r="AW15" s="1">
        <f>'[1]اجمالي التحميلات'!AW8</f>
        <v>0</v>
      </c>
      <c r="AX15" s="1">
        <f>'[1]اجمالي التحميلات'!AX8</f>
        <v>0</v>
      </c>
      <c r="AY15" s="1">
        <f>'[1]اجمالي التحميلات'!AY8</f>
        <v>0</v>
      </c>
      <c r="AZ15" s="1">
        <f>'[1]اجمالي التحميلات'!AZ8</f>
        <v>0</v>
      </c>
      <c r="BA15" s="1">
        <f>'[1]اجمالي التحميلات'!BA8</f>
        <v>0</v>
      </c>
      <c r="BB15" s="1">
        <f>'[1]اجمالي التحميلات'!BB8</f>
        <v>0</v>
      </c>
      <c r="BC15" s="1">
        <f>'[1]اجمالي التحميلات'!BC8</f>
        <v>0</v>
      </c>
      <c r="BD15" s="1">
        <f>'[1]اجمالي التحميلات'!BD8</f>
        <v>0</v>
      </c>
      <c r="BE15" s="1">
        <f>'[1]اجمالي التحميلات'!BE8</f>
        <v>0</v>
      </c>
      <c r="BF15" s="1">
        <f>'[1]اجمالي التحميلات'!BF8</f>
        <v>0</v>
      </c>
      <c r="BG15" s="1">
        <f>'[1]اجمالي التحميلات'!BG8</f>
        <v>0</v>
      </c>
      <c r="BH15" s="1">
        <f>'[1]اجمالي التحميلات'!BH8</f>
        <v>0</v>
      </c>
      <c r="BI15" s="1">
        <f>'[1]اجمالي التحميلات'!BI8</f>
        <v>0</v>
      </c>
      <c r="BJ15" s="1">
        <f>'[1]اجمالي التحميلات'!BJ8</f>
        <v>0</v>
      </c>
      <c r="BK15" s="1">
        <f>'[1]اجمالي التحميلات'!BK8</f>
        <v>0</v>
      </c>
      <c r="BL15" s="1">
        <f>'[1]اجمالي التحميلات'!BL8</f>
        <v>0</v>
      </c>
      <c r="BM15" s="1">
        <f>'[1]اجمالي التحميلات'!BM8</f>
        <v>0</v>
      </c>
      <c r="BN15" s="1">
        <f>'[1]اجمالي التحميلات'!BN8</f>
        <v>0</v>
      </c>
    </row>
    <row r="16" spans="1:69" x14ac:dyDescent="0.25">
      <c r="A16" s="50">
        <v>43348</v>
      </c>
      <c r="B16" s="1">
        <f>'[1]اجمالي التحميلات'!B9</f>
        <v>0</v>
      </c>
      <c r="C16" s="1">
        <f>'[1]اجمالي التحميلات'!C9</f>
        <v>0</v>
      </c>
      <c r="D16" s="1">
        <f>'[1]اجمالي التحميلات'!D9</f>
        <v>0</v>
      </c>
      <c r="E16" s="1">
        <f>'[1]اجمالي التحميلات'!E9</f>
        <v>0</v>
      </c>
      <c r="F16" s="1">
        <f>'[1]اجمالي التحميلات'!F9</f>
        <v>0</v>
      </c>
      <c r="G16" s="1">
        <f>'[1]اجمالي التحميلات'!G9</f>
        <v>0</v>
      </c>
      <c r="H16" s="1">
        <f>'[1]اجمالي التحميلات'!H9</f>
        <v>0</v>
      </c>
      <c r="I16" s="1">
        <f>'[1]اجمالي التحميلات'!I9</f>
        <v>0</v>
      </c>
      <c r="J16" s="1">
        <f>'[1]اجمالي التحميلات'!J9</f>
        <v>0</v>
      </c>
      <c r="K16" s="1">
        <f>'[1]اجمالي التحميلات'!K9</f>
        <v>0</v>
      </c>
      <c r="L16" s="1">
        <f>'[1]اجمالي التحميلات'!L9</f>
        <v>0</v>
      </c>
      <c r="M16" s="1">
        <f>'[1]اجمالي التحميلات'!M9</f>
        <v>0</v>
      </c>
      <c r="N16" s="1">
        <f>'[1]اجمالي التحميلات'!N9</f>
        <v>0</v>
      </c>
      <c r="O16" s="1">
        <f>'[1]اجمالي التحميلات'!O9</f>
        <v>0</v>
      </c>
      <c r="P16" s="1">
        <f>'[1]اجمالي التحميلات'!P9</f>
        <v>0</v>
      </c>
      <c r="Q16" s="1">
        <f>'[1]اجمالي التحميلات'!Q9</f>
        <v>0</v>
      </c>
      <c r="R16" s="1">
        <f>'[1]اجمالي التحميلات'!R9</f>
        <v>0</v>
      </c>
      <c r="S16" s="1">
        <f>'[1]اجمالي التحميلات'!S9</f>
        <v>0</v>
      </c>
      <c r="T16" s="1">
        <f>'[1]اجمالي التحميلات'!T9</f>
        <v>0</v>
      </c>
      <c r="U16" s="1">
        <f>'[1]اجمالي التحميلات'!U9</f>
        <v>0</v>
      </c>
      <c r="V16" s="1">
        <f>'[1]اجمالي التحميلات'!V9</f>
        <v>6</v>
      </c>
      <c r="W16" s="1">
        <f>'[1]اجمالي التحميلات'!W9</f>
        <v>0</v>
      </c>
      <c r="X16" s="1">
        <f>'[1]اجمالي التحميلات'!X9</f>
        <v>0</v>
      </c>
      <c r="Y16" s="1">
        <f>'[1]اجمالي التحميلات'!Y9</f>
        <v>0</v>
      </c>
      <c r="Z16" s="1">
        <f>'[1]اجمالي التحميلات'!Z9</f>
        <v>0</v>
      </c>
      <c r="AA16" s="1">
        <f>'[1]اجمالي التحميلات'!AA9</f>
        <v>0</v>
      </c>
      <c r="AB16" s="1">
        <f>'[1]اجمالي التحميلات'!AB9</f>
        <v>0</v>
      </c>
      <c r="AC16" s="1">
        <f>'[1]اجمالي التحميلات'!AC9</f>
        <v>0</v>
      </c>
      <c r="AD16" s="1">
        <f>'[1]اجمالي التحميلات'!AD9</f>
        <v>0</v>
      </c>
      <c r="AE16" s="1">
        <f>'[1]اجمالي التحميلات'!AE9</f>
        <v>0</v>
      </c>
      <c r="AF16" s="1">
        <f>'[1]اجمالي التحميلات'!AF9</f>
        <v>0</v>
      </c>
      <c r="AG16" s="1">
        <f>'[1]اجمالي التحميلات'!AG9</f>
        <v>0</v>
      </c>
      <c r="AH16" s="1">
        <f>'[1]اجمالي التحميلات'!AH9</f>
        <v>0</v>
      </c>
      <c r="AI16" s="1">
        <f>'[1]اجمالي التحميلات'!AI9</f>
        <v>0</v>
      </c>
      <c r="AJ16" s="1">
        <f>'[1]اجمالي التحميلات'!AJ9</f>
        <v>0</v>
      </c>
      <c r="AK16" s="1">
        <f>'[1]اجمالي التحميلات'!AK9</f>
        <v>0</v>
      </c>
      <c r="AL16" s="1">
        <f>'[1]اجمالي التحميلات'!AL9</f>
        <v>0</v>
      </c>
      <c r="AM16" s="1">
        <f>'[1]اجمالي التحميلات'!AM9</f>
        <v>0</v>
      </c>
      <c r="AN16" s="1">
        <f>'[1]اجمالي التحميلات'!AN9</f>
        <v>0</v>
      </c>
      <c r="AO16" s="1">
        <f>'[1]اجمالي التحميلات'!AO9</f>
        <v>0</v>
      </c>
      <c r="AP16" s="1">
        <f>'[1]اجمالي التحميلات'!AP9</f>
        <v>0</v>
      </c>
      <c r="AQ16" s="1">
        <f>'[1]اجمالي التحميلات'!AQ9</f>
        <v>0</v>
      </c>
      <c r="AR16" s="1">
        <f>'[1]اجمالي التحميلات'!AR9</f>
        <v>0</v>
      </c>
      <c r="AS16" s="1">
        <f>'[1]اجمالي التحميلات'!AS9</f>
        <v>0</v>
      </c>
      <c r="AT16" s="1">
        <f>'[1]اجمالي التحميلات'!AT9</f>
        <v>0</v>
      </c>
      <c r="AU16" s="1">
        <f>'[1]اجمالي التحميلات'!AU9</f>
        <v>0</v>
      </c>
      <c r="AV16" s="1">
        <f>'[1]اجمالي التحميلات'!AV9</f>
        <v>0</v>
      </c>
      <c r="AW16" s="1">
        <f>'[1]اجمالي التحميلات'!AW9</f>
        <v>0</v>
      </c>
      <c r="AX16" s="1">
        <f>'[1]اجمالي التحميلات'!AX9</f>
        <v>0</v>
      </c>
      <c r="AY16" s="1">
        <f>'[1]اجمالي التحميلات'!AY9</f>
        <v>0</v>
      </c>
      <c r="AZ16" s="1">
        <f>'[1]اجمالي التحميلات'!AZ9</f>
        <v>0</v>
      </c>
      <c r="BA16" s="1">
        <f>'[1]اجمالي التحميلات'!BA9</f>
        <v>0</v>
      </c>
      <c r="BB16" s="1">
        <f>'[1]اجمالي التحميلات'!BB9</f>
        <v>0</v>
      </c>
      <c r="BC16" s="1">
        <f>'[1]اجمالي التحميلات'!BC9</f>
        <v>0</v>
      </c>
      <c r="BD16" s="1">
        <f>'[1]اجمالي التحميلات'!BD9</f>
        <v>0</v>
      </c>
      <c r="BE16" s="1">
        <f>'[1]اجمالي التحميلات'!BE9</f>
        <v>0</v>
      </c>
      <c r="BF16" s="1">
        <f>'[1]اجمالي التحميلات'!BF9</f>
        <v>0</v>
      </c>
      <c r="BG16" s="1">
        <f>'[1]اجمالي التحميلات'!BG9</f>
        <v>0</v>
      </c>
      <c r="BH16" s="1">
        <f>'[1]اجمالي التحميلات'!BH9</f>
        <v>0</v>
      </c>
      <c r="BI16" s="1">
        <f>'[1]اجمالي التحميلات'!BI9</f>
        <v>0</v>
      </c>
      <c r="BJ16" s="1">
        <f>'[1]اجمالي التحميلات'!BJ9</f>
        <v>0</v>
      </c>
      <c r="BK16" s="1">
        <f>'[1]اجمالي التحميلات'!BK9</f>
        <v>0</v>
      </c>
      <c r="BL16" s="1">
        <f>'[1]اجمالي التحميلات'!BL9</f>
        <v>0</v>
      </c>
      <c r="BM16" s="1">
        <f>'[1]اجمالي التحميلات'!BM9</f>
        <v>0</v>
      </c>
      <c r="BN16" s="1">
        <f>'[1]اجمالي التحميلات'!BN9</f>
        <v>0</v>
      </c>
    </row>
    <row r="17" spans="1:66" x14ac:dyDescent="0.25">
      <c r="A17" s="50">
        <v>43349</v>
      </c>
      <c r="B17" s="1">
        <f>'[1]اجمالي التحميلات'!B10</f>
        <v>0</v>
      </c>
      <c r="C17" s="1">
        <f>'[1]اجمالي التحميلات'!C10</f>
        <v>0</v>
      </c>
      <c r="D17" s="1">
        <f>'[1]اجمالي التحميلات'!D10</f>
        <v>0</v>
      </c>
      <c r="E17" s="1">
        <f>'[1]اجمالي التحميلات'!E10</f>
        <v>0</v>
      </c>
      <c r="F17" s="1">
        <f>'[1]اجمالي التحميلات'!F10</f>
        <v>0</v>
      </c>
      <c r="G17" s="1">
        <f>'[1]اجمالي التحميلات'!G10</f>
        <v>0</v>
      </c>
      <c r="H17" s="1">
        <f>'[1]اجمالي التحميلات'!H10</f>
        <v>0</v>
      </c>
      <c r="I17" s="1">
        <f>'[1]اجمالي التحميلات'!I10</f>
        <v>0</v>
      </c>
      <c r="J17" s="1">
        <f>'[1]اجمالي التحميلات'!J10</f>
        <v>0</v>
      </c>
      <c r="K17" s="1">
        <f>'[1]اجمالي التحميلات'!K10</f>
        <v>0</v>
      </c>
      <c r="L17" s="1">
        <f>'[1]اجمالي التحميلات'!L10</f>
        <v>0</v>
      </c>
      <c r="M17" s="1">
        <f>'[1]اجمالي التحميلات'!M10</f>
        <v>0</v>
      </c>
      <c r="N17" s="1">
        <f>'[1]اجمالي التحميلات'!N10</f>
        <v>0</v>
      </c>
      <c r="O17" s="1">
        <f>'[1]اجمالي التحميلات'!O10</f>
        <v>0</v>
      </c>
      <c r="P17" s="1">
        <f>'[1]اجمالي التحميلات'!P10</f>
        <v>0</v>
      </c>
      <c r="Q17" s="1">
        <f>'[1]اجمالي التحميلات'!Q10</f>
        <v>0</v>
      </c>
      <c r="R17" s="1">
        <f>'[1]اجمالي التحميلات'!R10</f>
        <v>0</v>
      </c>
      <c r="S17" s="1">
        <f>'[1]اجمالي التحميلات'!S10</f>
        <v>0</v>
      </c>
      <c r="T17" s="1">
        <f>'[1]اجمالي التحميلات'!T10</f>
        <v>0</v>
      </c>
      <c r="U17" s="1">
        <f>'[1]اجمالي التحميلات'!U10</f>
        <v>0</v>
      </c>
      <c r="V17" s="1">
        <f>'[1]اجمالي التحميلات'!V10</f>
        <v>8</v>
      </c>
      <c r="W17" s="1">
        <f>'[1]اجمالي التحميلات'!W10</f>
        <v>0</v>
      </c>
      <c r="X17" s="1">
        <f>'[1]اجمالي التحميلات'!X10</f>
        <v>0</v>
      </c>
      <c r="Y17" s="1">
        <f>'[1]اجمالي التحميلات'!Y10</f>
        <v>0</v>
      </c>
      <c r="Z17" s="1">
        <f>'[1]اجمالي التحميلات'!Z10</f>
        <v>0</v>
      </c>
      <c r="AA17" s="1">
        <f>'[1]اجمالي التحميلات'!AA10</f>
        <v>0</v>
      </c>
      <c r="AB17" s="1">
        <f>'[1]اجمالي التحميلات'!AB10</f>
        <v>0</v>
      </c>
      <c r="AC17" s="1">
        <f>'[1]اجمالي التحميلات'!AC10</f>
        <v>0</v>
      </c>
      <c r="AD17" s="1">
        <f>'[1]اجمالي التحميلات'!AD10</f>
        <v>0</v>
      </c>
      <c r="AE17" s="1">
        <f>'[1]اجمالي التحميلات'!AE10</f>
        <v>0</v>
      </c>
      <c r="AF17" s="1">
        <f>'[1]اجمالي التحميلات'!AF10</f>
        <v>0</v>
      </c>
      <c r="AG17" s="1">
        <f>'[1]اجمالي التحميلات'!AG10</f>
        <v>0</v>
      </c>
      <c r="AH17" s="1">
        <f>'[1]اجمالي التحميلات'!AH10</f>
        <v>0</v>
      </c>
      <c r="AI17" s="1">
        <f>'[1]اجمالي التحميلات'!AI10</f>
        <v>0</v>
      </c>
      <c r="AJ17" s="1">
        <f>'[1]اجمالي التحميلات'!AJ10</f>
        <v>0</v>
      </c>
      <c r="AK17" s="1">
        <f>'[1]اجمالي التحميلات'!AK10</f>
        <v>0</v>
      </c>
      <c r="AL17" s="1">
        <f>'[1]اجمالي التحميلات'!AL10</f>
        <v>0</v>
      </c>
      <c r="AM17" s="1">
        <f>'[1]اجمالي التحميلات'!AM10</f>
        <v>0</v>
      </c>
      <c r="AN17" s="1">
        <f>'[1]اجمالي التحميلات'!AN10</f>
        <v>0</v>
      </c>
      <c r="AO17" s="1">
        <f>'[1]اجمالي التحميلات'!AO10</f>
        <v>0</v>
      </c>
      <c r="AP17" s="1">
        <f>'[1]اجمالي التحميلات'!AP10</f>
        <v>0</v>
      </c>
      <c r="AQ17" s="1">
        <f>'[1]اجمالي التحميلات'!AQ10</f>
        <v>0</v>
      </c>
      <c r="AR17" s="1">
        <f>'[1]اجمالي التحميلات'!AR10</f>
        <v>0</v>
      </c>
      <c r="AS17" s="1">
        <f>'[1]اجمالي التحميلات'!AS10</f>
        <v>0</v>
      </c>
      <c r="AT17" s="1">
        <f>'[1]اجمالي التحميلات'!AT10</f>
        <v>0</v>
      </c>
      <c r="AU17" s="1">
        <f>'[1]اجمالي التحميلات'!AU10</f>
        <v>0</v>
      </c>
      <c r="AV17" s="1">
        <f>'[1]اجمالي التحميلات'!AV10</f>
        <v>0</v>
      </c>
      <c r="AW17" s="1">
        <f>'[1]اجمالي التحميلات'!AW10</f>
        <v>0</v>
      </c>
      <c r="AX17" s="1">
        <f>'[1]اجمالي التحميلات'!AX10</f>
        <v>0</v>
      </c>
      <c r="AY17" s="1">
        <f>'[1]اجمالي التحميلات'!AY10</f>
        <v>0</v>
      </c>
      <c r="AZ17" s="1">
        <f>'[1]اجمالي التحميلات'!AZ10</f>
        <v>0</v>
      </c>
      <c r="BA17" s="1">
        <f>'[1]اجمالي التحميلات'!BA10</f>
        <v>0</v>
      </c>
      <c r="BB17" s="1">
        <f>'[1]اجمالي التحميلات'!BB10</f>
        <v>0</v>
      </c>
      <c r="BC17" s="1">
        <f>'[1]اجمالي التحميلات'!BC10</f>
        <v>0</v>
      </c>
      <c r="BD17" s="1">
        <f>'[1]اجمالي التحميلات'!BD10</f>
        <v>0</v>
      </c>
      <c r="BE17" s="1">
        <f>'[1]اجمالي التحميلات'!BE10</f>
        <v>0</v>
      </c>
      <c r="BF17" s="1">
        <f>'[1]اجمالي التحميلات'!BF10</f>
        <v>0</v>
      </c>
      <c r="BG17" s="1">
        <f>'[1]اجمالي التحميلات'!BG10</f>
        <v>0</v>
      </c>
      <c r="BH17" s="1">
        <f>'[1]اجمالي التحميلات'!BH10</f>
        <v>0</v>
      </c>
      <c r="BI17" s="1">
        <f>'[1]اجمالي التحميلات'!BI10</f>
        <v>0</v>
      </c>
      <c r="BJ17" s="1">
        <f>'[1]اجمالي التحميلات'!BJ10</f>
        <v>0</v>
      </c>
      <c r="BK17" s="1">
        <f>'[1]اجمالي التحميلات'!BK10</f>
        <v>0</v>
      </c>
      <c r="BL17" s="1">
        <f>'[1]اجمالي التحميلات'!BL10</f>
        <v>0</v>
      </c>
      <c r="BM17" s="1">
        <f>'[1]اجمالي التحميلات'!BM10</f>
        <v>0</v>
      </c>
      <c r="BN17" s="1">
        <f>'[1]اجمالي التحميلات'!BN10</f>
        <v>0</v>
      </c>
    </row>
    <row r="18" spans="1:66" x14ac:dyDescent="0.25">
      <c r="A18" s="50">
        <v>43350</v>
      </c>
      <c r="B18" s="1">
        <f>'[1]اجمالي التحميلات'!B11</f>
        <v>0</v>
      </c>
      <c r="C18" s="1">
        <f>'[1]اجمالي التحميلات'!C11</f>
        <v>0</v>
      </c>
      <c r="D18" s="1">
        <f>'[1]اجمالي التحميلات'!D11</f>
        <v>0</v>
      </c>
      <c r="E18" s="1">
        <f>'[1]اجمالي التحميلات'!E11</f>
        <v>0</v>
      </c>
      <c r="F18" s="1">
        <f>'[1]اجمالي التحميلات'!F11</f>
        <v>0</v>
      </c>
      <c r="G18" s="1">
        <f>'[1]اجمالي التحميلات'!G11</f>
        <v>0</v>
      </c>
      <c r="H18" s="1">
        <f>'[1]اجمالي التحميلات'!H11</f>
        <v>0</v>
      </c>
      <c r="I18" s="1">
        <f>'[1]اجمالي التحميلات'!I11</f>
        <v>0</v>
      </c>
      <c r="J18" s="1">
        <f>'[1]اجمالي التحميلات'!J11</f>
        <v>0</v>
      </c>
      <c r="K18" s="1">
        <f>'[1]اجمالي التحميلات'!K11</f>
        <v>0</v>
      </c>
      <c r="L18" s="1">
        <f>'[1]اجمالي التحميلات'!L11</f>
        <v>0</v>
      </c>
      <c r="M18" s="1">
        <f>'[1]اجمالي التحميلات'!M11</f>
        <v>0</v>
      </c>
      <c r="N18" s="1">
        <f>'[1]اجمالي التحميلات'!N11</f>
        <v>0</v>
      </c>
      <c r="O18" s="1">
        <f>'[1]اجمالي التحميلات'!O11</f>
        <v>0</v>
      </c>
      <c r="P18" s="1">
        <f>'[1]اجمالي التحميلات'!P11</f>
        <v>0</v>
      </c>
      <c r="Q18" s="1">
        <f>'[1]اجمالي التحميلات'!Q11</f>
        <v>0</v>
      </c>
      <c r="R18" s="1">
        <f>'[1]اجمالي التحميلات'!R11</f>
        <v>0</v>
      </c>
      <c r="S18" s="1">
        <f>'[1]اجمالي التحميلات'!S11</f>
        <v>0</v>
      </c>
      <c r="T18" s="1">
        <f>'[1]اجمالي التحميلات'!T11</f>
        <v>0</v>
      </c>
      <c r="U18" s="1">
        <f>'[1]اجمالي التحميلات'!U11</f>
        <v>0</v>
      </c>
      <c r="V18" s="1">
        <f>'[1]اجمالي التحميلات'!V11</f>
        <v>0</v>
      </c>
      <c r="W18" s="1">
        <f>'[1]اجمالي التحميلات'!W11</f>
        <v>0</v>
      </c>
      <c r="X18" s="1">
        <f>'[1]اجمالي التحميلات'!X11</f>
        <v>0</v>
      </c>
      <c r="Y18" s="1">
        <f>'[1]اجمالي التحميلات'!Y11</f>
        <v>0</v>
      </c>
      <c r="Z18" s="1">
        <f>'[1]اجمالي التحميلات'!Z11</f>
        <v>0</v>
      </c>
      <c r="AA18" s="1">
        <f>'[1]اجمالي التحميلات'!AA11</f>
        <v>0</v>
      </c>
      <c r="AB18" s="1">
        <f>'[1]اجمالي التحميلات'!AB11</f>
        <v>0</v>
      </c>
      <c r="AC18" s="1">
        <f>'[1]اجمالي التحميلات'!AC11</f>
        <v>0</v>
      </c>
      <c r="AD18" s="1">
        <f>'[1]اجمالي التحميلات'!AD11</f>
        <v>0</v>
      </c>
      <c r="AE18" s="1">
        <f>'[1]اجمالي التحميلات'!AE11</f>
        <v>0</v>
      </c>
      <c r="AF18" s="1">
        <f>'[1]اجمالي التحميلات'!AF11</f>
        <v>0</v>
      </c>
      <c r="AG18" s="1">
        <f>'[1]اجمالي التحميلات'!AG11</f>
        <v>0</v>
      </c>
      <c r="AH18" s="1">
        <f>'[1]اجمالي التحميلات'!AH11</f>
        <v>0</v>
      </c>
      <c r="AI18" s="1">
        <f>'[1]اجمالي التحميلات'!AI11</f>
        <v>0</v>
      </c>
      <c r="AJ18" s="1">
        <f>'[1]اجمالي التحميلات'!AJ11</f>
        <v>0</v>
      </c>
      <c r="AK18" s="1">
        <f>'[1]اجمالي التحميلات'!AK11</f>
        <v>0</v>
      </c>
      <c r="AL18" s="1">
        <f>'[1]اجمالي التحميلات'!AL11</f>
        <v>0</v>
      </c>
      <c r="AM18" s="1">
        <f>'[1]اجمالي التحميلات'!AM11</f>
        <v>0</v>
      </c>
      <c r="AN18" s="1">
        <f>'[1]اجمالي التحميلات'!AN11</f>
        <v>0</v>
      </c>
      <c r="AO18" s="1">
        <f>'[1]اجمالي التحميلات'!AO11</f>
        <v>0</v>
      </c>
      <c r="AP18" s="1">
        <f>'[1]اجمالي التحميلات'!AP11</f>
        <v>0</v>
      </c>
      <c r="AQ18" s="1">
        <f>'[1]اجمالي التحميلات'!AQ11</f>
        <v>0</v>
      </c>
      <c r="AR18" s="1">
        <f>'[1]اجمالي التحميلات'!AR11</f>
        <v>0</v>
      </c>
      <c r="AS18" s="1">
        <f>'[1]اجمالي التحميلات'!AS11</f>
        <v>0</v>
      </c>
      <c r="AT18" s="1">
        <f>'[1]اجمالي التحميلات'!AT11</f>
        <v>0</v>
      </c>
      <c r="AU18" s="1">
        <f>'[1]اجمالي التحميلات'!AU11</f>
        <v>0</v>
      </c>
      <c r="AV18" s="1">
        <f>'[1]اجمالي التحميلات'!AV11</f>
        <v>0</v>
      </c>
      <c r="AW18" s="1">
        <f>'[1]اجمالي التحميلات'!AW11</f>
        <v>0</v>
      </c>
      <c r="AX18" s="1">
        <f>'[1]اجمالي التحميلات'!AX11</f>
        <v>0</v>
      </c>
      <c r="AY18" s="1">
        <f>'[1]اجمالي التحميلات'!AY11</f>
        <v>0</v>
      </c>
      <c r="AZ18" s="1">
        <f>'[1]اجمالي التحميلات'!AZ11</f>
        <v>0</v>
      </c>
      <c r="BA18" s="1">
        <f>'[1]اجمالي التحميلات'!BA11</f>
        <v>0</v>
      </c>
      <c r="BB18" s="1">
        <f>'[1]اجمالي التحميلات'!BB11</f>
        <v>0</v>
      </c>
      <c r="BC18" s="1">
        <f>'[1]اجمالي التحميلات'!BC11</f>
        <v>0</v>
      </c>
      <c r="BD18" s="1">
        <f>'[1]اجمالي التحميلات'!BD11</f>
        <v>0</v>
      </c>
      <c r="BE18" s="1">
        <f>'[1]اجمالي التحميلات'!BE11</f>
        <v>0</v>
      </c>
      <c r="BF18" s="1">
        <f>'[1]اجمالي التحميلات'!BF11</f>
        <v>0</v>
      </c>
      <c r="BG18" s="1">
        <f>'[1]اجمالي التحميلات'!BG11</f>
        <v>0</v>
      </c>
      <c r="BH18" s="1">
        <f>'[1]اجمالي التحميلات'!BH11</f>
        <v>0</v>
      </c>
      <c r="BI18" s="1">
        <f>'[1]اجمالي التحميلات'!BI11</f>
        <v>0</v>
      </c>
      <c r="BJ18" s="1">
        <f>'[1]اجمالي التحميلات'!BJ11</f>
        <v>0</v>
      </c>
      <c r="BK18" s="1">
        <f>'[1]اجمالي التحميلات'!BK11</f>
        <v>0</v>
      </c>
      <c r="BL18" s="1">
        <f>'[1]اجمالي التحميلات'!BL11</f>
        <v>0</v>
      </c>
      <c r="BM18" s="1">
        <f>'[1]اجمالي التحميلات'!BM11</f>
        <v>0</v>
      </c>
      <c r="BN18" s="1">
        <f>'[1]اجمالي التحميلات'!BN11</f>
        <v>0</v>
      </c>
    </row>
    <row r="19" spans="1:66" x14ac:dyDescent="0.25">
      <c r="A19" s="50">
        <v>43351</v>
      </c>
      <c r="B19" s="1">
        <f>'[1]اجمالي التحميلات'!B12</f>
        <v>0</v>
      </c>
      <c r="C19" s="1">
        <f>'[1]اجمالي التحميلات'!C12</f>
        <v>0</v>
      </c>
      <c r="D19" s="1">
        <f>'[1]اجمالي التحميلات'!D12</f>
        <v>0</v>
      </c>
      <c r="E19" s="1">
        <f>'[1]اجمالي التحميلات'!E12</f>
        <v>0</v>
      </c>
      <c r="F19" s="1">
        <f>'[1]اجمالي التحميلات'!F12</f>
        <v>0</v>
      </c>
      <c r="G19" s="1">
        <f>'[1]اجمالي التحميلات'!G12</f>
        <v>0</v>
      </c>
      <c r="H19" s="1">
        <f>'[1]اجمالي التحميلات'!H12</f>
        <v>0</v>
      </c>
      <c r="I19" s="1">
        <f>'[1]اجمالي التحميلات'!I12</f>
        <v>0</v>
      </c>
      <c r="J19" s="1">
        <f>'[1]اجمالي التحميلات'!J12</f>
        <v>0</v>
      </c>
      <c r="K19" s="1">
        <f>'[1]اجمالي التحميلات'!K12</f>
        <v>0</v>
      </c>
      <c r="L19" s="1">
        <f>'[1]اجمالي التحميلات'!L12</f>
        <v>0</v>
      </c>
      <c r="M19" s="1">
        <f>'[1]اجمالي التحميلات'!M12</f>
        <v>0</v>
      </c>
      <c r="N19" s="1">
        <f>'[1]اجمالي التحميلات'!N12</f>
        <v>0</v>
      </c>
      <c r="O19" s="1">
        <f>'[1]اجمالي التحميلات'!O12</f>
        <v>0</v>
      </c>
      <c r="P19" s="1">
        <f>'[1]اجمالي التحميلات'!P12</f>
        <v>0</v>
      </c>
      <c r="Q19" s="1">
        <f>'[1]اجمالي التحميلات'!Q12</f>
        <v>0</v>
      </c>
      <c r="R19" s="1">
        <f>'[1]اجمالي التحميلات'!R12</f>
        <v>0</v>
      </c>
      <c r="S19" s="1">
        <f>'[1]اجمالي التحميلات'!S12</f>
        <v>0</v>
      </c>
      <c r="T19" s="1">
        <f>'[1]اجمالي التحميلات'!T12</f>
        <v>0</v>
      </c>
      <c r="U19" s="1">
        <f>'[1]اجمالي التحميلات'!U12</f>
        <v>0</v>
      </c>
      <c r="V19" s="1">
        <f>'[1]اجمالي التحميلات'!V12</f>
        <v>0</v>
      </c>
      <c r="W19" s="1">
        <f>'[1]اجمالي التحميلات'!W12</f>
        <v>0</v>
      </c>
      <c r="X19" s="1">
        <f>'[1]اجمالي التحميلات'!X12</f>
        <v>0</v>
      </c>
      <c r="Y19" s="1">
        <f>'[1]اجمالي التحميلات'!Y12</f>
        <v>0</v>
      </c>
      <c r="Z19" s="1">
        <f>'[1]اجمالي التحميلات'!Z12</f>
        <v>0</v>
      </c>
      <c r="AA19" s="1">
        <f>'[1]اجمالي التحميلات'!AA12</f>
        <v>0</v>
      </c>
      <c r="AB19" s="1">
        <f>'[1]اجمالي التحميلات'!AB12</f>
        <v>0</v>
      </c>
      <c r="AC19" s="1">
        <f>'[1]اجمالي التحميلات'!AC12</f>
        <v>0</v>
      </c>
      <c r="AD19" s="1">
        <f>'[1]اجمالي التحميلات'!AD12</f>
        <v>0</v>
      </c>
      <c r="AE19" s="1">
        <f>'[1]اجمالي التحميلات'!AE12</f>
        <v>0</v>
      </c>
      <c r="AF19" s="1">
        <f>'[1]اجمالي التحميلات'!AF12</f>
        <v>0</v>
      </c>
      <c r="AG19" s="1">
        <f>'[1]اجمالي التحميلات'!AG12</f>
        <v>0</v>
      </c>
      <c r="AH19" s="1">
        <f>'[1]اجمالي التحميلات'!AH12</f>
        <v>0</v>
      </c>
      <c r="AI19" s="1">
        <f>'[1]اجمالي التحميلات'!AI12</f>
        <v>0</v>
      </c>
      <c r="AJ19" s="1">
        <f>'[1]اجمالي التحميلات'!AJ12</f>
        <v>0</v>
      </c>
      <c r="AK19" s="1">
        <f>'[1]اجمالي التحميلات'!AK12</f>
        <v>0</v>
      </c>
      <c r="AL19" s="1">
        <f>'[1]اجمالي التحميلات'!AL12</f>
        <v>0</v>
      </c>
      <c r="AM19" s="1">
        <f>'[1]اجمالي التحميلات'!AM12</f>
        <v>0</v>
      </c>
      <c r="AN19" s="1">
        <f>'[1]اجمالي التحميلات'!AN12</f>
        <v>0</v>
      </c>
      <c r="AO19" s="1">
        <f>'[1]اجمالي التحميلات'!AO12</f>
        <v>0</v>
      </c>
      <c r="AP19" s="1">
        <f>'[1]اجمالي التحميلات'!AP12</f>
        <v>0</v>
      </c>
      <c r="AQ19" s="1">
        <f>'[1]اجمالي التحميلات'!AQ12</f>
        <v>0</v>
      </c>
      <c r="AR19" s="1">
        <f>'[1]اجمالي التحميلات'!AR12</f>
        <v>0</v>
      </c>
      <c r="AS19" s="1">
        <f>'[1]اجمالي التحميلات'!AS12</f>
        <v>0</v>
      </c>
      <c r="AT19" s="1">
        <f>'[1]اجمالي التحميلات'!AT12</f>
        <v>0</v>
      </c>
      <c r="AU19" s="1">
        <f>'[1]اجمالي التحميلات'!AU12</f>
        <v>0</v>
      </c>
      <c r="AV19" s="1">
        <f>'[1]اجمالي التحميلات'!AV12</f>
        <v>0</v>
      </c>
      <c r="AW19" s="1">
        <f>'[1]اجمالي التحميلات'!AW12</f>
        <v>0</v>
      </c>
      <c r="AX19" s="1">
        <f>'[1]اجمالي التحميلات'!AX12</f>
        <v>0</v>
      </c>
      <c r="AY19" s="1">
        <f>'[1]اجمالي التحميلات'!AY12</f>
        <v>0</v>
      </c>
      <c r="AZ19" s="1">
        <f>'[1]اجمالي التحميلات'!AZ12</f>
        <v>0</v>
      </c>
      <c r="BA19" s="1">
        <f>'[1]اجمالي التحميلات'!BA12</f>
        <v>0</v>
      </c>
      <c r="BB19" s="1">
        <f>'[1]اجمالي التحميلات'!BB12</f>
        <v>0</v>
      </c>
      <c r="BC19" s="1">
        <f>'[1]اجمالي التحميلات'!BC12</f>
        <v>0</v>
      </c>
      <c r="BD19" s="1">
        <f>'[1]اجمالي التحميلات'!BD12</f>
        <v>0</v>
      </c>
      <c r="BE19" s="1">
        <f>'[1]اجمالي التحميلات'!BE12</f>
        <v>0</v>
      </c>
      <c r="BF19" s="1">
        <f>'[1]اجمالي التحميلات'!BF12</f>
        <v>0</v>
      </c>
      <c r="BG19" s="1">
        <f>'[1]اجمالي التحميلات'!BG12</f>
        <v>0</v>
      </c>
      <c r="BH19" s="1">
        <f>'[1]اجمالي التحميلات'!BH12</f>
        <v>0</v>
      </c>
      <c r="BI19" s="1">
        <f>'[1]اجمالي التحميلات'!BI12</f>
        <v>0</v>
      </c>
      <c r="BJ19" s="1">
        <f>'[1]اجمالي التحميلات'!BJ12</f>
        <v>0</v>
      </c>
      <c r="BK19" s="1">
        <f>'[1]اجمالي التحميلات'!BK12</f>
        <v>0</v>
      </c>
      <c r="BL19" s="1">
        <f>'[1]اجمالي التحميلات'!BL12</f>
        <v>0</v>
      </c>
      <c r="BM19" s="1">
        <f>'[1]اجمالي التحميلات'!BM12</f>
        <v>0</v>
      </c>
      <c r="BN19" s="1">
        <f>'[1]اجمالي التحميلات'!BN12</f>
        <v>0</v>
      </c>
    </row>
    <row r="20" spans="1:66" x14ac:dyDescent="0.25">
      <c r="A20" s="50">
        <v>43352</v>
      </c>
      <c r="B20" s="1">
        <f>'[1]اجمالي التحميلات'!B13</f>
        <v>0</v>
      </c>
      <c r="C20" s="1">
        <f>'[1]اجمالي التحميلات'!C13</f>
        <v>0</v>
      </c>
      <c r="D20" s="1">
        <f>'[1]اجمالي التحميلات'!D13</f>
        <v>0</v>
      </c>
      <c r="E20" s="1">
        <f>'[1]اجمالي التحميلات'!E13</f>
        <v>0</v>
      </c>
      <c r="F20" s="1">
        <f>'[1]اجمالي التحميلات'!F13</f>
        <v>0</v>
      </c>
      <c r="G20" s="1">
        <f>'[1]اجمالي التحميلات'!G13</f>
        <v>0</v>
      </c>
      <c r="H20" s="1">
        <f>'[1]اجمالي التحميلات'!H13</f>
        <v>0</v>
      </c>
      <c r="I20" s="1">
        <f>'[1]اجمالي التحميلات'!I13</f>
        <v>0</v>
      </c>
      <c r="J20" s="1">
        <f>'[1]اجمالي التحميلات'!J13</f>
        <v>0</v>
      </c>
      <c r="K20" s="1">
        <f>'[1]اجمالي التحميلات'!K13</f>
        <v>0</v>
      </c>
      <c r="L20" s="1">
        <f>'[1]اجمالي التحميلات'!L13</f>
        <v>0</v>
      </c>
      <c r="M20" s="1">
        <f>'[1]اجمالي التحميلات'!M13</f>
        <v>0</v>
      </c>
      <c r="N20" s="1">
        <f>'[1]اجمالي التحميلات'!N13</f>
        <v>0</v>
      </c>
      <c r="O20" s="1">
        <f>'[1]اجمالي التحميلات'!O13</f>
        <v>0</v>
      </c>
      <c r="P20" s="1">
        <f>'[1]اجمالي التحميلات'!P13</f>
        <v>0</v>
      </c>
      <c r="Q20" s="1">
        <f>'[1]اجمالي التحميلات'!Q13</f>
        <v>0</v>
      </c>
      <c r="R20" s="1">
        <f>'[1]اجمالي التحميلات'!R13</f>
        <v>0</v>
      </c>
      <c r="S20" s="1">
        <f>'[1]اجمالي التحميلات'!S13</f>
        <v>0</v>
      </c>
      <c r="T20" s="1">
        <f>'[1]اجمالي التحميلات'!T13</f>
        <v>0</v>
      </c>
      <c r="U20" s="1">
        <f>'[1]اجمالي التحميلات'!U13</f>
        <v>0</v>
      </c>
      <c r="V20" s="1">
        <f>'[1]اجمالي التحميلات'!V13</f>
        <v>3</v>
      </c>
      <c r="W20" s="1">
        <f>'[1]اجمالي التحميلات'!W13</f>
        <v>0</v>
      </c>
      <c r="X20" s="1">
        <f>'[1]اجمالي التحميلات'!X13</f>
        <v>0</v>
      </c>
      <c r="Y20" s="1">
        <f>'[1]اجمالي التحميلات'!Y13</f>
        <v>0</v>
      </c>
      <c r="Z20" s="1">
        <f>'[1]اجمالي التحميلات'!Z13</f>
        <v>0</v>
      </c>
      <c r="AA20" s="1">
        <f>'[1]اجمالي التحميلات'!AA13</f>
        <v>0</v>
      </c>
      <c r="AB20" s="1">
        <f>'[1]اجمالي التحميلات'!AB13</f>
        <v>0</v>
      </c>
      <c r="AC20" s="1">
        <f>'[1]اجمالي التحميلات'!AC13</f>
        <v>0</v>
      </c>
      <c r="AD20" s="1">
        <f>'[1]اجمالي التحميلات'!AD13</f>
        <v>0</v>
      </c>
      <c r="AE20" s="1">
        <f>'[1]اجمالي التحميلات'!AE13</f>
        <v>0</v>
      </c>
      <c r="AF20" s="1">
        <f>'[1]اجمالي التحميلات'!AF13</f>
        <v>0</v>
      </c>
      <c r="AG20" s="1">
        <f>'[1]اجمالي التحميلات'!AG13</f>
        <v>0</v>
      </c>
      <c r="AH20" s="1">
        <f>'[1]اجمالي التحميلات'!AH13</f>
        <v>0</v>
      </c>
      <c r="AI20" s="1">
        <f>'[1]اجمالي التحميلات'!AI13</f>
        <v>0</v>
      </c>
      <c r="AJ20" s="1">
        <f>'[1]اجمالي التحميلات'!AJ13</f>
        <v>0</v>
      </c>
      <c r="AK20" s="1">
        <f>'[1]اجمالي التحميلات'!AK13</f>
        <v>0</v>
      </c>
      <c r="AL20" s="1">
        <f>'[1]اجمالي التحميلات'!AL13</f>
        <v>0</v>
      </c>
      <c r="AM20" s="1">
        <f>'[1]اجمالي التحميلات'!AM13</f>
        <v>0</v>
      </c>
      <c r="AN20" s="1">
        <f>'[1]اجمالي التحميلات'!AN13</f>
        <v>0</v>
      </c>
      <c r="AO20" s="1">
        <f>'[1]اجمالي التحميلات'!AO13</f>
        <v>0</v>
      </c>
      <c r="AP20" s="1">
        <f>'[1]اجمالي التحميلات'!AP13</f>
        <v>0</v>
      </c>
      <c r="AQ20" s="1">
        <f>'[1]اجمالي التحميلات'!AQ13</f>
        <v>0</v>
      </c>
      <c r="AR20" s="1">
        <f>'[1]اجمالي التحميلات'!AR13</f>
        <v>0</v>
      </c>
      <c r="AS20" s="1">
        <f>'[1]اجمالي التحميلات'!AS13</f>
        <v>0</v>
      </c>
      <c r="AT20" s="1">
        <f>'[1]اجمالي التحميلات'!AT13</f>
        <v>0</v>
      </c>
      <c r="AU20" s="1">
        <f>'[1]اجمالي التحميلات'!AU13</f>
        <v>0</v>
      </c>
      <c r="AV20" s="1">
        <f>'[1]اجمالي التحميلات'!AV13</f>
        <v>0</v>
      </c>
      <c r="AW20" s="1">
        <f>'[1]اجمالي التحميلات'!AW13</f>
        <v>0</v>
      </c>
      <c r="AX20" s="1">
        <f>'[1]اجمالي التحميلات'!AX13</f>
        <v>0</v>
      </c>
      <c r="AY20" s="1">
        <f>'[1]اجمالي التحميلات'!AY13</f>
        <v>0</v>
      </c>
      <c r="AZ20" s="1">
        <f>'[1]اجمالي التحميلات'!AZ13</f>
        <v>0</v>
      </c>
      <c r="BA20" s="1">
        <f>'[1]اجمالي التحميلات'!BA13</f>
        <v>0</v>
      </c>
      <c r="BB20" s="1">
        <f>'[1]اجمالي التحميلات'!BB13</f>
        <v>0</v>
      </c>
      <c r="BC20" s="1">
        <f>'[1]اجمالي التحميلات'!BC13</f>
        <v>0</v>
      </c>
      <c r="BD20" s="1">
        <f>'[1]اجمالي التحميلات'!BD13</f>
        <v>0</v>
      </c>
      <c r="BE20" s="1">
        <f>'[1]اجمالي التحميلات'!BE13</f>
        <v>0</v>
      </c>
      <c r="BF20" s="1">
        <f>'[1]اجمالي التحميلات'!BF13</f>
        <v>0</v>
      </c>
      <c r="BG20" s="1">
        <f>'[1]اجمالي التحميلات'!BG13</f>
        <v>0</v>
      </c>
      <c r="BH20" s="1">
        <f>'[1]اجمالي التحميلات'!BH13</f>
        <v>0</v>
      </c>
      <c r="BI20" s="1">
        <f>'[1]اجمالي التحميلات'!BI13</f>
        <v>0</v>
      </c>
      <c r="BJ20" s="1">
        <f>'[1]اجمالي التحميلات'!BJ13</f>
        <v>0</v>
      </c>
      <c r="BK20" s="1">
        <f>'[1]اجمالي التحميلات'!BK13</f>
        <v>0</v>
      </c>
      <c r="BL20" s="1">
        <f>'[1]اجمالي التحميلات'!BL13</f>
        <v>0</v>
      </c>
      <c r="BM20" s="1">
        <f>'[1]اجمالي التحميلات'!BM13</f>
        <v>0</v>
      </c>
      <c r="BN20" s="1">
        <f>'[1]اجمالي التحميلات'!BN13</f>
        <v>0</v>
      </c>
    </row>
    <row r="21" spans="1:66" x14ac:dyDescent="0.25">
      <c r="A21" s="50">
        <v>43353</v>
      </c>
      <c r="B21" s="1">
        <f>'[1]اجمالي التحميلات'!B14</f>
        <v>0</v>
      </c>
      <c r="C21" s="1">
        <f>'[1]اجمالي التحميلات'!C14</f>
        <v>0</v>
      </c>
      <c r="D21" s="1">
        <f>'[1]اجمالي التحميلات'!D14</f>
        <v>0</v>
      </c>
      <c r="E21" s="1">
        <f>'[1]اجمالي التحميلات'!E14</f>
        <v>0</v>
      </c>
      <c r="F21" s="1">
        <f>'[1]اجمالي التحميلات'!F14</f>
        <v>0</v>
      </c>
      <c r="G21" s="1">
        <f>'[1]اجمالي التحميلات'!G14</f>
        <v>0</v>
      </c>
      <c r="H21" s="1">
        <f>'[1]اجمالي التحميلات'!H14</f>
        <v>0</v>
      </c>
      <c r="I21" s="1">
        <f>'[1]اجمالي التحميلات'!I14</f>
        <v>0</v>
      </c>
      <c r="J21" s="1">
        <f>'[1]اجمالي التحميلات'!J14</f>
        <v>0</v>
      </c>
      <c r="K21" s="1">
        <f>'[1]اجمالي التحميلات'!K14</f>
        <v>0</v>
      </c>
      <c r="L21" s="1">
        <f>'[1]اجمالي التحميلات'!L14</f>
        <v>0</v>
      </c>
      <c r="M21" s="1">
        <f>'[1]اجمالي التحميلات'!M14</f>
        <v>0</v>
      </c>
      <c r="N21" s="1">
        <f>'[1]اجمالي التحميلات'!N14</f>
        <v>0</v>
      </c>
      <c r="O21" s="1">
        <f>'[1]اجمالي التحميلات'!O14</f>
        <v>0</v>
      </c>
      <c r="P21" s="1">
        <f>'[1]اجمالي التحميلات'!P14</f>
        <v>0</v>
      </c>
      <c r="Q21" s="1">
        <f>'[1]اجمالي التحميلات'!Q14</f>
        <v>0</v>
      </c>
      <c r="R21" s="1">
        <f>'[1]اجمالي التحميلات'!R14</f>
        <v>0</v>
      </c>
      <c r="S21" s="1">
        <f>'[1]اجمالي التحميلات'!S14</f>
        <v>0</v>
      </c>
      <c r="T21" s="1">
        <f>'[1]اجمالي التحميلات'!T14</f>
        <v>0</v>
      </c>
      <c r="U21" s="1">
        <f>'[1]اجمالي التحميلات'!U14</f>
        <v>0</v>
      </c>
      <c r="V21" s="1">
        <f>'[1]اجمالي التحميلات'!V14</f>
        <v>1</v>
      </c>
      <c r="W21" s="1">
        <f>'[1]اجمالي التحميلات'!W14</f>
        <v>0</v>
      </c>
      <c r="X21" s="1">
        <f>'[1]اجمالي التحميلات'!X14</f>
        <v>0</v>
      </c>
      <c r="Y21" s="1">
        <f>'[1]اجمالي التحميلات'!Y14</f>
        <v>0</v>
      </c>
      <c r="Z21" s="1">
        <f>'[1]اجمالي التحميلات'!Z14</f>
        <v>0</v>
      </c>
      <c r="AA21" s="1">
        <f>'[1]اجمالي التحميلات'!AA14</f>
        <v>0</v>
      </c>
      <c r="AB21" s="1">
        <f>'[1]اجمالي التحميلات'!AB14</f>
        <v>0</v>
      </c>
      <c r="AC21" s="1">
        <f>'[1]اجمالي التحميلات'!AC14</f>
        <v>0</v>
      </c>
      <c r="AD21" s="1">
        <f>'[1]اجمالي التحميلات'!AD14</f>
        <v>0</v>
      </c>
      <c r="AE21" s="1">
        <f>'[1]اجمالي التحميلات'!AE14</f>
        <v>0</v>
      </c>
      <c r="AF21" s="1">
        <f>'[1]اجمالي التحميلات'!AF14</f>
        <v>0</v>
      </c>
      <c r="AG21" s="1">
        <f>'[1]اجمالي التحميلات'!AG14</f>
        <v>0</v>
      </c>
      <c r="AH21" s="1">
        <f>'[1]اجمالي التحميلات'!AH14</f>
        <v>0</v>
      </c>
      <c r="AI21" s="1">
        <f>'[1]اجمالي التحميلات'!AI14</f>
        <v>0</v>
      </c>
      <c r="AJ21" s="1">
        <f>'[1]اجمالي التحميلات'!AJ14</f>
        <v>0</v>
      </c>
      <c r="AK21" s="1">
        <f>'[1]اجمالي التحميلات'!AK14</f>
        <v>0</v>
      </c>
      <c r="AL21" s="1">
        <f>'[1]اجمالي التحميلات'!AL14</f>
        <v>0</v>
      </c>
      <c r="AM21" s="1">
        <f>'[1]اجمالي التحميلات'!AM14</f>
        <v>0</v>
      </c>
      <c r="AN21" s="1">
        <f>'[1]اجمالي التحميلات'!AN14</f>
        <v>0</v>
      </c>
      <c r="AO21" s="1">
        <f>'[1]اجمالي التحميلات'!AO14</f>
        <v>0</v>
      </c>
      <c r="AP21" s="1">
        <f>'[1]اجمالي التحميلات'!AP14</f>
        <v>0</v>
      </c>
      <c r="AQ21" s="1">
        <f>'[1]اجمالي التحميلات'!AQ14</f>
        <v>0</v>
      </c>
      <c r="AR21" s="1">
        <f>'[1]اجمالي التحميلات'!AR14</f>
        <v>0</v>
      </c>
      <c r="AS21" s="1">
        <f>'[1]اجمالي التحميلات'!AS14</f>
        <v>0</v>
      </c>
      <c r="AT21" s="1">
        <f>'[1]اجمالي التحميلات'!AT14</f>
        <v>0</v>
      </c>
      <c r="AU21" s="1">
        <f>'[1]اجمالي التحميلات'!AU14</f>
        <v>0</v>
      </c>
      <c r="AV21" s="1">
        <f>'[1]اجمالي التحميلات'!AV14</f>
        <v>0</v>
      </c>
      <c r="AW21" s="1">
        <f>'[1]اجمالي التحميلات'!AW14</f>
        <v>0</v>
      </c>
      <c r="AX21" s="1">
        <f>'[1]اجمالي التحميلات'!AX14</f>
        <v>0</v>
      </c>
      <c r="AY21" s="1">
        <f>'[1]اجمالي التحميلات'!AY14</f>
        <v>0</v>
      </c>
      <c r="AZ21" s="1">
        <f>'[1]اجمالي التحميلات'!AZ14</f>
        <v>0</v>
      </c>
      <c r="BA21" s="1">
        <f>'[1]اجمالي التحميلات'!BA14</f>
        <v>0</v>
      </c>
      <c r="BB21" s="1">
        <f>'[1]اجمالي التحميلات'!BB14</f>
        <v>0</v>
      </c>
      <c r="BC21" s="1">
        <f>'[1]اجمالي التحميلات'!BC14</f>
        <v>0</v>
      </c>
      <c r="BD21" s="1">
        <f>'[1]اجمالي التحميلات'!BD14</f>
        <v>0</v>
      </c>
      <c r="BE21" s="1">
        <f>'[1]اجمالي التحميلات'!BE14</f>
        <v>0</v>
      </c>
      <c r="BF21" s="1">
        <f>'[1]اجمالي التحميلات'!BF14</f>
        <v>0</v>
      </c>
      <c r="BG21" s="1">
        <f>'[1]اجمالي التحميلات'!BG14</f>
        <v>0</v>
      </c>
      <c r="BH21" s="1">
        <f>'[1]اجمالي التحميلات'!BH14</f>
        <v>0</v>
      </c>
      <c r="BI21" s="1">
        <f>'[1]اجمالي التحميلات'!BI14</f>
        <v>0</v>
      </c>
      <c r="BJ21" s="1">
        <f>'[1]اجمالي التحميلات'!BJ14</f>
        <v>0</v>
      </c>
      <c r="BK21" s="1">
        <f>'[1]اجمالي التحميلات'!BK14</f>
        <v>0</v>
      </c>
      <c r="BL21" s="1">
        <f>'[1]اجمالي التحميلات'!BL14</f>
        <v>0</v>
      </c>
      <c r="BM21" s="1">
        <f>'[1]اجمالي التحميلات'!BM14</f>
        <v>0</v>
      </c>
      <c r="BN21" s="1">
        <f>'[1]اجمالي التحميلات'!BN14</f>
        <v>1</v>
      </c>
    </row>
    <row r="22" spans="1:66" x14ac:dyDescent="0.25">
      <c r="A22" s="50">
        <v>43354</v>
      </c>
      <c r="B22" s="1">
        <f>'[1]اجمالي التحميلات'!B15</f>
        <v>0</v>
      </c>
      <c r="C22" s="1">
        <f>'[1]اجمالي التحميلات'!C15</f>
        <v>0</v>
      </c>
      <c r="D22" s="1">
        <f>'[1]اجمالي التحميلات'!D15</f>
        <v>0</v>
      </c>
      <c r="E22" s="1">
        <f>'[1]اجمالي التحميلات'!E15</f>
        <v>2</v>
      </c>
      <c r="F22" s="1">
        <f>'[1]اجمالي التحميلات'!F15</f>
        <v>0</v>
      </c>
      <c r="G22" s="1">
        <f>'[1]اجمالي التحميلات'!G15</f>
        <v>0</v>
      </c>
      <c r="H22" s="1">
        <f>'[1]اجمالي التحميلات'!H15</f>
        <v>0</v>
      </c>
      <c r="I22" s="1">
        <f>'[1]اجمالي التحميلات'!I15</f>
        <v>0</v>
      </c>
      <c r="J22" s="1">
        <f>'[1]اجمالي التحميلات'!J15</f>
        <v>0</v>
      </c>
      <c r="K22" s="1">
        <f>'[1]اجمالي التحميلات'!K15</f>
        <v>0</v>
      </c>
      <c r="L22" s="1">
        <f>'[1]اجمالي التحميلات'!L15</f>
        <v>0</v>
      </c>
      <c r="M22" s="1">
        <f>'[1]اجمالي التحميلات'!M15</f>
        <v>0</v>
      </c>
      <c r="N22" s="1">
        <f>'[1]اجمالي التحميلات'!N15</f>
        <v>0</v>
      </c>
      <c r="O22" s="1">
        <f>'[1]اجمالي التحميلات'!O15</f>
        <v>0</v>
      </c>
      <c r="P22" s="1">
        <f>'[1]اجمالي التحميلات'!P15</f>
        <v>0</v>
      </c>
      <c r="Q22" s="1">
        <f>'[1]اجمالي التحميلات'!Q15</f>
        <v>0</v>
      </c>
      <c r="R22" s="1">
        <f>'[1]اجمالي التحميلات'!R15</f>
        <v>0</v>
      </c>
      <c r="S22" s="1">
        <f>'[1]اجمالي التحميلات'!S15</f>
        <v>0</v>
      </c>
      <c r="T22" s="1">
        <f>'[1]اجمالي التحميلات'!T15</f>
        <v>0</v>
      </c>
      <c r="U22" s="1">
        <f>'[1]اجمالي التحميلات'!U15</f>
        <v>0</v>
      </c>
      <c r="V22" s="1">
        <f>'[1]اجمالي التحميلات'!V15</f>
        <v>0</v>
      </c>
      <c r="W22" s="1">
        <f>'[1]اجمالي التحميلات'!W15</f>
        <v>0</v>
      </c>
      <c r="X22" s="1">
        <f>'[1]اجمالي التحميلات'!X15</f>
        <v>0</v>
      </c>
      <c r="Y22" s="1">
        <f>'[1]اجمالي التحميلات'!Y15</f>
        <v>0</v>
      </c>
      <c r="Z22" s="1">
        <f>'[1]اجمالي التحميلات'!Z15</f>
        <v>0</v>
      </c>
      <c r="AA22" s="1">
        <f>'[1]اجمالي التحميلات'!AA15</f>
        <v>0</v>
      </c>
      <c r="AB22" s="1">
        <f>'[1]اجمالي التحميلات'!AB15</f>
        <v>0</v>
      </c>
      <c r="AC22" s="1">
        <f>'[1]اجمالي التحميلات'!AC15</f>
        <v>0</v>
      </c>
      <c r="AD22" s="1">
        <f>'[1]اجمالي التحميلات'!AD15</f>
        <v>1</v>
      </c>
      <c r="AE22" s="1">
        <f>'[1]اجمالي التحميلات'!AE15</f>
        <v>0</v>
      </c>
      <c r="AF22" s="1">
        <f>'[1]اجمالي التحميلات'!AF15</f>
        <v>0</v>
      </c>
      <c r="AG22" s="1">
        <f>'[1]اجمالي التحميلات'!AG15</f>
        <v>0</v>
      </c>
      <c r="AH22" s="1">
        <f>'[1]اجمالي التحميلات'!AH15</f>
        <v>0</v>
      </c>
      <c r="AI22" s="1">
        <f>'[1]اجمالي التحميلات'!AI15</f>
        <v>0</v>
      </c>
      <c r="AJ22" s="1">
        <f>'[1]اجمالي التحميلات'!AJ15</f>
        <v>0</v>
      </c>
      <c r="AK22" s="1">
        <f>'[1]اجمالي التحميلات'!AK15</f>
        <v>1</v>
      </c>
      <c r="AL22" s="1">
        <f>'[1]اجمالي التحميلات'!AL15</f>
        <v>0</v>
      </c>
      <c r="AM22" s="1">
        <f>'[1]اجمالي التحميلات'!AM15</f>
        <v>0</v>
      </c>
      <c r="AN22" s="1">
        <f>'[1]اجمالي التحميلات'!AN15</f>
        <v>0</v>
      </c>
      <c r="AO22" s="1">
        <f>'[1]اجمالي التحميلات'!AO15</f>
        <v>0</v>
      </c>
      <c r="AP22" s="1">
        <f>'[1]اجمالي التحميلات'!AP15</f>
        <v>0</v>
      </c>
      <c r="AQ22" s="1">
        <f>'[1]اجمالي التحميلات'!AQ15</f>
        <v>0</v>
      </c>
      <c r="AR22" s="1">
        <f>'[1]اجمالي التحميلات'!AR15</f>
        <v>1</v>
      </c>
      <c r="AS22" s="1">
        <f>'[1]اجمالي التحميلات'!AS15</f>
        <v>0</v>
      </c>
      <c r="AT22" s="1">
        <f>'[1]اجمالي التحميلات'!AT15</f>
        <v>0</v>
      </c>
      <c r="AU22" s="1">
        <f>'[1]اجمالي التحميلات'!AU15</f>
        <v>0</v>
      </c>
      <c r="AV22" s="1">
        <f>'[1]اجمالي التحميلات'!AV15</f>
        <v>0</v>
      </c>
      <c r="AW22" s="1">
        <f>'[1]اجمالي التحميلات'!AW15</f>
        <v>0</v>
      </c>
      <c r="AX22" s="1">
        <f>'[1]اجمالي التحميلات'!AX15</f>
        <v>0</v>
      </c>
      <c r="AY22" s="1">
        <f>'[1]اجمالي التحميلات'!AY15</f>
        <v>0</v>
      </c>
      <c r="AZ22" s="1">
        <f>'[1]اجمالي التحميلات'!AZ15</f>
        <v>0</v>
      </c>
      <c r="BA22" s="1">
        <f>'[1]اجمالي التحميلات'!BA15</f>
        <v>0</v>
      </c>
      <c r="BB22" s="1">
        <f>'[1]اجمالي التحميلات'!BB15</f>
        <v>0</v>
      </c>
      <c r="BC22" s="1">
        <f>'[1]اجمالي التحميلات'!BC15</f>
        <v>0</v>
      </c>
      <c r="BD22" s="1">
        <f>'[1]اجمالي التحميلات'!BD15</f>
        <v>0</v>
      </c>
      <c r="BE22" s="1">
        <f>'[1]اجمالي التحميلات'!BE15</f>
        <v>0</v>
      </c>
      <c r="BF22" s="1">
        <f>'[1]اجمالي التحميلات'!BF15</f>
        <v>0</v>
      </c>
      <c r="BG22" s="1">
        <f>'[1]اجمالي التحميلات'!BG15</f>
        <v>0</v>
      </c>
      <c r="BH22" s="1">
        <f>'[1]اجمالي التحميلات'!BH15</f>
        <v>0</v>
      </c>
      <c r="BI22" s="1">
        <f>'[1]اجمالي التحميلات'!BI15</f>
        <v>0</v>
      </c>
      <c r="BJ22" s="1">
        <f>'[1]اجمالي التحميلات'!BJ15</f>
        <v>0</v>
      </c>
      <c r="BK22" s="1">
        <f>'[1]اجمالي التحميلات'!BK15</f>
        <v>0</v>
      </c>
      <c r="BL22" s="1">
        <f>'[1]اجمالي التحميلات'!BL15</f>
        <v>0</v>
      </c>
      <c r="BM22" s="1">
        <f>'[1]اجمالي التحميلات'!BM15</f>
        <v>0</v>
      </c>
      <c r="BN22" s="1">
        <f>'[1]اجمالي التحميلات'!BN15</f>
        <v>0</v>
      </c>
    </row>
    <row r="23" spans="1:66" x14ac:dyDescent="0.25">
      <c r="A23" s="50">
        <v>43355</v>
      </c>
      <c r="B23" s="1">
        <f>'[1]اجمالي التحميلات'!B16</f>
        <v>0</v>
      </c>
      <c r="C23" s="1">
        <f>'[1]اجمالي التحميلات'!C16</f>
        <v>0</v>
      </c>
      <c r="D23" s="1">
        <f>'[1]اجمالي التحميلات'!D16</f>
        <v>0</v>
      </c>
      <c r="E23" s="1">
        <f>'[1]اجمالي التحميلات'!E16</f>
        <v>0</v>
      </c>
      <c r="F23" s="1">
        <f>'[1]اجمالي التحميلات'!F16</f>
        <v>0</v>
      </c>
      <c r="G23" s="1">
        <f>'[1]اجمالي التحميلات'!G16</f>
        <v>0</v>
      </c>
      <c r="H23" s="1">
        <f>'[1]اجمالي التحميلات'!H16</f>
        <v>0</v>
      </c>
      <c r="I23" s="1">
        <f>'[1]اجمالي التحميلات'!I16</f>
        <v>0</v>
      </c>
      <c r="J23" s="1">
        <f>'[1]اجمالي التحميلات'!J16</f>
        <v>0</v>
      </c>
      <c r="K23" s="1">
        <f>'[1]اجمالي التحميلات'!K16</f>
        <v>0</v>
      </c>
      <c r="L23" s="1">
        <f>'[1]اجمالي التحميلات'!L16</f>
        <v>0</v>
      </c>
      <c r="M23" s="1">
        <f>'[1]اجمالي التحميلات'!M16</f>
        <v>0</v>
      </c>
      <c r="N23" s="1">
        <f>'[1]اجمالي التحميلات'!N16</f>
        <v>0</v>
      </c>
      <c r="O23" s="1">
        <f>'[1]اجمالي التحميلات'!O16</f>
        <v>0</v>
      </c>
      <c r="P23" s="1">
        <f>'[1]اجمالي التحميلات'!P16</f>
        <v>0</v>
      </c>
      <c r="Q23" s="1">
        <f>'[1]اجمالي التحميلات'!Q16</f>
        <v>0</v>
      </c>
      <c r="R23" s="1">
        <f>'[1]اجمالي التحميلات'!R16</f>
        <v>0</v>
      </c>
      <c r="S23" s="1">
        <f>'[1]اجمالي التحميلات'!S16</f>
        <v>0</v>
      </c>
      <c r="T23" s="1">
        <f>'[1]اجمالي التحميلات'!T16</f>
        <v>0</v>
      </c>
      <c r="U23" s="1">
        <f>'[1]اجمالي التحميلات'!U16</f>
        <v>0</v>
      </c>
      <c r="V23" s="1">
        <f>'[1]اجمالي التحميلات'!V16</f>
        <v>1</v>
      </c>
      <c r="W23" s="1">
        <f>'[1]اجمالي التحميلات'!W16</f>
        <v>0</v>
      </c>
      <c r="X23" s="1">
        <f>'[1]اجمالي التحميلات'!X16</f>
        <v>0</v>
      </c>
      <c r="Y23" s="1">
        <f>'[1]اجمالي التحميلات'!Y16</f>
        <v>0</v>
      </c>
      <c r="Z23" s="1">
        <f>'[1]اجمالي التحميلات'!Z16</f>
        <v>0</v>
      </c>
      <c r="AA23" s="1">
        <f>'[1]اجمالي التحميلات'!AA16</f>
        <v>0</v>
      </c>
      <c r="AB23" s="1">
        <f>'[1]اجمالي التحميلات'!AB16</f>
        <v>0</v>
      </c>
      <c r="AC23" s="1">
        <f>'[1]اجمالي التحميلات'!AC16</f>
        <v>0</v>
      </c>
      <c r="AD23" s="1">
        <f>'[1]اجمالي التحميلات'!AD16</f>
        <v>0</v>
      </c>
      <c r="AE23" s="1">
        <f>'[1]اجمالي التحميلات'!AE16</f>
        <v>0</v>
      </c>
      <c r="AF23" s="1">
        <f>'[1]اجمالي التحميلات'!AF16</f>
        <v>0</v>
      </c>
      <c r="AG23" s="1">
        <f>'[1]اجمالي التحميلات'!AG16</f>
        <v>0</v>
      </c>
      <c r="AH23" s="1">
        <f>'[1]اجمالي التحميلات'!AH16</f>
        <v>0</v>
      </c>
      <c r="AI23" s="1">
        <f>'[1]اجمالي التحميلات'!AI16</f>
        <v>0</v>
      </c>
      <c r="AJ23" s="1">
        <f>'[1]اجمالي التحميلات'!AJ16</f>
        <v>0</v>
      </c>
      <c r="AK23" s="1">
        <f>'[1]اجمالي التحميلات'!AK16</f>
        <v>0</v>
      </c>
      <c r="AL23" s="1">
        <f>'[1]اجمالي التحميلات'!AL16</f>
        <v>0</v>
      </c>
      <c r="AM23" s="1">
        <f>'[1]اجمالي التحميلات'!AM16</f>
        <v>0</v>
      </c>
      <c r="AN23" s="1">
        <f>'[1]اجمالي التحميلات'!AN16</f>
        <v>0</v>
      </c>
      <c r="AO23" s="1">
        <f>'[1]اجمالي التحميلات'!AO16</f>
        <v>0</v>
      </c>
      <c r="AP23" s="1">
        <f>'[1]اجمالي التحميلات'!AP16</f>
        <v>0</v>
      </c>
      <c r="AQ23" s="1">
        <f>'[1]اجمالي التحميلات'!AQ16</f>
        <v>0</v>
      </c>
      <c r="AR23" s="1">
        <f>'[1]اجمالي التحميلات'!AR16</f>
        <v>0</v>
      </c>
      <c r="AS23" s="1">
        <f>'[1]اجمالي التحميلات'!AS16</f>
        <v>0</v>
      </c>
      <c r="AT23" s="1">
        <f>'[1]اجمالي التحميلات'!AT16</f>
        <v>0</v>
      </c>
      <c r="AU23" s="1">
        <f>'[1]اجمالي التحميلات'!AU16</f>
        <v>0</v>
      </c>
      <c r="AV23" s="1">
        <f>'[1]اجمالي التحميلات'!AV16</f>
        <v>0</v>
      </c>
      <c r="AW23" s="1">
        <f>'[1]اجمالي التحميلات'!AW16</f>
        <v>0</v>
      </c>
      <c r="AX23" s="1">
        <f>'[1]اجمالي التحميلات'!AX16</f>
        <v>0</v>
      </c>
      <c r="AY23" s="1">
        <f>'[1]اجمالي التحميلات'!AY16</f>
        <v>0</v>
      </c>
      <c r="AZ23" s="1">
        <f>'[1]اجمالي التحميلات'!AZ16</f>
        <v>0</v>
      </c>
      <c r="BA23" s="1">
        <f>'[1]اجمالي التحميلات'!BA16</f>
        <v>0</v>
      </c>
      <c r="BB23" s="1">
        <f>'[1]اجمالي التحميلات'!BB16</f>
        <v>0</v>
      </c>
      <c r="BC23" s="1">
        <f>'[1]اجمالي التحميلات'!BC16</f>
        <v>0</v>
      </c>
      <c r="BD23" s="1">
        <f>'[1]اجمالي التحميلات'!BD16</f>
        <v>0</v>
      </c>
      <c r="BE23" s="1">
        <f>'[1]اجمالي التحميلات'!BE16</f>
        <v>0</v>
      </c>
      <c r="BF23" s="1">
        <f>'[1]اجمالي التحميلات'!BF16</f>
        <v>0</v>
      </c>
      <c r="BG23" s="1">
        <f>'[1]اجمالي التحميلات'!BG16</f>
        <v>0</v>
      </c>
      <c r="BH23" s="1">
        <f>'[1]اجمالي التحميلات'!BH16</f>
        <v>0</v>
      </c>
      <c r="BI23" s="1">
        <f>'[1]اجمالي التحميلات'!BI16</f>
        <v>0</v>
      </c>
      <c r="BJ23" s="1">
        <f>'[1]اجمالي التحميلات'!BJ16</f>
        <v>0</v>
      </c>
      <c r="BK23" s="1">
        <f>'[1]اجمالي التحميلات'!BK16</f>
        <v>0</v>
      </c>
      <c r="BL23" s="1">
        <f>'[1]اجمالي التحميلات'!BL16</f>
        <v>0</v>
      </c>
      <c r="BM23" s="1">
        <f>'[1]اجمالي التحميلات'!BM16</f>
        <v>0</v>
      </c>
      <c r="BN23" s="1">
        <f>'[1]اجمالي التحميلات'!BN16</f>
        <v>0</v>
      </c>
    </row>
    <row r="24" spans="1:66" x14ac:dyDescent="0.25">
      <c r="A24" s="50">
        <v>43356</v>
      </c>
      <c r="B24" s="1">
        <f>'[1]اجمالي التحميلات'!B17</f>
        <v>0</v>
      </c>
      <c r="C24" s="1">
        <f>'[1]اجمالي التحميلات'!C17</f>
        <v>0</v>
      </c>
      <c r="D24" s="1">
        <f>'[1]اجمالي التحميلات'!D17</f>
        <v>0</v>
      </c>
      <c r="E24" s="1">
        <f>'[1]اجمالي التحميلات'!E17</f>
        <v>0</v>
      </c>
      <c r="F24" s="1">
        <f>'[1]اجمالي التحميلات'!F17</f>
        <v>0</v>
      </c>
      <c r="G24" s="1">
        <f>'[1]اجمالي التحميلات'!G17</f>
        <v>0</v>
      </c>
      <c r="H24" s="1">
        <f>'[1]اجمالي التحميلات'!H17</f>
        <v>0</v>
      </c>
      <c r="I24" s="1">
        <f>'[1]اجمالي التحميلات'!I17</f>
        <v>0</v>
      </c>
      <c r="J24" s="1">
        <f>'[1]اجمالي التحميلات'!J17</f>
        <v>0</v>
      </c>
      <c r="K24" s="1">
        <f>'[1]اجمالي التحميلات'!K17</f>
        <v>0</v>
      </c>
      <c r="L24" s="1">
        <f>'[1]اجمالي التحميلات'!L17</f>
        <v>0</v>
      </c>
      <c r="M24" s="1">
        <f>'[1]اجمالي التحميلات'!M17</f>
        <v>0</v>
      </c>
      <c r="N24" s="1">
        <f>'[1]اجمالي التحميلات'!N17</f>
        <v>0</v>
      </c>
      <c r="O24" s="1">
        <f>'[1]اجمالي التحميلات'!O17</f>
        <v>0</v>
      </c>
      <c r="P24" s="1">
        <f>'[1]اجمالي التحميلات'!P17</f>
        <v>0</v>
      </c>
      <c r="Q24" s="1">
        <f>'[1]اجمالي التحميلات'!Q17</f>
        <v>0</v>
      </c>
      <c r="R24" s="1">
        <f>'[1]اجمالي التحميلات'!R17</f>
        <v>0</v>
      </c>
      <c r="S24" s="1">
        <f>'[1]اجمالي التحميلات'!S17</f>
        <v>0</v>
      </c>
      <c r="T24" s="1">
        <f>'[1]اجمالي التحميلات'!T17</f>
        <v>0</v>
      </c>
      <c r="U24" s="1">
        <f>'[1]اجمالي التحميلات'!U17</f>
        <v>0</v>
      </c>
      <c r="V24" s="1">
        <f>'[1]اجمالي التحميلات'!V17</f>
        <v>0</v>
      </c>
      <c r="W24" s="1">
        <f>'[1]اجمالي التحميلات'!W17</f>
        <v>0</v>
      </c>
      <c r="X24" s="1">
        <f>'[1]اجمالي التحميلات'!X17</f>
        <v>0</v>
      </c>
      <c r="Y24" s="1">
        <f>'[1]اجمالي التحميلات'!Y17</f>
        <v>0</v>
      </c>
      <c r="Z24" s="1">
        <f>'[1]اجمالي التحميلات'!Z17</f>
        <v>0</v>
      </c>
      <c r="AA24" s="1">
        <f>'[1]اجمالي التحميلات'!AA17</f>
        <v>0</v>
      </c>
      <c r="AB24" s="1">
        <f>'[1]اجمالي التحميلات'!AB17</f>
        <v>0</v>
      </c>
      <c r="AC24" s="1">
        <f>'[1]اجمالي التحميلات'!AC17</f>
        <v>0</v>
      </c>
      <c r="AD24" s="1">
        <f>'[1]اجمالي التحميلات'!AD17</f>
        <v>0</v>
      </c>
      <c r="AE24" s="1">
        <f>'[1]اجمالي التحميلات'!AE17</f>
        <v>0</v>
      </c>
      <c r="AF24" s="1">
        <f>'[1]اجمالي التحميلات'!AF17</f>
        <v>0</v>
      </c>
      <c r="AG24" s="1">
        <f>'[1]اجمالي التحميلات'!AG17</f>
        <v>0</v>
      </c>
      <c r="AH24" s="1">
        <f>'[1]اجمالي التحميلات'!AH17</f>
        <v>0</v>
      </c>
      <c r="AI24" s="1">
        <f>'[1]اجمالي التحميلات'!AI17</f>
        <v>0</v>
      </c>
      <c r="AJ24" s="1">
        <f>'[1]اجمالي التحميلات'!AJ17</f>
        <v>0</v>
      </c>
      <c r="AK24" s="1">
        <f>'[1]اجمالي التحميلات'!AK17</f>
        <v>0</v>
      </c>
      <c r="AL24" s="1">
        <f>'[1]اجمالي التحميلات'!AL17</f>
        <v>0</v>
      </c>
      <c r="AM24" s="1">
        <f>'[1]اجمالي التحميلات'!AM17</f>
        <v>0</v>
      </c>
      <c r="AN24" s="1">
        <f>'[1]اجمالي التحميلات'!AN17</f>
        <v>0</v>
      </c>
      <c r="AO24" s="1">
        <f>'[1]اجمالي التحميلات'!AO17</f>
        <v>0</v>
      </c>
      <c r="AP24" s="1">
        <f>'[1]اجمالي التحميلات'!AP17</f>
        <v>0</v>
      </c>
      <c r="AQ24" s="1">
        <f>'[1]اجمالي التحميلات'!AQ17</f>
        <v>0</v>
      </c>
      <c r="AR24" s="1">
        <f>'[1]اجمالي التحميلات'!AR17</f>
        <v>0</v>
      </c>
      <c r="AS24" s="1">
        <f>'[1]اجمالي التحميلات'!AS17</f>
        <v>0</v>
      </c>
      <c r="AT24" s="1">
        <f>'[1]اجمالي التحميلات'!AT17</f>
        <v>0</v>
      </c>
      <c r="AU24" s="1">
        <f>'[1]اجمالي التحميلات'!AU17</f>
        <v>0</v>
      </c>
      <c r="AV24" s="1">
        <f>'[1]اجمالي التحميلات'!AV17</f>
        <v>0</v>
      </c>
      <c r="AW24" s="1">
        <f>'[1]اجمالي التحميلات'!AW17</f>
        <v>0</v>
      </c>
      <c r="AX24" s="1">
        <f>'[1]اجمالي التحميلات'!AX17</f>
        <v>0</v>
      </c>
      <c r="AY24" s="1">
        <f>'[1]اجمالي التحميلات'!AY17</f>
        <v>0</v>
      </c>
      <c r="AZ24" s="1">
        <f>'[1]اجمالي التحميلات'!AZ17</f>
        <v>0</v>
      </c>
      <c r="BA24" s="1">
        <f>'[1]اجمالي التحميلات'!BA17</f>
        <v>0</v>
      </c>
      <c r="BB24" s="1">
        <f>'[1]اجمالي التحميلات'!BB17</f>
        <v>0</v>
      </c>
      <c r="BC24" s="1">
        <f>'[1]اجمالي التحميلات'!BC17</f>
        <v>0</v>
      </c>
      <c r="BD24" s="1">
        <f>'[1]اجمالي التحميلات'!BD17</f>
        <v>0</v>
      </c>
      <c r="BE24" s="1">
        <f>'[1]اجمالي التحميلات'!BE17</f>
        <v>0</v>
      </c>
      <c r="BF24" s="1">
        <f>'[1]اجمالي التحميلات'!BF17</f>
        <v>0</v>
      </c>
      <c r="BG24" s="1">
        <f>'[1]اجمالي التحميلات'!BG17</f>
        <v>0</v>
      </c>
      <c r="BH24" s="1">
        <f>'[1]اجمالي التحميلات'!BH17</f>
        <v>0</v>
      </c>
      <c r="BI24" s="1">
        <f>'[1]اجمالي التحميلات'!BI17</f>
        <v>0</v>
      </c>
      <c r="BJ24" s="1">
        <f>'[1]اجمالي التحميلات'!BJ17</f>
        <v>0</v>
      </c>
      <c r="BK24" s="1">
        <f>'[1]اجمالي التحميلات'!BK17</f>
        <v>0</v>
      </c>
      <c r="BL24" s="1">
        <f>'[1]اجمالي التحميلات'!BL17</f>
        <v>0</v>
      </c>
      <c r="BM24" s="1">
        <f>'[1]اجمالي التحميلات'!BM17</f>
        <v>0</v>
      </c>
      <c r="BN24" s="1">
        <f>'[1]اجمالي التحميلات'!BN17</f>
        <v>0</v>
      </c>
    </row>
    <row r="25" spans="1:66" x14ac:dyDescent="0.25">
      <c r="A25" s="50">
        <v>43357</v>
      </c>
      <c r="B25" s="1">
        <f>'[1]اجمالي التحميلات'!B18</f>
        <v>0</v>
      </c>
      <c r="C25" s="1">
        <f>'[1]اجمالي التحميلات'!C18</f>
        <v>0</v>
      </c>
      <c r="D25" s="1">
        <f>'[1]اجمالي التحميلات'!D18</f>
        <v>0</v>
      </c>
      <c r="E25" s="1">
        <f>'[1]اجمالي التحميلات'!E18</f>
        <v>0</v>
      </c>
      <c r="F25" s="1">
        <f>'[1]اجمالي التحميلات'!F18</f>
        <v>0</v>
      </c>
      <c r="G25" s="1">
        <f>'[1]اجمالي التحميلات'!G18</f>
        <v>0</v>
      </c>
      <c r="H25" s="1">
        <f>'[1]اجمالي التحميلات'!H18</f>
        <v>0</v>
      </c>
      <c r="I25" s="1">
        <f>'[1]اجمالي التحميلات'!I18</f>
        <v>0</v>
      </c>
      <c r="J25" s="1">
        <f>'[1]اجمالي التحميلات'!J18</f>
        <v>0</v>
      </c>
      <c r="K25" s="1">
        <f>'[1]اجمالي التحميلات'!K18</f>
        <v>0</v>
      </c>
      <c r="L25" s="1">
        <f>'[1]اجمالي التحميلات'!L18</f>
        <v>0</v>
      </c>
      <c r="M25" s="1">
        <f>'[1]اجمالي التحميلات'!M18</f>
        <v>0</v>
      </c>
      <c r="N25" s="1">
        <f>'[1]اجمالي التحميلات'!N18</f>
        <v>0</v>
      </c>
      <c r="O25" s="1">
        <f>'[1]اجمالي التحميلات'!O18</f>
        <v>0</v>
      </c>
      <c r="P25" s="1">
        <f>'[1]اجمالي التحميلات'!P18</f>
        <v>0</v>
      </c>
      <c r="Q25" s="1">
        <f>'[1]اجمالي التحميلات'!Q18</f>
        <v>0</v>
      </c>
      <c r="R25" s="1">
        <f>'[1]اجمالي التحميلات'!R18</f>
        <v>0</v>
      </c>
      <c r="S25" s="1">
        <f>'[1]اجمالي التحميلات'!S18</f>
        <v>0</v>
      </c>
      <c r="T25" s="1">
        <f>'[1]اجمالي التحميلات'!T18</f>
        <v>0</v>
      </c>
      <c r="U25" s="1">
        <f>'[1]اجمالي التحميلات'!U18</f>
        <v>0</v>
      </c>
      <c r="V25" s="1">
        <f>'[1]اجمالي التحميلات'!V18</f>
        <v>0</v>
      </c>
      <c r="W25" s="1">
        <f>'[1]اجمالي التحميلات'!W18</f>
        <v>0</v>
      </c>
      <c r="X25" s="1">
        <f>'[1]اجمالي التحميلات'!X18</f>
        <v>0</v>
      </c>
      <c r="Y25" s="1">
        <f>'[1]اجمالي التحميلات'!Y18</f>
        <v>0</v>
      </c>
      <c r="Z25" s="1">
        <f>'[1]اجمالي التحميلات'!Z18</f>
        <v>0</v>
      </c>
      <c r="AA25" s="1">
        <f>'[1]اجمالي التحميلات'!AA18</f>
        <v>0</v>
      </c>
      <c r="AB25" s="1">
        <f>'[1]اجمالي التحميلات'!AB18</f>
        <v>0</v>
      </c>
      <c r="AC25" s="1">
        <f>'[1]اجمالي التحميلات'!AC18</f>
        <v>0</v>
      </c>
      <c r="AD25" s="1">
        <f>'[1]اجمالي التحميلات'!AD18</f>
        <v>0</v>
      </c>
      <c r="AE25" s="1">
        <f>'[1]اجمالي التحميلات'!AE18</f>
        <v>0</v>
      </c>
      <c r="AF25" s="1">
        <f>'[1]اجمالي التحميلات'!AF18</f>
        <v>0</v>
      </c>
      <c r="AG25" s="1">
        <f>'[1]اجمالي التحميلات'!AG18</f>
        <v>0</v>
      </c>
      <c r="AH25" s="1">
        <f>'[1]اجمالي التحميلات'!AH18</f>
        <v>0</v>
      </c>
      <c r="AI25" s="1">
        <f>'[1]اجمالي التحميلات'!AI18</f>
        <v>0</v>
      </c>
      <c r="AJ25" s="1">
        <f>'[1]اجمالي التحميلات'!AJ18</f>
        <v>0</v>
      </c>
      <c r="AK25" s="1">
        <f>'[1]اجمالي التحميلات'!AK18</f>
        <v>0</v>
      </c>
      <c r="AL25" s="1">
        <f>'[1]اجمالي التحميلات'!AL18</f>
        <v>0</v>
      </c>
      <c r="AM25" s="1">
        <f>'[1]اجمالي التحميلات'!AM18</f>
        <v>0</v>
      </c>
      <c r="AN25" s="1">
        <f>'[1]اجمالي التحميلات'!AN18</f>
        <v>0</v>
      </c>
      <c r="AO25" s="1">
        <f>'[1]اجمالي التحميلات'!AO18</f>
        <v>0</v>
      </c>
      <c r="AP25" s="1">
        <f>'[1]اجمالي التحميلات'!AP18</f>
        <v>0</v>
      </c>
      <c r="AQ25" s="1">
        <f>'[1]اجمالي التحميلات'!AQ18</f>
        <v>0</v>
      </c>
      <c r="AR25" s="1">
        <f>'[1]اجمالي التحميلات'!AR18</f>
        <v>0</v>
      </c>
      <c r="AS25" s="1">
        <f>'[1]اجمالي التحميلات'!AS18</f>
        <v>0</v>
      </c>
      <c r="AT25" s="1">
        <f>'[1]اجمالي التحميلات'!AT18</f>
        <v>0</v>
      </c>
      <c r="AU25" s="1">
        <f>'[1]اجمالي التحميلات'!AU18</f>
        <v>0</v>
      </c>
      <c r="AV25" s="1">
        <f>'[1]اجمالي التحميلات'!AV18</f>
        <v>0</v>
      </c>
      <c r="AW25" s="1">
        <f>'[1]اجمالي التحميلات'!AW18</f>
        <v>0</v>
      </c>
      <c r="AX25" s="1">
        <f>'[1]اجمالي التحميلات'!AX18</f>
        <v>0</v>
      </c>
      <c r="AY25" s="1">
        <f>'[1]اجمالي التحميلات'!AY18</f>
        <v>0</v>
      </c>
      <c r="AZ25" s="1">
        <f>'[1]اجمالي التحميلات'!AZ18</f>
        <v>0</v>
      </c>
      <c r="BA25" s="1">
        <f>'[1]اجمالي التحميلات'!BA18</f>
        <v>0</v>
      </c>
      <c r="BB25" s="1">
        <f>'[1]اجمالي التحميلات'!BB18</f>
        <v>0</v>
      </c>
      <c r="BC25" s="1">
        <f>'[1]اجمالي التحميلات'!BC18</f>
        <v>0</v>
      </c>
      <c r="BD25" s="1">
        <f>'[1]اجمالي التحميلات'!BD18</f>
        <v>0</v>
      </c>
      <c r="BE25" s="1">
        <f>'[1]اجمالي التحميلات'!BE18</f>
        <v>0</v>
      </c>
      <c r="BF25" s="1">
        <f>'[1]اجمالي التحميلات'!BF18</f>
        <v>0</v>
      </c>
      <c r="BG25" s="1">
        <f>'[1]اجمالي التحميلات'!BG18</f>
        <v>0</v>
      </c>
      <c r="BH25" s="1">
        <f>'[1]اجمالي التحميلات'!BH18</f>
        <v>0</v>
      </c>
      <c r="BI25" s="1">
        <f>'[1]اجمالي التحميلات'!BI18</f>
        <v>0</v>
      </c>
      <c r="BJ25" s="1">
        <f>'[1]اجمالي التحميلات'!BJ18</f>
        <v>0</v>
      </c>
      <c r="BK25" s="1">
        <f>'[1]اجمالي التحميلات'!BK18</f>
        <v>0</v>
      </c>
      <c r="BL25" s="1">
        <f>'[1]اجمالي التحميلات'!BL18</f>
        <v>0</v>
      </c>
      <c r="BM25" s="1">
        <f>'[1]اجمالي التحميلات'!BM18</f>
        <v>0</v>
      </c>
      <c r="BN25" s="1">
        <f>'[1]اجمالي التحميلات'!BN18</f>
        <v>0</v>
      </c>
    </row>
    <row r="26" spans="1:66" x14ac:dyDescent="0.25">
      <c r="A26" s="50">
        <v>43358</v>
      </c>
      <c r="B26" s="1">
        <f>'[1]اجمالي التحميلات'!B19</f>
        <v>0</v>
      </c>
      <c r="C26" s="1">
        <f>'[1]اجمالي التحميلات'!C19</f>
        <v>0</v>
      </c>
      <c r="D26" s="1">
        <f>'[1]اجمالي التحميلات'!D19</f>
        <v>0</v>
      </c>
      <c r="E26" s="1">
        <f>'[1]اجمالي التحميلات'!E19</f>
        <v>0</v>
      </c>
      <c r="F26" s="1">
        <f>'[1]اجمالي التحميلات'!F19</f>
        <v>0</v>
      </c>
      <c r="G26" s="1">
        <f>'[1]اجمالي التحميلات'!G19</f>
        <v>0</v>
      </c>
      <c r="H26" s="1">
        <f>'[1]اجمالي التحميلات'!H19</f>
        <v>0</v>
      </c>
      <c r="I26" s="1">
        <f>'[1]اجمالي التحميلات'!I19</f>
        <v>0</v>
      </c>
      <c r="J26" s="1">
        <f>'[1]اجمالي التحميلات'!J19</f>
        <v>0</v>
      </c>
      <c r="K26" s="1">
        <f>'[1]اجمالي التحميلات'!K19</f>
        <v>0</v>
      </c>
      <c r="L26" s="1">
        <f>'[1]اجمالي التحميلات'!L19</f>
        <v>0</v>
      </c>
      <c r="M26" s="1">
        <f>'[1]اجمالي التحميلات'!M19</f>
        <v>0</v>
      </c>
      <c r="N26" s="1">
        <f>'[1]اجمالي التحميلات'!N19</f>
        <v>0</v>
      </c>
      <c r="O26" s="1">
        <f>'[1]اجمالي التحميلات'!O19</f>
        <v>0</v>
      </c>
      <c r="P26" s="1">
        <f>'[1]اجمالي التحميلات'!P19</f>
        <v>0</v>
      </c>
      <c r="Q26" s="1">
        <f>'[1]اجمالي التحميلات'!Q19</f>
        <v>0</v>
      </c>
      <c r="R26" s="1">
        <f>'[1]اجمالي التحميلات'!R19</f>
        <v>0</v>
      </c>
      <c r="S26" s="1">
        <f>'[1]اجمالي التحميلات'!S19</f>
        <v>0</v>
      </c>
      <c r="T26" s="1">
        <f>'[1]اجمالي التحميلات'!T19</f>
        <v>0</v>
      </c>
      <c r="U26" s="1">
        <f>'[1]اجمالي التحميلات'!U19</f>
        <v>0</v>
      </c>
      <c r="V26" s="1">
        <f>'[1]اجمالي التحميلات'!V19</f>
        <v>0</v>
      </c>
      <c r="W26" s="1">
        <f>'[1]اجمالي التحميلات'!W19</f>
        <v>0</v>
      </c>
      <c r="X26" s="1">
        <f>'[1]اجمالي التحميلات'!X19</f>
        <v>0</v>
      </c>
      <c r="Y26" s="1">
        <f>'[1]اجمالي التحميلات'!Y19</f>
        <v>0</v>
      </c>
      <c r="Z26" s="1">
        <f>'[1]اجمالي التحميلات'!Z19</f>
        <v>0</v>
      </c>
      <c r="AA26" s="1">
        <f>'[1]اجمالي التحميلات'!AA19</f>
        <v>0</v>
      </c>
      <c r="AB26" s="1">
        <f>'[1]اجمالي التحميلات'!AB19</f>
        <v>0</v>
      </c>
      <c r="AC26" s="1">
        <f>'[1]اجمالي التحميلات'!AC19</f>
        <v>0</v>
      </c>
      <c r="AD26" s="1">
        <f>'[1]اجمالي التحميلات'!AD19</f>
        <v>0</v>
      </c>
      <c r="AE26" s="1">
        <f>'[1]اجمالي التحميلات'!AE19</f>
        <v>0</v>
      </c>
      <c r="AF26" s="1">
        <f>'[1]اجمالي التحميلات'!AF19</f>
        <v>0</v>
      </c>
      <c r="AG26" s="1">
        <f>'[1]اجمالي التحميلات'!AG19</f>
        <v>0</v>
      </c>
      <c r="AH26" s="1">
        <f>'[1]اجمالي التحميلات'!AH19</f>
        <v>0</v>
      </c>
      <c r="AI26" s="1">
        <f>'[1]اجمالي التحميلات'!AI19</f>
        <v>0</v>
      </c>
      <c r="AJ26" s="1">
        <f>'[1]اجمالي التحميلات'!AJ19</f>
        <v>0</v>
      </c>
      <c r="AK26" s="1">
        <f>'[1]اجمالي التحميلات'!AK19</f>
        <v>0</v>
      </c>
      <c r="AL26" s="1">
        <f>'[1]اجمالي التحميلات'!AL19</f>
        <v>0</v>
      </c>
      <c r="AM26" s="1">
        <f>'[1]اجمالي التحميلات'!AM19</f>
        <v>0</v>
      </c>
      <c r="AN26" s="1">
        <f>'[1]اجمالي التحميلات'!AN19</f>
        <v>0</v>
      </c>
      <c r="AO26" s="1">
        <f>'[1]اجمالي التحميلات'!AO19</f>
        <v>0</v>
      </c>
      <c r="AP26" s="1">
        <f>'[1]اجمالي التحميلات'!AP19</f>
        <v>0</v>
      </c>
      <c r="AQ26" s="1">
        <f>'[1]اجمالي التحميلات'!AQ19</f>
        <v>0</v>
      </c>
      <c r="AR26" s="1">
        <f>'[1]اجمالي التحميلات'!AR19</f>
        <v>0</v>
      </c>
      <c r="AS26" s="1">
        <f>'[1]اجمالي التحميلات'!AS19</f>
        <v>0</v>
      </c>
      <c r="AT26" s="1">
        <f>'[1]اجمالي التحميلات'!AT19</f>
        <v>0</v>
      </c>
      <c r="AU26" s="1">
        <f>'[1]اجمالي التحميلات'!AU19</f>
        <v>0</v>
      </c>
      <c r="AV26" s="1">
        <f>'[1]اجمالي التحميلات'!AV19</f>
        <v>0</v>
      </c>
      <c r="AW26" s="1">
        <f>'[1]اجمالي التحميلات'!AW19</f>
        <v>0</v>
      </c>
      <c r="AX26" s="1">
        <f>'[1]اجمالي التحميلات'!AX19</f>
        <v>0</v>
      </c>
      <c r="AY26" s="1">
        <f>'[1]اجمالي التحميلات'!AY19</f>
        <v>0</v>
      </c>
      <c r="AZ26" s="1">
        <f>'[1]اجمالي التحميلات'!AZ19</f>
        <v>0</v>
      </c>
      <c r="BA26" s="1">
        <f>'[1]اجمالي التحميلات'!BA19</f>
        <v>0</v>
      </c>
      <c r="BB26" s="1">
        <f>'[1]اجمالي التحميلات'!BB19</f>
        <v>0</v>
      </c>
      <c r="BC26" s="1">
        <f>'[1]اجمالي التحميلات'!BC19</f>
        <v>0</v>
      </c>
      <c r="BD26" s="1">
        <f>'[1]اجمالي التحميلات'!BD19</f>
        <v>0</v>
      </c>
      <c r="BE26" s="1">
        <f>'[1]اجمالي التحميلات'!BE19</f>
        <v>0</v>
      </c>
      <c r="BF26" s="1">
        <f>'[1]اجمالي التحميلات'!BF19</f>
        <v>0</v>
      </c>
      <c r="BG26" s="1">
        <f>'[1]اجمالي التحميلات'!BG19</f>
        <v>0</v>
      </c>
      <c r="BH26" s="1">
        <f>'[1]اجمالي التحميلات'!BH19</f>
        <v>0</v>
      </c>
      <c r="BI26" s="1">
        <f>'[1]اجمالي التحميلات'!BI19</f>
        <v>0</v>
      </c>
      <c r="BJ26" s="1">
        <f>'[1]اجمالي التحميلات'!BJ19</f>
        <v>0</v>
      </c>
      <c r="BK26" s="1">
        <f>'[1]اجمالي التحميلات'!BK19</f>
        <v>0</v>
      </c>
      <c r="BL26" s="1">
        <f>'[1]اجمالي التحميلات'!BL19</f>
        <v>0</v>
      </c>
      <c r="BM26" s="1">
        <f>'[1]اجمالي التحميلات'!BM19</f>
        <v>0</v>
      </c>
      <c r="BN26" s="1">
        <f>'[1]اجمالي التحميلات'!BN19</f>
        <v>0</v>
      </c>
    </row>
    <row r="27" spans="1:66" x14ac:dyDescent="0.25">
      <c r="A27" s="50">
        <v>43359</v>
      </c>
      <c r="B27" s="1">
        <f>'[1]اجمالي التحميلات'!B20</f>
        <v>0</v>
      </c>
      <c r="C27" s="1">
        <f>'[1]اجمالي التحميلات'!C20</f>
        <v>0</v>
      </c>
      <c r="D27" s="1">
        <f>'[1]اجمالي التحميلات'!D20</f>
        <v>0</v>
      </c>
      <c r="E27" s="1">
        <f>'[1]اجمالي التحميلات'!E20</f>
        <v>0</v>
      </c>
      <c r="F27" s="1">
        <f>'[1]اجمالي التحميلات'!F20</f>
        <v>0</v>
      </c>
      <c r="G27" s="1">
        <f>'[1]اجمالي التحميلات'!G20</f>
        <v>0</v>
      </c>
      <c r="H27" s="1">
        <f>'[1]اجمالي التحميلات'!H20</f>
        <v>0</v>
      </c>
      <c r="I27" s="1">
        <f>'[1]اجمالي التحميلات'!I20</f>
        <v>0</v>
      </c>
      <c r="J27" s="1">
        <f>'[1]اجمالي التحميلات'!J20</f>
        <v>0</v>
      </c>
      <c r="K27" s="1">
        <f>'[1]اجمالي التحميلات'!K20</f>
        <v>0</v>
      </c>
      <c r="L27" s="1">
        <f>'[1]اجمالي التحميلات'!L20</f>
        <v>0</v>
      </c>
      <c r="M27" s="1">
        <f>'[1]اجمالي التحميلات'!M20</f>
        <v>0</v>
      </c>
      <c r="N27" s="1">
        <f>'[1]اجمالي التحميلات'!N20</f>
        <v>0</v>
      </c>
      <c r="O27" s="1">
        <f>'[1]اجمالي التحميلات'!O20</f>
        <v>0</v>
      </c>
      <c r="P27" s="1">
        <f>'[1]اجمالي التحميلات'!P20</f>
        <v>0</v>
      </c>
      <c r="Q27" s="1">
        <f>'[1]اجمالي التحميلات'!Q20</f>
        <v>0</v>
      </c>
      <c r="R27" s="1">
        <f>'[1]اجمالي التحميلات'!R20</f>
        <v>0</v>
      </c>
      <c r="S27" s="1">
        <f>'[1]اجمالي التحميلات'!S20</f>
        <v>0</v>
      </c>
      <c r="T27" s="1">
        <f>'[1]اجمالي التحميلات'!T20</f>
        <v>0</v>
      </c>
      <c r="U27" s="1">
        <f>'[1]اجمالي التحميلات'!U20</f>
        <v>0</v>
      </c>
      <c r="V27" s="1">
        <f>'[1]اجمالي التحميلات'!V20</f>
        <v>11</v>
      </c>
      <c r="W27" s="1">
        <f>'[1]اجمالي التحميلات'!W20</f>
        <v>0</v>
      </c>
      <c r="X27" s="1">
        <f>'[1]اجمالي التحميلات'!X20</f>
        <v>0</v>
      </c>
      <c r="Y27" s="1">
        <f>'[1]اجمالي التحميلات'!Y20</f>
        <v>0</v>
      </c>
      <c r="Z27" s="1">
        <f>'[1]اجمالي التحميلات'!Z20</f>
        <v>0</v>
      </c>
      <c r="AA27" s="1">
        <f>'[1]اجمالي التحميلات'!AA20</f>
        <v>0</v>
      </c>
      <c r="AB27" s="1">
        <f>'[1]اجمالي التحميلات'!AB20</f>
        <v>0</v>
      </c>
      <c r="AC27" s="1">
        <f>'[1]اجمالي التحميلات'!AC20</f>
        <v>0</v>
      </c>
      <c r="AD27" s="1">
        <f>'[1]اجمالي التحميلات'!AD20</f>
        <v>0</v>
      </c>
      <c r="AE27" s="1">
        <f>'[1]اجمالي التحميلات'!AE20</f>
        <v>0</v>
      </c>
      <c r="AF27" s="1">
        <f>'[1]اجمالي التحميلات'!AF20</f>
        <v>0</v>
      </c>
      <c r="AG27" s="1">
        <f>'[1]اجمالي التحميلات'!AG20</f>
        <v>0</v>
      </c>
      <c r="AH27" s="1">
        <f>'[1]اجمالي التحميلات'!AH20</f>
        <v>0</v>
      </c>
      <c r="AI27" s="1">
        <f>'[1]اجمالي التحميلات'!AI20</f>
        <v>0</v>
      </c>
      <c r="AJ27" s="1">
        <f>'[1]اجمالي التحميلات'!AJ20</f>
        <v>0</v>
      </c>
      <c r="AK27" s="1">
        <f>'[1]اجمالي التحميلات'!AK20</f>
        <v>0</v>
      </c>
      <c r="AL27" s="1">
        <f>'[1]اجمالي التحميلات'!AL20</f>
        <v>0</v>
      </c>
      <c r="AM27" s="1">
        <f>'[1]اجمالي التحميلات'!AM20</f>
        <v>0</v>
      </c>
      <c r="AN27" s="1">
        <f>'[1]اجمالي التحميلات'!AN20</f>
        <v>0</v>
      </c>
      <c r="AO27" s="1">
        <f>'[1]اجمالي التحميلات'!AO20</f>
        <v>0</v>
      </c>
      <c r="AP27" s="1">
        <f>'[1]اجمالي التحميلات'!AP20</f>
        <v>0</v>
      </c>
      <c r="AQ27" s="1">
        <f>'[1]اجمالي التحميلات'!AQ20</f>
        <v>0</v>
      </c>
      <c r="AR27" s="1">
        <f>'[1]اجمالي التحميلات'!AR20</f>
        <v>0</v>
      </c>
      <c r="AS27" s="1">
        <f>'[1]اجمالي التحميلات'!AS20</f>
        <v>0</v>
      </c>
      <c r="AT27" s="1">
        <f>'[1]اجمالي التحميلات'!AT20</f>
        <v>0</v>
      </c>
      <c r="AU27" s="1">
        <f>'[1]اجمالي التحميلات'!AU20</f>
        <v>0</v>
      </c>
      <c r="AV27" s="1">
        <f>'[1]اجمالي التحميلات'!AV20</f>
        <v>0</v>
      </c>
      <c r="AW27" s="1">
        <f>'[1]اجمالي التحميلات'!AW20</f>
        <v>0</v>
      </c>
      <c r="AX27" s="1">
        <f>'[1]اجمالي التحميلات'!AX20</f>
        <v>0</v>
      </c>
      <c r="AY27" s="1">
        <f>'[1]اجمالي التحميلات'!AY20</f>
        <v>0</v>
      </c>
      <c r="AZ27" s="1">
        <f>'[1]اجمالي التحميلات'!AZ20</f>
        <v>0</v>
      </c>
      <c r="BA27" s="1">
        <f>'[1]اجمالي التحميلات'!BA20</f>
        <v>0</v>
      </c>
      <c r="BB27" s="1">
        <f>'[1]اجمالي التحميلات'!BB20</f>
        <v>0</v>
      </c>
      <c r="BC27" s="1">
        <f>'[1]اجمالي التحميلات'!BC20</f>
        <v>0</v>
      </c>
      <c r="BD27" s="1">
        <f>'[1]اجمالي التحميلات'!BD20</f>
        <v>0</v>
      </c>
      <c r="BE27" s="1">
        <f>'[1]اجمالي التحميلات'!BE20</f>
        <v>0</v>
      </c>
      <c r="BF27" s="1">
        <f>'[1]اجمالي التحميلات'!BF20</f>
        <v>0</v>
      </c>
      <c r="BG27" s="1">
        <f>'[1]اجمالي التحميلات'!BG20</f>
        <v>0</v>
      </c>
      <c r="BH27" s="1">
        <f>'[1]اجمالي التحميلات'!BH20</f>
        <v>0</v>
      </c>
      <c r="BI27" s="1">
        <f>'[1]اجمالي التحميلات'!BI20</f>
        <v>0</v>
      </c>
      <c r="BJ27" s="1">
        <f>'[1]اجمالي التحميلات'!BJ20</f>
        <v>0</v>
      </c>
      <c r="BK27" s="1">
        <f>'[1]اجمالي التحميلات'!BK20</f>
        <v>0</v>
      </c>
      <c r="BL27" s="1">
        <f>'[1]اجمالي التحميلات'!BL20</f>
        <v>0</v>
      </c>
      <c r="BM27" s="1">
        <f>'[1]اجمالي التحميلات'!BM20</f>
        <v>0</v>
      </c>
      <c r="BN27" s="1">
        <f>'[1]اجمالي التحميلات'!BN20</f>
        <v>0</v>
      </c>
    </row>
    <row r="28" spans="1:66" x14ac:dyDescent="0.25">
      <c r="A28" s="50">
        <v>43360</v>
      </c>
      <c r="B28" s="1">
        <f>'[1]اجمالي التحميلات'!B21</f>
        <v>0</v>
      </c>
      <c r="C28" s="1">
        <f>'[1]اجمالي التحميلات'!C21</f>
        <v>0</v>
      </c>
      <c r="D28" s="1">
        <f>'[1]اجمالي التحميلات'!D21</f>
        <v>0</v>
      </c>
      <c r="E28" s="1">
        <f>'[1]اجمالي التحميلات'!E21</f>
        <v>0</v>
      </c>
      <c r="F28" s="1">
        <f>'[1]اجمالي التحميلات'!F21</f>
        <v>0</v>
      </c>
      <c r="G28" s="1">
        <f>'[1]اجمالي التحميلات'!G21</f>
        <v>0</v>
      </c>
      <c r="H28" s="1">
        <f>'[1]اجمالي التحميلات'!H21</f>
        <v>0</v>
      </c>
      <c r="I28" s="1">
        <f>'[1]اجمالي التحميلات'!I21</f>
        <v>0</v>
      </c>
      <c r="J28" s="1">
        <f>'[1]اجمالي التحميلات'!J21</f>
        <v>0</v>
      </c>
      <c r="K28" s="1">
        <f>'[1]اجمالي التحميلات'!K21</f>
        <v>0</v>
      </c>
      <c r="L28" s="1">
        <f>'[1]اجمالي التحميلات'!L21</f>
        <v>0</v>
      </c>
      <c r="M28" s="1">
        <f>'[1]اجمالي التحميلات'!M21</f>
        <v>0</v>
      </c>
      <c r="N28" s="1">
        <f>'[1]اجمالي التحميلات'!N21</f>
        <v>0</v>
      </c>
      <c r="O28" s="1">
        <f>'[1]اجمالي التحميلات'!O21</f>
        <v>0</v>
      </c>
      <c r="P28" s="1">
        <f>'[1]اجمالي التحميلات'!P21</f>
        <v>0</v>
      </c>
      <c r="Q28" s="1">
        <f>'[1]اجمالي التحميلات'!Q21</f>
        <v>0</v>
      </c>
      <c r="R28" s="1">
        <f>'[1]اجمالي التحميلات'!R21</f>
        <v>0</v>
      </c>
      <c r="S28" s="1">
        <f>'[1]اجمالي التحميلات'!S21</f>
        <v>0</v>
      </c>
      <c r="T28" s="1">
        <f>'[1]اجمالي التحميلات'!T21</f>
        <v>0</v>
      </c>
      <c r="U28" s="1">
        <f>'[1]اجمالي التحميلات'!U21</f>
        <v>0</v>
      </c>
      <c r="V28" s="1">
        <f>'[1]اجمالي التحميلات'!V21</f>
        <v>0</v>
      </c>
      <c r="W28" s="1">
        <f>'[1]اجمالي التحميلات'!W21</f>
        <v>0</v>
      </c>
      <c r="X28" s="1">
        <f>'[1]اجمالي التحميلات'!X21</f>
        <v>0</v>
      </c>
      <c r="Y28" s="1">
        <f>'[1]اجمالي التحميلات'!Y21</f>
        <v>0</v>
      </c>
      <c r="Z28" s="1">
        <f>'[1]اجمالي التحميلات'!Z21</f>
        <v>0</v>
      </c>
      <c r="AA28" s="1">
        <f>'[1]اجمالي التحميلات'!AA21</f>
        <v>0</v>
      </c>
      <c r="AB28" s="1">
        <f>'[1]اجمالي التحميلات'!AB21</f>
        <v>0</v>
      </c>
      <c r="AC28" s="1">
        <f>'[1]اجمالي التحميلات'!AC21</f>
        <v>0</v>
      </c>
      <c r="AD28" s="1">
        <f>'[1]اجمالي التحميلات'!AD21</f>
        <v>0</v>
      </c>
      <c r="AE28" s="1">
        <f>'[1]اجمالي التحميلات'!AE21</f>
        <v>0</v>
      </c>
      <c r="AF28" s="1">
        <f>'[1]اجمالي التحميلات'!AF21</f>
        <v>0</v>
      </c>
      <c r="AG28" s="1">
        <f>'[1]اجمالي التحميلات'!AG21</f>
        <v>0</v>
      </c>
      <c r="AH28" s="1">
        <f>'[1]اجمالي التحميلات'!AH21</f>
        <v>0</v>
      </c>
      <c r="AI28" s="1">
        <f>'[1]اجمالي التحميلات'!AI21</f>
        <v>0</v>
      </c>
      <c r="AJ28" s="1">
        <f>'[1]اجمالي التحميلات'!AJ21</f>
        <v>0</v>
      </c>
      <c r="AK28" s="1">
        <f>'[1]اجمالي التحميلات'!AK21</f>
        <v>0</v>
      </c>
      <c r="AL28" s="1">
        <f>'[1]اجمالي التحميلات'!AL21</f>
        <v>0</v>
      </c>
      <c r="AM28" s="1">
        <f>'[1]اجمالي التحميلات'!AM21</f>
        <v>0</v>
      </c>
      <c r="AN28" s="1">
        <f>'[1]اجمالي التحميلات'!AN21</f>
        <v>0</v>
      </c>
      <c r="AO28" s="1">
        <f>'[1]اجمالي التحميلات'!AO21</f>
        <v>0</v>
      </c>
      <c r="AP28" s="1">
        <f>'[1]اجمالي التحميلات'!AP21</f>
        <v>0</v>
      </c>
      <c r="AQ28" s="1">
        <f>'[1]اجمالي التحميلات'!AQ21</f>
        <v>0</v>
      </c>
      <c r="AR28" s="1">
        <f>'[1]اجمالي التحميلات'!AR21</f>
        <v>0</v>
      </c>
      <c r="AS28" s="1">
        <f>'[1]اجمالي التحميلات'!AS21</f>
        <v>0</v>
      </c>
      <c r="AT28" s="1">
        <f>'[1]اجمالي التحميلات'!AT21</f>
        <v>0</v>
      </c>
      <c r="AU28" s="1">
        <f>'[1]اجمالي التحميلات'!AU21</f>
        <v>0</v>
      </c>
      <c r="AV28" s="1">
        <f>'[1]اجمالي التحميلات'!AV21</f>
        <v>0</v>
      </c>
      <c r="AW28" s="1">
        <f>'[1]اجمالي التحميلات'!AW21</f>
        <v>0</v>
      </c>
      <c r="AX28" s="1">
        <f>'[1]اجمالي التحميلات'!AX21</f>
        <v>0</v>
      </c>
      <c r="AY28" s="1">
        <f>'[1]اجمالي التحميلات'!AY21</f>
        <v>0</v>
      </c>
      <c r="AZ28" s="1">
        <f>'[1]اجمالي التحميلات'!AZ21</f>
        <v>0</v>
      </c>
      <c r="BA28" s="1">
        <f>'[1]اجمالي التحميلات'!BA21</f>
        <v>0</v>
      </c>
      <c r="BB28" s="1">
        <f>'[1]اجمالي التحميلات'!BB21</f>
        <v>0</v>
      </c>
      <c r="BC28" s="1">
        <f>'[1]اجمالي التحميلات'!BC21</f>
        <v>0</v>
      </c>
      <c r="BD28" s="1">
        <f>'[1]اجمالي التحميلات'!BD21</f>
        <v>0</v>
      </c>
      <c r="BE28" s="1">
        <f>'[1]اجمالي التحميلات'!BE21</f>
        <v>0</v>
      </c>
      <c r="BF28" s="1">
        <f>'[1]اجمالي التحميلات'!BF21</f>
        <v>0</v>
      </c>
      <c r="BG28" s="1">
        <f>'[1]اجمالي التحميلات'!BG21</f>
        <v>0</v>
      </c>
      <c r="BH28" s="1">
        <f>'[1]اجمالي التحميلات'!BH21</f>
        <v>0</v>
      </c>
      <c r="BI28" s="1">
        <f>'[1]اجمالي التحميلات'!BI21</f>
        <v>0</v>
      </c>
      <c r="BJ28" s="1">
        <f>'[1]اجمالي التحميلات'!BJ21</f>
        <v>0</v>
      </c>
      <c r="BK28" s="1">
        <f>'[1]اجمالي التحميلات'!BK21</f>
        <v>0</v>
      </c>
      <c r="BL28" s="1">
        <f>'[1]اجمالي التحميلات'!BL21</f>
        <v>0</v>
      </c>
      <c r="BM28" s="1">
        <f>'[1]اجمالي التحميلات'!BM21</f>
        <v>0</v>
      </c>
      <c r="BN28" s="1">
        <f>'[1]اجمالي التحميلات'!BN21</f>
        <v>0</v>
      </c>
    </row>
    <row r="29" spans="1:66" x14ac:dyDescent="0.25">
      <c r="A29" s="50">
        <v>43361</v>
      </c>
      <c r="B29" s="1">
        <f>'[1]اجمالي التحميلات'!B22</f>
        <v>0</v>
      </c>
      <c r="C29" s="1">
        <f>'[1]اجمالي التحميلات'!C22</f>
        <v>0</v>
      </c>
      <c r="D29" s="1">
        <f>'[1]اجمالي التحميلات'!D22</f>
        <v>0</v>
      </c>
      <c r="E29" s="1">
        <f>'[1]اجمالي التحميلات'!E22</f>
        <v>0</v>
      </c>
      <c r="F29" s="1">
        <f>'[1]اجمالي التحميلات'!F22</f>
        <v>0</v>
      </c>
      <c r="G29" s="1">
        <f>'[1]اجمالي التحميلات'!G22</f>
        <v>0</v>
      </c>
      <c r="H29" s="1">
        <f>'[1]اجمالي التحميلات'!H22</f>
        <v>0</v>
      </c>
      <c r="I29" s="1">
        <f>'[1]اجمالي التحميلات'!I22</f>
        <v>0</v>
      </c>
      <c r="J29" s="1">
        <f>'[1]اجمالي التحميلات'!J22</f>
        <v>0</v>
      </c>
      <c r="K29" s="1">
        <f>'[1]اجمالي التحميلات'!K22</f>
        <v>0</v>
      </c>
      <c r="L29" s="1">
        <f>'[1]اجمالي التحميلات'!L22</f>
        <v>0</v>
      </c>
      <c r="M29" s="1">
        <f>'[1]اجمالي التحميلات'!M22</f>
        <v>0</v>
      </c>
      <c r="N29" s="1">
        <f>'[1]اجمالي التحميلات'!N22</f>
        <v>0</v>
      </c>
      <c r="O29" s="1">
        <f>'[1]اجمالي التحميلات'!O22</f>
        <v>0</v>
      </c>
      <c r="P29" s="1">
        <f>'[1]اجمالي التحميلات'!P22</f>
        <v>0</v>
      </c>
      <c r="Q29" s="1">
        <f>'[1]اجمالي التحميلات'!Q22</f>
        <v>0</v>
      </c>
      <c r="R29" s="1">
        <f>'[1]اجمالي التحميلات'!R22</f>
        <v>0</v>
      </c>
      <c r="S29" s="1">
        <f>'[1]اجمالي التحميلات'!S22</f>
        <v>0</v>
      </c>
      <c r="T29" s="1">
        <f>'[1]اجمالي التحميلات'!T22</f>
        <v>0</v>
      </c>
      <c r="U29" s="1">
        <f>'[1]اجمالي التحميلات'!U22</f>
        <v>0</v>
      </c>
      <c r="V29" s="1">
        <f>'[1]اجمالي التحميلات'!V22</f>
        <v>0</v>
      </c>
      <c r="W29" s="1">
        <f>'[1]اجمالي التحميلات'!W22</f>
        <v>0</v>
      </c>
      <c r="X29" s="1">
        <f>'[1]اجمالي التحميلات'!X22</f>
        <v>0</v>
      </c>
      <c r="Y29" s="1">
        <f>'[1]اجمالي التحميلات'!Y22</f>
        <v>0</v>
      </c>
      <c r="Z29" s="1">
        <f>'[1]اجمالي التحميلات'!Z22</f>
        <v>0</v>
      </c>
      <c r="AA29" s="1">
        <f>'[1]اجمالي التحميلات'!AA22</f>
        <v>0</v>
      </c>
      <c r="AB29" s="1">
        <f>'[1]اجمالي التحميلات'!AB22</f>
        <v>0</v>
      </c>
      <c r="AC29" s="1">
        <f>'[1]اجمالي التحميلات'!AC22</f>
        <v>0</v>
      </c>
      <c r="AD29" s="1">
        <f>'[1]اجمالي التحميلات'!AD22</f>
        <v>0</v>
      </c>
      <c r="AE29" s="1">
        <f>'[1]اجمالي التحميلات'!AE22</f>
        <v>0</v>
      </c>
      <c r="AF29" s="1">
        <f>'[1]اجمالي التحميلات'!AF22</f>
        <v>0</v>
      </c>
      <c r="AG29" s="1">
        <f>'[1]اجمالي التحميلات'!AG22</f>
        <v>0</v>
      </c>
      <c r="AH29" s="1">
        <f>'[1]اجمالي التحميلات'!AH22</f>
        <v>0</v>
      </c>
      <c r="AI29" s="1">
        <f>'[1]اجمالي التحميلات'!AI22</f>
        <v>0</v>
      </c>
      <c r="AJ29" s="1">
        <f>'[1]اجمالي التحميلات'!AJ22</f>
        <v>0</v>
      </c>
      <c r="AK29" s="1">
        <f>'[1]اجمالي التحميلات'!AK22</f>
        <v>0</v>
      </c>
      <c r="AL29" s="1">
        <f>'[1]اجمالي التحميلات'!AL22</f>
        <v>0</v>
      </c>
      <c r="AM29" s="1">
        <f>'[1]اجمالي التحميلات'!AM22</f>
        <v>0</v>
      </c>
      <c r="AN29" s="1">
        <f>'[1]اجمالي التحميلات'!AN22</f>
        <v>0</v>
      </c>
      <c r="AO29" s="1">
        <f>'[1]اجمالي التحميلات'!AO22</f>
        <v>0</v>
      </c>
      <c r="AP29" s="1">
        <f>'[1]اجمالي التحميلات'!AP22</f>
        <v>0</v>
      </c>
      <c r="AQ29" s="1">
        <f>'[1]اجمالي التحميلات'!AQ22</f>
        <v>0</v>
      </c>
      <c r="AR29" s="1">
        <f>'[1]اجمالي التحميلات'!AR22</f>
        <v>0</v>
      </c>
      <c r="AS29" s="1">
        <f>'[1]اجمالي التحميلات'!AS22</f>
        <v>0</v>
      </c>
      <c r="AT29" s="1">
        <f>'[1]اجمالي التحميلات'!AT22</f>
        <v>0</v>
      </c>
      <c r="AU29" s="1">
        <f>'[1]اجمالي التحميلات'!AU22</f>
        <v>0</v>
      </c>
      <c r="AV29" s="1">
        <f>'[1]اجمالي التحميلات'!AV22</f>
        <v>0</v>
      </c>
      <c r="AW29" s="1">
        <f>'[1]اجمالي التحميلات'!AW22</f>
        <v>0</v>
      </c>
      <c r="AX29" s="1">
        <f>'[1]اجمالي التحميلات'!AX22</f>
        <v>0</v>
      </c>
      <c r="AY29" s="1">
        <f>'[1]اجمالي التحميلات'!AY22</f>
        <v>0</v>
      </c>
      <c r="AZ29" s="1">
        <f>'[1]اجمالي التحميلات'!AZ22</f>
        <v>0</v>
      </c>
      <c r="BA29" s="1">
        <f>'[1]اجمالي التحميلات'!BA22</f>
        <v>0</v>
      </c>
      <c r="BB29" s="1">
        <f>'[1]اجمالي التحميلات'!BB22</f>
        <v>0</v>
      </c>
      <c r="BC29" s="1">
        <f>'[1]اجمالي التحميلات'!BC22</f>
        <v>0</v>
      </c>
      <c r="BD29" s="1">
        <f>'[1]اجمالي التحميلات'!BD22</f>
        <v>0</v>
      </c>
      <c r="BE29" s="1">
        <f>'[1]اجمالي التحميلات'!BE22</f>
        <v>0</v>
      </c>
      <c r="BF29" s="1">
        <f>'[1]اجمالي التحميلات'!BF22</f>
        <v>0</v>
      </c>
      <c r="BG29" s="1">
        <f>'[1]اجمالي التحميلات'!BG22</f>
        <v>0</v>
      </c>
      <c r="BH29" s="1">
        <f>'[1]اجمالي التحميلات'!BH22</f>
        <v>0</v>
      </c>
      <c r="BI29" s="1">
        <f>'[1]اجمالي التحميلات'!BI22</f>
        <v>0</v>
      </c>
      <c r="BJ29" s="1">
        <f>'[1]اجمالي التحميلات'!BJ22</f>
        <v>0</v>
      </c>
      <c r="BK29" s="1">
        <f>'[1]اجمالي التحميلات'!BK22</f>
        <v>0</v>
      </c>
      <c r="BL29" s="1">
        <f>'[1]اجمالي التحميلات'!BL22</f>
        <v>0</v>
      </c>
      <c r="BM29" s="1">
        <f>'[1]اجمالي التحميلات'!BM22</f>
        <v>0</v>
      </c>
      <c r="BN29" s="1">
        <f>'[1]اجمالي التحميلات'!BN22</f>
        <v>0</v>
      </c>
    </row>
    <row r="30" spans="1:66" x14ac:dyDescent="0.25">
      <c r="A30" s="50">
        <v>43362</v>
      </c>
      <c r="B30" s="1">
        <f>'[1]اجمالي التحميلات'!B23</f>
        <v>0</v>
      </c>
      <c r="C30" s="1">
        <f>'[1]اجمالي التحميلات'!C23</f>
        <v>0</v>
      </c>
      <c r="D30" s="1">
        <f>'[1]اجمالي التحميلات'!D23</f>
        <v>0</v>
      </c>
      <c r="E30" s="1">
        <f>'[1]اجمالي التحميلات'!E23</f>
        <v>0</v>
      </c>
      <c r="F30" s="1">
        <f>'[1]اجمالي التحميلات'!F23</f>
        <v>0</v>
      </c>
      <c r="G30" s="1">
        <f>'[1]اجمالي التحميلات'!G23</f>
        <v>0</v>
      </c>
      <c r="H30" s="1">
        <f>'[1]اجمالي التحميلات'!H23</f>
        <v>0</v>
      </c>
      <c r="I30" s="1">
        <f>'[1]اجمالي التحميلات'!I23</f>
        <v>0</v>
      </c>
      <c r="J30" s="1">
        <f>'[1]اجمالي التحميلات'!J23</f>
        <v>0</v>
      </c>
      <c r="K30" s="1">
        <f>'[1]اجمالي التحميلات'!K23</f>
        <v>0</v>
      </c>
      <c r="L30" s="1">
        <f>'[1]اجمالي التحميلات'!L23</f>
        <v>0</v>
      </c>
      <c r="M30" s="1">
        <f>'[1]اجمالي التحميلات'!M23</f>
        <v>0</v>
      </c>
      <c r="N30" s="1">
        <f>'[1]اجمالي التحميلات'!N23</f>
        <v>0</v>
      </c>
      <c r="O30" s="1">
        <f>'[1]اجمالي التحميلات'!O23</f>
        <v>0</v>
      </c>
      <c r="P30" s="1">
        <f>'[1]اجمالي التحميلات'!P23</f>
        <v>0</v>
      </c>
      <c r="Q30" s="1">
        <f>'[1]اجمالي التحميلات'!Q23</f>
        <v>0</v>
      </c>
      <c r="R30" s="1">
        <f>'[1]اجمالي التحميلات'!R23</f>
        <v>0</v>
      </c>
      <c r="S30" s="1">
        <f>'[1]اجمالي التحميلات'!S23</f>
        <v>0</v>
      </c>
      <c r="T30" s="1">
        <f>'[1]اجمالي التحميلات'!T23</f>
        <v>0</v>
      </c>
      <c r="U30" s="1">
        <f>'[1]اجمالي التحميلات'!U23</f>
        <v>0</v>
      </c>
      <c r="V30" s="1">
        <f>'[1]اجمالي التحميلات'!V23</f>
        <v>0</v>
      </c>
      <c r="W30" s="1">
        <f>'[1]اجمالي التحميلات'!W23</f>
        <v>0</v>
      </c>
      <c r="X30" s="1">
        <f>'[1]اجمالي التحميلات'!X23</f>
        <v>0</v>
      </c>
      <c r="Y30" s="1">
        <f>'[1]اجمالي التحميلات'!Y23</f>
        <v>0</v>
      </c>
      <c r="Z30" s="1">
        <f>'[1]اجمالي التحميلات'!Z23</f>
        <v>0</v>
      </c>
      <c r="AA30" s="1">
        <f>'[1]اجمالي التحميلات'!AA23</f>
        <v>0</v>
      </c>
      <c r="AB30" s="1">
        <f>'[1]اجمالي التحميلات'!AB23</f>
        <v>0</v>
      </c>
      <c r="AC30" s="1">
        <f>'[1]اجمالي التحميلات'!AC23</f>
        <v>0</v>
      </c>
      <c r="AD30" s="1">
        <f>'[1]اجمالي التحميلات'!AD23</f>
        <v>0</v>
      </c>
      <c r="AE30" s="1">
        <f>'[1]اجمالي التحميلات'!AE23</f>
        <v>0</v>
      </c>
      <c r="AF30" s="1">
        <f>'[1]اجمالي التحميلات'!AF23</f>
        <v>0</v>
      </c>
      <c r="AG30" s="1">
        <f>'[1]اجمالي التحميلات'!AG23</f>
        <v>0</v>
      </c>
      <c r="AH30" s="1">
        <f>'[1]اجمالي التحميلات'!AH23</f>
        <v>0</v>
      </c>
      <c r="AI30" s="1">
        <f>'[1]اجمالي التحميلات'!AI23</f>
        <v>0</v>
      </c>
      <c r="AJ30" s="1">
        <f>'[1]اجمالي التحميلات'!AJ23</f>
        <v>0</v>
      </c>
      <c r="AK30" s="1">
        <f>'[1]اجمالي التحميلات'!AK23</f>
        <v>0</v>
      </c>
      <c r="AL30" s="1">
        <f>'[1]اجمالي التحميلات'!AL23</f>
        <v>0</v>
      </c>
      <c r="AM30" s="1">
        <f>'[1]اجمالي التحميلات'!AM23</f>
        <v>0</v>
      </c>
      <c r="AN30" s="1">
        <f>'[1]اجمالي التحميلات'!AN23</f>
        <v>0</v>
      </c>
      <c r="AO30" s="1">
        <f>'[1]اجمالي التحميلات'!AO23</f>
        <v>0</v>
      </c>
      <c r="AP30" s="1">
        <f>'[1]اجمالي التحميلات'!AP23</f>
        <v>0</v>
      </c>
      <c r="AQ30" s="1">
        <f>'[1]اجمالي التحميلات'!AQ23</f>
        <v>0</v>
      </c>
      <c r="AR30" s="1">
        <f>'[1]اجمالي التحميلات'!AR23</f>
        <v>0</v>
      </c>
      <c r="AS30" s="1">
        <f>'[1]اجمالي التحميلات'!AS23</f>
        <v>0</v>
      </c>
      <c r="AT30" s="1">
        <f>'[1]اجمالي التحميلات'!AT23</f>
        <v>0</v>
      </c>
      <c r="AU30" s="1">
        <f>'[1]اجمالي التحميلات'!AU23</f>
        <v>0</v>
      </c>
      <c r="AV30" s="1">
        <f>'[1]اجمالي التحميلات'!AV23</f>
        <v>0</v>
      </c>
      <c r="AW30" s="1">
        <f>'[1]اجمالي التحميلات'!AW23</f>
        <v>0</v>
      </c>
      <c r="AX30" s="1">
        <f>'[1]اجمالي التحميلات'!AX23</f>
        <v>0</v>
      </c>
      <c r="AY30" s="1">
        <f>'[1]اجمالي التحميلات'!AY23</f>
        <v>0</v>
      </c>
      <c r="AZ30" s="1">
        <f>'[1]اجمالي التحميلات'!AZ23</f>
        <v>0</v>
      </c>
      <c r="BA30" s="1">
        <f>'[1]اجمالي التحميلات'!BA23</f>
        <v>0</v>
      </c>
      <c r="BB30" s="1">
        <f>'[1]اجمالي التحميلات'!BB23</f>
        <v>0</v>
      </c>
      <c r="BC30" s="1">
        <f>'[1]اجمالي التحميلات'!BC23</f>
        <v>0</v>
      </c>
      <c r="BD30" s="1">
        <f>'[1]اجمالي التحميلات'!BD23</f>
        <v>0</v>
      </c>
      <c r="BE30" s="1">
        <f>'[1]اجمالي التحميلات'!BE23</f>
        <v>0</v>
      </c>
      <c r="BF30" s="1">
        <f>'[1]اجمالي التحميلات'!BF23</f>
        <v>0</v>
      </c>
      <c r="BG30" s="1">
        <f>'[1]اجمالي التحميلات'!BG23</f>
        <v>0</v>
      </c>
      <c r="BH30" s="1">
        <f>'[1]اجمالي التحميلات'!BH23</f>
        <v>0</v>
      </c>
      <c r="BI30" s="1">
        <f>'[1]اجمالي التحميلات'!BI23</f>
        <v>0</v>
      </c>
      <c r="BJ30" s="1">
        <f>'[1]اجمالي التحميلات'!BJ23</f>
        <v>0</v>
      </c>
      <c r="BK30" s="1">
        <f>'[1]اجمالي التحميلات'!BK23</f>
        <v>0</v>
      </c>
      <c r="BL30" s="1">
        <f>'[1]اجمالي التحميلات'!BL23</f>
        <v>0</v>
      </c>
      <c r="BM30" s="1">
        <f>'[1]اجمالي التحميلات'!BM23</f>
        <v>0</v>
      </c>
      <c r="BN30" s="1">
        <f>'[1]اجمالي التحميلات'!BN23</f>
        <v>0</v>
      </c>
    </row>
    <row r="31" spans="1:66" x14ac:dyDescent="0.25">
      <c r="A31" s="50">
        <v>43363</v>
      </c>
      <c r="B31" s="1">
        <f>'[1]اجمالي التحميلات'!B24</f>
        <v>0</v>
      </c>
      <c r="C31" s="1">
        <f>'[1]اجمالي التحميلات'!C24</f>
        <v>0</v>
      </c>
      <c r="D31" s="1">
        <f>'[1]اجمالي التحميلات'!D24</f>
        <v>0</v>
      </c>
      <c r="E31" s="1">
        <f>'[1]اجمالي التحميلات'!E24</f>
        <v>0</v>
      </c>
      <c r="F31" s="1">
        <f>'[1]اجمالي التحميلات'!F24</f>
        <v>0</v>
      </c>
      <c r="G31" s="1">
        <f>'[1]اجمالي التحميلات'!G24</f>
        <v>0</v>
      </c>
      <c r="H31" s="1">
        <f>'[1]اجمالي التحميلات'!H24</f>
        <v>0</v>
      </c>
      <c r="I31" s="1">
        <f>'[1]اجمالي التحميلات'!I24</f>
        <v>0</v>
      </c>
      <c r="J31" s="1">
        <f>'[1]اجمالي التحميلات'!J24</f>
        <v>0</v>
      </c>
      <c r="K31" s="1">
        <f>'[1]اجمالي التحميلات'!K24</f>
        <v>0</v>
      </c>
      <c r="L31" s="1">
        <f>'[1]اجمالي التحميلات'!L24</f>
        <v>0</v>
      </c>
      <c r="M31" s="1">
        <f>'[1]اجمالي التحميلات'!M24</f>
        <v>0</v>
      </c>
      <c r="N31" s="1">
        <f>'[1]اجمالي التحميلات'!N24</f>
        <v>0</v>
      </c>
      <c r="O31" s="1">
        <f>'[1]اجمالي التحميلات'!O24</f>
        <v>0</v>
      </c>
      <c r="P31" s="1">
        <f>'[1]اجمالي التحميلات'!P24</f>
        <v>0</v>
      </c>
      <c r="Q31" s="1">
        <f>'[1]اجمالي التحميلات'!Q24</f>
        <v>0</v>
      </c>
      <c r="R31" s="1">
        <f>'[1]اجمالي التحميلات'!R24</f>
        <v>0</v>
      </c>
      <c r="S31" s="1">
        <f>'[1]اجمالي التحميلات'!S24</f>
        <v>0</v>
      </c>
      <c r="T31" s="1">
        <f>'[1]اجمالي التحميلات'!T24</f>
        <v>0</v>
      </c>
      <c r="U31" s="1">
        <f>'[1]اجمالي التحميلات'!U24</f>
        <v>0</v>
      </c>
      <c r="V31" s="1">
        <f>'[1]اجمالي التحميلات'!V24</f>
        <v>0</v>
      </c>
      <c r="W31" s="1">
        <f>'[1]اجمالي التحميلات'!W24</f>
        <v>0</v>
      </c>
      <c r="X31" s="1">
        <f>'[1]اجمالي التحميلات'!X24</f>
        <v>0</v>
      </c>
      <c r="Y31" s="1">
        <f>'[1]اجمالي التحميلات'!Y24</f>
        <v>0</v>
      </c>
      <c r="Z31" s="1">
        <f>'[1]اجمالي التحميلات'!Z24</f>
        <v>0</v>
      </c>
      <c r="AA31" s="1">
        <f>'[1]اجمالي التحميلات'!AA24</f>
        <v>0</v>
      </c>
      <c r="AB31" s="1">
        <f>'[1]اجمالي التحميلات'!AB24</f>
        <v>0</v>
      </c>
      <c r="AC31" s="1">
        <f>'[1]اجمالي التحميلات'!AC24</f>
        <v>0</v>
      </c>
      <c r="AD31" s="1">
        <f>'[1]اجمالي التحميلات'!AD24</f>
        <v>0</v>
      </c>
      <c r="AE31" s="1">
        <f>'[1]اجمالي التحميلات'!AE24</f>
        <v>0</v>
      </c>
      <c r="AF31" s="1">
        <f>'[1]اجمالي التحميلات'!AF24</f>
        <v>0</v>
      </c>
      <c r="AG31" s="1">
        <f>'[1]اجمالي التحميلات'!AG24</f>
        <v>0</v>
      </c>
      <c r="AH31" s="1">
        <f>'[1]اجمالي التحميلات'!AH24</f>
        <v>0</v>
      </c>
      <c r="AI31" s="1">
        <f>'[1]اجمالي التحميلات'!AI24</f>
        <v>0</v>
      </c>
      <c r="AJ31" s="1">
        <f>'[1]اجمالي التحميلات'!AJ24</f>
        <v>0</v>
      </c>
      <c r="AK31" s="1">
        <f>'[1]اجمالي التحميلات'!AK24</f>
        <v>0</v>
      </c>
      <c r="AL31" s="1">
        <f>'[1]اجمالي التحميلات'!AL24</f>
        <v>0</v>
      </c>
      <c r="AM31" s="1">
        <f>'[1]اجمالي التحميلات'!AM24</f>
        <v>0</v>
      </c>
      <c r="AN31" s="1">
        <f>'[1]اجمالي التحميلات'!AN24</f>
        <v>0</v>
      </c>
      <c r="AO31" s="1">
        <f>'[1]اجمالي التحميلات'!AO24</f>
        <v>0</v>
      </c>
      <c r="AP31" s="1">
        <f>'[1]اجمالي التحميلات'!AP24</f>
        <v>0</v>
      </c>
      <c r="AQ31" s="1">
        <f>'[1]اجمالي التحميلات'!AQ24</f>
        <v>0</v>
      </c>
      <c r="AR31" s="1">
        <f>'[1]اجمالي التحميلات'!AR24</f>
        <v>0</v>
      </c>
      <c r="AS31" s="1">
        <f>'[1]اجمالي التحميلات'!AS24</f>
        <v>0</v>
      </c>
      <c r="AT31" s="1">
        <f>'[1]اجمالي التحميلات'!AT24</f>
        <v>0</v>
      </c>
      <c r="AU31" s="1">
        <f>'[1]اجمالي التحميلات'!AU24</f>
        <v>0</v>
      </c>
      <c r="AV31" s="1">
        <f>'[1]اجمالي التحميلات'!AV24</f>
        <v>0</v>
      </c>
      <c r="AW31" s="1">
        <f>'[1]اجمالي التحميلات'!AW24</f>
        <v>0</v>
      </c>
      <c r="AX31" s="1">
        <f>'[1]اجمالي التحميلات'!AX24</f>
        <v>0</v>
      </c>
      <c r="AY31" s="1">
        <f>'[1]اجمالي التحميلات'!AY24</f>
        <v>0</v>
      </c>
      <c r="AZ31" s="1">
        <f>'[1]اجمالي التحميلات'!AZ24</f>
        <v>0</v>
      </c>
      <c r="BA31" s="1">
        <f>'[1]اجمالي التحميلات'!BA24</f>
        <v>0</v>
      </c>
      <c r="BB31" s="1">
        <f>'[1]اجمالي التحميلات'!BB24</f>
        <v>0</v>
      </c>
      <c r="BC31" s="1">
        <f>'[1]اجمالي التحميلات'!BC24</f>
        <v>0</v>
      </c>
      <c r="BD31" s="1">
        <f>'[1]اجمالي التحميلات'!BD24</f>
        <v>0</v>
      </c>
      <c r="BE31" s="1">
        <f>'[1]اجمالي التحميلات'!BE24</f>
        <v>0</v>
      </c>
      <c r="BF31" s="1">
        <f>'[1]اجمالي التحميلات'!BF24</f>
        <v>0</v>
      </c>
      <c r="BG31" s="1">
        <f>'[1]اجمالي التحميلات'!BG24</f>
        <v>0</v>
      </c>
      <c r="BH31" s="1">
        <f>'[1]اجمالي التحميلات'!BH24</f>
        <v>0</v>
      </c>
      <c r="BI31" s="1">
        <f>'[1]اجمالي التحميلات'!BI24</f>
        <v>0</v>
      </c>
      <c r="BJ31" s="1">
        <f>'[1]اجمالي التحميلات'!BJ24</f>
        <v>0</v>
      </c>
      <c r="BK31" s="1">
        <f>'[1]اجمالي التحميلات'!BK24</f>
        <v>0</v>
      </c>
      <c r="BL31" s="1">
        <f>'[1]اجمالي التحميلات'!BL24</f>
        <v>0</v>
      </c>
      <c r="BM31" s="1">
        <f>'[1]اجمالي التحميلات'!BM24</f>
        <v>0</v>
      </c>
      <c r="BN31" s="1">
        <f>'[1]اجمالي التحميلات'!BN24</f>
        <v>0</v>
      </c>
    </row>
    <row r="32" spans="1:66" x14ac:dyDescent="0.25">
      <c r="A32" s="50">
        <v>43364</v>
      </c>
      <c r="B32" s="1">
        <f>'[1]اجمالي التحميلات'!B25</f>
        <v>0</v>
      </c>
      <c r="C32" s="1">
        <f>'[1]اجمالي التحميلات'!C25</f>
        <v>0</v>
      </c>
      <c r="D32" s="1">
        <f>'[1]اجمالي التحميلات'!D25</f>
        <v>0</v>
      </c>
      <c r="E32" s="1">
        <f>'[1]اجمالي التحميلات'!E25</f>
        <v>0</v>
      </c>
      <c r="F32" s="1">
        <f>'[1]اجمالي التحميلات'!F25</f>
        <v>0</v>
      </c>
      <c r="G32" s="1">
        <f>'[1]اجمالي التحميلات'!G25</f>
        <v>0</v>
      </c>
      <c r="H32" s="1">
        <f>'[1]اجمالي التحميلات'!H25</f>
        <v>0</v>
      </c>
      <c r="I32" s="1">
        <f>'[1]اجمالي التحميلات'!I25</f>
        <v>0</v>
      </c>
      <c r="J32" s="1">
        <f>'[1]اجمالي التحميلات'!J25</f>
        <v>0</v>
      </c>
      <c r="K32" s="1">
        <f>'[1]اجمالي التحميلات'!K25</f>
        <v>0</v>
      </c>
      <c r="L32" s="1">
        <f>'[1]اجمالي التحميلات'!L25</f>
        <v>0</v>
      </c>
      <c r="M32" s="1">
        <f>'[1]اجمالي التحميلات'!M25</f>
        <v>0</v>
      </c>
      <c r="N32" s="1">
        <f>'[1]اجمالي التحميلات'!N25</f>
        <v>0</v>
      </c>
      <c r="O32" s="1">
        <f>'[1]اجمالي التحميلات'!O25</f>
        <v>0</v>
      </c>
      <c r="P32" s="1">
        <f>'[1]اجمالي التحميلات'!P25</f>
        <v>0</v>
      </c>
      <c r="Q32" s="1">
        <f>'[1]اجمالي التحميلات'!Q25</f>
        <v>0</v>
      </c>
      <c r="R32" s="1">
        <f>'[1]اجمالي التحميلات'!R25</f>
        <v>0</v>
      </c>
      <c r="S32" s="1">
        <f>'[1]اجمالي التحميلات'!S25</f>
        <v>0</v>
      </c>
      <c r="T32" s="1">
        <f>'[1]اجمالي التحميلات'!T25</f>
        <v>0</v>
      </c>
      <c r="U32" s="1">
        <f>'[1]اجمالي التحميلات'!U25</f>
        <v>0</v>
      </c>
      <c r="V32" s="1">
        <f>'[1]اجمالي التحميلات'!V25</f>
        <v>0</v>
      </c>
      <c r="W32" s="1">
        <f>'[1]اجمالي التحميلات'!W25</f>
        <v>0</v>
      </c>
      <c r="X32" s="1">
        <f>'[1]اجمالي التحميلات'!X25</f>
        <v>0</v>
      </c>
      <c r="Y32" s="1">
        <f>'[1]اجمالي التحميلات'!Y25</f>
        <v>0</v>
      </c>
      <c r="Z32" s="1">
        <f>'[1]اجمالي التحميلات'!Z25</f>
        <v>0</v>
      </c>
      <c r="AA32" s="1">
        <f>'[1]اجمالي التحميلات'!AA25</f>
        <v>0</v>
      </c>
      <c r="AB32" s="1">
        <f>'[1]اجمالي التحميلات'!AB25</f>
        <v>0</v>
      </c>
      <c r="AC32" s="1">
        <f>'[1]اجمالي التحميلات'!AC25</f>
        <v>0</v>
      </c>
      <c r="AD32" s="1">
        <f>'[1]اجمالي التحميلات'!AD25</f>
        <v>0</v>
      </c>
      <c r="AE32" s="1">
        <f>'[1]اجمالي التحميلات'!AE25</f>
        <v>0</v>
      </c>
      <c r="AF32" s="1">
        <f>'[1]اجمالي التحميلات'!AF25</f>
        <v>0</v>
      </c>
      <c r="AG32" s="1">
        <f>'[1]اجمالي التحميلات'!AG25</f>
        <v>0</v>
      </c>
      <c r="AH32" s="1">
        <f>'[1]اجمالي التحميلات'!AH25</f>
        <v>0</v>
      </c>
      <c r="AI32" s="1">
        <f>'[1]اجمالي التحميلات'!AI25</f>
        <v>0</v>
      </c>
      <c r="AJ32" s="1">
        <f>'[1]اجمالي التحميلات'!AJ25</f>
        <v>0</v>
      </c>
      <c r="AK32" s="1">
        <f>'[1]اجمالي التحميلات'!AK25</f>
        <v>0</v>
      </c>
      <c r="AL32" s="1">
        <f>'[1]اجمالي التحميلات'!AL25</f>
        <v>0</v>
      </c>
      <c r="AM32" s="1">
        <f>'[1]اجمالي التحميلات'!AM25</f>
        <v>0</v>
      </c>
      <c r="AN32" s="1">
        <f>'[1]اجمالي التحميلات'!AN25</f>
        <v>0</v>
      </c>
      <c r="AO32" s="1">
        <f>'[1]اجمالي التحميلات'!AO25</f>
        <v>0</v>
      </c>
      <c r="AP32" s="1">
        <f>'[1]اجمالي التحميلات'!AP25</f>
        <v>0</v>
      </c>
      <c r="AQ32" s="1">
        <f>'[1]اجمالي التحميلات'!AQ25</f>
        <v>0</v>
      </c>
      <c r="AR32" s="1">
        <f>'[1]اجمالي التحميلات'!AR25</f>
        <v>0</v>
      </c>
      <c r="AS32" s="1">
        <f>'[1]اجمالي التحميلات'!AS25</f>
        <v>0</v>
      </c>
      <c r="AT32" s="1">
        <f>'[1]اجمالي التحميلات'!AT25</f>
        <v>0</v>
      </c>
      <c r="AU32" s="1">
        <f>'[1]اجمالي التحميلات'!AU25</f>
        <v>0</v>
      </c>
      <c r="AV32" s="1">
        <f>'[1]اجمالي التحميلات'!AV25</f>
        <v>0</v>
      </c>
      <c r="AW32" s="1">
        <f>'[1]اجمالي التحميلات'!AW25</f>
        <v>0</v>
      </c>
      <c r="AX32" s="1">
        <f>'[1]اجمالي التحميلات'!AX25</f>
        <v>0</v>
      </c>
      <c r="AY32" s="1">
        <f>'[1]اجمالي التحميلات'!AY25</f>
        <v>0</v>
      </c>
      <c r="AZ32" s="1">
        <f>'[1]اجمالي التحميلات'!AZ25</f>
        <v>0</v>
      </c>
      <c r="BA32" s="1">
        <f>'[1]اجمالي التحميلات'!BA25</f>
        <v>0</v>
      </c>
      <c r="BB32" s="1">
        <f>'[1]اجمالي التحميلات'!BB25</f>
        <v>0</v>
      </c>
      <c r="BC32" s="1">
        <f>'[1]اجمالي التحميلات'!BC25</f>
        <v>0</v>
      </c>
      <c r="BD32" s="1">
        <f>'[1]اجمالي التحميلات'!BD25</f>
        <v>0</v>
      </c>
      <c r="BE32" s="1">
        <f>'[1]اجمالي التحميلات'!BE25</f>
        <v>0</v>
      </c>
      <c r="BF32" s="1">
        <f>'[1]اجمالي التحميلات'!BF25</f>
        <v>0</v>
      </c>
      <c r="BG32" s="1">
        <f>'[1]اجمالي التحميلات'!BG25</f>
        <v>0</v>
      </c>
      <c r="BH32" s="1">
        <f>'[1]اجمالي التحميلات'!BH25</f>
        <v>0</v>
      </c>
      <c r="BI32" s="1">
        <f>'[1]اجمالي التحميلات'!BI25</f>
        <v>0</v>
      </c>
      <c r="BJ32" s="1">
        <f>'[1]اجمالي التحميلات'!BJ25</f>
        <v>0</v>
      </c>
      <c r="BK32" s="1">
        <f>'[1]اجمالي التحميلات'!BK25</f>
        <v>0</v>
      </c>
      <c r="BL32" s="1">
        <f>'[1]اجمالي التحميلات'!BL25</f>
        <v>0</v>
      </c>
      <c r="BM32" s="1">
        <f>'[1]اجمالي التحميلات'!BM25</f>
        <v>0</v>
      </c>
      <c r="BN32" s="1">
        <f>'[1]اجمالي التحميلات'!BN25</f>
        <v>0</v>
      </c>
    </row>
    <row r="33" spans="1:69" x14ac:dyDescent="0.25">
      <c r="A33" s="50">
        <v>43365</v>
      </c>
      <c r="B33" s="1">
        <f>'[1]اجمالي التحميلات'!B26</f>
        <v>0</v>
      </c>
      <c r="C33" s="1">
        <f>'[1]اجمالي التحميلات'!C26</f>
        <v>0</v>
      </c>
      <c r="D33" s="1">
        <f>'[1]اجمالي التحميلات'!D26</f>
        <v>0</v>
      </c>
      <c r="E33" s="1">
        <f>'[1]اجمالي التحميلات'!E26</f>
        <v>0</v>
      </c>
      <c r="F33" s="1">
        <f>'[1]اجمالي التحميلات'!F26</f>
        <v>0</v>
      </c>
      <c r="G33" s="1">
        <f>'[1]اجمالي التحميلات'!G26</f>
        <v>0</v>
      </c>
      <c r="H33" s="1">
        <f>'[1]اجمالي التحميلات'!H26</f>
        <v>0</v>
      </c>
      <c r="I33" s="1">
        <f>'[1]اجمالي التحميلات'!I26</f>
        <v>0</v>
      </c>
      <c r="J33" s="1">
        <f>'[1]اجمالي التحميلات'!J26</f>
        <v>0</v>
      </c>
      <c r="K33" s="1">
        <f>'[1]اجمالي التحميلات'!K26</f>
        <v>0</v>
      </c>
      <c r="L33" s="1">
        <f>'[1]اجمالي التحميلات'!L26</f>
        <v>0</v>
      </c>
      <c r="M33" s="1">
        <f>'[1]اجمالي التحميلات'!M26</f>
        <v>0</v>
      </c>
      <c r="N33" s="1">
        <f>'[1]اجمالي التحميلات'!N26</f>
        <v>0</v>
      </c>
      <c r="O33" s="1">
        <f>'[1]اجمالي التحميلات'!O26</f>
        <v>0</v>
      </c>
      <c r="P33" s="1">
        <f>'[1]اجمالي التحميلات'!P26</f>
        <v>0</v>
      </c>
      <c r="Q33" s="1">
        <f>'[1]اجمالي التحميلات'!Q26</f>
        <v>0</v>
      </c>
      <c r="R33" s="1">
        <f>'[1]اجمالي التحميلات'!R26</f>
        <v>0</v>
      </c>
      <c r="S33" s="1">
        <f>'[1]اجمالي التحميلات'!S26</f>
        <v>0</v>
      </c>
      <c r="T33" s="1">
        <f>'[1]اجمالي التحميلات'!T26</f>
        <v>0</v>
      </c>
      <c r="U33" s="1">
        <f>'[1]اجمالي التحميلات'!U26</f>
        <v>0</v>
      </c>
      <c r="V33" s="1">
        <f>'[1]اجمالي التحميلات'!V26</f>
        <v>0</v>
      </c>
      <c r="W33" s="1">
        <f>'[1]اجمالي التحميلات'!W26</f>
        <v>0</v>
      </c>
      <c r="X33" s="1">
        <f>'[1]اجمالي التحميلات'!X26</f>
        <v>0</v>
      </c>
      <c r="Y33" s="1">
        <f>'[1]اجمالي التحميلات'!Y26</f>
        <v>0</v>
      </c>
      <c r="Z33" s="1">
        <f>'[1]اجمالي التحميلات'!Z26</f>
        <v>0</v>
      </c>
      <c r="AA33" s="1">
        <f>'[1]اجمالي التحميلات'!AA26</f>
        <v>0</v>
      </c>
      <c r="AB33" s="1">
        <f>'[1]اجمالي التحميلات'!AB26</f>
        <v>0</v>
      </c>
      <c r="AC33" s="1">
        <f>'[1]اجمالي التحميلات'!AC26</f>
        <v>0</v>
      </c>
      <c r="AD33" s="1">
        <f>'[1]اجمالي التحميلات'!AD26</f>
        <v>0</v>
      </c>
      <c r="AE33" s="1">
        <f>'[1]اجمالي التحميلات'!AE26</f>
        <v>0</v>
      </c>
      <c r="AF33" s="1">
        <f>'[1]اجمالي التحميلات'!AF26</f>
        <v>0</v>
      </c>
      <c r="AG33" s="1">
        <f>'[1]اجمالي التحميلات'!AG26</f>
        <v>0</v>
      </c>
      <c r="AH33" s="1">
        <f>'[1]اجمالي التحميلات'!AH26</f>
        <v>0</v>
      </c>
      <c r="AI33" s="1">
        <f>'[1]اجمالي التحميلات'!AI26</f>
        <v>0</v>
      </c>
      <c r="AJ33" s="1">
        <f>'[1]اجمالي التحميلات'!AJ26</f>
        <v>0</v>
      </c>
      <c r="AK33" s="1">
        <f>'[1]اجمالي التحميلات'!AK26</f>
        <v>0</v>
      </c>
      <c r="AL33" s="1">
        <f>'[1]اجمالي التحميلات'!AL26</f>
        <v>0</v>
      </c>
      <c r="AM33" s="1">
        <f>'[1]اجمالي التحميلات'!AM26</f>
        <v>0</v>
      </c>
      <c r="AN33" s="1">
        <f>'[1]اجمالي التحميلات'!AN26</f>
        <v>0</v>
      </c>
      <c r="AO33" s="1">
        <f>'[1]اجمالي التحميلات'!AO26</f>
        <v>0</v>
      </c>
      <c r="AP33" s="1">
        <f>'[1]اجمالي التحميلات'!AP26</f>
        <v>0</v>
      </c>
      <c r="AQ33" s="1">
        <f>'[1]اجمالي التحميلات'!AQ26</f>
        <v>0</v>
      </c>
      <c r="AR33" s="1">
        <f>'[1]اجمالي التحميلات'!AR26</f>
        <v>0</v>
      </c>
      <c r="AS33" s="1">
        <f>'[1]اجمالي التحميلات'!AS26</f>
        <v>0</v>
      </c>
      <c r="AT33" s="1">
        <f>'[1]اجمالي التحميلات'!AT26</f>
        <v>0</v>
      </c>
      <c r="AU33" s="1">
        <f>'[1]اجمالي التحميلات'!AU26</f>
        <v>0</v>
      </c>
      <c r="AV33" s="1">
        <f>'[1]اجمالي التحميلات'!AV26</f>
        <v>0</v>
      </c>
      <c r="AW33" s="1">
        <f>'[1]اجمالي التحميلات'!AW26</f>
        <v>0</v>
      </c>
      <c r="AX33" s="1">
        <f>'[1]اجمالي التحميلات'!AX26</f>
        <v>0</v>
      </c>
      <c r="AY33" s="1">
        <f>'[1]اجمالي التحميلات'!AY26</f>
        <v>0</v>
      </c>
      <c r="AZ33" s="1">
        <f>'[1]اجمالي التحميلات'!AZ26</f>
        <v>0</v>
      </c>
      <c r="BA33" s="1">
        <f>'[1]اجمالي التحميلات'!BA26</f>
        <v>0</v>
      </c>
      <c r="BB33" s="1">
        <f>'[1]اجمالي التحميلات'!BB26</f>
        <v>0</v>
      </c>
      <c r="BC33" s="1">
        <f>'[1]اجمالي التحميلات'!BC26</f>
        <v>0</v>
      </c>
      <c r="BD33" s="1">
        <f>'[1]اجمالي التحميلات'!BD26</f>
        <v>0</v>
      </c>
      <c r="BE33" s="1">
        <f>'[1]اجمالي التحميلات'!BE26</f>
        <v>0</v>
      </c>
      <c r="BF33" s="1">
        <f>'[1]اجمالي التحميلات'!BF26</f>
        <v>0</v>
      </c>
      <c r="BG33" s="1">
        <f>'[1]اجمالي التحميلات'!BG26</f>
        <v>0</v>
      </c>
      <c r="BH33" s="1">
        <f>'[1]اجمالي التحميلات'!BH26</f>
        <v>0</v>
      </c>
      <c r="BI33" s="1">
        <f>'[1]اجمالي التحميلات'!BI26</f>
        <v>0</v>
      </c>
      <c r="BJ33" s="1">
        <f>'[1]اجمالي التحميلات'!BJ26</f>
        <v>0</v>
      </c>
      <c r="BK33" s="1">
        <f>'[1]اجمالي التحميلات'!BK26</f>
        <v>0</v>
      </c>
      <c r="BL33" s="1">
        <f>'[1]اجمالي التحميلات'!BL26</f>
        <v>0</v>
      </c>
      <c r="BM33" s="1">
        <f>'[1]اجمالي التحميلات'!BM26</f>
        <v>0</v>
      </c>
      <c r="BN33" s="1">
        <f>'[1]اجمالي التحميلات'!BN26</f>
        <v>0</v>
      </c>
    </row>
    <row r="34" spans="1:69" x14ac:dyDescent="0.25">
      <c r="A34" s="50">
        <v>43366</v>
      </c>
      <c r="B34" s="1">
        <f>'[1]اجمالي التحميلات'!B27</f>
        <v>0</v>
      </c>
      <c r="C34" s="1">
        <f>'[1]اجمالي التحميلات'!C27</f>
        <v>0</v>
      </c>
      <c r="D34" s="1">
        <f>'[1]اجمالي التحميلات'!D27</f>
        <v>0</v>
      </c>
      <c r="E34" s="1">
        <f>'[1]اجمالي التحميلات'!E27</f>
        <v>0</v>
      </c>
      <c r="F34" s="1">
        <f>'[1]اجمالي التحميلات'!F27</f>
        <v>0</v>
      </c>
      <c r="G34" s="1">
        <f>'[1]اجمالي التحميلات'!G27</f>
        <v>0</v>
      </c>
      <c r="H34" s="1">
        <f>'[1]اجمالي التحميلات'!H27</f>
        <v>0</v>
      </c>
      <c r="I34" s="1">
        <f>'[1]اجمالي التحميلات'!I27</f>
        <v>0</v>
      </c>
      <c r="J34" s="1">
        <f>'[1]اجمالي التحميلات'!J27</f>
        <v>0</v>
      </c>
      <c r="K34" s="1">
        <f>'[1]اجمالي التحميلات'!K27</f>
        <v>0</v>
      </c>
      <c r="L34" s="1">
        <f>'[1]اجمالي التحميلات'!L27</f>
        <v>0</v>
      </c>
      <c r="M34" s="1">
        <f>'[1]اجمالي التحميلات'!M27</f>
        <v>0</v>
      </c>
      <c r="N34" s="1">
        <f>'[1]اجمالي التحميلات'!N27</f>
        <v>0</v>
      </c>
      <c r="O34" s="1">
        <f>'[1]اجمالي التحميلات'!O27</f>
        <v>0</v>
      </c>
      <c r="P34" s="1">
        <f>'[1]اجمالي التحميلات'!P27</f>
        <v>0</v>
      </c>
      <c r="Q34" s="1">
        <f>'[1]اجمالي التحميلات'!Q27</f>
        <v>0</v>
      </c>
      <c r="R34" s="1">
        <f>'[1]اجمالي التحميلات'!R27</f>
        <v>0</v>
      </c>
      <c r="S34" s="1">
        <f>'[1]اجمالي التحميلات'!S27</f>
        <v>0</v>
      </c>
      <c r="T34" s="1">
        <f>'[1]اجمالي التحميلات'!T27</f>
        <v>0</v>
      </c>
      <c r="U34" s="1">
        <f>'[1]اجمالي التحميلات'!U27</f>
        <v>0</v>
      </c>
      <c r="V34" s="1">
        <f>'[1]اجمالي التحميلات'!V27</f>
        <v>0</v>
      </c>
      <c r="W34" s="1">
        <f>'[1]اجمالي التحميلات'!W27</f>
        <v>0</v>
      </c>
      <c r="X34" s="1">
        <f>'[1]اجمالي التحميلات'!X27</f>
        <v>0</v>
      </c>
      <c r="Y34" s="1">
        <f>'[1]اجمالي التحميلات'!Y27</f>
        <v>0</v>
      </c>
      <c r="Z34" s="1">
        <f>'[1]اجمالي التحميلات'!Z27</f>
        <v>0</v>
      </c>
      <c r="AA34" s="1">
        <f>'[1]اجمالي التحميلات'!AA27</f>
        <v>0</v>
      </c>
      <c r="AB34" s="1">
        <f>'[1]اجمالي التحميلات'!AB27</f>
        <v>0</v>
      </c>
      <c r="AC34" s="1">
        <f>'[1]اجمالي التحميلات'!AC27</f>
        <v>0</v>
      </c>
      <c r="AD34" s="1">
        <f>'[1]اجمالي التحميلات'!AD27</f>
        <v>0</v>
      </c>
      <c r="AE34" s="1">
        <f>'[1]اجمالي التحميلات'!AE27</f>
        <v>0</v>
      </c>
      <c r="AF34" s="1">
        <f>'[1]اجمالي التحميلات'!AF27</f>
        <v>0</v>
      </c>
      <c r="AG34" s="1">
        <f>'[1]اجمالي التحميلات'!AG27</f>
        <v>0</v>
      </c>
      <c r="AH34" s="1">
        <f>'[1]اجمالي التحميلات'!AH27</f>
        <v>0</v>
      </c>
      <c r="AI34" s="1">
        <f>'[1]اجمالي التحميلات'!AI27</f>
        <v>0</v>
      </c>
      <c r="AJ34" s="1">
        <f>'[1]اجمالي التحميلات'!AJ27</f>
        <v>0</v>
      </c>
      <c r="AK34" s="1">
        <f>'[1]اجمالي التحميلات'!AK27</f>
        <v>0</v>
      </c>
      <c r="AL34" s="1">
        <f>'[1]اجمالي التحميلات'!AL27</f>
        <v>0</v>
      </c>
      <c r="AM34" s="1">
        <f>'[1]اجمالي التحميلات'!AM27</f>
        <v>0</v>
      </c>
      <c r="AN34" s="1">
        <f>'[1]اجمالي التحميلات'!AN27</f>
        <v>0</v>
      </c>
      <c r="AO34" s="1">
        <f>'[1]اجمالي التحميلات'!AO27</f>
        <v>0</v>
      </c>
      <c r="AP34" s="1">
        <f>'[1]اجمالي التحميلات'!AP27</f>
        <v>0</v>
      </c>
      <c r="AQ34" s="1">
        <f>'[1]اجمالي التحميلات'!AQ27</f>
        <v>0</v>
      </c>
      <c r="AR34" s="1">
        <f>'[1]اجمالي التحميلات'!AR27</f>
        <v>0</v>
      </c>
      <c r="AS34" s="1">
        <f>'[1]اجمالي التحميلات'!AS27</f>
        <v>0</v>
      </c>
      <c r="AT34" s="1">
        <f>'[1]اجمالي التحميلات'!AT27</f>
        <v>0</v>
      </c>
      <c r="AU34" s="1">
        <f>'[1]اجمالي التحميلات'!AU27</f>
        <v>0</v>
      </c>
      <c r="AV34" s="1">
        <f>'[1]اجمالي التحميلات'!AV27</f>
        <v>0</v>
      </c>
      <c r="AW34" s="1">
        <f>'[1]اجمالي التحميلات'!AW27</f>
        <v>0</v>
      </c>
      <c r="AX34" s="1">
        <f>'[1]اجمالي التحميلات'!AX27</f>
        <v>0</v>
      </c>
      <c r="AY34" s="1">
        <f>'[1]اجمالي التحميلات'!AY27</f>
        <v>0</v>
      </c>
      <c r="AZ34" s="1">
        <f>'[1]اجمالي التحميلات'!AZ27</f>
        <v>0</v>
      </c>
      <c r="BA34" s="1">
        <f>'[1]اجمالي التحميلات'!BA27</f>
        <v>0</v>
      </c>
      <c r="BB34" s="1">
        <f>'[1]اجمالي التحميلات'!BB27</f>
        <v>0</v>
      </c>
      <c r="BC34" s="1">
        <f>'[1]اجمالي التحميلات'!BC27</f>
        <v>0</v>
      </c>
      <c r="BD34" s="1">
        <f>'[1]اجمالي التحميلات'!BD27</f>
        <v>0</v>
      </c>
      <c r="BE34" s="1">
        <f>'[1]اجمالي التحميلات'!BE27</f>
        <v>0</v>
      </c>
      <c r="BF34" s="1">
        <f>'[1]اجمالي التحميلات'!BF27</f>
        <v>0</v>
      </c>
      <c r="BG34" s="1">
        <f>'[1]اجمالي التحميلات'!BG27</f>
        <v>0</v>
      </c>
      <c r="BH34" s="1">
        <f>'[1]اجمالي التحميلات'!BH27</f>
        <v>0</v>
      </c>
      <c r="BI34" s="1">
        <f>'[1]اجمالي التحميلات'!BI27</f>
        <v>0</v>
      </c>
      <c r="BJ34" s="1">
        <f>'[1]اجمالي التحميلات'!BJ27</f>
        <v>0</v>
      </c>
      <c r="BK34" s="1">
        <f>'[1]اجمالي التحميلات'!BK27</f>
        <v>0</v>
      </c>
      <c r="BL34" s="1">
        <f>'[1]اجمالي التحميلات'!BL27</f>
        <v>0</v>
      </c>
      <c r="BM34" s="1">
        <f>'[1]اجمالي التحميلات'!BM27</f>
        <v>0</v>
      </c>
      <c r="BN34" s="1">
        <f>'[1]اجمالي التحميلات'!BN27</f>
        <v>0</v>
      </c>
      <c r="BO34" s="1"/>
      <c r="BP34" s="1"/>
      <c r="BQ34" s="1"/>
    </row>
    <row r="35" spans="1:69" x14ac:dyDescent="0.25">
      <c r="A35" s="50">
        <v>43367</v>
      </c>
      <c r="B35" s="1">
        <f>'[1]اجمالي التحميلات'!B28</f>
        <v>0</v>
      </c>
      <c r="C35" s="1">
        <f>'[1]اجمالي التحميلات'!C28</f>
        <v>0</v>
      </c>
      <c r="D35" s="1">
        <f>'[1]اجمالي التحميلات'!D28</f>
        <v>0</v>
      </c>
      <c r="E35" s="1">
        <f>'[1]اجمالي التحميلات'!E28</f>
        <v>0</v>
      </c>
      <c r="F35" s="1">
        <f>'[1]اجمالي التحميلات'!F28</f>
        <v>0</v>
      </c>
      <c r="G35" s="1">
        <f>'[1]اجمالي التحميلات'!G28</f>
        <v>0</v>
      </c>
      <c r="H35" s="1">
        <f>'[1]اجمالي التحميلات'!H28</f>
        <v>0</v>
      </c>
      <c r="I35" s="1">
        <f>'[1]اجمالي التحميلات'!I28</f>
        <v>0</v>
      </c>
      <c r="J35" s="1">
        <f>'[1]اجمالي التحميلات'!J28</f>
        <v>0</v>
      </c>
      <c r="K35" s="1">
        <f>'[1]اجمالي التحميلات'!K28</f>
        <v>0</v>
      </c>
      <c r="L35" s="1">
        <f>'[1]اجمالي التحميلات'!L28</f>
        <v>0</v>
      </c>
      <c r="M35" s="1">
        <f>'[1]اجمالي التحميلات'!M28</f>
        <v>0</v>
      </c>
      <c r="N35" s="1">
        <f>'[1]اجمالي التحميلات'!N28</f>
        <v>0</v>
      </c>
      <c r="O35" s="1">
        <f>'[1]اجمالي التحميلات'!O28</f>
        <v>0</v>
      </c>
      <c r="P35" s="1">
        <f>'[1]اجمالي التحميلات'!P28</f>
        <v>0</v>
      </c>
      <c r="Q35" s="1">
        <f>'[1]اجمالي التحميلات'!Q28</f>
        <v>0</v>
      </c>
      <c r="R35" s="1">
        <f>'[1]اجمالي التحميلات'!R28</f>
        <v>0</v>
      </c>
      <c r="S35" s="1">
        <f>'[1]اجمالي التحميلات'!S28</f>
        <v>0</v>
      </c>
      <c r="T35" s="1">
        <f>'[1]اجمالي التحميلات'!T28</f>
        <v>0</v>
      </c>
      <c r="U35" s="1">
        <f>'[1]اجمالي التحميلات'!U28</f>
        <v>0</v>
      </c>
      <c r="V35" s="1">
        <f>'[1]اجمالي التحميلات'!V28</f>
        <v>0</v>
      </c>
      <c r="W35" s="1">
        <f>'[1]اجمالي التحميلات'!W28</f>
        <v>0</v>
      </c>
      <c r="X35" s="1">
        <f>'[1]اجمالي التحميلات'!X28</f>
        <v>0</v>
      </c>
      <c r="Y35" s="1">
        <f>'[1]اجمالي التحميلات'!Y28</f>
        <v>0</v>
      </c>
      <c r="Z35" s="1">
        <f>'[1]اجمالي التحميلات'!Z28</f>
        <v>0</v>
      </c>
      <c r="AA35" s="1">
        <f>'[1]اجمالي التحميلات'!AA28</f>
        <v>0</v>
      </c>
      <c r="AB35" s="1">
        <f>'[1]اجمالي التحميلات'!AB28</f>
        <v>0</v>
      </c>
      <c r="AC35" s="1">
        <f>'[1]اجمالي التحميلات'!AC28</f>
        <v>0</v>
      </c>
      <c r="AD35" s="1">
        <f>'[1]اجمالي التحميلات'!AD28</f>
        <v>0</v>
      </c>
      <c r="AE35" s="1">
        <f>'[1]اجمالي التحميلات'!AE28</f>
        <v>0</v>
      </c>
      <c r="AF35" s="1">
        <f>'[1]اجمالي التحميلات'!AF28</f>
        <v>0</v>
      </c>
      <c r="AG35" s="1">
        <f>'[1]اجمالي التحميلات'!AG28</f>
        <v>0</v>
      </c>
      <c r="AH35" s="1">
        <f>'[1]اجمالي التحميلات'!AH28</f>
        <v>0</v>
      </c>
      <c r="AI35" s="1">
        <f>'[1]اجمالي التحميلات'!AI28</f>
        <v>0</v>
      </c>
      <c r="AJ35" s="1">
        <f>'[1]اجمالي التحميلات'!AJ28</f>
        <v>0</v>
      </c>
      <c r="AK35" s="1">
        <f>'[1]اجمالي التحميلات'!AK28</f>
        <v>0</v>
      </c>
      <c r="AL35" s="1">
        <f>'[1]اجمالي التحميلات'!AL28</f>
        <v>0</v>
      </c>
      <c r="AM35" s="1">
        <f>'[1]اجمالي التحميلات'!AM28</f>
        <v>0</v>
      </c>
      <c r="AN35" s="1">
        <f>'[1]اجمالي التحميلات'!AN28</f>
        <v>0</v>
      </c>
      <c r="AO35" s="1">
        <f>'[1]اجمالي التحميلات'!AO28</f>
        <v>0</v>
      </c>
      <c r="AP35" s="1">
        <f>'[1]اجمالي التحميلات'!AP28</f>
        <v>0</v>
      </c>
      <c r="AQ35" s="1">
        <f>'[1]اجمالي التحميلات'!AQ28</f>
        <v>0</v>
      </c>
      <c r="AR35" s="1">
        <f>'[1]اجمالي التحميلات'!AR28</f>
        <v>0</v>
      </c>
      <c r="AS35" s="1">
        <f>'[1]اجمالي التحميلات'!AS28</f>
        <v>0</v>
      </c>
      <c r="AT35" s="1">
        <f>'[1]اجمالي التحميلات'!AT28</f>
        <v>0</v>
      </c>
      <c r="AU35" s="1">
        <f>'[1]اجمالي التحميلات'!AU28</f>
        <v>0</v>
      </c>
      <c r="AV35" s="1">
        <f>'[1]اجمالي التحميلات'!AV28</f>
        <v>0</v>
      </c>
      <c r="AW35" s="1">
        <f>'[1]اجمالي التحميلات'!AW28</f>
        <v>0</v>
      </c>
      <c r="AX35" s="1">
        <f>'[1]اجمالي التحميلات'!AX28</f>
        <v>0</v>
      </c>
      <c r="AY35" s="1">
        <f>'[1]اجمالي التحميلات'!AY28</f>
        <v>0</v>
      </c>
      <c r="AZ35" s="1">
        <f>'[1]اجمالي التحميلات'!AZ28</f>
        <v>0</v>
      </c>
      <c r="BA35" s="1">
        <f>'[1]اجمالي التحميلات'!BA28</f>
        <v>0</v>
      </c>
      <c r="BB35" s="1">
        <f>'[1]اجمالي التحميلات'!BB28</f>
        <v>0</v>
      </c>
      <c r="BC35" s="1">
        <f>'[1]اجمالي التحميلات'!BC28</f>
        <v>0</v>
      </c>
      <c r="BD35" s="1">
        <f>'[1]اجمالي التحميلات'!BD28</f>
        <v>0</v>
      </c>
      <c r="BE35" s="1">
        <f>'[1]اجمالي التحميلات'!BE28</f>
        <v>0</v>
      </c>
      <c r="BF35" s="1">
        <f>'[1]اجمالي التحميلات'!BF28</f>
        <v>0</v>
      </c>
      <c r="BG35" s="1">
        <f>'[1]اجمالي التحميلات'!BG28</f>
        <v>0</v>
      </c>
      <c r="BH35" s="1">
        <f>'[1]اجمالي التحميلات'!BH28</f>
        <v>0</v>
      </c>
      <c r="BI35" s="1">
        <f>'[1]اجمالي التحميلات'!BI28</f>
        <v>0</v>
      </c>
      <c r="BJ35" s="1">
        <f>'[1]اجمالي التحميلات'!BJ28</f>
        <v>0</v>
      </c>
      <c r="BK35" s="1">
        <f>'[1]اجمالي التحميلات'!BK28</f>
        <v>0</v>
      </c>
      <c r="BL35" s="1">
        <f>'[1]اجمالي التحميلات'!BL28</f>
        <v>0</v>
      </c>
      <c r="BM35" s="1">
        <f>'[1]اجمالي التحميلات'!BM28</f>
        <v>0</v>
      </c>
      <c r="BN35" s="1">
        <f>'[1]اجمالي التحميلات'!BN28</f>
        <v>0</v>
      </c>
      <c r="BO35" s="1"/>
      <c r="BP35" s="1"/>
      <c r="BQ35" s="1"/>
    </row>
    <row r="36" spans="1:69" x14ac:dyDescent="0.25">
      <c r="A36" s="50">
        <v>43368</v>
      </c>
      <c r="B36" s="1">
        <f>'[1]اجمالي التحميلات'!B29</f>
        <v>0</v>
      </c>
      <c r="C36" s="1">
        <f>'[1]اجمالي التحميلات'!C29</f>
        <v>0</v>
      </c>
      <c r="D36" s="1">
        <f>'[1]اجمالي التحميلات'!D29</f>
        <v>0</v>
      </c>
      <c r="E36" s="1">
        <f>'[1]اجمالي التحميلات'!E29</f>
        <v>0</v>
      </c>
      <c r="F36" s="1">
        <f>'[1]اجمالي التحميلات'!F29</f>
        <v>0</v>
      </c>
      <c r="G36" s="1">
        <f>'[1]اجمالي التحميلات'!G29</f>
        <v>0</v>
      </c>
      <c r="H36" s="1">
        <f>'[1]اجمالي التحميلات'!H29</f>
        <v>0</v>
      </c>
      <c r="I36" s="1">
        <f>'[1]اجمالي التحميلات'!I29</f>
        <v>0</v>
      </c>
      <c r="J36" s="1">
        <f>'[1]اجمالي التحميلات'!J29</f>
        <v>0</v>
      </c>
      <c r="K36" s="1">
        <f>'[1]اجمالي التحميلات'!K29</f>
        <v>0</v>
      </c>
      <c r="L36" s="1">
        <f>'[1]اجمالي التحميلات'!L29</f>
        <v>0</v>
      </c>
      <c r="M36" s="1">
        <f>'[1]اجمالي التحميلات'!M29</f>
        <v>0</v>
      </c>
      <c r="N36" s="1">
        <f>'[1]اجمالي التحميلات'!N29</f>
        <v>0</v>
      </c>
      <c r="O36" s="1">
        <f>'[1]اجمالي التحميلات'!O29</f>
        <v>0</v>
      </c>
      <c r="P36" s="1">
        <f>'[1]اجمالي التحميلات'!P29</f>
        <v>0</v>
      </c>
      <c r="Q36" s="1">
        <f>'[1]اجمالي التحميلات'!Q29</f>
        <v>0</v>
      </c>
      <c r="R36" s="1">
        <f>'[1]اجمالي التحميلات'!R29</f>
        <v>0</v>
      </c>
      <c r="S36" s="1">
        <f>'[1]اجمالي التحميلات'!S29</f>
        <v>0</v>
      </c>
      <c r="T36" s="1">
        <f>'[1]اجمالي التحميلات'!T29</f>
        <v>0</v>
      </c>
      <c r="U36" s="1">
        <f>'[1]اجمالي التحميلات'!U29</f>
        <v>0</v>
      </c>
      <c r="V36" s="1">
        <f>'[1]اجمالي التحميلات'!V29</f>
        <v>0</v>
      </c>
      <c r="W36" s="1">
        <f>'[1]اجمالي التحميلات'!W29</f>
        <v>0</v>
      </c>
      <c r="X36" s="1">
        <f>'[1]اجمالي التحميلات'!X29</f>
        <v>0</v>
      </c>
      <c r="Y36" s="1">
        <f>'[1]اجمالي التحميلات'!Y29</f>
        <v>0</v>
      </c>
      <c r="Z36" s="1">
        <f>'[1]اجمالي التحميلات'!Z29</f>
        <v>0</v>
      </c>
      <c r="AA36" s="1">
        <f>'[1]اجمالي التحميلات'!AA29</f>
        <v>0</v>
      </c>
      <c r="AB36" s="1">
        <f>'[1]اجمالي التحميلات'!AB29</f>
        <v>0</v>
      </c>
      <c r="AC36" s="1">
        <f>'[1]اجمالي التحميلات'!AC29</f>
        <v>0</v>
      </c>
      <c r="AD36" s="1">
        <f>'[1]اجمالي التحميلات'!AD29</f>
        <v>0</v>
      </c>
      <c r="AE36" s="1">
        <f>'[1]اجمالي التحميلات'!AE29</f>
        <v>0</v>
      </c>
      <c r="AF36" s="1">
        <f>'[1]اجمالي التحميلات'!AF29</f>
        <v>0</v>
      </c>
      <c r="AG36" s="1">
        <f>'[1]اجمالي التحميلات'!AG29</f>
        <v>0</v>
      </c>
      <c r="AH36" s="1">
        <f>'[1]اجمالي التحميلات'!AH29</f>
        <v>0</v>
      </c>
      <c r="AI36" s="1">
        <f>'[1]اجمالي التحميلات'!AI29</f>
        <v>0</v>
      </c>
      <c r="AJ36" s="1">
        <f>'[1]اجمالي التحميلات'!AJ29</f>
        <v>0</v>
      </c>
      <c r="AK36" s="1">
        <f>'[1]اجمالي التحميلات'!AK29</f>
        <v>0</v>
      </c>
      <c r="AL36" s="1">
        <f>'[1]اجمالي التحميلات'!AL29</f>
        <v>0</v>
      </c>
      <c r="AM36" s="1">
        <f>'[1]اجمالي التحميلات'!AM29</f>
        <v>0</v>
      </c>
      <c r="AN36" s="1">
        <f>'[1]اجمالي التحميلات'!AN29</f>
        <v>0</v>
      </c>
      <c r="AO36" s="1">
        <f>'[1]اجمالي التحميلات'!AO29</f>
        <v>0</v>
      </c>
      <c r="AP36" s="1">
        <f>'[1]اجمالي التحميلات'!AP29</f>
        <v>0</v>
      </c>
      <c r="AQ36" s="1">
        <f>'[1]اجمالي التحميلات'!AQ29</f>
        <v>0</v>
      </c>
      <c r="AR36" s="1">
        <f>'[1]اجمالي التحميلات'!AR29</f>
        <v>0</v>
      </c>
      <c r="AS36" s="1">
        <f>'[1]اجمالي التحميلات'!AS29</f>
        <v>0</v>
      </c>
      <c r="AT36" s="1">
        <f>'[1]اجمالي التحميلات'!AT29</f>
        <v>0</v>
      </c>
      <c r="AU36" s="1">
        <f>'[1]اجمالي التحميلات'!AU29</f>
        <v>0</v>
      </c>
      <c r="AV36" s="1">
        <f>'[1]اجمالي التحميلات'!AV29</f>
        <v>0</v>
      </c>
      <c r="AW36" s="1">
        <f>'[1]اجمالي التحميلات'!AW29</f>
        <v>0</v>
      </c>
      <c r="AX36" s="1">
        <f>'[1]اجمالي التحميلات'!AX29</f>
        <v>0</v>
      </c>
      <c r="AY36" s="1">
        <f>'[1]اجمالي التحميلات'!AY29</f>
        <v>0</v>
      </c>
      <c r="AZ36" s="1">
        <f>'[1]اجمالي التحميلات'!AZ29</f>
        <v>0</v>
      </c>
      <c r="BA36" s="1">
        <f>'[1]اجمالي التحميلات'!BA29</f>
        <v>0</v>
      </c>
      <c r="BB36" s="1">
        <f>'[1]اجمالي التحميلات'!BB29</f>
        <v>0</v>
      </c>
      <c r="BC36" s="1">
        <f>'[1]اجمالي التحميلات'!BC29</f>
        <v>0</v>
      </c>
      <c r="BD36" s="1">
        <f>'[1]اجمالي التحميلات'!BD29</f>
        <v>0</v>
      </c>
      <c r="BE36" s="1">
        <f>'[1]اجمالي التحميلات'!BE29</f>
        <v>0</v>
      </c>
      <c r="BF36" s="1">
        <f>'[1]اجمالي التحميلات'!BF29</f>
        <v>0</v>
      </c>
      <c r="BG36" s="1">
        <f>'[1]اجمالي التحميلات'!BG29</f>
        <v>0</v>
      </c>
      <c r="BH36" s="1">
        <f>'[1]اجمالي التحميلات'!BH29</f>
        <v>0</v>
      </c>
      <c r="BI36" s="1">
        <f>'[1]اجمالي التحميلات'!BI29</f>
        <v>0</v>
      </c>
      <c r="BJ36" s="1">
        <f>'[1]اجمالي التحميلات'!BJ29</f>
        <v>0</v>
      </c>
      <c r="BK36" s="1">
        <f>'[1]اجمالي التحميلات'!BK29</f>
        <v>0</v>
      </c>
      <c r="BL36" s="1">
        <f>'[1]اجمالي التحميلات'!BL29</f>
        <v>0</v>
      </c>
      <c r="BM36" s="1">
        <f>'[1]اجمالي التحميلات'!BM29</f>
        <v>0</v>
      </c>
      <c r="BN36" s="1">
        <f>'[1]اجمالي التحميلات'!BN29</f>
        <v>0</v>
      </c>
      <c r="BO36" s="1"/>
      <c r="BP36" s="1"/>
      <c r="BQ36" s="1"/>
    </row>
    <row r="37" spans="1:69" x14ac:dyDescent="0.25">
      <c r="A37" s="50">
        <v>43369</v>
      </c>
      <c r="B37" s="1">
        <f>'[1]اجمالي التحميلات'!B30</f>
        <v>0</v>
      </c>
      <c r="C37" s="1">
        <f>'[1]اجمالي التحميلات'!C30</f>
        <v>0</v>
      </c>
      <c r="D37" s="1">
        <f>'[1]اجمالي التحميلات'!D30</f>
        <v>0</v>
      </c>
      <c r="E37" s="1">
        <f>'[1]اجمالي التحميلات'!E30</f>
        <v>0</v>
      </c>
      <c r="F37" s="1">
        <f>'[1]اجمالي التحميلات'!F30</f>
        <v>0</v>
      </c>
      <c r="G37" s="1">
        <f>'[1]اجمالي التحميلات'!G30</f>
        <v>0</v>
      </c>
      <c r="H37" s="1">
        <f>'[1]اجمالي التحميلات'!H30</f>
        <v>0</v>
      </c>
      <c r="I37" s="1">
        <f>'[1]اجمالي التحميلات'!I30</f>
        <v>0</v>
      </c>
      <c r="J37" s="1">
        <f>'[1]اجمالي التحميلات'!J30</f>
        <v>0</v>
      </c>
      <c r="K37" s="1">
        <f>'[1]اجمالي التحميلات'!K30</f>
        <v>0</v>
      </c>
      <c r="L37" s="1">
        <f>'[1]اجمالي التحميلات'!L30</f>
        <v>0</v>
      </c>
      <c r="M37" s="1">
        <f>'[1]اجمالي التحميلات'!M30</f>
        <v>0</v>
      </c>
      <c r="N37" s="1">
        <f>'[1]اجمالي التحميلات'!N30</f>
        <v>0</v>
      </c>
      <c r="O37" s="1">
        <f>'[1]اجمالي التحميلات'!O30</f>
        <v>0</v>
      </c>
      <c r="P37" s="1">
        <f>'[1]اجمالي التحميلات'!P30</f>
        <v>0</v>
      </c>
      <c r="Q37" s="1">
        <f>'[1]اجمالي التحميلات'!Q30</f>
        <v>0</v>
      </c>
      <c r="R37" s="1">
        <f>'[1]اجمالي التحميلات'!R30</f>
        <v>0</v>
      </c>
      <c r="S37" s="1">
        <f>'[1]اجمالي التحميلات'!S30</f>
        <v>0</v>
      </c>
      <c r="T37" s="1">
        <f>'[1]اجمالي التحميلات'!T30</f>
        <v>0</v>
      </c>
      <c r="U37" s="1">
        <f>'[1]اجمالي التحميلات'!U30</f>
        <v>0</v>
      </c>
      <c r="V37" s="1">
        <f>'[1]اجمالي التحميلات'!V30</f>
        <v>0</v>
      </c>
      <c r="W37" s="1">
        <f>'[1]اجمالي التحميلات'!W30</f>
        <v>0</v>
      </c>
      <c r="X37" s="1">
        <f>'[1]اجمالي التحميلات'!X30</f>
        <v>0</v>
      </c>
      <c r="Y37" s="1">
        <f>'[1]اجمالي التحميلات'!Y30</f>
        <v>0</v>
      </c>
      <c r="Z37" s="1">
        <f>'[1]اجمالي التحميلات'!Z30</f>
        <v>0</v>
      </c>
      <c r="AA37" s="1">
        <f>'[1]اجمالي التحميلات'!AA30</f>
        <v>0</v>
      </c>
      <c r="AB37" s="1">
        <f>'[1]اجمالي التحميلات'!AB30</f>
        <v>0</v>
      </c>
      <c r="AC37" s="1">
        <f>'[1]اجمالي التحميلات'!AC30</f>
        <v>0</v>
      </c>
      <c r="AD37" s="1">
        <f>'[1]اجمالي التحميلات'!AD30</f>
        <v>0</v>
      </c>
      <c r="AE37" s="1">
        <f>'[1]اجمالي التحميلات'!AE30</f>
        <v>0</v>
      </c>
      <c r="AF37" s="1">
        <f>'[1]اجمالي التحميلات'!AF30</f>
        <v>0</v>
      </c>
      <c r="AG37" s="1">
        <f>'[1]اجمالي التحميلات'!AG30</f>
        <v>0</v>
      </c>
      <c r="AH37" s="1">
        <f>'[1]اجمالي التحميلات'!AH30</f>
        <v>0</v>
      </c>
      <c r="AI37" s="1">
        <f>'[1]اجمالي التحميلات'!AI30</f>
        <v>0</v>
      </c>
      <c r="AJ37" s="1">
        <f>'[1]اجمالي التحميلات'!AJ30</f>
        <v>0</v>
      </c>
      <c r="AK37" s="1">
        <f>'[1]اجمالي التحميلات'!AK30</f>
        <v>0</v>
      </c>
      <c r="AL37" s="1">
        <f>'[1]اجمالي التحميلات'!AL30</f>
        <v>0</v>
      </c>
      <c r="AM37" s="1">
        <f>'[1]اجمالي التحميلات'!AM30</f>
        <v>0</v>
      </c>
      <c r="AN37" s="1">
        <f>'[1]اجمالي التحميلات'!AN30</f>
        <v>0</v>
      </c>
      <c r="AO37" s="1">
        <f>'[1]اجمالي التحميلات'!AO30</f>
        <v>0</v>
      </c>
      <c r="AP37" s="1">
        <f>'[1]اجمالي التحميلات'!AP30</f>
        <v>0</v>
      </c>
      <c r="AQ37" s="1">
        <f>'[1]اجمالي التحميلات'!AQ30</f>
        <v>0</v>
      </c>
      <c r="AR37" s="1">
        <f>'[1]اجمالي التحميلات'!AR30</f>
        <v>0</v>
      </c>
      <c r="AS37" s="1">
        <f>'[1]اجمالي التحميلات'!AS30</f>
        <v>0</v>
      </c>
      <c r="AT37" s="1">
        <f>'[1]اجمالي التحميلات'!AT30</f>
        <v>0</v>
      </c>
      <c r="AU37" s="1">
        <f>'[1]اجمالي التحميلات'!AU30</f>
        <v>0</v>
      </c>
      <c r="AV37" s="1">
        <f>'[1]اجمالي التحميلات'!AV30</f>
        <v>0</v>
      </c>
      <c r="AW37" s="1">
        <f>'[1]اجمالي التحميلات'!AW30</f>
        <v>0</v>
      </c>
      <c r="AX37" s="1">
        <f>'[1]اجمالي التحميلات'!AX30</f>
        <v>0</v>
      </c>
      <c r="AY37" s="1">
        <f>'[1]اجمالي التحميلات'!AY30</f>
        <v>0</v>
      </c>
      <c r="AZ37" s="1">
        <f>'[1]اجمالي التحميلات'!AZ30</f>
        <v>0</v>
      </c>
      <c r="BA37" s="1">
        <f>'[1]اجمالي التحميلات'!BA30</f>
        <v>0</v>
      </c>
      <c r="BB37" s="1">
        <f>'[1]اجمالي التحميلات'!BB30</f>
        <v>0</v>
      </c>
      <c r="BC37" s="1">
        <f>'[1]اجمالي التحميلات'!BC30</f>
        <v>0</v>
      </c>
      <c r="BD37" s="1">
        <f>'[1]اجمالي التحميلات'!BD30</f>
        <v>0</v>
      </c>
      <c r="BE37" s="1">
        <f>'[1]اجمالي التحميلات'!BE30</f>
        <v>0</v>
      </c>
      <c r="BF37" s="1">
        <f>'[1]اجمالي التحميلات'!BF30</f>
        <v>0</v>
      </c>
      <c r="BG37" s="1">
        <f>'[1]اجمالي التحميلات'!BG30</f>
        <v>0</v>
      </c>
      <c r="BH37" s="1">
        <f>'[1]اجمالي التحميلات'!BH30</f>
        <v>0</v>
      </c>
      <c r="BI37" s="1">
        <f>'[1]اجمالي التحميلات'!BI30</f>
        <v>0</v>
      </c>
      <c r="BJ37" s="1">
        <f>'[1]اجمالي التحميلات'!BJ30</f>
        <v>0</v>
      </c>
      <c r="BK37" s="1">
        <f>'[1]اجمالي التحميلات'!BK30</f>
        <v>0</v>
      </c>
      <c r="BL37" s="1">
        <f>'[1]اجمالي التحميلات'!BL30</f>
        <v>0</v>
      </c>
      <c r="BM37" s="1">
        <f>'[1]اجمالي التحميلات'!BM30</f>
        <v>0</v>
      </c>
      <c r="BN37" s="1">
        <f>'[1]اجمالي التحميلات'!BN30</f>
        <v>0</v>
      </c>
      <c r="BO37" s="1"/>
      <c r="BP37" s="1"/>
      <c r="BQ37" s="1"/>
    </row>
    <row r="38" spans="1:69" x14ac:dyDescent="0.25">
      <c r="A38" s="50">
        <v>43370</v>
      </c>
      <c r="B38" s="1">
        <f>'[1]اجمالي التحميلات'!B31</f>
        <v>0</v>
      </c>
      <c r="C38" s="1">
        <f>'[1]اجمالي التحميلات'!C31</f>
        <v>0</v>
      </c>
      <c r="D38" s="1">
        <f>'[1]اجمالي التحميلات'!D31</f>
        <v>0</v>
      </c>
      <c r="E38" s="1">
        <f>'[1]اجمالي التحميلات'!E31</f>
        <v>0</v>
      </c>
      <c r="F38" s="1">
        <f>'[1]اجمالي التحميلات'!F31</f>
        <v>0</v>
      </c>
      <c r="G38" s="1">
        <f>'[1]اجمالي التحميلات'!G31</f>
        <v>0</v>
      </c>
      <c r="H38" s="1">
        <f>'[1]اجمالي التحميلات'!H31</f>
        <v>0</v>
      </c>
      <c r="I38" s="1">
        <f>'[1]اجمالي التحميلات'!I31</f>
        <v>0</v>
      </c>
      <c r="J38" s="1">
        <f>'[1]اجمالي التحميلات'!J31</f>
        <v>0</v>
      </c>
      <c r="K38" s="1">
        <f>'[1]اجمالي التحميلات'!K31</f>
        <v>0</v>
      </c>
      <c r="L38" s="1">
        <f>'[1]اجمالي التحميلات'!L31</f>
        <v>0</v>
      </c>
      <c r="M38" s="1">
        <f>'[1]اجمالي التحميلات'!M31</f>
        <v>0</v>
      </c>
      <c r="N38" s="1">
        <f>'[1]اجمالي التحميلات'!N31</f>
        <v>0</v>
      </c>
      <c r="O38" s="1">
        <f>'[1]اجمالي التحميلات'!O31</f>
        <v>0</v>
      </c>
      <c r="P38" s="1">
        <f>'[1]اجمالي التحميلات'!P31</f>
        <v>0</v>
      </c>
      <c r="Q38" s="1">
        <f>'[1]اجمالي التحميلات'!Q31</f>
        <v>0</v>
      </c>
      <c r="R38" s="1">
        <f>'[1]اجمالي التحميلات'!R31</f>
        <v>0</v>
      </c>
      <c r="S38" s="1">
        <f>'[1]اجمالي التحميلات'!S31</f>
        <v>0</v>
      </c>
      <c r="T38" s="1">
        <f>'[1]اجمالي التحميلات'!T31</f>
        <v>0</v>
      </c>
      <c r="U38" s="1">
        <f>'[1]اجمالي التحميلات'!U31</f>
        <v>0</v>
      </c>
      <c r="V38" s="1">
        <f>'[1]اجمالي التحميلات'!V31</f>
        <v>0</v>
      </c>
      <c r="W38" s="1">
        <f>'[1]اجمالي التحميلات'!W31</f>
        <v>0</v>
      </c>
      <c r="X38" s="1">
        <f>'[1]اجمالي التحميلات'!X31</f>
        <v>0</v>
      </c>
      <c r="Y38" s="1">
        <f>'[1]اجمالي التحميلات'!Y31</f>
        <v>0</v>
      </c>
      <c r="Z38" s="1">
        <f>'[1]اجمالي التحميلات'!Z31</f>
        <v>0</v>
      </c>
      <c r="AA38" s="1">
        <f>'[1]اجمالي التحميلات'!AA31</f>
        <v>0</v>
      </c>
      <c r="AB38" s="1">
        <f>'[1]اجمالي التحميلات'!AB31</f>
        <v>0</v>
      </c>
      <c r="AC38" s="1">
        <f>'[1]اجمالي التحميلات'!AC31</f>
        <v>0</v>
      </c>
      <c r="AD38" s="1">
        <f>'[1]اجمالي التحميلات'!AD31</f>
        <v>0</v>
      </c>
      <c r="AE38" s="1">
        <f>'[1]اجمالي التحميلات'!AE31</f>
        <v>0</v>
      </c>
      <c r="AF38" s="1">
        <f>'[1]اجمالي التحميلات'!AF31</f>
        <v>0</v>
      </c>
      <c r="AG38" s="1">
        <f>'[1]اجمالي التحميلات'!AG31</f>
        <v>0</v>
      </c>
      <c r="AH38" s="1">
        <f>'[1]اجمالي التحميلات'!AH31</f>
        <v>0</v>
      </c>
      <c r="AI38" s="1">
        <f>'[1]اجمالي التحميلات'!AI31</f>
        <v>0</v>
      </c>
      <c r="AJ38" s="1">
        <f>'[1]اجمالي التحميلات'!AJ31</f>
        <v>0</v>
      </c>
      <c r="AK38" s="1">
        <f>'[1]اجمالي التحميلات'!AK31</f>
        <v>0</v>
      </c>
      <c r="AL38" s="1">
        <f>'[1]اجمالي التحميلات'!AL31</f>
        <v>0</v>
      </c>
      <c r="AM38" s="1">
        <f>'[1]اجمالي التحميلات'!AM31</f>
        <v>0</v>
      </c>
      <c r="AN38" s="1">
        <f>'[1]اجمالي التحميلات'!AN31</f>
        <v>0</v>
      </c>
      <c r="AO38" s="1">
        <f>'[1]اجمالي التحميلات'!AO31</f>
        <v>0</v>
      </c>
      <c r="AP38" s="1">
        <f>'[1]اجمالي التحميلات'!AP31</f>
        <v>0</v>
      </c>
      <c r="AQ38" s="1">
        <f>'[1]اجمالي التحميلات'!AQ31</f>
        <v>0</v>
      </c>
      <c r="AR38" s="1">
        <f>'[1]اجمالي التحميلات'!AR31</f>
        <v>0</v>
      </c>
      <c r="AS38" s="1">
        <f>'[1]اجمالي التحميلات'!AS31</f>
        <v>0</v>
      </c>
      <c r="AT38" s="1">
        <f>'[1]اجمالي التحميلات'!AT31</f>
        <v>0</v>
      </c>
      <c r="AU38" s="1">
        <f>'[1]اجمالي التحميلات'!AU31</f>
        <v>0</v>
      </c>
      <c r="AV38" s="1">
        <f>'[1]اجمالي التحميلات'!AV31</f>
        <v>0</v>
      </c>
      <c r="AW38" s="1">
        <f>'[1]اجمالي التحميلات'!AW31</f>
        <v>0</v>
      </c>
      <c r="AX38" s="1">
        <f>'[1]اجمالي التحميلات'!AX31</f>
        <v>0</v>
      </c>
      <c r="AY38" s="1">
        <f>'[1]اجمالي التحميلات'!AY31</f>
        <v>0</v>
      </c>
      <c r="AZ38" s="1">
        <f>'[1]اجمالي التحميلات'!AZ31</f>
        <v>0</v>
      </c>
      <c r="BA38" s="1">
        <f>'[1]اجمالي التحميلات'!BA31</f>
        <v>0</v>
      </c>
      <c r="BB38" s="1">
        <f>'[1]اجمالي التحميلات'!BB31</f>
        <v>0</v>
      </c>
      <c r="BC38" s="1">
        <f>'[1]اجمالي التحميلات'!BC31</f>
        <v>0</v>
      </c>
      <c r="BD38" s="1">
        <f>'[1]اجمالي التحميلات'!BD31</f>
        <v>0</v>
      </c>
      <c r="BE38" s="1">
        <f>'[1]اجمالي التحميلات'!BE31</f>
        <v>0</v>
      </c>
      <c r="BF38" s="1">
        <f>'[1]اجمالي التحميلات'!BF31</f>
        <v>0</v>
      </c>
      <c r="BG38" s="1">
        <f>'[1]اجمالي التحميلات'!BG31</f>
        <v>0</v>
      </c>
      <c r="BH38" s="1">
        <f>'[1]اجمالي التحميلات'!BH31</f>
        <v>0</v>
      </c>
      <c r="BI38" s="1">
        <f>'[1]اجمالي التحميلات'!BI31</f>
        <v>0</v>
      </c>
      <c r="BJ38" s="1">
        <f>'[1]اجمالي التحميلات'!BJ31</f>
        <v>0</v>
      </c>
      <c r="BK38" s="1">
        <f>'[1]اجمالي التحميلات'!BK31</f>
        <v>0</v>
      </c>
      <c r="BL38" s="1">
        <f>'[1]اجمالي التحميلات'!BL31</f>
        <v>0</v>
      </c>
      <c r="BM38" s="1">
        <f>'[1]اجمالي التحميلات'!BM31</f>
        <v>0</v>
      </c>
      <c r="BN38" s="1">
        <f>'[1]اجمالي التحميلات'!BN31</f>
        <v>0</v>
      </c>
      <c r="BO38" s="1"/>
      <c r="BP38" s="1"/>
      <c r="BQ38" s="1"/>
    </row>
    <row r="39" spans="1:69" x14ac:dyDescent="0.25">
      <c r="A39" s="50">
        <v>43371</v>
      </c>
      <c r="B39" s="1">
        <f>'[1]اجمالي التحميلات'!B32</f>
        <v>0</v>
      </c>
      <c r="C39" s="1">
        <f>'[1]اجمالي التحميلات'!C32</f>
        <v>0</v>
      </c>
      <c r="D39" s="1">
        <f>'[1]اجمالي التحميلات'!D32</f>
        <v>0</v>
      </c>
      <c r="E39" s="1">
        <f>'[1]اجمالي التحميلات'!E32</f>
        <v>0</v>
      </c>
      <c r="F39" s="1">
        <f>'[1]اجمالي التحميلات'!F32</f>
        <v>0</v>
      </c>
      <c r="G39" s="1">
        <f>'[1]اجمالي التحميلات'!G32</f>
        <v>0</v>
      </c>
      <c r="H39" s="1">
        <f>'[1]اجمالي التحميلات'!H32</f>
        <v>0</v>
      </c>
      <c r="I39" s="1">
        <f>'[1]اجمالي التحميلات'!I32</f>
        <v>0</v>
      </c>
      <c r="J39" s="1">
        <f>'[1]اجمالي التحميلات'!J32</f>
        <v>0</v>
      </c>
      <c r="K39" s="1">
        <f>'[1]اجمالي التحميلات'!K32</f>
        <v>0</v>
      </c>
      <c r="L39" s="1">
        <f>'[1]اجمالي التحميلات'!L32</f>
        <v>0</v>
      </c>
      <c r="M39" s="1">
        <f>'[1]اجمالي التحميلات'!M32</f>
        <v>0</v>
      </c>
      <c r="N39" s="1">
        <f>'[1]اجمالي التحميلات'!N32</f>
        <v>0</v>
      </c>
      <c r="O39" s="1">
        <f>'[1]اجمالي التحميلات'!O32</f>
        <v>0</v>
      </c>
      <c r="P39" s="1">
        <f>'[1]اجمالي التحميلات'!P32</f>
        <v>0</v>
      </c>
      <c r="Q39" s="1">
        <f>'[1]اجمالي التحميلات'!Q32</f>
        <v>0</v>
      </c>
      <c r="R39" s="1">
        <f>'[1]اجمالي التحميلات'!R32</f>
        <v>0</v>
      </c>
      <c r="S39" s="1">
        <f>'[1]اجمالي التحميلات'!S32</f>
        <v>0</v>
      </c>
      <c r="T39" s="1">
        <f>'[1]اجمالي التحميلات'!T32</f>
        <v>0</v>
      </c>
      <c r="U39" s="1">
        <f>'[1]اجمالي التحميلات'!U32</f>
        <v>0</v>
      </c>
      <c r="V39" s="1">
        <f>'[1]اجمالي التحميلات'!V32</f>
        <v>0</v>
      </c>
      <c r="W39" s="1">
        <f>'[1]اجمالي التحميلات'!W32</f>
        <v>0</v>
      </c>
      <c r="X39" s="1">
        <f>'[1]اجمالي التحميلات'!X32</f>
        <v>0</v>
      </c>
      <c r="Y39" s="1">
        <f>'[1]اجمالي التحميلات'!Y32</f>
        <v>0</v>
      </c>
      <c r="Z39" s="1">
        <f>'[1]اجمالي التحميلات'!Z32</f>
        <v>0</v>
      </c>
      <c r="AA39" s="1">
        <f>'[1]اجمالي التحميلات'!AA32</f>
        <v>0</v>
      </c>
      <c r="AB39" s="1">
        <f>'[1]اجمالي التحميلات'!AB32</f>
        <v>0</v>
      </c>
      <c r="AC39" s="1">
        <f>'[1]اجمالي التحميلات'!AC32</f>
        <v>0</v>
      </c>
      <c r="AD39" s="1">
        <f>'[1]اجمالي التحميلات'!AD32</f>
        <v>0</v>
      </c>
      <c r="AE39" s="1">
        <f>'[1]اجمالي التحميلات'!AE32</f>
        <v>0</v>
      </c>
      <c r="AF39" s="1">
        <f>'[1]اجمالي التحميلات'!AF32</f>
        <v>0</v>
      </c>
      <c r="AG39" s="1">
        <f>'[1]اجمالي التحميلات'!AG32</f>
        <v>0</v>
      </c>
      <c r="AH39" s="1">
        <f>'[1]اجمالي التحميلات'!AH32</f>
        <v>0</v>
      </c>
      <c r="AI39" s="1">
        <f>'[1]اجمالي التحميلات'!AI32</f>
        <v>0</v>
      </c>
      <c r="AJ39" s="1">
        <f>'[1]اجمالي التحميلات'!AJ32</f>
        <v>0</v>
      </c>
      <c r="AK39" s="1">
        <f>'[1]اجمالي التحميلات'!AK32</f>
        <v>0</v>
      </c>
      <c r="AL39" s="1">
        <f>'[1]اجمالي التحميلات'!AL32</f>
        <v>0</v>
      </c>
      <c r="AM39" s="1">
        <f>'[1]اجمالي التحميلات'!AM32</f>
        <v>0</v>
      </c>
      <c r="AN39" s="1">
        <f>'[1]اجمالي التحميلات'!AN32</f>
        <v>0</v>
      </c>
      <c r="AO39" s="1">
        <f>'[1]اجمالي التحميلات'!AO32</f>
        <v>0</v>
      </c>
      <c r="AP39" s="1">
        <f>'[1]اجمالي التحميلات'!AP32</f>
        <v>0</v>
      </c>
      <c r="AQ39" s="1">
        <f>'[1]اجمالي التحميلات'!AQ32</f>
        <v>0</v>
      </c>
      <c r="AR39" s="1">
        <f>'[1]اجمالي التحميلات'!AR32</f>
        <v>0</v>
      </c>
      <c r="AS39" s="1">
        <f>'[1]اجمالي التحميلات'!AS32</f>
        <v>0</v>
      </c>
      <c r="AT39" s="1">
        <f>'[1]اجمالي التحميلات'!AT32</f>
        <v>0</v>
      </c>
      <c r="AU39" s="1">
        <f>'[1]اجمالي التحميلات'!AU32</f>
        <v>0</v>
      </c>
      <c r="AV39" s="1">
        <f>'[1]اجمالي التحميلات'!AV32</f>
        <v>0</v>
      </c>
      <c r="AW39" s="1">
        <f>'[1]اجمالي التحميلات'!AW32</f>
        <v>0</v>
      </c>
      <c r="AX39" s="1">
        <f>'[1]اجمالي التحميلات'!AX32</f>
        <v>0</v>
      </c>
      <c r="AY39" s="1">
        <f>'[1]اجمالي التحميلات'!AY32</f>
        <v>0</v>
      </c>
      <c r="AZ39" s="1">
        <f>'[1]اجمالي التحميلات'!AZ32</f>
        <v>0</v>
      </c>
      <c r="BA39" s="1">
        <f>'[1]اجمالي التحميلات'!BA32</f>
        <v>0</v>
      </c>
      <c r="BB39" s="1">
        <f>'[1]اجمالي التحميلات'!BB32</f>
        <v>0</v>
      </c>
      <c r="BC39" s="1">
        <f>'[1]اجمالي التحميلات'!BC32</f>
        <v>0</v>
      </c>
      <c r="BD39" s="1">
        <f>'[1]اجمالي التحميلات'!BD32</f>
        <v>0</v>
      </c>
      <c r="BE39" s="1">
        <f>'[1]اجمالي التحميلات'!BE32</f>
        <v>0</v>
      </c>
      <c r="BF39" s="1">
        <f>'[1]اجمالي التحميلات'!BF32</f>
        <v>0</v>
      </c>
      <c r="BG39" s="1">
        <f>'[1]اجمالي التحميلات'!BG32</f>
        <v>0</v>
      </c>
      <c r="BH39" s="1">
        <f>'[1]اجمالي التحميلات'!BH32</f>
        <v>0</v>
      </c>
      <c r="BI39" s="1">
        <f>'[1]اجمالي التحميلات'!BI32</f>
        <v>0</v>
      </c>
      <c r="BJ39" s="1">
        <f>'[1]اجمالي التحميلات'!BJ32</f>
        <v>0</v>
      </c>
      <c r="BK39" s="1">
        <f>'[1]اجمالي التحميلات'!BK32</f>
        <v>0</v>
      </c>
      <c r="BL39" s="1">
        <f>'[1]اجمالي التحميلات'!BL32</f>
        <v>0</v>
      </c>
      <c r="BM39" s="1">
        <f>'[1]اجمالي التحميلات'!BM32</f>
        <v>0</v>
      </c>
      <c r="BN39" s="1">
        <f>'[1]اجمالي التحميلات'!BN32</f>
        <v>0</v>
      </c>
      <c r="BO39" s="1"/>
      <c r="BP39" s="1"/>
      <c r="BQ39" s="1"/>
    </row>
    <row r="40" spans="1:69" x14ac:dyDescent="0.25">
      <c r="A40" s="50">
        <v>43372</v>
      </c>
      <c r="B40" s="1">
        <f>'[1]اجمالي التحميلات'!B33</f>
        <v>0</v>
      </c>
      <c r="C40" s="1">
        <f>'[1]اجمالي التحميلات'!C33</f>
        <v>0</v>
      </c>
      <c r="D40" s="1">
        <f>'[1]اجمالي التحميلات'!D33</f>
        <v>0</v>
      </c>
      <c r="E40" s="1">
        <f>'[1]اجمالي التحميلات'!E33</f>
        <v>0</v>
      </c>
      <c r="F40" s="1">
        <f>'[1]اجمالي التحميلات'!F33</f>
        <v>0</v>
      </c>
      <c r="G40" s="1">
        <f>'[1]اجمالي التحميلات'!G33</f>
        <v>0</v>
      </c>
      <c r="H40" s="1">
        <f>'[1]اجمالي التحميلات'!H33</f>
        <v>0</v>
      </c>
      <c r="I40" s="1">
        <f>'[1]اجمالي التحميلات'!I33</f>
        <v>0</v>
      </c>
      <c r="J40" s="1">
        <f>'[1]اجمالي التحميلات'!J33</f>
        <v>0</v>
      </c>
      <c r="K40" s="1">
        <f>'[1]اجمالي التحميلات'!K33</f>
        <v>0</v>
      </c>
      <c r="L40" s="1">
        <f>'[1]اجمالي التحميلات'!L33</f>
        <v>0</v>
      </c>
      <c r="M40" s="1">
        <f>'[1]اجمالي التحميلات'!M33</f>
        <v>0</v>
      </c>
      <c r="N40" s="1">
        <f>'[1]اجمالي التحميلات'!N33</f>
        <v>0</v>
      </c>
      <c r="O40" s="1">
        <f>'[1]اجمالي التحميلات'!O33</f>
        <v>0</v>
      </c>
      <c r="P40" s="1">
        <f>'[1]اجمالي التحميلات'!P33</f>
        <v>0</v>
      </c>
      <c r="Q40" s="1">
        <f>'[1]اجمالي التحميلات'!Q33</f>
        <v>0</v>
      </c>
      <c r="R40" s="1">
        <f>'[1]اجمالي التحميلات'!R33</f>
        <v>0</v>
      </c>
      <c r="S40" s="1">
        <f>'[1]اجمالي التحميلات'!S33</f>
        <v>0</v>
      </c>
      <c r="T40" s="1">
        <f>'[1]اجمالي التحميلات'!T33</f>
        <v>0</v>
      </c>
      <c r="U40" s="1">
        <f>'[1]اجمالي التحميلات'!U33</f>
        <v>0</v>
      </c>
      <c r="V40" s="1">
        <f>'[1]اجمالي التحميلات'!V33</f>
        <v>0</v>
      </c>
      <c r="W40" s="1">
        <f>'[1]اجمالي التحميلات'!W33</f>
        <v>0</v>
      </c>
      <c r="X40" s="1">
        <f>'[1]اجمالي التحميلات'!X33</f>
        <v>0</v>
      </c>
      <c r="Y40" s="1">
        <f>'[1]اجمالي التحميلات'!Y33</f>
        <v>0</v>
      </c>
      <c r="Z40" s="1">
        <f>'[1]اجمالي التحميلات'!Z33</f>
        <v>0</v>
      </c>
      <c r="AA40" s="1">
        <f>'[1]اجمالي التحميلات'!AA33</f>
        <v>0</v>
      </c>
      <c r="AB40" s="1">
        <f>'[1]اجمالي التحميلات'!AB33</f>
        <v>0</v>
      </c>
      <c r="AC40" s="1">
        <f>'[1]اجمالي التحميلات'!AC33</f>
        <v>0</v>
      </c>
      <c r="AD40" s="1">
        <f>'[1]اجمالي التحميلات'!AD33</f>
        <v>0</v>
      </c>
      <c r="AE40" s="1">
        <f>'[1]اجمالي التحميلات'!AE33</f>
        <v>0</v>
      </c>
      <c r="AF40" s="1">
        <f>'[1]اجمالي التحميلات'!AF33</f>
        <v>0</v>
      </c>
      <c r="AG40" s="1">
        <f>'[1]اجمالي التحميلات'!AG33</f>
        <v>0</v>
      </c>
      <c r="AH40" s="1">
        <f>'[1]اجمالي التحميلات'!AH33</f>
        <v>0</v>
      </c>
      <c r="AI40" s="1">
        <f>'[1]اجمالي التحميلات'!AI33</f>
        <v>0</v>
      </c>
      <c r="AJ40" s="1">
        <f>'[1]اجمالي التحميلات'!AJ33</f>
        <v>0</v>
      </c>
      <c r="AK40" s="1">
        <f>'[1]اجمالي التحميلات'!AK33</f>
        <v>0</v>
      </c>
      <c r="AL40" s="1">
        <f>'[1]اجمالي التحميلات'!AL33</f>
        <v>0</v>
      </c>
      <c r="AM40" s="1">
        <f>'[1]اجمالي التحميلات'!AM33</f>
        <v>0</v>
      </c>
      <c r="AN40" s="1">
        <f>'[1]اجمالي التحميلات'!AN33</f>
        <v>0</v>
      </c>
      <c r="AO40" s="1">
        <f>'[1]اجمالي التحميلات'!AO33</f>
        <v>0</v>
      </c>
      <c r="AP40" s="1">
        <f>'[1]اجمالي التحميلات'!AP33</f>
        <v>0</v>
      </c>
      <c r="AQ40" s="1">
        <f>'[1]اجمالي التحميلات'!AQ33</f>
        <v>0</v>
      </c>
      <c r="AR40" s="1">
        <f>'[1]اجمالي التحميلات'!AR33</f>
        <v>0</v>
      </c>
      <c r="AS40" s="1">
        <f>'[1]اجمالي التحميلات'!AS33</f>
        <v>0</v>
      </c>
      <c r="AT40" s="1">
        <f>'[1]اجمالي التحميلات'!AT33</f>
        <v>0</v>
      </c>
      <c r="AU40" s="1">
        <f>'[1]اجمالي التحميلات'!AU33</f>
        <v>0</v>
      </c>
      <c r="AV40" s="1">
        <f>'[1]اجمالي التحميلات'!AV33</f>
        <v>0</v>
      </c>
      <c r="AW40" s="1">
        <f>'[1]اجمالي التحميلات'!AW33</f>
        <v>0</v>
      </c>
      <c r="AX40" s="1">
        <f>'[1]اجمالي التحميلات'!AX33</f>
        <v>0</v>
      </c>
      <c r="AY40" s="1">
        <f>'[1]اجمالي التحميلات'!AY33</f>
        <v>0</v>
      </c>
      <c r="AZ40" s="1">
        <f>'[1]اجمالي التحميلات'!AZ33</f>
        <v>0</v>
      </c>
      <c r="BA40" s="1">
        <f>'[1]اجمالي التحميلات'!BA33</f>
        <v>0</v>
      </c>
      <c r="BB40" s="1">
        <f>'[1]اجمالي التحميلات'!BB33</f>
        <v>0</v>
      </c>
      <c r="BC40" s="1">
        <f>'[1]اجمالي التحميلات'!BC33</f>
        <v>0</v>
      </c>
      <c r="BD40" s="1">
        <f>'[1]اجمالي التحميلات'!BD33</f>
        <v>0</v>
      </c>
      <c r="BE40" s="1">
        <f>'[1]اجمالي التحميلات'!BE33</f>
        <v>0</v>
      </c>
      <c r="BF40" s="1">
        <f>'[1]اجمالي التحميلات'!BF33</f>
        <v>0</v>
      </c>
      <c r="BG40" s="1">
        <f>'[1]اجمالي التحميلات'!BG33</f>
        <v>0</v>
      </c>
      <c r="BH40" s="1">
        <f>'[1]اجمالي التحميلات'!BH33</f>
        <v>0</v>
      </c>
      <c r="BI40" s="1">
        <f>'[1]اجمالي التحميلات'!BI33</f>
        <v>0</v>
      </c>
      <c r="BJ40" s="1">
        <f>'[1]اجمالي التحميلات'!BJ33</f>
        <v>0</v>
      </c>
      <c r="BK40" s="1">
        <f>'[1]اجمالي التحميلات'!BK33</f>
        <v>0</v>
      </c>
      <c r="BL40" s="1">
        <f>'[1]اجمالي التحميلات'!BL33</f>
        <v>0</v>
      </c>
      <c r="BM40" s="1">
        <f>'[1]اجمالي التحميلات'!BM33</f>
        <v>0</v>
      </c>
      <c r="BN40" s="1">
        <f>'[1]اجمالي التحميلات'!BN33</f>
        <v>0</v>
      </c>
      <c r="BO40" s="1"/>
      <c r="BP40" s="1"/>
      <c r="BQ40" s="1"/>
    </row>
    <row r="41" spans="1:69" x14ac:dyDescent="0.25">
      <c r="A41" s="50">
        <v>43373</v>
      </c>
      <c r="B41" s="1">
        <f>'[1]اجمالي التحميلات'!B34</f>
        <v>0</v>
      </c>
      <c r="C41" s="1">
        <f>'[1]اجمالي التحميلات'!C34</f>
        <v>0</v>
      </c>
      <c r="D41" s="1">
        <f>'[1]اجمالي التحميلات'!D34</f>
        <v>0</v>
      </c>
      <c r="E41" s="1">
        <f>'[1]اجمالي التحميلات'!E34</f>
        <v>0</v>
      </c>
      <c r="F41" s="1">
        <f>'[1]اجمالي التحميلات'!F34</f>
        <v>0</v>
      </c>
      <c r="G41" s="1">
        <f>'[1]اجمالي التحميلات'!G34</f>
        <v>0</v>
      </c>
      <c r="H41" s="1">
        <f>'[1]اجمالي التحميلات'!H34</f>
        <v>0</v>
      </c>
      <c r="I41" s="1">
        <f>'[1]اجمالي التحميلات'!I34</f>
        <v>0</v>
      </c>
      <c r="J41" s="1">
        <f>'[1]اجمالي التحميلات'!J34</f>
        <v>0</v>
      </c>
      <c r="K41" s="1">
        <f>'[1]اجمالي التحميلات'!K34</f>
        <v>0</v>
      </c>
      <c r="L41" s="1">
        <f>'[1]اجمالي التحميلات'!L34</f>
        <v>0</v>
      </c>
      <c r="M41" s="1">
        <f>'[1]اجمالي التحميلات'!M34</f>
        <v>0</v>
      </c>
      <c r="N41" s="1">
        <f>'[1]اجمالي التحميلات'!N34</f>
        <v>0</v>
      </c>
      <c r="O41" s="1">
        <f>'[1]اجمالي التحميلات'!O34</f>
        <v>0</v>
      </c>
      <c r="P41" s="1">
        <f>'[1]اجمالي التحميلات'!P34</f>
        <v>0</v>
      </c>
      <c r="Q41" s="1">
        <f>'[1]اجمالي التحميلات'!Q34</f>
        <v>0</v>
      </c>
      <c r="R41" s="1">
        <f>'[1]اجمالي التحميلات'!R34</f>
        <v>0</v>
      </c>
      <c r="S41" s="1">
        <f>'[1]اجمالي التحميلات'!S34</f>
        <v>0</v>
      </c>
      <c r="T41" s="1">
        <f>'[1]اجمالي التحميلات'!T34</f>
        <v>0</v>
      </c>
      <c r="U41" s="1">
        <f>'[1]اجمالي التحميلات'!U34</f>
        <v>0</v>
      </c>
      <c r="V41" s="1">
        <f>'[1]اجمالي التحميلات'!V34</f>
        <v>0</v>
      </c>
      <c r="W41" s="1">
        <f>'[1]اجمالي التحميلات'!W34</f>
        <v>0</v>
      </c>
      <c r="X41" s="1">
        <f>'[1]اجمالي التحميلات'!X34</f>
        <v>0</v>
      </c>
      <c r="Y41" s="1">
        <f>'[1]اجمالي التحميلات'!Y34</f>
        <v>0</v>
      </c>
      <c r="Z41" s="1">
        <f>'[1]اجمالي التحميلات'!Z34</f>
        <v>0</v>
      </c>
      <c r="AA41" s="1">
        <f>'[1]اجمالي التحميلات'!AA34</f>
        <v>0</v>
      </c>
      <c r="AB41" s="1">
        <f>'[1]اجمالي التحميلات'!AB34</f>
        <v>0</v>
      </c>
      <c r="AC41" s="1">
        <f>'[1]اجمالي التحميلات'!AC34</f>
        <v>0</v>
      </c>
      <c r="AD41" s="1">
        <f>'[1]اجمالي التحميلات'!AD34</f>
        <v>0</v>
      </c>
      <c r="AE41" s="1">
        <f>'[1]اجمالي التحميلات'!AE34</f>
        <v>0</v>
      </c>
      <c r="AF41" s="1">
        <f>'[1]اجمالي التحميلات'!AF34</f>
        <v>0</v>
      </c>
      <c r="AG41" s="1">
        <f>'[1]اجمالي التحميلات'!AG34</f>
        <v>0</v>
      </c>
      <c r="AH41" s="1">
        <f>'[1]اجمالي التحميلات'!AH34</f>
        <v>0</v>
      </c>
      <c r="AI41" s="1">
        <f>'[1]اجمالي التحميلات'!AI34</f>
        <v>0</v>
      </c>
      <c r="AJ41" s="1">
        <f>'[1]اجمالي التحميلات'!AJ34</f>
        <v>0</v>
      </c>
      <c r="AK41" s="1">
        <f>'[1]اجمالي التحميلات'!AK34</f>
        <v>0</v>
      </c>
      <c r="AL41" s="1">
        <f>'[1]اجمالي التحميلات'!AL34</f>
        <v>0</v>
      </c>
      <c r="AM41" s="1">
        <f>'[1]اجمالي التحميلات'!AM34</f>
        <v>0</v>
      </c>
      <c r="AN41" s="1">
        <f>'[1]اجمالي التحميلات'!AN34</f>
        <v>0</v>
      </c>
      <c r="AO41" s="1">
        <f>'[1]اجمالي التحميلات'!AO34</f>
        <v>0</v>
      </c>
      <c r="AP41" s="1">
        <f>'[1]اجمالي التحميلات'!AP34</f>
        <v>0</v>
      </c>
      <c r="AQ41" s="1">
        <f>'[1]اجمالي التحميلات'!AQ34</f>
        <v>0</v>
      </c>
      <c r="AR41" s="1">
        <f>'[1]اجمالي التحميلات'!AR34</f>
        <v>0</v>
      </c>
      <c r="AS41" s="1">
        <f>'[1]اجمالي التحميلات'!AS34</f>
        <v>0</v>
      </c>
      <c r="AT41" s="1">
        <f>'[1]اجمالي التحميلات'!AT34</f>
        <v>0</v>
      </c>
      <c r="AU41" s="1">
        <f>'[1]اجمالي التحميلات'!AU34</f>
        <v>0</v>
      </c>
      <c r="AV41" s="1">
        <f>'[1]اجمالي التحميلات'!AV34</f>
        <v>0</v>
      </c>
      <c r="AW41" s="1">
        <f>'[1]اجمالي التحميلات'!AW34</f>
        <v>0</v>
      </c>
      <c r="AX41" s="1">
        <f>'[1]اجمالي التحميلات'!AX34</f>
        <v>0</v>
      </c>
      <c r="AY41" s="1">
        <f>'[1]اجمالي التحميلات'!AY34</f>
        <v>0</v>
      </c>
      <c r="AZ41" s="1">
        <f>'[1]اجمالي التحميلات'!AZ34</f>
        <v>0</v>
      </c>
      <c r="BA41" s="1">
        <f>'[1]اجمالي التحميلات'!BA34</f>
        <v>0</v>
      </c>
      <c r="BB41" s="1">
        <f>'[1]اجمالي التحميلات'!BB34</f>
        <v>0</v>
      </c>
      <c r="BC41" s="1">
        <f>'[1]اجمالي التحميلات'!BC34</f>
        <v>0</v>
      </c>
      <c r="BD41" s="1">
        <f>'[1]اجمالي التحميلات'!BD34</f>
        <v>0</v>
      </c>
      <c r="BE41" s="1">
        <f>'[1]اجمالي التحميلات'!BE34</f>
        <v>0</v>
      </c>
      <c r="BF41" s="1">
        <f>'[1]اجمالي التحميلات'!BF34</f>
        <v>0</v>
      </c>
      <c r="BG41" s="1">
        <f>'[1]اجمالي التحميلات'!BG34</f>
        <v>0</v>
      </c>
      <c r="BH41" s="1">
        <f>'[1]اجمالي التحميلات'!BH34</f>
        <v>0</v>
      </c>
      <c r="BI41" s="1">
        <f>'[1]اجمالي التحميلات'!BI34</f>
        <v>0</v>
      </c>
      <c r="BJ41" s="1">
        <f>'[1]اجمالي التحميلات'!BJ34</f>
        <v>0</v>
      </c>
      <c r="BK41" s="1">
        <f>'[1]اجمالي التحميلات'!BK34</f>
        <v>0</v>
      </c>
      <c r="BL41" s="1">
        <f>'[1]اجمالي التحميلات'!BL34</f>
        <v>0</v>
      </c>
      <c r="BM41" s="1">
        <f>'[1]اجمالي التحميلات'!BM34</f>
        <v>0</v>
      </c>
      <c r="BN41" s="1">
        <f>'[1]اجمالي التحميلات'!BN34</f>
        <v>0</v>
      </c>
      <c r="BO41" s="1"/>
      <c r="BP41" s="1"/>
      <c r="BQ41" s="1"/>
    </row>
    <row r="42" spans="1:69" ht="15.75" thickBot="1" x14ac:dyDescent="0.3">
      <c r="A42" s="50">
        <v>43374</v>
      </c>
      <c r="B42" s="1">
        <f>'[1]اجمالي التحميلات'!B35</f>
        <v>0</v>
      </c>
      <c r="C42" s="1">
        <f>'[1]اجمالي التحميلات'!C35</f>
        <v>0</v>
      </c>
      <c r="D42" s="1">
        <f>'[1]اجمالي التحميلات'!D35</f>
        <v>0</v>
      </c>
      <c r="E42" s="1">
        <f>'[1]اجمالي التحميلات'!E35</f>
        <v>0</v>
      </c>
      <c r="F42" s="1">
        <f>'[1]اجمالي التحميلات'!F35</f>
        <v>0</v>
      </c>
      <c r="G42" s="1">
        <f>'[1]اجمالي التحميلات'!G35</f>
        <v>0</v>
      </c>
      <c r="H42" s="1">
        <f>'[1]اجمالي التحميلات'!H35</f>
        <v>0</v>
      </c>
      <c r="I42" s="1">
        <f>'[1]اجمالي التحميلات'!I35</f>
        <v>0</v>
      </c>
      <c r="J42" s="1">
        <f>'[1]اجمالي التحميلات'!J35</f>
        <v>0</v>
      </c>
      <c r="K42" s="1">
        <f>'[1]اجمالي التحميلات'!K35</f>
        <v>0</v>
      </c>
      <c r="L42" s="1">
        <f>'[1]اجمالي التحميلات'!L35</f>
        <v>0</v>
      </c>
      <c r="M42" s="1">
        <f>'[1]اجمالي التحميلات'!M35</f>
        <v>0</v>
      </c>
      <c r="N42" s="1">
        <f>'[1]اجمالي التحميلات'!N35</f>
        <v>0</v>
      </c>
      <c r="O42" s="1">
        <f>'[1]اجمالي التحميلات'!O35</f>
        <v>0</v>
      </c>
      <c r="P42" s="1">
        <f>'[1]اجمالي التحميلات'!P35</f>
        <v>0</v>
      </c>
      <c r="Q42" s="1">
        <f>'[1]اجمالي التحميلات'!Q35</f>
        <v>0</v>
      </c>
      <c r="R42" s="1">
        <f>'[1]اجمالي التحميلات'!R35</f>
        <v>0</v>
      </c>
      <c r="S42" s="1">
        <f>'[1]اجمالي التحميلات'!S35</f>
        <v>0</v>
      </c>
      <c r="T42" s="1">
        <f>'[1]اجمالي التحميلات'!T35</f>
        <v>0</v>
      </c>
      <c r="U42" s="1">
        <f>'[1]اجمالي التحميلات'!U35</f>
        <v>0</v>
      </c>
      <c r="V42" s="1">
        <f>'[1]اجمالي التحميلات'!V35</f>
        <v>0</v>
      </c>
      <c r="W42" s="1">
        <f>'[1]اجمالي التحميلات'!W35</f>
        <v>0</v>
      </c>
      <c r="X42" s="1">
        <f>'[1]اجمالي التحميلات'!X35</f>
        <v>0</v>
      </c>
      <c r="Y42" s="1">
        <f>'[1]اجمالي التحميلات'!Y35</f>
        <v>0</v>
      </c>
      <c r="Z42" s="1">
        <f>'[1]اجمالي التحميلات'!Z35</f>
        <v>0</v>
      </c>
      <c r="AA42" s="1">
        <f>'[1]اجمالي التحميلات'!AA35</f>
        <v>0</v>
      </c>
      <c r="AB42" s="1">
        <f>'[1]اجمالي التحميلات'!AB35</f>
        <v>0</v>
      </c>
      <c r="AC42" s="1">
        <f>'[1]اجمالي التحميلات'!AC35</f>
        <v>0</v>
      </c>
      <c r="AD42" s="1">
        <f>'[1]اجمالي التحميلات'!AD35</f>
        <v>0</v>
      </c>
      <c r="AE42" s="1">
        <f>'[1]اجمالي التحميلات'!AE35</f>
        <v>0</v>
      </c>
      <c r="AF42" s="1">
        <f>'[1]اجمالي التحميلات'!AF35</f>
        <v>0</v>
      </c>
      <c r="AG42" s="1">
        <f>'[1]اجمالي التحميلات'!AG35</f>
        <v>0</v>
      </c>
      <c r="AH42" s="1">
        <f>'[1]اجمالي التحميلات'!AH35</f>
        <v>0</v>
      </c>
      <c r="AI42" s="1">
        <f>'[1]اجمالي التحميلات'!AI35</f>
        <v>0</v>
      </c>
      <c r="AJ42" s="1">
        <f>'[1]اجمالي التحميلات'!AJ35</f>
        <v>0</v>
      </c>
      <c r="AK42" s="1">
        <f>'[1]اجمالي التحميلات'!AK35</f>
        <v>0</v>
      </c>
      <c r="AL42" s="1">
        <f>'[1]اجمالي التحميلات'!AL35</f>
        <v>0</v>
      </c>
      <c r="AM42" s="1">
        <f>'[1]اجمالي التحميلات'!AM35</f>
        <v>0</v>
      </c>
      <c r="AN42" s="1">
        <f>'[1]اجمالي التحميلات'!AN35</f>
        <v>0</v>
      </c>
      <c r="AO42" s="1">
        <f>'[1]اجمالي التحميلات'!AO35</f>
        <v>0</v>
      </c>
      <c r="AP42" s="1">
        <f>'[1]اجمالي التحميلات'!AP35</f>
        <v>0</v>
      </c>
      <c r="AQ42" s="1">
        <f>'[1]اجمالي التحميلات'!AQ35</f>
        <v>0</v>
      </c>
      <c r="AR42" s="1">
        <f>'[1]اجمالي التحميلات'!AR35</f>
        <v>0</v>
      </c>
      <c r="AS42" s="1">
        <f>'[1]اجمالي التحميلات'!AS35</f>
        <v>0</v>
      </c>
      <c r="AT42" s="1">
        <f>'[1]اجمالي التحميلات'!AT35</f>
        <v>0</v>
      </c>
      <c r="AU42" s="1">
        <f>'[1]اجمالي التحميلات'!AU35</f>
        <v>0</v>
      </c>
      <c r="AV42" s="1">
        <f>'[1]اجمالي التحميلات'!AV35</f>
        <v>0</v>
      </c>
      <c r="AW42" s="1">
        <f>'[1]اجمالي التحميلات'!AW35</f>
        <v>0</v>
      </c>
      <c r="AX42" s="1">
        <f>'[1]اجمالي التحميلات'!AX35</f>
        <v>0</v>
      </c>
      <c r="AY42" s="1">
        <f>'[1]اجمالي التحميلات'!AY35</f>
        <v>0</v>
      </c>
      <c r="AZ42" s="1">
        <f>'[1]اجمالي التحميلات'!AZ35</f>
        <v>0</v>
      </c>
      <c r="BA42" s="1">
        <f>'[1]اجمالي التحميلات'!BA35</f>
        <v>0</v>
      </c>
      <c r="BB42" s="1">
        <f>'[1]اجمالي التحميلات'!BB35</f>
        <v>0</v>
      </c>
      <c r="BC42" s="1">
        <f>'[1]اجمالي التحميلات'!BC35</f>
        <v>0</v>
      </c>
      <c r="BD42" s="1">
        <f>'[1]اجمالي التحميلات'!BD35</f>
        <v>0</v>
      </c>
      <c r="BE42" s="1">
        <f>'[1]اجمالي التحميلات'!BE35</f>
        <v>0</v>
      </c>
      <c r="BF42" s="1">
        <f>'[1]اجمالي التحميلات'!BF35</f>
        <v>0</v>
      </c>
      <c r="BG42" s="1">
        <f>'[1]اجمالي التحميلات'!BG35</f>
        <v>0</v>
      </c>
      <c r="BH42" s="1">
        <f>'[1]اجمالي التحميلات'!BH35</f>
        <v>0</v>
      </c>
      <c r="BI42" s="1">
        <f>'[1]اجمالي التحميلات'!BI35</f>
        <v>0</v>
      </c>
      <c r="BJ42" s="1">
        <f>'[1]اجمالي التحميلات'!BJ35</f>
        <v>0</v>
      </c>
      <c r="BK42" s="1">
        <f>'[1]اجمالي التحميلات'!BK35</f>
        <v>0</v>
      </c>
      <c r="BL42" s="1">
        <f>'[1]اجمالي التحميلات'!BL35</f>
        <v>0</v>
      </c>
      <c r="BM42" s="1">
        <f>'[1]اجمالي التحميلات'!BM35</f>
        <v>0</v>
      </c>
      <c r="BN42" s="1">
        <f>'[1]اجمالي التحميلات'!BN35</f>
        <v>0</v>
      </c>
      <c r="BO42" s="1"/>
      <c r="BP42" s="1"/>
      <c r="BQ42" s="1"/>
    </row>
    <row r="43" spans="1:69" ht="21.75" thickBot="1" x14ac:dyDescent="0.3">
      <c r="A43" s="42" t="s">
        <v>19</v>
      </c>
      <c r="B43" s="42">
        <f>SUM(B12:B42)</f>
        <v>0</v>
      </c>
      <c r="C43" s="42">
        <f t="shared" ref="C43:BN43" si="0">SUM(C12:C42)</f>
        <v>4</v>
      </c>
      <c r="D43" s="42">
        <f t="shared" si="0"/>
        <v>0</v>
      </c>
      <c r="E43" s="42">
        <f t="shared" si="0"/>
        <v>7</v>
      </c>
      <c r="F43" s="42">
        <f t="shared" si="0"/>
        <v>0</v>
      </c>
      <c r="G43" s="42">
        <f t="shared" si="0"/>
        <v>0</v>
      </c>
      <c r="H43" s="42">
        <f t="shared" si="0"/>
        <v>0</v>
      </c>
      <c r="I43" s="42">
        <f t="shared" si="0"/>
        <v>0</v>
      </c>
      <c r="J43" s="42">
        <f t="shared" si="0"/>
        <v>0</v>
      </c>
      <c r="K43" s="42">
        <f t="shared" si="0"/>
        <v>0</v>
      </c>
      <c r="L43" s="42">
        <f t="shared" si="0"/>
        <v>0</v>
      </c>
      <c r="M43" s="42">
        <f t="shared" si="0"/>
        <v>0</v>
      </c>
      <c r="N43" s="42">
        <f t="shared" si="0"/>
        <v>0</v>
      </c>
      <c r="O43" s="42">
        <f t="shared" si="0"/>
        <v>0</v>
      </c>
      <c r="P43" s="42">
        <f t="shared" si="0"/>
        <v>0</v>
      </c>
      <c r="Q43" s="42">
        <f t="shared" si="0"/>
        <v>0</v>
      </c>
      <c r="R43" s="42">
        <f t="shared" si="0"/>
        <v>0</v>
      </c>
      <c r="S43" s="42">
        <f t="shared" si="0"/>
        <v>0</v>
      </c>
      <c r="T43" s="42">
        <f t="shared" si="0"/>
        <v>0</v>
      </c>
      <c r="U43" s="42">
        <f t="shared" si="0"/>
        <v>0</v>
      </c>
      <c r="V43" s="42">
        <f t="shared" si="0"/>
        <v>34</v>
      </c>
      <c r="W43" s="42">
        <f t="shared" si="0"/>
        <v>0</v>
      </c>
      <c r="X43" s="42">
        <f t="shared" si="0"/>
        <v>0</v>
      </c>
      <c r="Y43" s="42">
        <f t="shared" si="0"/>
        <v>0</v>
      </c>
      <c r="Z43" s="42">
        <f t="shared" si="0"/>
        <v>0</v>
      </c>
      <c r="AA43" s="42">
        <f t="shared" si="0"/>
        <v>0</v>
      </c>
      <c r="AB43" s="42">
        <f t="shared" si="0"/>
        <v>0</v>
      </c>
      <c r="AC43" s="42">
        <f t="shared" si="0"/>
        <v>0</v>
      </c>
      <c r="AD43" s="42">
        <f t="shared" si="0"/>
        <v>1</v>
      </c>
      <c r="AE43" s="42">
        <f t="shared" si="0"/>
        <v>0</v>
      </c>
      <c r="AF43" s="42">
        <f t="shared" si="0"/>
        <v>0</v>
      </c>
      <c r="AG43" s="42">
        <f t="shared" si="0"/>
        <v>0</v>
      </c>
      <c r="AH43" s="42">
        <f t="shared" si="0"/>
        <v>0</v>
      </c>
      <c r="AI43" s="42">
        <f t="shared" si="0"/>
        <v>0</v>
      </c>
      <c r="AJ43" s="42">
        <f t="shared" si="0"/>
        <v>0</v>
      </c>
      <c r="AK43" s="42">
        <f t="shared" si="0"/>
        <v>1</v>
      </c>
      <c r="AL43" s="42">
        <f t="shared" si="0"/>
        <v>0</v>
      </c>
      <c r="AM43" s="42">
        <f t="shared" si="0"/>
        <v>0</v>
      </c>
      <c r="AN43" s="42">
        <f t="shared" si="0"/>
        <v>0</v>
      </c>
      <c r="AO43" s="42">
        <f t="shared" si="0"/>
        <v>0</v>
      </c>
      <c r="AP43" s="42">
        <f t="shared" si="0"/>
        <v>0</v>
      </c>
      <c r="AQ43" s="42">
        <f t="shared" si="0"/>
        <v>0</v>
      </c>
      <c r="AR43" s="42">
        <f t="shared" si="0"/>
        <v>1</v>
      </c>
      <c r="AS43" s="42">
        <f t="shared" si="0"/>
        <v>0</v>
      </c>
      <c r="AT43" s="42">
        <f t="shared" si="0"/>
        <v>0</v>
      </c>
      <c r="AU43" s="42">
        <f t="shared" si="0"/>
        <v>0</v>
      </c>
      <c r="AV43" s="42">
        <f t="shared" si="0"/>
        <v>0</v>
      </c>
      <c r="AW43" s="42">
        <f t="shared" si="0"/>
        <v>0</v>
      </c>
      <c r="AX43" s="42">
        <f t="shared" si="0"/>
        <v>0</v>
      </c>
      <c r="AY43" s="42">
        <f t="shared" si="0"/>
        <v>0</v>
      </c>
      <c r="AZ43" s="42">
        <f t="shared" si="0"/>
        <v>0</v>
      </c>
      <c r="BA43" s="42">
        <f t="shared" si="0"/>
        <v>0</v>
      </c>
      <c r="BB43" s="42">
        <f t="shared" si="0"/>
        <v>0</v>
      </c>
      <c r="BC43" s="42">
        <f t="shared" si="0"/>
        <v>0</v>
      </c>
      <c r="BD43" s="42">
        <f t="shared" si="0"/>
        <v>0</v>
      </c>
      <c r="BE43" s="42">
        <f t="shared" si="0"/>
        <v>0</v>
      </c>
      <c r="BF43" s="42">
        <f t="shared" si="0"/>
        <v>0</v>
      </c>
      <c r="BG43" s="42">
        <f t="shared" si="0"/>
        <v>0</v>
      </c>
      <c r="BH43" s="42">
        <f t="shared" si="0"/>
        <v>0</v>
      </c>
      <c r="BI43" s="42">
        <f t="shared" si="0"/>
        <v>0</v>
      </c>
      <c r="BJ43" s="42">
        <f t="shared" si="0"/>
        <v>0</v>
      </c>
      <c r="BK43" s="42">
        <f t="shared" si="0"/>
        <v>0</v>
      </c>
      <c r="BL43" s="42">
        <f t="shared" si="0"/>
        <v>0</v>
      </c>
      <c r="BM43" s="42">
        <f t="shared" si="0"/>
        <v>0</v>
      </c>
      <c r="BN43" s="42">
        <f t="shared" si="0"/>
        <v>2</v>
      </c>
      <c r="BO43" s="3"/>
      <c r="BP43" s="3"/>
      <c r="BQ43" s="3"/>
    </row>
  </sheetData>
  <mergeCells count="95">
    <mergeCell ref="A8:BN8"/>
    <mergeCell ref="B9:O9"/>
    <mergeCell ref="A9:A11"/>
    <mergeCell ref="A1:A3"/>
    <mergeCell ref="B2:C2"/>
    <mergeCell ref="D2:E2"/>
    <mergeCell ref="F2:G2"/>
    <mergeCell ref="H2:I2"/>
    <mergeCell ref="L2:M2"/>
    <mergeCell ref="N2:O2"/>
    <mergeCell ref="B10:C10"/>
    <mergeCell ref="D10:E10"/>
    <mergeCell ref="F10:G10"/>
    <mergeCell ref="H10:I10"/>
    <mergeCell ref="L10:M10"/>
    <mergeCell ref="J10:K10"/>
    <mergeCell ref="B1:O1"/>
    <mergeCell ref="Q1:V1"/>
    <mergeCell ref="X1:Y1"/>
    <mergeCell ref="AA1:AF1"/>
    <mergeCell ref="J2:K2"/>
    <mergeCell ref="Q2:R2"/>
    <mergeCell ref="S2:T2"/>
    <mergeCell ref="X2:Y2"/>
    <mergeCell ref="AA2:AB2"/>
    <mergeCell ref="AL2:AM2"/>
    <mergeCell ref="AO1:AR1"/>
    <mergeCell ref="AS1:AY1"/>
    <mergeCell ref="AZ1:BE1"/>
    <mergeCell ref="BF1:BL1"/>
    <mergeCell ref="AH1:AN1"/>
    <mergeCell ref="AH9:AN9"/>
    <mergeCell ref="AO9:AR9"/>
    <mergeCell ref="P2:P3"/>
    <mergeCell ref="BH2:BI2"/>
    <mergeCell ref="BJ2:BK2"/>
    <mergeCell ref="AZ2:BA2"/>
    <mergeCell ref="BB2:BC2"/>
    <mergeCell ref="BD2:BE2"/>
    <mergeCell ref="BF2:BG2"/>
    <mergeCell ref="AO2:AP2"/>
    <mergeCell ref="AQ2:AR2"/>
    <mergeCell ref="AS2:AT2"/>
    <mergeCell ref="AU2:AV2"/>
    <mergeCell ref="AW2:AX2"/>
    <mergeCell ref="AH2:AI2"/>
    <mergeCell ref="AJ2:AK2"/>
    <mergeCell ref="N10:O10"/>
    <mergeCell ref="P10:P11"/>
    <mergeCell ref="AH10:AI10"/>
    <mergeCell ref="AJ10:AK10"/>
    <mergeCell ref="AL10:AM10"/>
    <mergeCell ref="AW10:AX10"/>
    <mergeCell ref="AZ10:BA10"/>
    <mergeCell ref="BB10:BC10"/>
    <mergeCell ref="BD10:BE10"/>
    <mergeCell ref="Q10:R10"/>
    <mergeCell ref="S10:T10"/>
    <mergeCell ref="X10:Y10"/>
    <mergeCell ref="AA10:AB10"/>
    <mergeCell ref="AO10:AP10"/>
    <mergeCell ref="AQ10:AR10"/>
    <mergeCell ref="AG10:AG11"/>
    <mergeCell ref="BN2:BN3"/>
    <mergeCell ref="BN10:BN11"/>
    <mergeCell ref="BM10:BM11"/>
    <mergeCell ref="BL10:BL11"/>
    <mergeCell ref="AY2:AY3"/>
    <mergeCell ref="AY10:AY11"/>
    <mergeCell ref="BF10:BG10"/>
    <mergeCell ref="BH10:BI10"/>
    <mergeCell ref="BJ10:BK10"/>
    <mergeCell ref="BL2:BL3"/>
    <mergeCell ref="BM2:BM3"/>
    <mergeCell ref="AS9:AY9"/>
    <mergeCell ref="AZ9:BE9"/>
    <mergeCell ref="BF9:BL9"/>
    <mergeCell ref="AS10:AT10"/>
    <mergeCell ref="AU10:AV10"/>
    <mergeCell ref="AG2:AG3"/>
    <mergeCell ref="Z10:Z11"/>
    <mergeCell ref="Z2:Z3"/>
    <mergeCell ref="U10:U11"/>
    <mergeCell ref="U2:U3"/>
    <mergeCell ref="V10:V11"/>
    <mergeCell ref="V2:V3"/>
    <mergeCell ref="W10:W11"/>
    <mergeCell ref="W2:W3"/>
    <mergeCell ref="AC10:AD10"/>
    <mergeCell ref="AE10:AF10"/>
    <mergeCell ref="Q9:V9"/>
    <mergeCell ref="X9:Y9"/>
    <mergeCell ref="AA9:AF9"/>
    <mergeCell ref="AC2:AD2"/>
    <mergeCell ref="AE2:AF2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36"/>
  <sheetViews>
    <sheetView rightToLeft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Q33" sqref="Q33"/>
    </sheetView>
  </sheetViews>
  <sheetFormatPr defaultColWidth="9" defaultRowHeight="15" x14ac:dyDescent="0.25"/>
  <cols>
    <col min="1" max="1" width="10.85546875" style="30" bestFit="1" customWidth="1"/>
    <col min="2" max="2" width="13.140625" style="29" bestFit="1" customWidth="1"/>
    <col min="3" max="16" width="6.5703125" style="29" customWidth="1"/>
    <col min="17" max="17" width="11.42578125" style="29" bestFit="1" customWidth="1"/>
    <col min="18" max="21" width="6.5703125" style="29" customWidth="1"/>
    <col min="22" max="23" width="9.140625" style="29" bestFit="1" customWidth="1"/>
    <col min="24" max="24" width="11.42578125" style="29" bestFit="1" customWidth="1"/>
    <col min="25" max="26" width="6.5703125" style="29" customWidth="1"/>
    <col min="27" max="27" width="12.42578125" style="29" bestFit="1" customWidth="1"/>
    <col min="28" max="33" width="6.5703125" style="29" customWidth="1"/>
    <col min="34" max="34" width="14.28515625" style="29" bestFit="1" customWidth="1"/>
    <col min="35" max="40" width="6.5703125" style="29" customWidth="1"/>
    <col min="41" max="41" width="10.7109375" style="29" bestFit="1" customWidth="1"/>
    <col min="42" max="51" width="6.5703125" style="29" customWidth="1"/>
    <col min="52" max="52" width="10.7109375" style="29" bestFit="1" customWidth="1"/>
    <col min="53" max="64" width="6.5703125" style="29" customWidth="1"/>
    <col min="65" max="65" width="10.7109375" style="29" bestFit="1" customWidth="1"/>
    <col min="66" max="66" width="16.140625" style="29" bestFit="1" customWidth="1"/>
    <col min="67" max="67" width="11.28515625" style="29" bestFit="1" customWidth="1"/>
    <col min="68" max="70" width="6.5703125" style="29" customWidth="1"/>
    <col min="71" max="71" width="9.28515625" style="29" bestFit="1" customWidth="1"/>
    <col min="72" max="16384" width="9" style="29"/>
  </cols>
  <sheetData>
    <row r="1" spans="1:71" ht="23.25" customHeight="1" thickBot="1" x14ac:dyDescent="0.3">
      <c r="A1" s="81" t="s">
        <v>18</v>
      </c>
      <c r="B1" s="82" t="s">
        <v>17</v>
      </c>
      <c r="C1" s="75" t="s">
        <v>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27" t="s">
        <v>29</v>
      </c>
      <c r="R1" s="74" t="s">
        <v>30</v>
      </c>
      <c r="S1" s="74"/>
      <c r="T1" s="74"/>
      <c r="U1" s="74"/>
      <c r="V1" s="74"/>
      <c r="W1" s="74"/>
      <c r="X1" s="10" t="s">
        <v>31</v>
      </c>
      <c r="Y1" s="74" t="s">
        <v>32</v>
      </c>
      <c r="Z1" s="74"/>
      <c r="AA1" s="10" t="s">
        <v>33</v>
      </c>
      <c r="AB1" s="74" t="s">
        <v>34</v>
      </c>
      <c r="AC1" s="74"/>
      <c r="AD1" s="74"/>
      <c r="AE1" s="74"/>
      <c r="AF1" s="74"/>
      <c r="AG1" s="74"/>
      <c r="AH1" s="10" t="s">
        <v>35</v>
      </c>
      <c r="AI1" s="74" t="s">
        <v>36</v>
      </c>
      <c r="AJ1" s="74"/>
      <c r="AK1" s="74"/>
      <c r="AL1" s="74"/>
      <c r="AM1" s="74"/>
      <c r="AN1" s="74"/>
      <c r="AO1" s="74"/>
      <c r="AP1" s="74" t="s">
        <v>37</v>
      </c>
      <c r="AQ1" s="74"/>
      <c r="AR1" s="74"/>
      <c r="AS1" s="74"/>
      <c r="AT1" s="74" t="s">
        <v>38</v>
      </c>
      <c r="AU1" s="74"/>
      <c r="AV1" s="74"/>
      <c r="AW1" s="74"/>
      <c r="AX1" s="74"/>
      <c r="AY1" s="74"/>
      <c r="AZ1" s="74"/>
      <c r="BA1" s="74" t="s">
        <v>39</v>
      </c>
      <c r="BB1" s="74"/>
      <c r="BC1" s="74"/>
      <c r="BD1" s="74"/>
      <c r="BE1" s="74"/>
      <c r="BF1" s="74"/>
      <c r="BG1" s="74" t="s">
        <v>40</v>
      </c>
      <c r="BH1" s="74"/>
      <c r="BI1" s="74"/>
      <c r="BJ1" s="74"/>
      <c r="BK1" s="74"/>
      <c r="BL1" s="74"/>
      <c r="BM1" s="74"/>
      <c r="BN1" s="10" t="s">
        <v>41</v>
      </c>
      <c r="BO1" s="10" t="s">
        <v>12</v>
      </c>
      <c r="BP1" s="10"/>
      <c r="BQ1" s="10"/>
      <c r="BR1" s="45"/>
      <c r="BS1" s="10"/>
    </row>
    <row r="2" spans="1:71" ht="16.5" customHeight="1" thickBot="1" x14ac:dyDescent="0.3">
      <c r="A2" s="81"/>
      <c r="B2" s="82"/>
      <c r="C2" s="83" t="s">
        <v>1</v>
      </c>
      <c r="D2" s="75"/>
      <c r="E2" s="75" t="s">
        <v>0</v>
      </c>
      <c r="F2" s="75"/>
      <c r="G2" s="75" t="s">
        <v>2</v>
      </c>
      <c r="H2" s="75"/>
      <c r="I2" s="75" t="s">
        <v>42</v>
      </c>
      <c r="J2" s="75"/>
      <c r="K2" s="75" t="s">
        <v>43</v>
      </c>
      <c r="L2" s="75"/>
      <c r="M2" s="75" t="s">
        <v>44</v>
      </c>
      <c r="N2" s="75"/>
      <c r="O2" s="75" t="s">
        <v>45</v>
      </c>
      <c r="P2" s="75"/>
      <c r="Q2" s="76" t="s">
        <v>46</v>
      </c>
      <c r="R2" s="83" t="s">
        <v>1</v>
      </c>
      <c r="S2" s="75"/>
      <c r="T2" s="75" t="s">
        <v>47</v>
      </c>
      <c r="U2" s="75"/>
      <c r="V2" s="76" t="s">
        <v>4</v>
      </c>
      <c r="W2" s="76" t="s">
        <v>3</v>
      </c>
      <c r="X2" s="76" t="s">
        <v>48</v>
      </c>
      <c r="Y2" s="75" t="s">
        <v>16</v>
      </c>
      <c r="Z2" s="75"/>
      <c r="AA2" s="76" t="s">
        <v>48</v>
      </c>
      <c r="AB2" s="83" t="s">
        <v>10</v>
      </c>
      <c r="AC2" s="75"/>
      <c r="AD2" s="75" t="s">
        <v>11</v>
      </c>
      <c r="AE2" s="75"/>
      <c r="AF2" s="75" t="s">
        <v>49</v>
      </c>
      <c r="AG2" s="75"/>
      <c r="AH2" s="76" t="s">
        <v>46</v>
      </c>
      <c r="AI2" s="75" t="s">
        <v>50</v>
      </c>
      <c r="AJ2" s="75"/>
      <c r="AK2" s="75" t="s">
        <v>7</v>
      </c>
      <c r="AL2" s="75"/>
      <c r="AM2" s="75" t="s">
        <v>8</v>
      </c>
      <c r="AN2" s="75"/>
      <c r="AO2" s="76" t="s">
        <v>51</v>
      </c>
      <c r="AP2" s="75" t="s">
        <v>52</v>
      </c>
      <c r="AQ2" s="75"/>
      <c r="AR2" s="75" t="s">
        <v>7</v>
      </c>
      <c r="AS2" s="75"/>
      <c r="AT2" s="75" t="s">
        <v>52</v>
      </c>
      <c r="AU2" s="75"/>
      <c r="AV2" s="75" t="s">
        <v>53</v>
      </c>
      <c r="AW2" s="75"/>
      <c r="AX2" s="75" t="s">
        <v>8</v>
      </c>
      <c r="AY2" s="75"/>
      <c r="AZ2" s="76" t="s">
        <v>51</v>
      </c>
      <c r="BA2" s="75" t="s">
        <v>54</v>
      </c>
      <c r="BB2" s="75"/>
      <c r="BC2" s="75" t="s">
        <v>55</v>
      </c>
      <c r="BD2" s="75"/>
      <c r="BE2" s="75" t="s">
        <v>56</v>
      </c>
      <c r="BF2" s="75"/>
      <c r="BG2" s="75" t="s">
        <v>57</v>
      </c>
      <c r="BH2" s="75"/>
      <c r="BI2" s="75" t="s">
        <v>58</v>
      </c>
      <c r="BJ2" s="75"/>
      <c r="BK2" s="75" t="s">
        <v>59</v>
      </c>
      <c r="BL2" s="75"/>
      <c r="BM2" s="76" t="s">
        <v>60</v>
      </c>
      <c r="BN2" s="76" t="s">
        <v>61</v>
      </c>
      <c r="BO2" s="76" t="s">
        <v>13</v>
      </c>
      <c r="BP2" s="10"/>
      <c r="BQ2" s="10"/>
      <c r="BR2" s="45"/>
      <c r="BS2" s="79" t="s">
        <v>72</v>
      </c>
    </row>
    <row r="3" spans="1:71" ht="15.75" customHeight="1" thickBot="1" x14ac:dyDescent="0.3">
      <c r="A3" s="81"/>
      <c r="B3" s="82"/>
      <c r="C3" s="79" t="s">
        <v>14</v>
      </c>
      <c r="D3" s="79" t="s">
        <v>15</v>
      </c>
      <c r="E3" s="79" t="s">
        <v>14</v>
      </c>
      <c r="F3" s="79" t="s">
        <v>15</v>
      </c>
      <c r="G3" s="79" t="s">
        <v>14</v>
      </c>
      <c r="H3" s="79" t="s">
        <v>15</v>
      </c>
      <c r="I3" s="79" t="s">
        <v>14</v>
      </c>
      <c r="J3" s="79" t="s">
        <v>15</v>
      </c>
      <c r="K3" s="79" t="s">
        <v>14</v>
      </c>
      <c r="L3" s="79" t="s">
        <v>15</v>
      </c>
      <c r="M3" s="79" t="s">
        <v>14</v>
      </c>
      <c r="N3" s="79" t="s">
        <v>15</v>
      </c>
      <c r="O3" s="79" t="s">
        <v>14</v>
      </c>
      <c r="P3" s="79" t="s">
        <v>15</v>
      </c>
      <c r="Q3" s="77"/>
      <c r="R3" s="79" t="s">
        <v>14</v>
      </c>
      <c r="S3" s="79" t="s">
        <v>15</v>
      </c>
      <c r="T3" s="79" t="s">
        <v>14</v>
      </c>
      <c r="U3" s="79" t="s">
        <v>15</v>
      </c>
      <c r="V3" s="77"/>
      <c r="W3" s="77"/>
      <c r="X3" s="77"/>
      <c r="Y3" s="79" t="s">
        <v>14</v>
      </c>
      <c r="Z3" s="79" t="s">
        <v>15</v>
      </c>
      <c r="AA3" s="77"/>
      <c r="AB3" s="79" t="s">
        <v>14</v>
      </c>
      <c r="AC3" s="79" t="s">
        <v>15</v>
      </c>
      <c r="AD3" s="79" t="s">
        <v>14</v>
      </c>
      <c r="AE3" s="79" t="s">
        <v>15</v>
      </c>
      <c r="AF3" s="79" t="s">
        <v>14</v>
      </c>
      <c r="AG3" s="79" t="s">
        <v>15</v>
      </c>
      <c r="AH3" s="77"/>
      <c r="AI3" s="79" t="s">
        <v>14</v>
      </c>
      <c r="AJ3" s="79" t="s">
        <v>15</v>
      </c>
      <c r="AK3" s="79" t="s">
        <v>14</v>
      </c>
      <c r="AL3" s="79" t="s">
        <v>15</v>
      </c>
      <c r="AM3" s="79" t="s">
        <v>14</v>
      </c>
      <c r="AN3" s="79" t="s">
        <v>15</v>
      </c>
      <c r="AO3" s="77"/>
      <c r="AP3" s="79" t="s">
        <v>14</v>
      </c>
      <c r="AQ3" s="79" t="s">
        <v>15</v>
      </c>
      <c r="AR3" s="79" t="s">
        <v>14</v>
      </c>
      <c r="AS3" s="79" t="s">
        <v>15</v>
      </c>
      <c r="AT3" s="79" t="s">
        <v>14</v>
      </c>
      <c r="AU3" s="79" t="s">
        <v>15</v>
      </c>
      <c r="AV3" s="79" t="s">
        <v>14</v>
      </c>
      <c r="AW3" s="79" t="s">
        <v>15</v>
      </c>
      <c r="AX3" s="79" t="s">
        <v>14</v>
      </c>
      <c r="AY3" s="79" t="s">
        <v>15</v>
      </c>
      <c r="AZ3" s="77"/>
      <c r="BA3" s="79" t="s">
        <v>14</v>
      </c>
      <c r="BB3" s="79" t="s">
        <v>15</v>
      </c>
      <c r="BC3" s="79" t="s">
        <v>14</v>
      </c>
      <c r="BD3" s="79" t="s">
        <v>15</v>
      </c>
      <c r="BE3" s="79" t="s">
        <v>14</v>
      </c>
      <c r="BF3" s="79" t="s">
        <v>15</v>
      </c>
      <c r="BG3" s="79" t="s">
        <v>14</v>
      </c>
      <c r="BH3" s="79" t="s">
        <v>15</v>
      </c>
      <c r="BI3" s="79" t="s">
        <v>14</v>
      </c>
      <c r="BJ3" s="79" t="s">
        <v>15</v>
      </c>
      <c r="BK3" s="79" t="s">
        <v>14</v>
      </c>
      <c r="BL3" s="79" t="s">
        <v>15</v>
      </c>
      <c r="BM3" s="77"/>
      <c r="BN3" s="77"/>
      <c r="BO3" s="77"/>
      <c r="BP3" s="10"/>
      <c r="BQ3" s="10"/>
      <c r="BR3" s="45"/>
      <c r="BS3" s="84"/>
    </row>
    <row r="4" spans="1:71" ht="15.75" customHeight="1" thickBot="1" x14ac:dyDescent="0.3">
      <c r="A4" s="81"/>
      <c r="B4" s="82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78"/>
      <c r="R4" s="80"/>
      <c r="S4" s="80"/>
      <c r="T4" s="80"/>
      <c r="U4" s="80"/>
      <c r="V4" s="78"/>
      <c r="W4" s="78"/>
      <c r="X4" s="78"/>
      <c r="Y4" s="80"/>
      <c r="Z4" s="80"/>
      <c r="AA4" s="78"/>
      <c r="AB4" s="80"/>
      <c r="AC4" s="80"/>
      <c r="AD4" s="80"/>
      <c r="AE4" s="80"/>
      <c r="AF4" s="80"/>
      <c r="AG4" s="80"/>
      <c r="AH4" s="78"/>
      <c r="AI4" s="80"/>
      <c r="AJ4" s="80"/>
      <c r="AK4" s="80"/>
      <c r="AL4" s="80"/>
      <c r="AM4" s="80"/>
      <c r="AN4" s="80"/>
      <c r="AO4" s="78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78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78"/>
      <c r="BN4" s="78"/>
      <c r="BO4" s="78"/>
      <c r="BP4" s="10"/>
      <c r="BQ4" s="10"/>
      <c r="BR4" s="45"/>
      <c r="BS4" s="80"/>
    </row>
    <row r="5" spans="1:71" ht="15.75" thickBot="1" x14ac:dyDescent="0.3">
      <c r="A5" s="46">
        <v>43338</v>
      </c>
      <c r="B5" s="3">
        <v>7951</v>
      </c>
      <c r="C5" s="3"/>
      <c r="D5" s="3">
        <v>230</v>
      </c>
      <c r="E5" s="3"/>
      <c r="F5" s="3">
        <v>25</v>
      </c>
      <c r="G5" s="3"/>
      <c r="H5" s="3">
        <v>10</v>
      </c>
      <c r="I5" s="3"/>
      <c r="J5" s="3"/>
      <c r="K5" s="3"/>
      <c r="L5" s="3"/>
      <c r="M5" s="3"/>
      <c r="N5" s="3"/>
      <c r="O5" s="3"/>
      <c r="P5" s="3"/>
      <c r="Q5" s="3"/>
      <c r="R5" s="3"/>
      <c r="S5" s="3">
        <v>75</v>
      </c>
      <c r="T5" s="3"/>
      <c r="U5" s="3"/>
      <c r="V5" s="3">
        <v>25</v>
      </c>
      <c r="W5" s="3">
        <v>72</v>
      </c>
      <c r="X5" s="3"/>
      <c r="Y5" s="3"/>
      <c r="Z5" s="3">
        <v>25</v>
      </c>
      <c r="AA5" s="3"/>
      <c r="AB5" s="3"/>
      <c r="AC5" s="3">
        <v>5</v>
      </c>
      <c r="AD5" s="3"/>
      <c r="AE5" s="3">
        <v>5</v>
      </c>
      <c r="AF5" s="3"/>
      <c r="AG5" s="3"/>
      <c r="AH5" s="3"/>
      <c r="AI5" s="3"/>
      <c r="AJ5" s="3"/>
      <c r="AK5" s="3"/>
      <c r="AL5" s="3">
        <v>4</v>
      </c>
      <c r="AM5" s="3"/>
      <c r="AN5" s="3">
        <v>4</v>
      </c>
      <c r="AO5" s="3"/>
      <c r="AP5" s="3"/>
      <c r="AQ5" s="3"/>
      <c r="AR5" s="3"/>
      <c r="AS5" s="3">
        <v>5</v>
      </c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>
        <v>20</v>
      </c>
      <c r="BP5" s="3"/>
      <c r="BQ5" s="3"/>
      <c r="BR5" s="3"/>
      <c r="BS5" s="3">
        <f>SUM(C5,D5,E5,F5,G5,H5,I5,J5,K5,L5,M5,N5,O5,P5,Q5,R5,S5,T5,U5,V5,W5,X5,Y5,Z5,AA5,AB5,AC5,AD5,AE5,AF5,AG5,AH5,AI5,AJ5,AK5,AL5,AM5,AN5,AO5,AP5,AQ5,AR5,AS5,AT5,AU5,AV5,AW5,AX5,AY5,AZ5,BA5,BB5,BC5,BD5,BE5,BF5,BG5,BH5,BI5,BJ5,BK5,BL5,BM5,BN5,BO5)</f>
        <v>505</v>
      </c>
    </row>
    <row r="6" spans="1:71" ht="15.75" thickBot="1" x14ac:dyDescent="0.3">
      <c r="A6" s="28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</row>
    <row r="7" spans="1:71" ht="15.75" thickBot="1" x14ac:dyDescent="0.3">
      <c r="A7" s="28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</row>
    <row r="8" spans="1:71" ht="15.75" thickBot="1" x14ac:dyDescent="0.3">
      <c r="A8" s="28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</row>
    <row r="9" spans="1:71" ht="15.75" thickBot="1" x14ac:dyDescent="0.3">
      <c r="A9" s="28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ht="15.75" thickBot="1" x14ac:dyDescent="0.3">
      <c r="A10" s="28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ht="15.75" thickBo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ht="15.75" thickBo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ht="15.75" thickBo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ht="15.75" thickBo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ht="15.75" thickBo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ht="15.75" thickBo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ht="15.75" thickBo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ht="15.75" thickBo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ht="15.75" thickBo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ht="15.75" thickBo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ht="15.75" thickBo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ht="15.75" thickBo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ht="15.75" thickBo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ht="15.75" thickBo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ht="15.75" thickBo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ht="15.75" thickBo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ht="15.75" thickBo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ht="15.75" thickBo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ht="15.75" thickBo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ht="15.75" thickBo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ht="15.75" thickBo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ht="15.75" thickBo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ht="15.75" thickBo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ht="15.75" thickBo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ht="15.75" thickBo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ht="15.75" thickBot="1" x14ac:dyDescent="0.3">
      <c r="A36" s="3" t="s">
        <v>19</v>
      </c>
      <c r="B36" s="3"/>
      <c r="C36" s="3">
        <f>SUM(C5:C35)</f>
        <v>0</v>
      </c>
      <c r="D36" s="3">
        <f t="shared" ref="D36:BO36" si="0">SUM(D5:D35)</f>
        <v>230</v>
      </c>
      <c r="E36" s="3">
        <f t="shared" si="0"/>
        <v>0</v>
      </c>
      <c r="F36" s="3">
        <f t="shared" si="0"/>
        <v>25</v>
      </c>
      <c r="G36" s="3">
        <f t="shared" si="0"/>
        <v>0</v>
      </c>
      <c r="H36" s="3">
        <f t="shared" si="0"/>
        <v>10</v>
      </c>
      <c r="I36" s="3">
        <f t="shared" si="0"/>
        <v>0</v>
      </c>
      <c r="J36" s="3">
        <f t="shared" si="0"/>
        <v>0</v>
      </c>
      <c r="K36" s="3">
        <f t="shared" si="0"/>
        <v>0</v>
      </c>
      <c r="L36" s="3">
        <f t="shared" si="0"/>
        <v>0</v>
      </c>
      <c r="M36" s="3">
        <f t="shared" si="0"/>
        <v>0</v>
      </c>
      <c r="N36" s="3">
        <f t="shared" si="0"/>
        <v>0</v>
      </c>
      <c r="O36" s="3">
        <f t="shared" si="0"/>
        <v>0</v>
      </c>
      <c r="P36" s="3">
        <f t="shared" si="0"/>
        <v>0</v>
      </c>
      <c r="Q36" s="3">
        <f t="shared" si="0"/>
        <v>0</v>
      </c>
      <c r="R36" s="3">
        <f t="shared" si="0"/>
        <v>0</v>
      </c>
      <c r="S36" s="3">
        <f t="shared" si="0"/>
        <v>75</v>
      </c>
      <c r="T36" s="3">
        <f t="shared" si="0"/>
        <v>0</v>
      </c>
      <c r="U36" s="3">
        <f t="shared" si="0"/>
        <v>0</v>
      </c>
      <c r="V36" s="3">
        <f t="shared" si="0"/>
        <v>25</v>
      </c>
      <c r="W36" s="3">
        <f t="shared" si="0"/>
        <v>72</v>
      </c>
      <c r="X36" s="3">
        <f t="shared" si="0"/>
        <v>0</v>
      </c>
      <c r="Y36" s="3">
        <f t="shared" si="0"/>
        <v>0</v>
      </c>
      <c r="Z36" s="3">
        <f t="shared" si="0"/>
        <v>25</v>
      </c>
      <c r="AA36" s="3">
        <f t="shared" si="0"/>
        <v>0</v>
      </c>
      <c r="AB36" s="3">
        <f t="shared" si="0"/>
        <v>0</v>
      </c>
      <c r="AC36" s="3">
        <f t="shared" si="0"/>
        <v>5</v>
      </c>
      <c r="AD36" s="3">
        <f t="shared" si="0"/>
        <v>0</v>
      </c>
      <c r="AE36" s="3">
        <f t="shared" si="0"/>
        <v>5</v>
      </c>
      <c r="AF36" s="3">
        <f t="shared" si="0"/>
        <v>0</v>
      </c>
      <c r="AG36" s="3">
        <f t="shared" si="0"/>
        <v>0</v>
      </c>
      <c r="AH36" s="3">
        <f t="shared" si="0"/>
        <v>0</v>
      </c>
      <c r="AI36" s="3">
        <f t="shared" si="0"/>
        <v>0</v>
      </c>
      <c r="AJ36" s="3">
        <f t="shared" si="0"/>
        <v>0</v>
      </c>
      <c r="AK36" s="3">
        <f t="shared" si="0"/>
        <v>0</v>
      </c>
      <c r="AL36" s="3">
        <f t="shared" si="0"/>
        <v>4</v>
      </c>
      <c r="AM36" s="3">
        <f t="shared" si="0"/>
        <v>0</v>
      </c>
      <c r="AN36" s="3">
        <f t="shared" si="0"/>
        <v>4</v>
      </c>
      <c r="AO36" s="3">
        <f t="shared" si="0"/>
        <v>0</v>
      </c>
      <c r="AP36" s="3">
        <f t="shared" si="0"/>
        <v>0</v>
      </c>
      <c r="AQ36" s="3">
        <f t="shared" si="0"/>
        <v>0</v>
      </c>
      <c r="AR36" s="3">
        <f t="shared" si="0"/>
        <v>0</v>
      </c>
      <c r="AS36" s="3">
        <f t="shared" si="0"/>
        <v>5</v>
      </c>
      <c r="AT36" s="3">
        <f t="shared" si="0"/>
        <v>0</v>
      </c>
      <c r="AU36" s="3">
        <f t="shared" si="0"/>
        <v>0</v>
      </c>
      <c r="AV36" s="3">
        <f t="shared" si="0"/>
        <v>0</v>
      </c>
      <c r="AW36" s="3">
        <f t="shared" si="0"/>
        <v>0</v>
      </c>
      <c r="AX36" s="3">
        <f t="shared" si="0"/>
        <v>0</v>
      </c>
      <c r="AY36" s="3">
        <f t="shared" si="0"/>
        <v>0</v>
      </c>
      <c r="AZ36" s="3">
        <f t="shared" si="0"/>
        <v>0</v>
      </c>
      <c r="BA36" s="3">
        <f t="shared" si="0"/>
        <v>0</v>
      </c>
      <c r="BB36" s="3">
        <f t="shared" si="0"/>
        <v>0</v>
      </c>
      <c r="BC36" s="3">
        <f t="shared" si="0"/>
        <v>0</v>
      </c>
      <c r="BD36" s="3">
        <f t="shared" si="0"/>
        <v>0</v>
      </c>
      <c r="BE36" s="3">
        <f t="shared" si="0"/>
        <v>0</v>
      </c>
      <c r="BF36" s="3">
        <f t="shared" si="0"/>
        <v>0</v>
      </c>
      <c r="BG36" s="3">
        <f t="shared" si="0"/>
        <v>0</v>
      </c>
      <c r="BH36" s="3">
        <f t="shared" si="0"/>
        <v>0</v>
      </c>
      <c r="BI36" s="3">
        <f t="shared" si="0"/>
        <v>0</v>
      </c>
      <c r="BJ36" s="3">
        <f t="shared" si="0"/>
        <v>0</v>
      </c>
      <c r="BK36" s="3">
        <f t="shared" si="0"/>
        <v>0</v>
      </c>
      <c r="BL36" s="3">
        <f t="shared" si="0"/>
        <v>0</v>
      </c>
      <c r="BM36" s="3">
        <f t="shared" si="0"/>
        <v>0</v>
      </c>
      <c r="BN36" s="3">
        <f t="shared" si="0"/>
        <v>0</v>
      </c>
      <c r="BO36" s="3">
        <f t="shared" si="0"/>
        <v>20</v>
      </c>
      <c r="BP36" s="3"/>
      <c r="BQ36" s="3"/>
      <c r="BR36" s="3"/>
      <c r="BS36" s="3"/>
    </row>
  </sheetData>
  <mergeCells count="104">
    <mergeCell ref="BK3:BK4"/>
    <mergeCell ref="BL3:BL4"/>
    <mergeCell ref="BM2:BM4"/>
    <mergeCell ref="BN2:BN4"/>
    <mergeCell ref="BO2:BO4"/>
    <mergeCell ref="BF3:BF4"/>
    <mergeCell ref="BG3:BG4"/>
    <mergeCell ref="BH3:BH4"/>
    <mergeCell ref="BI3:BI4"/>
    <mergeCell ref="BJ3:BJ4"/>
    <mergeCell ref="AK3:AK4"/>
    <mergeCell ref="AL3:AL4"/>
    <mergeCell ref="AM3:AM4"/>
    <mergeCell ref="AN3:AN4"/>
    <mergeCell ref="AO2:AO4"/>
    <mergeCell ref="BA3:BA4"/>
    <mergeCell ref="BB3:BB4"/>
    <mergeCell ref="BC3:BC4"/>
    <mergeCell ref="BD3:BD4"/>
    <mergeCell ref="AU3:AU4"/>
    <mergeCell ref="AV3:AV4"/>
    <mergeCell ref="AW3:AW4"/>
    <mergeCell ref="AX3:AX4"/>
    <mergeCell ref="AY3:AY4"/>
    <mergeCell ref="S3:S4"/>
    <mergeCell ref="T3:T4"/>
    <mergeCell ref="U3:U4"/>
    <mergeCell ref="AF3:AF4"/>
    <mergeCell ref="AG3:AG4"/>
    <mergeCell ref="AH2:AH4"/>
    <mergeCell ref="AI3:AI4"/>
    <mergeCell ref="AJ3:AJ4"/>
    <mergeCell ref="AA2:AA4"/>
    <mergeCell ref="AB3:AB4"/>
    <mergeCell ref="AC3:AC4"/>
    <mergeCell ref="AD3:AD4"/>
    <mergeCell ref="AE3:AE4"/>
    <mergeCell ref="BS2:BS4"/>
    <mergeCell ref="D3:D4"/>
    <mergeCell ref="C3:C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P3:P4"/>
    <mergeCell ref="O3:O4"/>
    <mergeCell ref="M2:N2"/>
    <mergeCell ref="BK2:BL2"/>
    <mergeCell ref="X2:X4"/>
    <mergeCell ref="W2:W4"/>
    <mergeCell ref="V2:V4"/>
    <mergeCell ref="Y3:Y4"/>
    <mergeCell ref="Z3:Z4"/>
    <mergeCell ref="Q2:Q4"/>
    <mergeCell ref="R3:R4"/>
    <mergeCell ref="A1:A4"/>
    <mergeCell ref="B1:B4"/>
    <mergeCell ref="C2:D2"/>
    <mergeCell ref="E2:F2"/>
    <mergeCell ref="G2:H2"/>
    <mergeCell ref="BA1:BF1"/>
    <mergeCell ref="BG1:BM1"/>
    <mergeCell ref="K2:L2"/>
    <mergeCell ref="R2:S2"/>
    <mergeCell ref="T2:U2"/>
    <mergeCell ref="Y2:Z2"/>
    <mergeCell ref="AB2:AC2"/>
    <mergeCell ref="AD2:AE2"/>
    <mergeCell ref="AF2:AG2"/>
    <mergeCell ref="C1:P1"/>
    <mergeCell ref="R1:W1"/>
    <mergeCell ref="Y1:Z1"/>
    <mergeCell ref="AB1:AG1"/>
    <mergeCell ref="AI1:AO1"/>
    <mergeCell ref="O2:P2"/>
    <mergeCell ref="I2:J2"/>
    <mergeCell ref="AI2:AJ2"/>
    <mergeCell ref="AK2:AL2"/>
    <mergeCell ref="AM2:AN2"/>
    <mergeCell ref="AP1:AS1"/>
    <mergeCell ref="AT1:AZ1"/>
    <mergeCell ref="AP2:AQ2"/>
    <mergeCell ref="AR2:AS2"/>
    <mergeCell ref="AT2:AU2"/>
    <mergeCell ref="AV2:AW2"/>
    <mergeCell ref="AX2:AY2"/>
    <mergeCell ref="AZ2:AZ4"/>
    <mergeCell ref="BI2:BJ2"/>
    <mergeCell ref="BA2:BB2"/>
    <mergeCell ref="BC2:BD2"/>
    <mergeCell ref="BE2:BF2"/>
    <mergeCell ref="BG2:BH2"/>
    <mergeCell ref="AP3:AP4"/>
    <mergeCell ref="AQ3:AQ4"/>
    <mergeCell ref="AR3:AR4"/>
    <mergeCell ref="AS3:AS4"/>
    <mergeCell ref="AT3:AT4"/>
    <mergeCell ref="BE3:B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6"/>
  <sheetViews>
    <sheetView rightToLeft="1" topLeftCell="A142" workbookViewId="0">
      <selection activeCell="F149" sqref="F149:G149"/>
    </sheetView>
  </sheetViews>
  <sheetFormatPr defaultRowHeight="15" x14ac:dyDescent="0.25"/>
  <cols>
    <col min="1" max="1" width="10.7109375" bestFit="1" customWidth="1"/>
    <col min="5" max="5" width="12.42578125" bestFit="1" customWidth="1"/>
    <col min="9" max="9" width="10.7109375" bestFit="1" customWidth="1"/>
  </cols>
  <sheetData>
    <row r="1" spans="1:11" ht="15.75" thickBot="1" x14ac:dyDescent="0.3">
      <c r="A1" s="95" t="s">
        <v>20</v>
      </c>
      <c r="B1" s="95"/>
      <c r="C1" s="95"/>
      <c r="E1" s="138" t="s">
        <v>26</v>
      </c>
      <c r="F1" s="138"/>
      <c r="G1" s="138"/>
      <c r="I1" s="133" t="s">
        <v>27</v>
      </c>
      <c r="J1" s="133"/>
      <c r="K1" s="133"/>
    </row>
    <row r="2" spans="1:11" ht="15.75" thickBot="1" x14ac:dyDescent="0.3">
      <c r="A2" s="134" t="s">
        <v>19</v>
      </c>
      <c r="B2" s="134"/>
      <c r="C2" s="134"/>
      <c r="E2" s="134" t="s">
        <v>19</v>
      </c>
      <c r="F2" s="134"/>
      <c r="G2" s="134"/>
      <c r="I2" s="134" t="s">
        <v>19</v>
      </c>
      <c r="J2" s="134"/>
      <c r="K2" s="134"/>
    </row>
    <row r="3" spans="1:11" ht="15.75" thickBot="1" x14ac:dyDescent="0.3">
      <c r="A3" s="20" t="s">
        <v>24</v>
      </c>
      <c r="B3" s="20" t="s">
        <v>14</v>
      </c>
      <c r="C3" s="20" t="s">
        <v>15</v>
      </c>
      <c r="E3" s="37" t="s">
        <v>24</v>
      </c>
      <c r="F3" s="37" t="s">
        <v>14</v>
      </c>
      <c r="G3" s="37" t="s">
        <v>15</v>
      </c>
      <c r="I3" s="20" t="s">
        <v>24</v>
      </c>
      <c r="J3" s="20" t="s">
        <v>14</v>
      </c>
      <c r="K3" s="20" t="s">
        <v>15</v>
      </c>
    </row>
    <row r="4" spans="1:11" ht="15.75" thickBot="1" x14ac:dyDescent="0.3">
      <c r="A4" s="135" t="s">
        <v>5</v>
      </c>
      <c r="B4" s="136"/>
      <c r="C4" s="137"/>
      <c r="E4" s="135" t="s">
        <v>5</v>
      </c>
      <c r="F4" s="136"/>
      <c r="G4" s="137"/>
      <c r="I4" s="135" t="s">
        <v>5</v>
      </c>
      <c r="J4" s="136"/>
      <c r="K4" s="137"/>
    </row>
    <row r="5" spans="1:11" ht="15.75" thickBot="1" x14ac:dyDescent="0.3">
      <c r="A5" s="96" t="s">
        <v>1</v>
      </c>
      <c r="B5" s="20">
        <f>'توريد للمخزن'!C36</f>
        <v>0</v>
      </c>
      <c r="C5" s="20">
        <f>'توريد للمخزن'!D36</f>
        <v>230</v>
      </c>
      <c r="E5" s="96" t="s">
        <v>1</v>
      </c>
      <c r="F5" s="37">
        <f>المخزن!B43</f>
        <v>0</v>
      </c>
      <c r="G5" s="41">
        <f>المخزن!C43</f>
        <v>4</v>
      </c>
      <c r="I5" s="96" t="s">
        <v>1</v>
      </c>
      <c r="J5" s="20">
        <f>'[1]اجمالي مرتجعات'!$B$4</f>
        <v>0</v>
      </c>
      <c r="K5" s="20">
        <f>'[1]اجمالي مرتجعات'!$C$4</f>
        <v>0</v>
      </c>
    </row>
    <row r="6" spans="1:11" ht="15.75" thickBot="1" x14ac:dyDescent="0.3">
      <c r="A6" s="97"/>
      <c r="B6" s="20">
        <f>((C5*12)+B5)-(F6)+J6</f>
        <v>2712</v>
      </c>
      <c r="C6" s="20"/>
      <c r="E6" s="97"/>
      <c r="F6" s="37">
        <f>((G5*12)+F5)</f>
        <v>48</v>
      </c>
      <c r="G6" s="37"/>
      <c r="I6" s="97"/>
      <c r="J6" s="20">
        <f>((K5*12)+J5)</f>
        <v>0</v>
      </c>
      <c r="K6" s="20"/>
    </row>
    <row r="7" spans="1:11" ht="15.75" thickBot="1" x14ac:dyDescent="0.3">
      <c r="A7" s="98"/>
      <c r="B7" s="20">
        <f>MOD(B6,12)</f>
        <v>0</v>
      </c>
      <c r="C7" s="20">
        <f>((B6-B7)/12)</f>
        <v>226</v>
      </c>
      <c r="E7" s="98"/>
      <c r="F7" s="37">
        <f>MOD((F6-J6),12)</f>
        <v>0</v>
      </c>
      <c r="G7" s="37">
        <f>((F6-F7-J6)/12)</f>
        <v>4</v>
      </c>
      <c r="I7" s="98"/>
      <c r="J7" s="20">
        <f>MOD(J6,12)</f>
        <v>0</v>
      </c>
      <c r="K7" s="20">
        <f>((J6-J7)/12)</f>
        <v>0</v>
      </c>
    </row>
    <row r="8" spans="1:11" ht="15.75" thickBot="1" x14ac:dyDescent="0.3">
      <c r="A8" s="114"/>
      <c r="B8" s="115"/>
      <c r="C8" s="116"/>
      <c r="E8" s="114"/>
      <c r="F8" s="115"/>
      <c r="G8" s="116"/>
      <c r="I8" s="114"/>
      <c r="J8" s="115"/>
      <c r="K8" s="116"/>
    </row>
    <row r="9" spans="1:11" ht="15.75" thickBot="1" x14ac:dyDescent="0.3">
      <c r="A9" s="96" t="s">
        <v>0</v>
      </c>
      <c r="B9" s="20">
        <f>'توريد للمخزن'!E36</f>
        <v>0</v>
      </c>
      <c r="C9" s="20">
        <f>'توريد للمخزن'!F36</f>
        <v>25</v>
      </c>
      <c r="E9" s="96" t="s">
        <v>0</v>
      </c>
      <c r="F9" s="37">
        <f>المخزن!D43</f>
        <v>0</v>
      </c>
      <c r="G9" s="41">
        <f>المخزن!E43</f>
        <v>7</v>
      </c>
      <c r="I9" s="96" t="s">
        <v>0</v>
      </c>
      <c r="J9" s="20">
        <f>'[1]اجمالي مرتجعات'!$B$5</f>
        <v>0</v>
      </c>
      <c r="K9" s="20">
        <f>'[1]اجمالي مرتجعات'!$C$5</f>
        <v>0</v>
      </c>
    </row>
    <row r="10" spans="1:11" ht="15.75" thickBot="1" x14ac:dyDescent="0.3">
      <c r="A10" s="97"/>
      <c r="B10" s="41">
        <f>((C9*4)+B9)-(F10)+J10</f>
        <v>72</v>
      </c>
      <c r="C10" s="41"/>
      <c r="E10" s="97"/>
      <c r="F10" s="41">
        <f>((G9*4)+F9)</f>
        <v>28</v>
      </c>
      <c r="G10" s="41"/>
      <c r="I10" s="97"/>
      <c r="J10" s="20">
        <f>((K9*4)+J9)</f>
        <v>0</v>
      </c>
      <c r="K10" s="20"/>
    </row>
    <row r="11" spans="1:11" ht="15.75" thickBot="1" x14ac:dyDescent="0.3">
      <c r="A11" s="98"/>
      <c r="B11" s="41">
        <f>MOD(B10,4)</f>
        <v>0</v>
      </c>
      <c r="C11" s="41">
        <f>((B10-B11)/4)</f>
        <v>18</v>
      </c>
      <c r="E11" s="98"/>
      <c r="F11" s="41">
        <f>MOD((F10-J10),4)</f>
        <v>0</v>
      </c>
      <c r="G11" s="41">
        <f>((F10-F11-J10)/4)</f>
        <v>7</v>
      </c>
      <c r="I11" s="98"/>
      <c r="J11" s="20">
        <f>MOD(J10,4)</f>
        <v>0</v>
      </c>
      <c r="K11" s="20">
        <f>((J10-J11)/4)</f>
        <v>0</v>
      </c>
    </row>
    <row r="12" spans="1:11" ht="15.75" thickBot="1" x14ac:dyDescent="0.3">
      <c r="A12" s="114"/>
      <c r="B12" s="115"/>
      <c r="C12" s="116"/>
      <c r="E12" s="114"/>
      <c r="F12" s="115"/>
      <c r="G12" s="116"/>
      <c r="I12" s="114"/>
      <c r="J12" s="115"/>
      <c r="K12" s="116"/>
    </row>
    <row r="13" spans="1:11" ht="15.75" thickBot="1" x14ac:dyDescent="0.3">
      <c r="A13" s="96" t="s">
        <v>2</v>
      </c>
      <c r="B13" s="20">
        <f>'توريد للمخزن'!G36</f>
        <v>0</v>
      </c>
      <c r="C13" s="20">
        <f>'توريد للمخزن'!H36</f>
        <v>10</v>
      </c>
      <c r="E13" s="96" t="s">
        <v>2</v>
      </c>
      <c r="F13" s="37">
        <f>المخزن!F43</f>
        <v>0</v>
      </c>
      <c r="G13" s="41">
        <f>المخزن!G43</f>
        <v>0</v>
      </c>
      <c r="I13" s="96" t="s">
        <v>2</v>
      </c>
      <c r="J13" s="20">
        <f>'[1]اجمالي مرتجعات'!$B$6</f>
        <v>0</v>
      </c>
      <c r="K13" s="20">
        <f>'[1]اجمالي مرتجعات'!$C$6</f>
        <v>0</v>
      </c>
    </row>
    <row r="14" spans="1:11" ht="15.75" thickBot="1" x14ac:dyDescent="0.3">
      <c r="A14" s="97"/>
      <c r="B14" s="41">
        <f>((C13*4)+B13)-(F14)+J14</f>
        <v>40</v>
      </c>
      <c r="C14" s="41"/>
      <c r="E14" s="97"/>
      <c r="F14" s="41">
        <f>((G13*4)+F13)</f>
        <v>0</v>
      </c>
      <c r="G14" s="41"/>
      <c r="I14" s="97"/>
      <c r="J14" s="20">
        <f>((K13*4)+J13)</f>
        <v>0</v>
      </c>
      <c r="K14" s="20"/>
    </row>
    <row r="15" spans="1:11" ht="15.75" thickBot="1" x14ac:dyDescent="0.3">
      <c r="A15" s="98"/>
      <c r="B15" s="41">
        <f>MOD(B14,4)</f>
        <v>0</v>
      </c>
      <c r="C15" s="41">
        <f>((B14-B15)/4)</f>
        <v>10</v>
      </c>
      <c r="E15" s="98"/>
      <c r="F15" s="41">
        <f>MOD((F14-J14),4)</f>
        <v>0</v>
      </c>
      <c r="G15" s="41">
        <f>((F14-F15-J14)/4)</f>
        <v>0</v>
      </c>
      <c r="I15" s="98"/>
      <c r="J15" s="20">
        <f>MOD(J14,4)</f>
        <v>0</v>
      </c>
      <c r="K15" s="20">
        <f>((J14-J15)/4)</f>
        <v>0</v>
      </c>
    </row>
    <row r="16" spans="1:11" ht="15.75" thickBot="1" x14ac:dyDescent="0.3">
      <c r="A16" s="114"/>
      <c r="B16" s="115"/>
      <c r="C16" s="116"/>
      <c r="E16" s="114"/>
      <c r="F16" s="115"/>
      <c r="G16" s="116"/>
      <c r="I16" s="114"/>
      <c r="J16" s="115"/>
      <c r="K16" s="116"/>
    </row>
    <row r="17" spans="1:11" ht="15.75" thickBot="1" x14ac:dyDescent="0.3">
      <c r="A17" s="96" t="s">
        <v>42</v>
      </c>
      <c r="B17" s="20">
        <f>'توريد للمخزن'!I36</f>
        <v>0</v>
      </c>
      <c r="C17" s="20">
        <f>'توريد للمخزن'!J36</f>
        <v>0</v>
      </c>
      <c r="E17" s="96" t="s">
        <v>42</v>
      </c>
      <c r="F17" s="37">
        <f>المخزن!H43</f>
        <v>0</v>
      </c>
      <c r="G17" s="41">
        <f>المخزن!I43</f>
        <v>0</v>
      </c>
      <c r="I17" s="96" t="s">
        <v>42</v>
      </c>
      <c r="J17" s="20">
        <f>'[1]اجمالي مرتجعات'!$B$7</f>
        <v>0</v>
      </c>
      <c r="K17" s="20">
        <f>'[1]اجمالي مرتجعات'!$C$7</f>
        <v>0</v>
      </c>
    </row>
    <row r="18" spans="1:11" ht="15.75" thickBot="1" x14ac:dyDescent="0.3">
      <c r="A18" s="97"/>
      <c r="B18" s="41">
        <f>((C17*4)+B17)-(F18)+J18</f>
        <v>0</v>
      </c>
      <c r="C18" s="41"/>
      <c r="E18" s="97"/>
      <c r="F18" s="41">
        <f>((G17*4)+F17)</f>
        <v>0</v>
      </c>
      <c r="G18" s="41"/>
      <c r="I18" s="97"/>
      <c r="J18" s="20">
        <f>((K17*4)+J17)</f>
        <v>0</v>
      </c>
      <c r="K18" s="20"/>
    </row>
    <row r="19" spans="1:11" ht="15.75" thickBot="1" x14ac:dyDescent="0.3">
      <c r="A19" s="98"/>
      <c r="B19" s="41">
        <f>MOD(B18,4)</f>
        <v>0</v>
      </c>
      <c r="C19" s="41">
        <f>((B18-B19)/4)</f>
        <v>0</v>
      </c>
      <c r="E19" s="98"/>
      <c r="F19" s="41">
        <f>MOD((F18-J18),4)</f>
        <v>0</v>
      </c>
      <c r="G19" s="41">
        <f>((F18-F19-J18)/4)</f>
        <v>0</v>
      </c>
      <c r="I19" s="98"/>
      <c r="J19" s="20">
        <f>MOD(J18,4)</f>
        <v>0</v>
      </c>
      <c r="K19" s="20">
        <f>((J18-J19)/4)</f>
        <v>0</v>
      </c>
    </row>
    <row r="20" spans="1:11" ht="15.75" thickBot="1" x14ac:dyDescent="0.3">
      <c r="A20" s="22"/>
      <c r="B20" s="18"/>
      <c r="C20" s="19"/>
      <c r="E20" s="33"/>
      <c r="F20" s="35"/>
      <c r="G20" s="36"/>
      <c r="I20" s="22"/>
      <c r="J20" s="18"/>
      <c r="K20" s="19"/>
    </row>
    <row r="21" spans="1:11" ht="15.75" thickBot="1" x14ac:dyDescent="0.3">
      <c r="A21" s="96" t="s">
        <v>43</v>
      </c>
      <c r="B21" s="20">
        <f>'توريد للمخزن'!K36</f>
        <v>0</v>
      </c>
      <c r="C21" s="20">
        <f>'توريد للمخزن'!L36</f>
        <v>0</v>
      </c>
      <c r="E21" s="96" t="s">
        <v>43</v>
      </c>
      <c r="F21" s="37">
        <f>المخزن!J43</f>
        <v>0</v>
      </c>
      <c r="G21" s="41">
        <f>المخزن!K43</f>
        <v>0</v>
      </c>
      <c r="I21" s="96" t="s">
        <v>43</v>
      </c>
      <c r="J21" s="20">
        <f>'[1]اجمالي مرتجعات'!$B$8</f>
        <v>0</v>
      </c>
      <c r="K21" s="20">
        <f>'[1]اجمالي مرتجعات'!$C$8</f>
        <v>0</v>
      </c>
    </row>
    <row r="22" spans="1:11" ht="15.75" thickBot="1" x14ac:dyDescent="0.3">
      <c r="A22" s="97"/>
      <c r="B22" s="41">
        <f>((C21*4)+B21)-(F22)+J22</f>
        <v>0</v>
      </c>
      <c r="C22" s="41"/>
      <c r="E22" s="97"/>
      <c r="F22" s="41">
        <f>((G21*4)+F21)</f>
        <v>0</v>
      </c>
      <c r="G22" s="41"/>
      <c r="I22" s="97"/>
      <c r="J22" s="20">
        <f>((K21*4)+J21)</f>
        <v>0</v>
      </c>
      <c r="K22" s="20"/>
    </row>
    <row r="23" spans="1:11" ht="15.75" thickBot="1" x14ac:dyDescent="0.3">
      <c r="A23" s="98"/>
      <c r="B23" s="41">
        <f>MOD(B22,4)</f>
        <v>0</v>
      </c>
      <c r="C23" s="41">
        <f>((B22-B23)/4)</f>
        <v>0</v>
      </c>
      <c r="E23" s="98"/>
      <c r="F23" s="41">
        <f>MOD((F22-J22),4)</f>
        <v>0</v>
      </c>
      <c r="G23" s="41">
        <f>((F22-F23-J22)/4)</f>
        <v>0</v>
      </c>
      <c r="I23" s="98"/>
      <c r="J23" s="20">
        <f>MOD(J22,4)</f>
        <v>0</v>
      </c>
      <c r="K23" s="20">
        <f>((J22-J23)/4)</f>
        <v>0</v>
      </c>
    </row>
    <row r="24" spans="1:11" ht="15.75" thickBot="1" x14ac:dyDescent="0.3">
      <c r="A24" s="22"/>
      <c r="B24" s="18"/>
      <c r="C24" s="19"/>
      <c r="E24" s="33"/>
      <c r="F24" s="35"/>
      <c r="G24" s="36"/>
      <c r="I24" s="22"/>
      <c r="J24" s="18"/>
      <c r="K24" s="19"/>
    </row>
    <row r="25" spans="1:11" ht="15.75" thickBot="1" x14ac:dyDescent="0.3">
      <c r="A25" s="96" t="s">
        <v>44</v>
      </c>
      <c r="B25" s="20">
        <f>'توريد للمخزن'!M36</f>
        <v>0</v>
      </c>
      <c r="C25" s="20">
        <f>'توريد للمخزن'!N36</f>
        <v>0</v>
      </c>
      <c r="E25" s="96" t="s">
        <v>44</v>
      </c>
      <c r="F25" s="37">
        <f>المخزن!L43</f>
        <v>0</v>
      </c>
      <c r="G25" s="41">
        <f>المخزن!M43</f>
        <v>0</v>
      </c>
      <c r="I25" s="96" t="s">
        <v>44</v>
      </c>
      <c r="J25" s="20">
        <f>'[1]اجمالي مرتجعات'!$B$9</f>
        <v>0</v>
      </c>
      <c r="K25" s="20">
        <f>'[1]اجمالي مرتجعات'!$C$9</f>
        <v>0</v>
      </c>
    </row>
    <row r="26" spans="1:11" ht="15.75" thickBot="1" x14ac:dyDescent="0.3">
      <c r="A26" s="97"/>
      <c r="B26" s="41">
        <f>((C25*4)+B25)-(F26)+J26</f>
        <v>0</v>
      </c>
      <c r="C26" s="41"/>
      <c r="E26" s="97"/>
      <c r="F26" s="41">
        <f>((G25*4)+F25)</f>
        <v>0</v>
      </c>
      <c r="G26" s="41"/>
      <c r="I26" s="97"/>
      <c r="J26" s="20">
        <f>((K25*4)+J25)</f>
        <v>0</v>
      </c>
      <c r="K26" s="20"/>
    </row>
    <row r="27" spans="1:11" ht="15.75" thickBot="1" x14ac:dyDescent="0.3">
      <c r="A27" s="98"/>
      <c r="B27" s="41">
        <f>MOD(B26,4)</f>
        <v>0</v>
      </c>
      <c r="C27" s="41">
        <f>((B26-B27)/4)</f>
        <v>0</v>
      </c>
      <c r="E27" s="98"/>
      <c r="F27" s="41">
        <f>MOD((F26-J26),4)</f>
        <v>0</v>
      </c>
      <c r="G27" s="41">
        <f>((F26-F27-J26)/4)</f>
        <v>0</v>
      </c>
      <c r="I27" s="98"/>
      <c r="J27" s="20">
        <f>MOD(J26,4)</f>
        <v>0</v>
      </c>
      <c r="K27" s="20">
        <f>((J26-J27)/4)</f>
        <v>0</v>
      </c>
    </row>
    <row r="28" spans="1:11" ht="15.75" thickBot="1" x14ac:dyDescent="0.3">
      <c r="A28" s="22"/>
      <c r="B28" s="18"/>
      <c r="C28" s="19"/>
      <c r="E28" s="33"/>
      <c r="F28" s="35"/>
      <c r="G28" s="36"/>
      <c r="I28" s="22"/>
      <c r="J28" s="18"/>
      <c r="K28" s="19"/>
    </row>
    <row r="29" spans="1:11" ht="15.75" thickBot="1" x14ac:dyDescent="0.3">
      <c r="A29" s="96" t="s">
        <v>45</v>
      </c>
      <c r="B29" s="20">
        <f>'توريد للمخزن'!O36</f>
        <v>0</v>
      </c>
      <c r="C29" s="20">
        <f>'توريد للمخزن'!P36</f>
        <v>0</v>
      </c>
      <c r="E29" s="96" t="s">
        <v>45</v>
      </c>
      <c r="F29" s="37">
        <f>المخزن!N43</f>
        <v>0</v>
      </c>
      <c r="G29" s="41">
        <f>المخزن!O43</f>
        <v>0</v>
      </c>
      <c r="I29" s="96" t="s">
        <v>45</v>
      </c>
      <c r="J29" s="20">
        <f>'[1]اجمالي مرتجعات'!$B$10</f>
        <v>0</v>
      </c>
      <c r="K29" s="20">
        <f>'[1]اجمالي مرتجعات'!$C$10</f>
        <v>0</v>
      </c>
    </row>
    <row r="30" spans="1:11" ht="15.75" thickBot="1" x14ac:dyDescent="0.3">
      <c r="A30" s="97"/>
      <c r="B30" s="41">
        <f>((C29*4)+B29)-(F30)+J30</f>
        <v>0</v>
      </c>
      <c r="C30" s="41"/>
      <c r="E30" s="97"/>
      <c r="F30" s="41">
        <f>((G29*4)+F29)</f>
        <v>0</v>
      </c>
      <c r="G30" s="41"/>
      <c r="I30" s="97"/>
      <c r="J30" s="20">
        <f>((K29*4)+J29)</f>
        <v>0</v>
      </c>
      <c r="K30" s="20"/>
    </row>
    <row r="31" spans="1:11" ht="15.75" thickBot="1" x14ac:dyDescent="0.3">
      <c r="A31" s="98"/>
      <c r="B31" s="41">
        <f>MOD(B30,4)</f>
        <v>0</v>
      </c>
      <c r="C31" s="41">
        <f>((B30-B31)/4)</f>
        <v>0</v>
      </c>
      <c r="E31" s="98"/>
      <c r="F31" s="41">
        <f>MOD((F30-J30),4)</f>
        <v>0</v>
      </c>
      <c r="G31" s="41">
        <f>((F30-F31-J30)/4)</f>
        <v>0</v>
      </c>
      <c r="I31" s="98"/>
      <c r="J31" s="20">
        <f>MOD(J30,4)</f>
        <v>0</v>
      </c>
      <c r="K31" s="20">
        <f>((J30-J31)/4)</f>
        <v>0</v>
      </c>
    </row>
    <row r="32" spans="1:11" ht="15.75" thickBot="1" x14ac:dyDescent="0.3">
      <c r="A32" s="114" t="s">
        <v>62</v>
      </c>
      <c r="B32" s="115"/>
      <c r="C32" s="116"/>
      <c r="E32" s="114" t="s">
        <v>62</v>
      </c>
      <c r="F32" s="115"/>
      <c r="G32" s="116"/>
      <c r="I32" s="114" t="s">
        <v>62</v>
      </c>
      <c r="J32" s="115"/>
      <c r="K32" s="116"/>
    </row>
    <row r="33" spans="1:11" ht="15.75" thickBot="1" x14ac:dyDescent="0.3">
      <c r="A33" s="96" t="s">
        <v>46</v>
      </c>
      <c r="B33" s="20"/>
      <c r="C33" s="20"/>
      <c r="E33" s="96" t="s">
        <v>46</v>
      </c>
      <c r="F33" s="37"/>
      <c r="G33" s="37"/>
      <c r="I33" s="96" t="s">
        <v>46</v>
      </c>
      <c r="J33" s="20"/>
      <c r="K33" s="20"/>
    </row>
    <row r="34" spans="1:11" ht="15.75" thickBot="1" x14ac:dyDescent="0.3">
      <c r="A34" s="97"/>
      <c r="B34" s="20"/>
      <c r="C34" s="20"/>
      <c r="E34" s="97"/>
      <c r="F34" s="37"/>
      <c r="G34" s="37"/>
      <c r="I34" s="97"/>
      <c r="J34" s="20"/>
      <c r="K34" s="20"/>
    </row>
    <row r="35" spans="1:11" ht="15.75" thickBot="1" x14ac:dyDescent="0.3">
      <c r="A35" s="98"/>
      <c r="B35" s="20"/>
      <c r="C35" s="20">
        <f>'توريد للمخزن'!Q36-G35+K35</f>
        <v>0</v>
      </c>
      <c r="E35" s="98"/>
      <c r="F35" s="37"/>
      <c r="G35" s="37">
        <f>المخزن!P43</f>
        <v>0</v>
      </c>
      <c r="I35" s="98"/>
      <c r="J35" s="20"/>
      <c r="K35" s="20">
        <f>'[1]اجمالي مرتجعات'!$C$12</f>
        <v>0</v>
      </c>
    </row>
    <row r="36" spans="1:11" ht="15.75" thickBot="1" x14ac:dyDescent="0.3">
      <c r="A36" s="114"/>
      <c r="B36" s="115"/>
      <c r="C36" s="116"/>
      <c r="E36" s="114"/>
      <c r="F36" s="115"/>
      <c r="G36" s="116"/>
      <c r="I36" s="114"/>
      <c r="J36" s="115"/>
      <c r="K36" s="116"/>
    </row>
    <row r="37" spans="1:11" ht="15.75" thickBot="1" x14ac:dyDescent="0.3">
      <c r="A37" s="127" t="s">
        <v>6</v>
      </c>
      <c r="B37" s="128"/>
      <c r="C37" s="129"/>
      <c r="E37" s="127" t="s">
        <v>6</v>
      </c>
      <c r="F37" s="128"/>
      <c r="G37" s="129"/>
      <c r="I37" s="127" t="s">
        <v>6</v>
      </c>
      <c r="J37" s="128"/>
      <c r="K37" s="129"/>
    </row>
    <row r="38" spans="1:11" ht="15.75" thickBot="1" x14ac:dyDescent="0.3">
      <c r="A38" s="96" t="s">
        <v>1</v>
      </c>
      <c r="B38" s="20">
        <f>'توريد للمخزن'!R36</f>
        <v>0</v>
      </c>
      <c r="C38" s="20">
        <f>'توريد للمخزن'!S36</f>
        <v>75</v>
      </c>
      <c r="E38" s="96" t="s">
        <v>1</v>
      </c>
      <c r="F38" s="37">
        <f>المخزن!Q43</f>
        <v>0</v>
      </c>
      <c r="G38" s="41">
        <f>المخزن!R43</f>
        <v>0</v>
      </c>
      <c r="I38" s="96" t="s">
        <v>1</v>
      </c>
      <c r="J38" s="20">
        <f>'[1]اجمالي مرتجعات'!$B$14</f>
        <v>0</v>
      </c>
      <c r="K38" s="20">
        <f>'[1]اجمالي مرتجعات'!$C$14</f>
        <v>0</v>
      </c>
    </row>
    <row r="39" spans="1:11" ht="15.75" thickBot="1" x14ac:dyDescent="0.3">
      <c r="A39" s="97"/>
      <c r="B39" s="41">
        <f>((C38*12)+B38)-(F39)+J39</f>
        <v>900</v>
      </c>
      <c r="C39" s="41"/>
      <c r="E39" s="97"/>
      <c r="F39" s="41">
        <f>((G38*12)+F38)</f>
        <v>0</v>
      </c>
      <c r="G39" s="41"/>
      <c r="I39" s="97"/>
      <c r="J39" s="20">
        <f>((K38*12)+J38)</f>
        <v>0</v>
      </c>
      <c r="K39" s="20"/>
    </row>
    <row r="40" spans="1:11" ht="15.75" thickBot="1" x14ac:dyDescent="0.3">
      <c r="A40" s="98"/>
      <c r="B40" s="41">
        <f>MOD(B39,12)</f>
        <v>0</v>
      </c>
      <c r="C40" s="41">
        <f>((B39-B40)/12)</f>
        <v>75</v>
      </c>
      <c r="E40" s="98"/>
      <c r="F40" s="41">
        <f>MOD((F39-J39),12)</f>
        <v>0</v>
      </c>
      <c r="G40" s="41">
        <f>((F39-F40-J39)/12)</f>
        <v>0</v>
      </c>
      <c r="I40" s="98"/>
      <c r="J40" s="20">
        <f>MOD(J39,12)</f>
        <v>0</v>
      </c>
      <c r="K40" s="20">
        <f>((J39-J40)/12)</f>
        <v>0</v>
      </c>
    </row>
    <row r="41" spans="1:11" ht="15.75" thickBot="1" x14ac:dyDescent="0.3">
      <c r="A41" s="114"/>
      <c r="B41" s="115"/>
      <c r="C41" s="116"/>
      <c r="E41" s="114"/>
      <c r="F41" s="115"/>
      <c r="G41" s="116"/>
      <c r="I41" s="114"/>
      <c r="J41" s="115"/>
      <c r="K41" s="116"/>
    </row>
    <row r="42" spans="1:11" ht="15.75" thickBot="1" x14ac:dyDescent="0.3">
      <c r="A42" s="96" t="s">
        <v>47</v>
      </c>
      <c r="B42" s="20">
        <f>'توريد للمخزن'!T36</f>
        <v>0</v>
      </c>
      <c r="C42" s="20">
        <f>'توريد للمخزن'!U36</f>
        <v>0</v>
      </c>
      <c r="E42" s="96" t="s">
        <v>47</v>
      </c>
      <c r="F42" s="37">
        <f>المخزن!S43</f>
        <v>0</v>
      </c>
      <c r="G42" s="41">
        <f>المخزن!T43</f>
        <v>0</v>
      </c>
      <c r="I42" s="96" t="s">
        <v>47</v>
      </c>
      <c r="J42" s="20">
        <f>'[1]اجمالي مرتجعات'!$B$15</f>
        <v>0</v>
      </c>
      <c r="K42" s="20">
        <f>'[1]اجمالي مرتجعات'!$C$15</f>
        <v>0</v>
      </c>
    </row>
    <row r="43" spans="1:11" ht="15.75" thickBot="1" x14ac:dyDescent="0.3">
      <c r="A43" s="97"/>
      <c r="B43" s="41">
        <f>((C42*12)+B42)-(F43)+J43</f>
        <v>0</v>
      </c>
      <c r="C43" s="41"/>
      <c r="E43" s="97"/>
      <c r="F43" s="41">
        <f>((G42*12)+F42)</f>
        <v>0</v>
      </c>
      <c r="G43" s="41"/>
      <c r="I43" s="97"/>
      <c r="J43" s="20">
        <f>((K42*12)+J42)</f>
        <v>0</v>
      </c>
      <c r="K43" s="20"/>
    </row>
    <row r="44" spans="1:11" ht="15.75" thickBot="1" x14ac:dyDescent="0.3">
      <c r="A44" s="98"/>
      <c r="B44" s="41">
        <f>MOD(B43,12)</f>
        <v>0</v>
      </c>
      <c r="C44" s="41">
        <f>((B43-B44)/12)</f>
        <v>0</v>
      </c>
      <c r="E44" s="98"/>
      <c r="F44" s="41">
        <f>MOD((F43-J43),12)</f>
        <v>0</v>
      </c>
      <c r="G44" s="41">
        <f>((F43-F44-J43)/12)</f>
        <v>0</v>
      </c>
      <c r="I44" s="98"/>
      <c r="J44" s="20">
        <f>MOD(J43,12)</f>
        <v>0</v>
      </c>
      <c r="K44" s="20">
        <f>((J43-J44)/12)</f>
        <v>0</v>
      </c>
    </row>
    <row r="45" spans="1:11" ht="15.75" thickBot="1" x14ac:dyDescent="0.3">
      <c r="A45" s="26"/>
      <c r="B45" s="18"/>
      <c r="C45" s="19"/>
      <c r="E45" s="32"/>
      <c r="F45" s="35"/>
      <c r="G45" s="36"/>
      <c r="I45" s="26"/>
      <c r="J45" s="18"/>
      <c r="K45" s="19"/>
    </row>
    <row r="46" spans="1:11" ht="15.75" thickBot="1" x14ac:dyDescent="0.3">
      <c r="A46" s="96" t="s">
        <v>4</v>
      </c>
      <c r="B46" s="20"/>
      <c r="C46" s="20"/>
      <c r="E46" s="96" t="s">
        <v>4</v>
      </c>
      <c r="F46" s="37"/>
      <c r="G46" s="37"/>
      <c r="I46" s="96" t="s">
        <v>4</v>
      </c>
      <c r="J46" s="20"/>
      <c r="K46" s="20"/>
    </row>
    <row r="47" spans="1:11" ht="15.75" thickBot="1" x14ac:dyDescent="0.3">
      <c r="A47" s="97"/>
      <c r="B47" s="20"/>
      <c r="C47" s="20"/>
      <c r="E47" s="97"/>
      <c r="F47" s="37"/>
      <c r="G47" s="37"/>
      <c r="I47" s="97"/>
      <c r="J47" s="20"/>
      <c r="K47" s="20"/>
    </row>
    <row r="48" spans="1:11" ht="15.75" thickBot="1" x14ac:dyDescent="0.3">
      <c r="A48" s="98"/>
      <c r="B48" s="20"/>
      <c r="C48" s="20">
        <f>'توريد للمخزن'!V36-G48+K48</f>
        <v>25</v>
      </c>
      <c r="E48" s="98"/>
      <c r="F48" s="37"/>
      <c r="G48" s="37">
        <f>المخزن!U43</f>
        <v>0</v>
      </c>
      <c r="I48" s="98"/>
      <c r="J48" s="20"/>
      <c r="K48" s="20">
        <f>'[1]اجمالي مرتجعات'!$C$16</f>
        <v>0</v>
      </c>
    </row>
    <row r="49" spans="1:11" ht="15.75" thickBot="1" x14ac:dyDescent="0.3">
      <c r="A49" s="114"/>
      <c r="B49" s="115"/>
      <c r="C49" s="116"/>
      <c r="E49" s="114"/>
      <c r="F49" s="115"/>
      <c r="G49" s="116"/>
      <c r="I49" s="114"/>
      <c r="J49" s="115"/>
      <c r="K49" s="116"/>
    </row>
    <row r="50" spans="1:11" ht="15.75" thickBot="1" x14ac:dyDescent="0.3">
      <c r="A50" s="96" t="s">
        <v>3</v>
      </c>
      <c r="B50" s="20"/>
      <c r="C50" s="20"/>
      <c r="E50" s="96" t="s">
        <v>3</v>
      </c>
      <c r="F50" s="37"/>
      <c r="G50" s="37"/>
      <c r="I50" s="96" t="s">
        <v>3</v>
      </c>
      <c r="J50" s="20"/>
      <c r="K50" s="20"/>
    </row>
    <row r="51" spans="1:11" ht="15.75" thickBot="1" x14ac:dyDescent="0.3">
      <c r="A51" s="97"/>
      <c r="B51" s="20"/>
      <c r="C51" s="20"/>
      <c r="E51" s="97"/>
      <c r="F51" s="37"/>
      <c r="G51" s="37"/>
      <c r="I51" s="97"/>
      <c r="J51" s="20"/>
      <c r="K51" s="20"/>
    </row>
    <row r="52" spans="1:11" ht="15.75" thickBot="1" x14ac:dyDescent="0.3">
      <c r="A52" s="98"/>
      <c r="B52" s="20"/>
      <c r="C52" s="20">
        <f>'توريد للمخزن'!W36-G52+K52</f>
        <v>38</v>
      </c>
      <c r="E52" s="98"/>
      <c r="F52" s="37"/>
      <c r="G52" s="37">
        <f>المخزن!V43</f>
        <v>34</v>
      </c>
      <c r="I52" s="98"/>
      <c r="J52" s="20"/>
      <c r="K52" s="20">
        <f>'[1]اجمالي مرتجعات'!$C$17</f>
        <v>0</v>
      </c>
    </row>
    <row r="53" spans="1:11" ht="15.75" thickBot="1" x14ac:dyDescent="0.3">
      <c r="A53" s="114" t="s">
        <v>63</v>
      </c>
      <c r="B53" s="115"/>
      <c r="C53" s="116"/>
      <c r="E53" s="114" t="s">
        <v>63</v>
      </c>
      <c r="F53" s="115"/>
      <c r="G53" s="116"/>
      <c r="I53" s="114" t="s">
        <v>63</v>
      </c>
      <c r="J53" s="115"/>
      <c r="K53" s="116"/>
    </row>
    <row r="54" spans="1:11" ht="15.75" thickBot="1" x14ac:dyDescent="0.3">
      <c r="A54" s="96" t="s">
        <v>48</v>
      </c>
      <c r="B54" s="20"/>
      <c r="C54" s="20"/>
      <c r="E54" s="96" t="s">
        <v>48</v>
      </c>
      <c r="F54" s="37"/>
      <c r="G54" s="37"/>
      <c r="I54" s="96" t="s">
        <v>48</v>
      </c>
      <c r="J54" s="20"/>
      <c r="K54" s="20"/>
    </row>
    <row r="55" spans="1:11" ht="15.75" thickBot="1" x14ac:dyDescent="0.3">
      <c r="A55" s="97"/>
      <c r="B55" s="20"/>
      <c r="C55" s="20"/>
      <c r="E55" s="97"/>
      <c r="F55" s="37"/>
      <c r="G55" s="37"/>
      <c r="I55" s="97"/>
      <c r="J55" s="20"/>
      <c r="K55" s="20"/>
    </row>
    <row r="56" spans="1:11" ht="15.75" thickBot="1" x14ac:dyDescent="0.3">
      <c r="A56" s="98"/>
      <c r="B56" s="20"/>
      <c r="C56" s="20">
        <f>'توريد للمخزن'!X36-G56+K56</f>
        <v>0</v>
      </c>
      <c r="E56" s="98"/>
      <c r="F56" s="37"/>
      <c r="G56" s="37">
        <f>المخزن!W43</f>
        <v>0</v>
      </c>
      <c r="I56" s="98"/>
      <c r="J56" s="20"/>
      <c r="K56" s="20">
        <f>'[1]اجمالي مرتجعات'!$C$19</f>
        <v>0</v>
      </c>
    </row>
    <row r="57" spans="1:11" ht="15.75" thickBot="1" x14ac:dyDescent="0.3">
      <c r="A57" s="114"/>
      <c r="B57" s="115"/>
      <c r="C57" s="116"/>
      <c r="E57" s="114"/>
      <c r="F57" s="115"/>
      <c r="G57" s="116"/>
      <c r="I57" s="114"/>
      <c r="J57" s="115"/>
      <c r="K57" s="116"/>
    </row>
    <row r="58" spans="1:11" ht="15.75" thickBot="1" x14ac:dyDescent="0.3">
      <c r="A58" s="130" t="s">
        <v>64</v>
      </c>
      <c r="B58" s="131"/>
      <c r="C58" s="132"/>
      <c r="E58" s="130" t="s">
        <v>64</v>
      </c>
      <c r="F58" s="131"/>
      <c r="G58" s="132"/>
      <c r="I58" s="130" t="s">
        <v>64</v>
      </c>
      <c r="J58" s="131"/>
      <c r="K58" s="132"/>
    </row>
    <row r="59" spans="1:11" ht="15.75" thickBot="1" x14ac:dyDescent="0.3">
      <c r="A59" s="96" t="s">
        <v>22</v>
      </c>
      <c r="B59" s="20">
        <f>'توريد للمخزن'!Y36</f>
        <v>0</v>
      </c>
      <c r="C59" s="20">
        <f>'توريد للمخزن'!Z36</f>
        <v>25</v>
      </c>
      <c r="E59" s="96" t="s">
        <v>22</v>
      </c>
      <c r="F59" s="37">
        <f>المخزن!X43</f>
        <v>0</v>
      </c>
      <c r="G59" s="41">
        <f>المخزن!Y43</f>
        <v>0</v>
      </c>
      <c r="I59" s="96" t="s">
        <v>22</v>
      </c>
      <c r="J59" s="20">
        <f>'[1]اجمالي مرتجعات'!$B$21</f>
        <v>0</v>
      </c>
      <c r="K59" s="20">
        <f>'[1]اجمالي مرتجعات'!$C$21</f>
        <v>0</v>
      </c>
    </row>
    <row r="60" spans="1:11" ht="15.75" thickBot="1" x14ac:dyDescent="0.3">
      <c r="A60" s="97"/>
      <c r="B60" s="41">
        <f>((C59*12)+B59)-(F60)+J60</f>
        <v>300</v>
      </c>
      <c r="C60" s="41"/>
      <c r="E60" s="97"/>
      <c r="F60" s="41">
        <f>((G59*12)+F59)</f>
        <v>0</v>
      </c>
      <c r="G60" s="41"/>
      <c r="I60" s="97"/>
      <c r="J60" s="20">
        <f>((K59*12)+J59)</f>
        <v>0</v>
      </c>
      <c r="K60" s="20"/>
    </row>
    <row r="61" spans="1:11" ht="15.75" thickBot="1" x14ac:dyDescent="0.3">
      <c r="A61" s="98"/>
      <c r="B61" s="41">
        <f>MOD(B60,12)</f>
        <v>0</v>
      </c>
      <c r="C61" s="41">
        <f>((B60-B61)/12)</f>
        <v>25</v>
      </c>
      <c r="E61" s="98"/>
      <c r="F61" s="41">
        <f>MOD((F60-J60),12)</f>
        <v>0</v>
      </c>
      <c r="G61" s="41">
        <f>((F60-F61-J60)/12)</f>
        <v>0</v>
      </c>
      <c r="I61" s="98"/>
      <c r="J61" s="20">
        <f>MOD(J60,12)</f>
        <v>0</v>
      </c>
      <c r="K61" s="20">
        <f>((J60-J61)/12)</f>
        <v>0</v>
      </c>
    </row>
    <row r="62" spans="1:11" ht="15.75" thickBot="1" x14ac:dyDescent="0.3">
      <c r="A62" s="114" t="s">
        <v>65</v>
      </c>
      <c r="B62" s="115"/>
      <c r="C62" s="116"/>
      <c r="E62" s="114" t="s">
        <v>65</v>
      </c>
      <c r="F62" s="115"/>
      <c r="G62" s="116"/>
      <c r="I62" s="114" t="s">
        <v>65</v>
      </c>
      <c r="J62" s="115"/>
      <c r="K62" s="116"/>
    </row>
    <row r="63" spans="1:11" ht="15.75" thickBot="1" x14ac:dyDescent="0.3">
      <c r="A63" s="96" t="s">
        <v>48</v>
      </c>
      <c r="B63" s="20"/>
      <c r="C63" s="20"/>
      <c r="E63" s="96" t="s">
        <v>48</v>
      </c>
      <c r="F63" s="37"/>
      <c r="G63" s="37"/>
      <c r="I63" s="96" t="s">
        <v>48</v>
      </c>
      <c r="J63" s="20"/>
      <c r="K63" s="20"/>
    </row>
    <row r="64" spans="1:11" ht="15.75" thickBot="1" x14ac:dyDescent="0.3">
      <c r="A64" s="97"/>
      <c r="B64" s="20"/>
      <c r="C64" s="20"/>
      <c r="E64" s="97"/>
      <c r="F64" s="37"/>
      <c r="G64" s="37"/>
      <c r="I64" s="97"/>
      <c r="J64" s="20"/>
      <c r="K64" s="20"/>
    </row>
    <row r="65" spans="1:11" ht="15.75" thickBot="1" x14ac:dyDescent="0.3">
      <c r="A65" s="98"/>
      <c r="B65" s="20"/>
      <c r="C65" s="20">
        <f>'توريد للمخزن'!AA36-G65+K65</f>
        <v>0</v>
      </c>
      <c r="E65" s="98"/>
      <c r="F65" s="37"/>
      <c r="G65" s="37">
        <f>المخزن!Z43</f>
        <v>0</v>
      </c>
      <c r="I65" s="98"/>
      <c r="J65" s="20"/>
      <c r="K65" s="20">
        <f>'[1]اجمالي مرتجعات'!$C$23</f>
        <v>0</v>
      </c>
    </row>
    <row r="66" spans="1:11" ht="15.75" thickBot="1" x14ac:dyDescent="0.3">
      <c r="A66" s="114"/>
      <c r="B66" s="115"/>
      <c r="C66" s="116"/>
      <c r="E66" s="114"/>
      <c r="F66" s="115"/>
      <c r="G66" s="116"/>
      <c r="I66" s="38"/>
      <c r="J66" s="39"/>
      <c r="K66" s="40"/>
    </row>
    <row r="67" spans="1:11" ht="15.75" thickBot="1" x14ac:dyDescent="0.3">
      <c r="A67" s="125" t="s">
        <v>66</v>
      </c>
      <c r="B67" s="125"/>
      <c r="C67" s="125"/>
      <c r="E67" s="125" t="s">
        <v>66</v>
      </c>
      <c r="F67" s="125"/>
      <c r="G67" s="125"/>
      <c r="I67" s="125" t="s">
        <v>66</v>
      </c>
      <c r="J67" s="125"/>
      <c r="K67" s="125"/>
    </row>
    <row r="68" spans="1:11" ht="15.75" thickBot="1" x14ac:dyDescent="0.3">
      <c r="A68" s="96" t="s">
        <v>10</v>
      </c>
      <c r="B68" s="20">
        <f>'توريد للمخزن'!AB36</f>
        <v>0</v>
      </c>
      <c r="C68" s="20">
        <f>'توريد للمخزن'!AC36</f>
        <v>5</v>
      </c>
      <c r="E68" s="96" t="s">
        <v>10</v>
      </c>
      <c r="F68" s="37">
        <f>المخزن!AA43</f>
        <v>0</v>
      </c>
      <c r="G68" s="41">
        <f>المخزن!AB43</f>
        <v>0</v>
      </c>
      <c r="I68" s="96" t="s">
        <v>10</v>
      </c>
      <c r="J68" s="20">
        <f>'[1]اجمالي مرتجعات'!$F$4</f>
        <v>0</v>
      </c>
      <c r="K68" s="20">
        <f>'[1]اجمالي مرتجعات'!$G$4</f>
        <v>0</v>
      </c>
    </row>
    <row r="69" spans="1:11" ht="15.75" thickBot="1" x14ac:dyDescent="0.3">
      <c r="A69" s="97"/>
      <c r="B69" s="41">
        <f>((C68*6)+B68)-(F69)+J69</f>
        <v>30</v>
      </c>
      <c r="C69" s="41"/>
      <c r="E69" s="97"/>
      <c r="F69" s="41">
        <f>((G68*6)+F68)</f>
        <v>0</v>
      </c>
      <c r="G69" s="41"/>
      <c r="I69" s="97"/>
      <c r="J69" s="20">
        <f>((K68*6)+J68)</f>
        <v>0</v>
      </c>
      <c r="K69" s="20"/>
    </row>
    <row r="70" spans="1:11" ht="15.75" thickBot="1" x14ac:dyDescent="0.3">
      <c r="A70" s="98"/>
      <c r="B70" s="41">
        <f>MOD(B69,6)</f>
        <v>0</v>
      </c>
      <c r="C70" s="41">
        <f>((B69-B70)/6)</f>
        <v>5</v>
      </c>
      <c r="E70" s="98"/>
      <c r="F70" s="41">
        <f>MOD((F69-J69),6)</f>
        <v>0</v>
      </c>
      <c r="G70" s="41">
        <f>((F69-F70-J69)/6)</f>
        <v>0</v>
      </c>
      <c r="I70" s="98"/>
      <c r="J70" s="20">
        <f>MOD(J69,6)</f>
        <v>0</v>
      </c>
      <c r="K70" s="20">
        <f>((J69-J70)/6)</f>
        <v>0</v>
      </c>
    </row>
    <row r="71" spans="1:11" ht="15.75" thickBot="1" x14ac:dyDescent="0.3">
      <c r="A71" s="114"/>
      <c r="B71" s="115"/>
      <c r="C71" s="116"/>
      <c r="E71" s="114"/>
      <c r="F71" s="115"/>
      <c r="G71" s="116"/>
      <c r="I71" s="114"/>
      <c r="J71" s="115"/>
      <c r="K71" s="116"/>
    </row>
    <row r="72" spans="1:11" ht="15.75" thickBot="1" x14ac:dyDescent="0.3">
      <c r="A72" s="96" t="s">
        <v>11</v>
      </c>
      <c r="B72" s="20">
        <f>'توريد للمخزن'!AD36</f>
        <v>0</v>
      </c>
      <c r="C72" s="20">
        <f>'توريد للمخزن'!AE36</f>
        <v>5</v>
      </c>
      <c r="E72" s="96" t="s">
        <v>11</v>
      </c>
      <c r="F72" s="37">
        <f>المخزن!AC43</f>
        <v>0</v>
      </c>
      <c r="G72" s="41">
        <f>المخزن!AD43</f>
        <v>1</v>
      </c>
      <c r="I72" s="96" t="s">
        <v>11</v>
      </c>
      <c r="J72" s="20">
        <f>'[1]اجمالي مرتجعات'!$F$5</f>
        <v>0</v>
      </c>
      <c r="K72" s="20">
        <f>'[1]اجمالي مرتجعات'!$G$5</f>
        <v>0</v>
      </c>
    </row>
    <row r="73" spans="1:11" ht="15.75" thickBot="1" x14ac:dyDescent="0.3">
      <c r="A73" s="97"/>
      <c r="B73" s="41">
        <f>((C72*4)+B72)-(F73)+J73</f>
        <v>16</v>
      </c>
      <c r="C73" s="41"/>
      <c r="E73" s="97"/>
      <c r="F73" s="41">
        <f>((G72*4)+F72)</f>
        <v>4</v>
      </c>
      <c r="G73" s="41"/>
      <c r="I73" s="97"/>
      <c r="J73" s="20">
        <f>((K72*4)+J72)</f>
        <v>0</v>
      </c>
      <c r="K73" s="20"/>
    </row>
    <row r="74" spans="1:11" ht="15.75" thickBot="1" x14ac:dyDescent="0.3">
      <c r="A74" s="98"/>
      <c r="B74" s="41">
        <f>MOD(B73,4)</f>
        <v>0</v>
      </c>
      <c r="C74" s="41">
        <f>((B73-B74)/4)</f>
        <v>4</v>
      </c>
      <c r="E74" s="98"/>
      <c r="F74" s="41">
        <f>MOD((F73-J73),4)</f>
        <v>0</v>
      </c>
      <c r="G74" s="41">
        <f>((F73-F74-J73)/4)</f>
        <v>1</v>
      </c>
      <c r="I74" s="98"/>
      <c r="J74" s="20">
        <f>MOD(J73,4)</f>
        <v>0</v>
      </c>
      <c r="K74" s="20">
        <f>((J73-J74)/4)</f>
        <v>0</v>
      </c>
    </row>
    <row r="75" spans="1:11" ht="15.75" thickBot="1" x14ac:dyDescent="0.3">
      <c r="A75" s="22"/>
      <c r="B75" s="18"/>
      <c r="C75" s="19"/>
      <c r="E75" s="33"/>
      <c r="F75" s="35"/>
      <c r="G75" s="36"/>
      <c r="I75" s="22"/>
      <c r="J75" s="18"/>
      <c r="K75" s="19"/>
    </row>
    <row r="76" spans="1:11" ht="15.75" thickBot="1" x14ac:dyDescent="0.3">
      <c r="A76" s="96" t="s">
        <v>49</v>
      </c>
      <c r="B76" s="20">
        <f>'توريد للمخزن'!AF36</f>
        <v>0</v>
      </c>
      <c r="C76" s="20">
        <f>'توريد للمخزن'!AG36</f>
        <v>0</v>
      </c>
      <c r="E76" s="96" t="s">
        <v>49</v>
      </c>
      <c r="F76" s="37">
        <f>المخزن!AE43</f>
        <v>0</v>
      </c>
      <c r="G76" s="41">
        <f>المخزن!AF43</f>
        <v>0</v>
      </c>
      <c r="I76" s="96" t="s">
        <v>49</v>
      </c>
      <c r="J76" s="20">
        <f>'[1]اجمالي مرتجعات'!$F$6</f>
        <v>0</v>
      </c>
      <c r="K76" s="20">
        <f>'[1]اجمالي مرتجعات'!$G$6</f>
        <v>0</v>
      </c>
    </row>
    <row r="77" spans="1:11" ht="15.75" thickBot="1" x14ac:dyDescent="0.3">
      <c r="A77" s="97"/>
      <c r="B77" s="41">
        <f>((C76*4)+B76)-(F77)+J77</f>
        <v>0</v>
      </c>
      <c r="C77" s="41"/>
      <c r="E77" s="97"/>
      <c r="F77" s="41">
        <f>((G76*4)+F76)</f>
        <v>0</v>
      </c>
      <c r="G77" s="41"/>
      <c r="I77" s="97"/>
      <c r="J77" s="20">
        <f>((K76*4)+J76)</f>
        <v>0</v>
      </c>
      <c r="K77" s="20"/>
    </row>
    <row r="78" spans="1:11" ht="15.75" thickBot="1" x14ac:dyDescent="0.3">
      <c r="A78" s="98"/>
      <c r="B78" s="41">
        <f>MOD(B77,4)</f>
        <v>0</v>
      </c>
      <c r="C78" s="41">
        <f>((B77-B78)/4)</f>
        <v>0</v>
      </c>
      <c r="E78" s="98"/>
      <c r="F78" s="41">
        <f>MOD((F77-J77),4)</f>
        <v>0</v>
      </c>
      <c r="G78" s="41">
        <f>((F77-F78-J77)/4)</f>
        <v>0</v>
      </c>
      <c r="I78" s="98"/>
      <c r="J78" s="20">
        <f>MOD(J77,4)</f>
        <v>0</v>
      </c>
      <c r="K78" s="20">
        <f>((J77-J78)/4)</f>
        <v>0</v>
      </c>
    </row>
    <row r="79" spans="1:11" ht="15.75" thickBot="1" x14ac:dyDescent="0.3">
      <c r="A79" s="22"/>
      <c r="B79" s="18"/>
      <c r="C79" s="19"/>
      <c r="E79" s="33"/>
      <c r="F79" s="35"/>
      <c r="G79" s="36"/>
      <c r="I79" s="22"/>
      <c r="J79" s="18"/>
      <c r="K79" s="19"/>
    </row>
    <row r="80" spans="1:11" ht="15.75" thickBot="1" x14ac:dyDescent="0.3">
      <c r="A80" s="114" t="s">
        <v>67</v>
      </c>
      <c r="B80" s="115"/>
      <c r="C80" s="116"/>
      <c r="E80" s="114" t="s">
        <v>67</v>
      </c>
      <c r="F80" s="115"/>
      <c r="G80" s="116"/>
      <c r="I80" s="114" t="s">
        <v>67</v>
      </c>
      <c r="J80" s="115"/>
      <c r="K80" s="116"/>
    </row>
    <row r="81" spans="1:11" ht="15.75" thickBot="1" x14ac:dyDescent="0.3">
      <c r="A81" s="96" t="s">
        <v>46</v>
      </c>
      <c r="B81" s="20"/>
      <c r="C81" s="20"/>
      <c r="E81" s="96" t="s">
        <v>46</v>
      </c>
      <c r="F81" s="37"/>
      <c r="G81" s="37"/>
      <c r="I81" s="96" t="s">
        <v>46</v>
      </c>
      <c r="J81" s="20"/>
      <c r="K81" s="20"/>
    </row>
    <row r="82" spans="1:11" ht="15.75" thickBot="1" x14ac:dyDescent="0.3">
      <c r="A82" s="97"/>
      <c r="B82" s="20"/>
      <c r="C82" s="20"/>
      <c r="E82" s="97"/>
      <c r="F82" s="37"/>
      <c r="G82" s="37"/>
      <c r="I82" s="97"/>
      <c r="J82" s="20"/>
      <c r="K82" s="20"/>
    </row>
    <row r="83" spans="1:11" ht="15.75" thickBot="1" x14ac:dyDescent="0.3">
      <c r="A83" s="98"/>
      <c r="B83" s="20"/>
      <c r="C83" s="20">
        <f>'توريد للمخزن'!AH36-G83+K83</f>
        <v>0</v>
      </c>
      <c r="E83" s="98"/>
      <c r="F83" s="37"/>
      <c r="G83" s="37">
        <f>المخزن!AG43</f>
        <v>0</v>
      </c>
      <c r="I83" s="98"/>
      <c r="J83" s="20"/>
      <c r="K83" s="20">
        <f>'[1]اجمالي مرتجعات'!$G$8</f>
        <v>0</v>
      </c>
    </row>
    <row r="84" spans="1:11" ht="15.75" thickBot="1" x14ac:dyDescent="0.3">
      <c r="A84" s="114"/>
      <c r="B84" s="115"/>
      <c r="C84" s="116"/>
      <c r="E84" s="114"/>
      <c r="F84" s="115"/>
      <c r="G84" s="116"/>
      <c r="I84" s="114"/>
      <c r="J84" s="115"/>
      <c r="K84" s="116"/>
    </row>
    <row r="85" spans="1:11" ht="15.75" thickBot="1" x14ac:dyDescent="0.3">
      <c r="A85" s="126" t="s">
        <v>68</v>
      </c>
      <c r="B85" s="126"/>
      <c r="C85" s="126"/>
      <c r="E85" s="126" t="s">
        <v>68</v>
      </c>
      <c r="F85" s="126"/>
      <c r="G85" s="126"/>
      <c r="I85" s="126" t="s">
        <v>68</v>
      </c>
      <c r="J85" s="126"/>
      <c r="K85" s="126"/>
    </row>
    <row r="86" spans="1:11" ht="15.75" thickBot="1" x14ac:dyDescent="0.3">
      <c r="A86" s="108" t="s">
        <v>50</v>
      </c>
      <c r="B86" s="20">
        <f>'توريد للمخزن'!AI36</f>
        <v>0</v>
      </c>
      <c r="C86" s="20">
        <f>'توريد للمخزن'!AJ36</f>
        <v>0</v>
      </c>
      <c r="E86" s="108" t="s">
        <v>50</v>
      </c>
      <c r="F86" s="37">
        <f>المخزن!AH43</f>
        <v>0</v>
      </c>
      <c r="G86" s="41">
        <f>المخزن!AI43</f>
        <v>0</v>
      </c>
      <c r="I86" s="108" t="s">
        <v>50</v>
      </c>
      <c r="J86" s="20">
        <f>'[1]اجمالي مرتجعات'!$F$10</f>
        <v>0</v>
      </c>
      <c r="K86" s="20">
        <f>'[1]اجمالي مرتجعات'!$G$10</f>
        <v>0</v>
      </c>
    </row>
    <row r="87" spans="1:11" ht="15.75" thickBot="1" x14ac:dyDescent="0.3">
      <c r="A87" s="109"/>
      <c r="B87" s="41">
        <f>((C86*6)+B86)-(F87)+J87</f>
        <v>0</v>
      </c>
      <c r="C87" s="41"/>
      <c r="E87" s="109"/>
      <c r="F87" s="41">
        <f>((G86*6)+F86)</f>
        <v>0</v>
      </c>
      <c r="G87" s="41"/>
      <c r="I87" s="109"/>
      <c r="J87" s="20">
        <f>((K86*6)+J86)</f>
        <v>0</v>
      </c>
      <c r="K87" s="20"/>
    </row>
    <row r="88" spans="1:11" ht="15.75" thickBot="1" x14ac:dyDescent="0.3">
      <c r="A88" s="110"/>
      <c r="B88" s="41">
        <f>MOD(B87,6)</f>
        <v>0</v>
      </c>
      <c r="C88" s="41">
        <f>((B87-B88)/6)</f>
        <v>0</v>
      </c>
      <c r="E88" s="110"/>
      <c r="F88" s="41">
        <f>MOD((F87-J87),6)</f>
        <v>0</v>
      </c>
      <c r="G88" s="41">
        <f>((F87-F88-J87)/6)</f>
        <v>0</v>
      </c>
      <c r="I88" s="110"/>
      <c r="J88" s="20">
        <f>MOD(J87,6)</f>
        <v>0</v>
      </c>
      <c r="K88" s="20">
        <f>((J87-J88)/6)</f>
        <v>0</v>
      </c>
    </row>
    <row r="89" spans="1:11" ht="15.75" thickBot="1" x14ac:dyDescent="0.3">
      <c r="A89" s="111"/>
      <c r="B89" s="112"/>
      <c r="C89" s="113"/>
      <c r="E89" s="111"/>
      <c r="F89" s="112"/>
      <c r="G89" s="113"/>
      <c r="I89" s="111"/>
      <c r="J89" s="112"/>
      <c r="K89" s="113"/>
    </row>
    <row r="90" spans="1:11" ht="15.75" thickBot="1" x14ac:dyDescent="0.3">
      <c r="A90" s="96" t="s">
        <v>7</v>
      </c>
      <c r="B90" s="20">
        <f>'توريد للمخزن'!AK36</f>
        <v>0</v>
      </c>
      <c r="C90" s="20">
        <f>'توريد للمخزن'!AL36</f>
        <v>4</v>
      </c>
      <c r="E90" s="96" t="s">
        <v>7</v>
      </c>
      <c r="F90" s="37">
        <f>المخزن!AJ43</f>
        <v>0</v>
      </c>
      <c r="G90" s="41">
        <f>المخزن!AK43</f>
        <v>1</v>
      </c>
      <c r="I90" s="96" t="s">
        <v>7</v>
      </c>
      <c r="J90" s="20">
        <f>'[1]اجمالي مرتجعات'!$F$11</f>
        <v>0</v>
      </c>
      <c r="K90" s="20">
        <f>'[1]اجمالي مرتجعات'!$G$11</f>
        <v>0</v>
      </c>
    </row>
    <row r="91" spans="1:11" ht="15.75" thickBot="1" x14ac:dyDescent="0.3">
      <c r="A91" s="97"/>
      <c r="B91" s="41">
        <f>((C90*4)+B90)-(F91)+J91</f>
        <v>12</v>
      </c>
      <c r="C91" s="41"/>
      <c r="E91" s="97"/>
      <c r="F91" s="41">
        <f>((G90*4)+F90)</f>
        <v>4</v>
      </c>
      <c r="G91" s="41"/>
      <c r="I91" s="97"/>
      <c r="J91" s="20">
        <f>((K90*4)+J90)</f>
        <v>0</v>
      </c>
      <c r="K91" s="20"/>
    </row>
    <row r="92" spans="1:11" ht="15.75" thickBot="1" x14ac:dyDescent="0.3">
      <c r="A92" s="98"/>
      <c r="B92" s="41">
        <f>MOD(B91,4)</f>
        <v>0</v>
      </c>
      <c r="C92" s="41">
        <f>((B91-B92)/4)</f>
        <v>3</v>
      </c>
      <c r="E92" s="98"/>
      <c r="F92" s="41">
        <f>MOD((F91-J91),4)</f>
        <v>0</v>
      </c>
      <c r="G92" s="41">
        <f>((F91-F92-J91)/4)</f>
        <v>1</v>
      </c>
      <c r="I92" s="98"/>
      <c r="J92" s="20">
        <f>MOD(J91,4)</f>
        <v>0</v>
      </c>
      <c r="K92" s="20">
        <f>((J91-J92)/4)</f>
        <v>0</v>
      </c>
    </row>
    <row r="93" spans="1:11" ht="15.75" thickBot="1" x14ac:dyDescent="0.3">
      <c r="A93" s="114"/>
      <c r="B93" s="115"/>
      <c r="C93" s="116"/>
      <c r="E93" s="114"/>
      <c r="F93" s="115"/>
      <c r="G93" s="116"/>
      <c r="I93" s="114"/>
      <c r="J93" s="115"/>
      <c r="K93" s="116"/>
    </row>
    <row r="94" spans="1:11" ht="15.75" thickBot="1" x14ac:dyDescent="0.3">
      <c r="A94" s="96" t="s">
        <v>8</v>
      </c>
      <c r="B94" s="20">
        <f>'توريد للمخزن'!AM36</f>
        <v>0</v>
      </c>
      <c r="C94" s="20">
        <f>'توريد للمخزن'!AN36</f>
        <v>4</v>
      </c>
      <c r="E94" s="96" t="s">
        <v>8</v>
      </c>
      <c r="F94" s="37">
        <f>المخزن!AL43</f>
        <v>0</v>
      </c>
      <c r="G94" s="41">
        <f>المخزن!AM43</f>
        <v>0</v>
      </c>
      <c r="I94" s="96" t="s">
        <v>8</v>
      </c>
      <c r="J94" s="20">
        <f>'[1]اجمالي مرتجعات'!$F$12</f>
        <v>0</v>
      </c>
      <c r="K94" s="20">
        <f>'[1]اجمالي مرتجعات'!$G$12</f>
        <v>0</v>
      </c>
    </row>
    <row r="95" spans="1:11" ht="15.75" thickBot="1" x14ac:dyDescent="0.3">
      <c r="A95" s="97"/>
      <c r="B95" s="41">
        <f>((C94*4)+B94)-(F95)+J95</f>
        <v>16</v>
      </c>
      <c r="C95" s="41"/>
      <c r="E95" s="97"/>
      <c r="F95" s="41">
        <f>((G94*4)+F94)</f>
        <v>0</v>
      </c>
      <c r="G95" s="41"/>
      <c r="I95" s="97"/>
      <c r="J95" s="20">
        <f>((K94*4)+J94)</f>
        <v>0</v>
      </c>
      <c r="K95" s="20"/>
    </row>
    <row r="96" spans="1:11" ht="15.75" thickBot="1" x14ac:dyDescent="0.3">
      <c r="A96" s="98"/>
      <c r="B96" s="41">
        <f>MOD(B95,4)</f>
        <v>0</v>
      </c>
      <c r="C96" s="41">
        <f>((B95-B96)/4)</f>
        <v>4</v>
      </c>
      <c r="E96" s="98"/>
      <c r="F96" s="41">
        <f>MOD((F95-J95),4)</f>
        <v>0</v>
      </c>
      <c r="G96" s="41">
        <f>((F95-F96-J95)/4)</f>
        <v>0</v>
      </c>
      <c r="I96" s="98"/>
      <c r="J96" s="20">
        <f>MOD(J95,4)</f>
        <v>0</v>
      </c>
      <c r="K96" s="20">
        <f>((J95-J96)/4)</f>
        <v>0</v>
      </c>
    </row>
    <row r="97" spans="1:11" ht="15.75" thickBot="1" x14ac:dyDescent="0.3">
      <c r="A97" s="114"/>
      <c r="B97" s="115"/>
      <c r="C97" s="116"/>
      <c r="E97" s="114"/>
      <c r="F97" s="115"/>
      <c r="G97" s="116"/>
      <c r="I97" s="114"/>
      <c r="J97" s="115"/>
      <c r="K97" s="116"/>
    </row>
    <row r="98" spans="1:11" x14ac:dyDescent="0.25">
      <c r="A98" s="120" t="s">
        <v>51</v>
      </c>
      <c r="B98" s="21"/>
      <c r="C98" s="21"/>
      <c r="E98" s="120" t="s">
        <v>51</v>
      </c>
      <c r="F98" s="21"/>
      <c r="G98" s="21"/>
      <c r="I98" s="120" t="s">
        <v>51</v>
      </c>
      <c r="J98" s="21"/>
      <c r="K98" s="21"/>
    </row>
    <row r="99" spans="1:11" x14ac:dyDescent="0.25">
      <c r="A99" s="86"/>
      <c r="B99" s="21"/>
      <c r="C99" s="21"/>
      <c r="E99" s="86"/>
      <c r="F99" s="21"/>
      <c r="G99" s="21"/>
      <c r="I99" s="86"/>
      <c r="J99" s="21"/>
      <c r="K99" s="21"/>
    </row>
    <row r="100" spans="1:11" x14ac:dyDescent="0.25">
      <c r="A100" s="87"/>
      <c r="B100" s="21"/>
      <c r="C100" s="21">
        <f>'توريد للمخزن'!AO36-G100+K100</f>
        <v>0</v>
      </c>
      <c r="E100" s="87"/>
      <c r="F100" s="21"/>
      <c r="G100" s="21">
        <f>المخزن!AN43</f>
        <v>0</v>
      </c>
      <c r="I100" s="87"/>
      <c r="J100" s="21"/>
      <c r="K100" s="21">
        <f>'[1]اجمالي مرتجعات'!$G$13</f>
        <v>0</v>
      </c>
    </row>
    <row r="101" spans="1:11" ht="15.75" thickBot="1" x14ac:dyDescent="0.3">
      <c r="A101" s="121"/>
      <c r="B101" s="122"/>
      <c r="C101" s="123"/>
      <c r="E101" s="121"/>
      <c r="F101" s="122"/>
      <c r="G101" s="123"/>
      <c r="I101" s="121"/>
      <c r="J101" s="122"/>
      <c r="K101" s="123"/>
    </row>
    <row r="102" spans="1:11" ht="15.75" thickBot="1" x14ac:dyDescent="0.3">
      <c r="A102" s="124" t="s">
        <v>9</v>
      </c>
      <c r="B102" s="124"/>
      <c r="C102" s="124"/>
      <c r="E102" s="124" t="s">
        <v>9</v>
      </c>
      <c r="F102" s="124"/>
      <c r="G102" s="124"/>
      <c r="I102" s="124" t="s">
        <v>9</v>
      </c>
      <c r="J102" s="124"/>
      <c r="K102" s="124"/>
    </row>
    <row r="103" spans="1:11" ht="15.75" thickBot="1" x14ac:dyDescent="0.3">
      <c r="A103" s="108" t="s">
        <v>52</v>
      </c>
      <c r="B103" s="20">
        <f>'توريد للمخزن'!AP36</f>
        <v>0</v>
      </c>
      <c r="C103" s="20">
        <f>'توريد للمخزن'!AQ36</f>
        <v>0</v>
      </c>
      <c r="E103" s="108" t="s">
        <v>52</v>
      </c>
      <c r="F103" s="37">
        <f>المخزن!AO43</f>
        <v>0</v>
      </c>
      <c r="G103" s="41">
        <f>المخزن!AP43</f>
        <v>0</v>
      </c>
      <c r="I103" s="108" t="s">
        <v>52</v>
      </c>
      <c r="J103" s="20">
        <f>'[1]اجمالي مرتجعات'!$F$15</f>
        <v>0</v>
      </c>
      <c r="K103" s="20">
        <f>'[1]اجمالي مرتجعات'!$G$15</f>
        <v>0</v>
      </c>
    </row>
    <row r="104" spans="1:11" ht="15.75" thickBot="1" x14ac:dyDescent="0.3">
      <c r="A104" s="109"/>
      <c r="B104" s="41">
        <f>((C103*6)+B103)-(F104)+J104</f>
        <v>0</v>
      </c>
      <c r="C104" s="41"/>
      <c r="E104" s="109"/>
      <c r="F104" s="41">
        <f>((G103*6)+F103)</f>
        <v>0</v>
      </c>
      <c r="G104" s="41"/>
      <c r="I104" s="109"/>
      <c r="J104" s="20">
        <f>((K103*6)+J103)</f>
        <v>0</v>
      </c>
      <c r="K104" s="20"/>
    </row>
    <row r="105" spans="1:11" ht="15.75" thickBot="1" x14ac:dyDescent="0.3">
      <c r="A105" s="110"/>
      <c r="B105" s="41">
        <f>MOD(B104,6)</f>
        <v>0</v>
      </c>
      <c r="C105" s="41">
        <f>((B104-B105)/6)</f>
        <v>0</v>
      </c>
      <c r="E105" s="110"/>
      <c r="F105" s="41">
        <f>MOD((F104-J104),6)</f>
        <v>0</v>
      </c>
      <c r="G105" s="41">
        <f>((F104-F105-J104)/6)</f>
        <v>0</v>
      </c>
      <c r="I105" s="110"/>
      <c r="J105" s="20">
        <f>MOD(J104,6)</f>
        <v>0</v>
      </c>
      <c r="K105" s="20">
        <f>((J104-J105)/6)</f>
        <v>0</v>
      </c>
    </row>
    <row r="106" spans="1:11" ht="15.75" thickBot="1" x14ac:dyDescent="0.3">
      <c r="A106" s="111"/>
      <c r="B106" s="112"/>
      <c r="C106" s="113"/>
      <c r="E106" s="111"/>
      <c r="F106" s="112"/>
      <c r="G106" s="113"/>
      <c r="I106" s="111"/>
      <c r="J106" s="112"/>
      <c r="K106" s="113"/>
    </row>
    <row r="107" spans="1:11" ht="15.75" thickBot="1" x14ac:dyDescent="0.3">
      <c r="A107" s="96" t="s">
        <v>7</v>
      </c>
      <c r="B107" s="20">
        <f>'توريد للمخزن'!AR36</f>
        <v>0</v>
      </c>
      <c r="C107" s="20">
        <f>'توريد للمخزن'!AS36</f>
        <v>5</v>
      </c>
      <c r="E107" s="96" t="s">
        <v>7</v>
      </c>
      <c r="F107" s="37">
        <f>المخزن!AQ43</f>
        <v>0</v>
      </c>
      <c r="G107" s="41">
        <f>المخزن!AR43</f>
        <v>1</v>
      </c>
      <c r="I107" s="96" t="s">
        <v>7</v>
      </c>
      <c r="J107" s="20">
        <f>'[1]اجمالي مرتجعات'!$F$16</f>
        <v>0</v>
      </c>
      <c r="K107" s="20">
        <f>'[1]اجمالي مرتجعات'!$G$16</f>
        <v>0</v>
      </c>
    </row>
    <row r="108" spans="1:11" ht="15.75" thickBot="1" x14ac:dyDescent="0.3">
      <c r="A108" s="97"/>
      <c r="B108" s="41">
        <f>((C107*4)+B107)-(F108)+J108</f>
        <v>16</v>
      </c>
      <c r="C108" s="41"/>
      <c r="E108" s="97"/>
      <c r="F108" s="41">
        <f>((G107*4)+F107)</f>
        <v>4</v>
      </c>
      <c r="G108" s="41"/>
      <c r="I108" s="97"/>
      <c r="J108" s="20">
        <f>((K107*4)+J107)</f>
        <v>0</v>
      </c>
      <c r="K108" s="20"/>
    </row>
    <row r="109" spans="1:11" ht="15.75" thickBot="1" x14ac:dyDescent="0.3">
      <c r="A109" s="98"/>
      <c r="B109" s="41">
        <f>MOD(B108,4)</f>
        <v>0</v>
      </c>
      <c r="C109" s="41">
        <f>((B108-B109)/4)</f>
        <v>4</v>
      </c>
      <c r="E109" s="98"/>
      <c r="F109" s="41">
        <f>MOD((F108-J108),4)</f>
        <v>0</v>
      </c>
      <c r="G109" s="41">
        <f>((F108-F109-J108)/4)</f>
        <v>1</v>
      </c>
      <c r="I109" s="98"/>
      <c r="J109" s="20">
        <f>MOD(J108,4)</f>
        <v>0</v>
      </c>
      <c r="K109" s="20">
        <f>((J108-J109)/4)</f>
        <v>0</v>
      </c>
    </row>
    <row r="110" spans="1:11" ht="15.75" thickBot="1" x14ac:dyDescent="0.3">
      <c r="A110" s="114"/>
      <c r="B110" s="115"/>
      <c r="C110" s="116"/>
      <c r="E110" s="114"/>
      <c r="F110" s="115"/>
      <c r="G110" s="116"/>
      <c r="I110" s="114"/>
      <c r="J110" s="115"/>
      <c r="K110" s="116"/>
    </row>
    <row r="111" spans="1:11" ht="15.75" thickBot="1" x14ac:dyDescent="0.3">
      <c r="A111" s="117" t="s">
        <v>69</v>
      </c>
      <c r="B111" s="118"/>
      <c r="C111" s="119"/>
      <c r="E111" s="117" t="s">
        <v>69</v>
      </c>
      <c r="F111" s="118"/>
      <c r="G111" s="119"/>
      <c r="I111" s="117" t="s">
        <v>69</v>
      </c>
      <c r="J111" s="118"/>
      <c r="K111" s="119"/>
    </row>
    <row r="112" spans="1:11" ht="15.75" thickBot="1" x14ac:dyDescent="0.3">
      <c r="A112" s="102" t="s">
        <v>52</v>
      </c>
      <c r="B112" s="20">
        <f>'توريد للمخزن'!AT36</f>
        <v>0</v>
      </c>
      <c r="C112" s="20">
        <f>'توريد للمخزن'!AU36</f>
        <v>0</v>
      </c>
      <c r="E112" s="102" t="s">
        <v>52</v>
      </c>
      <c r="F112" s="37">
        <f>المخزن!AS43</f>
        <v>0</v>
      </c>
      <c r="G112" s="41">
        <f>المخزن!AT43</f>
        <v>0</v>
      </c>
      <c r="I112" s="102" t="s">
        <v>52</v>
      </c>
      <c r="J112" s="20">
        <f>'[1]اجمالي مرتجعات'!$F$18</f>
        <v>0</v>
      </c>
      <c r="K112" s="20">
        <f>'[1]اجمالي مرتجعات'!$G$18</f>
        <v>0</v>
      </c>
    </row>
    <row r="113" spans="1:11" ht="15.75" thickBot="1" x14ac:dyDescent="0.3">
      <c r="A113" s="103"/>
      <c r="B113" s="41">
        <f>((C112*6)+B112)-(F113)+J113</f>
        <v>0</v>
      </c>
      <c r="C113" s="41"/>
      <c r="E113" s="103"/>
      <c r="F113" s="41">
        <f>((G112*6)+F112)</f>
        <v>0</v>
      </c>
      <c r="G113" s="41"/>
      <c r="I113" s="103"/>
      <c r="J113" s="20">
        <f>((K112*6)+J112)</f>
        <v>0</v>
      </c>
      <c r="K113" s="20"/>
    </row>
    <row r="114" spans="1:11" ht="15.75" thickBot="1" x14ac:dyDescent="0.3">
      <c r="A114" s="104"/>
      <c r="B114" s="41">
        <f>MOD(B113,6)</f>
        <v>0</v>
      </c>
      <c r="C114" s="41">
        <f>((B113-B114)/6)</f>
        <v>0</v>
      </c>
      <c r="E114" s="104"/>
      <c r="F114" s="41">
        <f>MOD((F113-J113),6)</f>
        <v>0</v>
      </c>
      <c r="G114" s="41">
        <f>((F113-F114-J113)/6)</f>
        <v>0</v>
      </c>
      <c r="I114" s="104"/>
      <c r="J114" s="20">
        <f>MOD(J113,6)</f>
        <v>0</v>
      </c>
      <c r="K114" s="20">
        <f>((J113-J114)/6)</f>
        <v>0</v>
      </c>
    </row>
    <row r="115" spans="1:11" ht="15.75" thickBot="1" x14ac:dyDescent="0.3">
      <c r="A115" s="23"/>
      <c r="B115" s="24"/>
      <c r="C115" s="25"/>
      <c r="E115" s="23"/>
      <c r="F115" s="24"/>
      <c r="G115" s="25"/>
      <c r="I115" s="23"/>
      <c r="J115" s="24"/>
      <c r="K115" s="25"/>
    </row>
    <row r="116" spans="1:11" ht="15.75" thickBot="1" x14ac:dyDescent="0.3">
      <c r="A116" s="102" t="s">
        <v>53</v>
      </c>
      <c r="B116" s="20">
        <f>'توريد للمخزن'!AV36</f>
        <v>0</v>
      </c>
      <c r="C116" s="20">
        <f>'توريد للمخزن'!AW36</f>
        <v>0</v>
      </c>
      <c r="E116" s="102" t="s">
        <v>53</v>
      </c>
      <c r="F116" s="37">
        <f>المخزن!AU43</f>
        <v>0</v>
      </c>
      <c r="G116" s="41">
        <f>المخزن!AV43</f>
        <v>0</v>
      </c>
      <c r="I116" s="102" t="s">
        <v>53</v>
      </c>
      <c r="J116" s="20">
        <f>'[1]اجمالي مرتجعات'!$F$19</f>
        <v>0</v>
      </c>
      <c r="K116" s="31">
        <f>'[1]اجمالي مرتجعات'!$G$19</f>
        <v>0</v>
      </c>
    </row>
    <row r="117" spans="1:11" ht="15.75" thickBot="1" x14ac:dyDescent="0.3">
      <c r="A117" s="103"/>
      <c r="B117" s="41">
        <f>((C116*6)+B116)-(F117)+J117</f>
        <v>0</v>
      </c>
      <c r="C117" s="41"/>
      <c r="E117" s="103"/>
      <c r="F117" s="41">
        <f>((G116*6)+F116)</f>
        <v>0</v>
      </c>
      <c r="G117" s="41"/>
      <c r="I117" s="103"/>
      <c r="J117" s="20">
        <f>((K116*6)+J116)</f>
        <v>0</v>
      </c>
      <c r="K117" s="20"/>
    </row>
    <row r="118" spans="1:11" ht="15.75" thickBot="1" x14ac:dyDescent="0.3">
      <c r="A118" s="104"/>
      <c r="B118" s="41">
        <f>MOD(B117,6)</f>
        <v>0</v>
      </c>
      <c r="C118" s="41">
        <f>((B117-B118)/6)</f>
        <v>0</v>
      </c>
      <c r="E118" s="104"/>
      <c r="F118" s="41">
        <f>MOD((F117-J117),6)</f>
        <v>0</v>
      </c>
      <c r="G118" s="41">
        <f>((F117-F118-J117)/6)</f>
        <v>0</v>
      </c>
      <c r="I118" s="104"/>
      <c r="J118" s="20">
        <f>MOD(J117,6)</f>
        <v>0</v>
      </c>
      <c r="K118" s="20">
        <f>((J117-J118)/6)</f>
        <v>0</v>
      </c>
    </row>
    <row r="119" spans="1:11" ht="15.75" thickBot="1" x14ac:dyDescent="0.3">
      <c r="A119" s="23"/>
      <c r="B119" s="24"/>
      <c r="C119" s="25"/>
      <c r="E119" s="23"/>
      <c r="F119" s="24"/>
      <c r="G119" s="25"/>
      <c r="I119" s="23"/>
      <c r="J119" s="24"/>
      <c r="K119" s="25"/>
    </row>
    <row r="120" spans="1:11" ht="15.75" thickBot="1" x14ac:dyDescent="0.3">
      <c r="A120" s="102" t="s">
        <v>8</v>
      </c>
      <c r="B120" s="20">
        <f>'توريد للمخزن'!AX36</f>
        <v>0</v>
      </c>
      <c r="C120" s="20">
        <f>'توريد للمخزن'!AY36</f>
        <v>0</v>
      </c>
      <c r="E120" s="102" t="s">
        <v>8</v>
      </c>
      <c r="F120" s="37">
        <f>المخزن!AW43</f>
        <v>0</v>
      </c>
      <c r="G120" s="41">
        <f>المخزن!AX43</f>
        <v>0</v>
      </c>
      <c r="I120" s="102" t="s">
        <v>8</v>
      </c>
      <c r="J120" s="20">
        <f>'[1]اجمالي مرتجعات'!$F$20</f>
        <v>0</v>
      </c>
      <c r="K120" s="31">
        <f>'[1]اجمالي مرتجعات'!$G$20</f>
        <v>0</v>
      </c>
    </row>
    <row r="121" spans="1:11" ht="15.75" thickBot="1" x14ac:dyDescent="0.3">
      <c r="A121" s="103"/>
      <c r="B121" s="41">
        <f>((C120*4)+B120)-(F121)+J121</f>
        <v>0</v>
      </c>
      <c r="C121" s="41"/>
      <c r="E121" s="103"/>
      <c r="F121" s="41">
        <f>((G120*4)+F120)</f>
        <v>0</v>
      </c>
      <c r="G121" s="41"/>
      <c r="I121" s="103"/>
      <c r="J121" s="20">
        <f>((K120*4)+J120)</f>
        <v>0</v>
      </c>
      <c r="K121" s="20"/>
    </row>
    <row r="122" spans="1:11" ht="15.75" thickBot="1" x14ac:dyDescent="0.3">
      <c r="A122" s="104"/>
      <c r="B122" s="41">
        <f>MOD(B121,4)</f>
        <v>0</v>
      </c>
      <c r="C122" s="41">
        <f>((B121-B122)/4)</f>
        <v>0</v>
      </c>
      <c r="E122" s="104"/>
      <c r="F122" s="41">
        <f>MOD((F121-J121),4)</f>
        <v>0</v>
      </c>
      <c r="G122" s="41">
        <f>((F121-F122-J121)/4)</f>
        <v>0</v>
      </c>
      <c r="I122" s="104"/>
      <c r="J122" s="20">
        <f>MOD(J121,4)</f>
        <v>0</v>
      </c>
      <c r="K122" s="20">
        <f>((J121-J122)/4)</f>
        <v>0</v>
      </c>
    </row>
    <row r="123" spans="1:11" x14ac:dyDescent="0.25">
      <c r="A123" s="23"/>
      <c r="B123" s="24"/>
      <c r="C123" s="25"/>
      <c r="E123" s="23"/>
      <c r="F123" s="24"/>
      <c r="G123" s="25"/>
      <c r="I123" s="23"/>
      <c r="J123" s="24"/>
      <c r="K123" s="25"/>
    </row>
    <row r="124" spans="1:11" x14ac:dyDescent="0.25">
      <c r="A124" s="85" t="s">
        <v>51</v>
      </c>
      <c r="B124" s="21"/>
      <c r="C124" s="21"/>
      <c r="E124" s="85" t="s">
        <v>51</v>
      </c>
      <c r="F124" s="21"/>
      <c r="G124" s="21"/>
      <c r="I124" s="85" t="s">
        <v>51</v>
      </c>
      <c r="J124" s="21"/>
      <c r="K124" s="21"/>
    </row>
    <row r="125" spans="1:11" x14ac:dyDescent="0.25">
      <c r="A125" s="86"/>
      <c r="B125" s="21"/>
      <c r="C125" s="21"/>
      <c r="E125" s="86"/>
      <c r="F125" s="21"/>
      <c r="G125" s="21"/>
      <c r="I125" s="86"/>
      <c r="J125" s="21"/>
      <c r="K125" s="21"/>
    </row>
    <row r="126" spans="1:11" x14ac:dyDescent="0.25">
      <c r="A126" s="87"/>
      <c r="B126" s="21"/>
      <c r="C126" s="21">
        <f>'توريد للمخزن'!AZ36-G126+K126</f>
        <v>0</v>
      </c>
      <c r="E126" s="87"/>
      <c r="F126" s="21"/>
      <c r="G126" s="21">
        <f>المخزن!AY43</f>
        <v>0</v>
      </c>
      <c r="I126" s="87"/>
      <c r="J126" s="21"/>
      <c r="K126" s="21">
        <f>'[1]اجمالي مرتجعات'!$G$21</f>
        <v>0</v>
      </c>
    </row>
    <row r="127" spans="1:11" ht="15.75" thickBot="1" x14ac:dyDescent="0.3">
      <c r="A127" s="88"/>
      <c r="B127" s="89"/>
      <c r="C127" s="90"/>
      <c r="E127" s="88"/>
      <c r="F127" s="89"/>
      <c r="G127" s="90"/>
      <c r="I127" s="88"/>
      <c r="J127" s="89"/>
      <c r="K127" s="90"/>
    </row>
    <row r="128" spans="1:11" ht="15.75" thickBot="1" x14ac:dyDescent="0.3">
      <c r="A128" s="91" t="s">
        <v>70</v>
      </c>
      <c r="B128" s="92"/>
      <c r="C128" s="93"/>
      <c r="E128" s="91" t="s">
        <v>70</v>
      </c>
      <c r="F128" s="92"/>
      <c r="G128" s="93"/>
      <c r="I128" s="91" t="s">
        <v>70</v>
      </c>
      <c r="J128" s="92"/>
      <c r="K128" s="93"/>
    </row>
    <row r="129" spans="1:11" ht="15.75" thickBot="1" x14ac:dyDescent="0.3">
      <c r="A129" s="102" t="s">
        <v>54</v>
      </c>
      <c r="B129" s="20">
        <f>'توريد للمخزن'!BA36</f>
        <v>0</v>
      </c>
      <c r="C129" s="20">
        <f>'توريد للمخزن'!BB36</f>
        <v>0</v>
      </c>
      <c r="E129" s="102" t="s">
        <v>54</v>
      </c>
      <c r="F129" s="37">
        <f>المخزن!AZ43</f>
        <v>0</v>
      </c>
      <c r="G129" s="41">
        <f>المخزن!BA43</f>
        <v>0</v>
      </c>
      <c r="I129" s="102" t="s">
        <v>54</v>
      </c>
      <c r="J129" s="20">
        <f>'[1]اجمالي مرتجعات'!$F$27</f>
        <v>0</v>
      </c>
      <c r="K129" s="31">
        <f>'[1]اجمالي مرتجعات'!$G$27</f>
        <v>0</v>
      </c>
    </row>
    <row r="130" spans="1:11" ht="15.75" thickBot="1" x14ac:dyDescent="0.3">
      <c r="A130" s="103"/>
      <c r="B130" s="41">
        <f>((C129*16)+B129)-(F130)+J130</f>
        <v>0</v>
      </c>
      <c r="C130" s="41"/>
      <c r="E130" s="103"/>
      <c r="F130" s="41">
        <f>((G129*16)+F129)</f>
        <v>0</v>
      </c>
      <c r="G130" s="41"/>
      <c r="I130" s="103"/>
      <c r="J130" s="20">
        <f>((K129*16)+J129)</f>
        <v>0</v>
      </c>
      <c r="K130" s="20"/>
    </row>
    <row r="131" spans="1:11" ht="15.75" thickBot="1" x14ac:dyDescent="0.3">
      <c r="A131" s="104"/>
      <c r="B131" s="41">
        <f>MOD(B130,16)</f>
        <v>0</v>
      </c>
      <c r="C131" s="41">
        <f>((B130-B131)/16)</f>
        <v>0</v>
      </c>
      <c r="E131" s="104"/>
      <c r="F131" s="41">
        <f>MOD((F130-J130),16)</f>
        <v>0</v>
      </c>
      <c r="G131" s="41">
        <f>((F130-F131-J130)/16)</f>
        <v>0</v>
      </c>
      <c r="I131" s="104"/>
      <c r="J131" s="20">
        <f>MOD(J130,16)</f>
        <v>0</v>
      </c>
      <c r="K131" s="20">
        <f>((J130-J131)/16)</f>
        <v>0</v>
      </c>
    </row>
    <row r="132" spans="1:11" ht="15.75" thickBot="1" x14ac:dyDescent="0.3">
      <c r="A132" s="23"/>
      <c r="B132" s="24"/>
      <c r="C132" s="25"/>
      <c r="E132" s="23"/>
      <c r="F132" s="24"/>
      <c r="G132" s="25"/>
      <c r="I132" s="23"/>
      <c r="J132" s="24"/>
      <c r="K132" s="25"/>
    </row>
    <row r="133" spans="1:11" ht="15.75" thickBot="1" x14ac:dyDescent="0.3">
      <c r="A133" s="102" t="s">
        <v>55</v>
      </c>
      <c r="B133" s="20">
        <f>'توريد للمخزن'!BC36</f>
        <v>0</v>
      </c>
      <c r="C133" s="20">
        <f>'توريد للمخزن'!BD36</f>
        <v>0</v>
      </c>
      <c r="E133" s="102" t="s">
        <v>55</v>
      </c>
      <c r="F133" s="37">
        <f>المخزن!BB43</f>
        <v>0</v>
      </c>
      <c r="G133" s="41">
        <f>المخزن!BC43</f>
        <v>0</v>
      </c>
      <c r="I133" s="102" t="s">
        <v>55</v>
      </c>
      <c r="J133" s="20">
        <f>'[1]اجمالي مرتجعات'!$F$28</f>
        <v>0</v>
      </c>
      <c r="K133" s="31">
        <f>'[1]اجمالي مرتجعات'!$G$28</f>
        <v>0</v>
      </c>
    </row>
    <row r="134" spans="1:11" ht="15.75" thickBot="1" x14ac:dyDescent="0.3">
      <c r="A134" s="103"/>
      <c r="B134" s="41">
        <f>((C133*12)+B133)-(F134)+J134</f>
        <v>0</v>
      </c>
      <c r="C134" s="41"/>
      <c r="E134" s="103"/>
      <c r="F134" s="41">
        <f>((G133*12)+F133)</f>
        <v>0</v>
      </c>
      <c r="G134" s="41"/>
      <c r="I134" s="103"/>
      <c r="J134" s="20">
        <f>((K133*12)+J133)</f>
        <v>0</v>
      </c>
      <c r="K134" s="20"/>
    </row>
    <row r="135" spans="1:11" ht="15.75" thickBot="1" x14ac:dyDescent="0.3">
      <c r="A135" s="104"/>
      <c r="B135" s="41">
        <f>MOD(B134,12)</f>
        <v>0</v>
      </c>
      <c r="C135" s="41">
        <f>((B134-B135)/12)</f>
        <v>0</v>
      </c>
      <c r="E135" s="104"/>
      <c r="F135" s="41">
        <f>MOD((F134-J134),12)</f>
        <v>0</v>
      </c>
      <c r="G135" s="41">
        <f>((F134-F135-J134)/12)</f>
        <v>0</v>
      </c>
      <c r="I135" s="104"/>
      <c r="J135" s="20">
        <f>MOD(J134,12)</f>
        <v>0</v>
      </c>
      <c r="K135" s="20">
        <f>((J134-J135)/12)</f>
        <v>0</v>
      </c>
    </row>
    <row r="136" spans="1:11" ht="15.75" thickBot="1" x14ac:dyDescent="0.3">
      <c r="A136" s="23"/>
      <c r="B136" s="24"/>
      <c r="C136" s="25"/>
      <c r="E136" s="23"/>
      <c r="F136" s="24"/>
      <c r="G136" s="25"/>
      <c r="I136" s="23"/>
      <c r="J136" s="24"/>
      <c r="K136" s="25"/>
    </row>
    <row r="137" spans="1:11" ht="15.75" thickBot="1" x14ac:dyDescent="0.3">
      <c r="A137" s="102" t="s">
        <v>56</v>
      </c>
      <c r="B137" s="20">
        <f>'توريد للمخزن'!BE36</f>
        <v>0</v>
      </c>
      <c r="C137" s="20">
        <f>'توريد للمخزن'!BF36</f>
        <v>0</v>
      </c>
      <c r="E137" s="102" t="s">
        <v>56</v>
      </c>
      <c r="F137" s="37">
        <f>المخزن!BD43</f>
        <v>0</v>
      </c>
      <c r="G137" s="41">
        <f>المخزن!BE43</f>
        <v>0</v>
      </c>
      <c r="I137" s="102" t="s">
        <v>56</v>
      </c>
      <c r="J137" s="20">
        <f>'[1]اجمالي مرتجعات'!$F$29</f>
        <v>0</v>
      </c>
      <c r="K137" s="31">
        <f>'[1]اجمالي مرتجعات'!$G$29</f>
        <v>0</v>
      </c>
    </row>
    <row r="138" spans="1:11" ht="15.75" thickBot="1" x14ac:dyDescent="0.3">
      <c r="A138" s="103"/>
      <c r="B138" s="41">
        <f>((C137*4)+B137)-(F138)+J138</f>
        <v>0</v>
      </c>
      <c r="C138" s="41"/>
      <c r="E138" s="103"/>
      <c r="F138" s="41">
        <f>((G137*4)+F137)</f>
        <v>0</v>
      </c>
      <c r="G138" s="41"/>
      <c r="I138" s="103"/>
      <c r="J138" s="20">
        <f>((K137*4)+J137)</f>
        <v>0</v>
      </c>
      <c r="K138" s="20"/>
    </row>
    <row r="139" spans="1:11" ht="15.75" thickBot="1" x14ac:dyDescent="0.3">
      <c r="A139" s="104"/>
      <c r="B139" s="41">
        <f>MOD(B138,4)</f>
        <v>0</v>
      </c>
      <c r="C139" s="41">
        <f>((B138-B139)/4)</f>
        <v>0</v>
      </c>
      <c r="E139" s="104"/>
      <c r="F139" s="41">
        <f>MOD((F138-J138),4)</f>
        <v>0</v>
      </c>
      <c r="G139" s="41">
        <f>((F138-F139-J138)/4)</f>
        <v>0</v>
      </c>
      <c r="I139" s="104"/>
      <c r="J139" s="20">
        <f>MOD(J138,4)</f>
        <v>0</v>
      </c>
      <c r="K139" s="20">
        <f>((J138-J139)/4)</f>
        <v>0</v>
      </c>
    </row>
    <row r="140" spans="1:11" ht="15.75" thickBot="1" x14ac:dyDescent="0.3">
      <c r="A140" s="105" t="s">
        <v>71</v>
      </c>
      <c r="B140" s="106"/>
      <c r="C140" s="107"/>
      <c r="E140" s="105" t="s">
        <v>71</v>
      </c>
      <c r="F140" s="106"/>
      <c r="G140" s="107"/>
      <c r="I140" s="105" t="s">
        <v>71</v>
      </c>
      <c r="J140" s="106"/>
      <c r="K140" s="107"/>
    </row>
    <row r="141" spans="1:11" ht="15.75" thickBot="1" x14ac:dyDescent="0.3">
      <c r="A141" s="102" t="s">
        <v>57</v>
      </c>
      <c r="B141" s="20">
        <f>'توريد للمخزن'!BG36</f>
        <v>0</v>
      </c>
      <c r="C141" s="20">
        <f>'توريد للمخزن'!BH36</f>
        <v>0</v>
      </c>
      <c r="E141" s="102" t="s">
        <v>57</v>
      </c>
      <c r="F141" s="37">
        <f>المخزن!BF43</f>
        <v>0</v>
      </c>
      <c r="G141" s="41">
        <f>المخزن!BG43</f>
        <v>0</v>
      </c>
      <c r="I141" s="102" t="s">
        <v>57</v>
      </c>
      <c r="J141" s="20">
        <f>'[1]اجمالي مرتجعات'!$B$26</f>
        <v>0</v>
      </c>
      <c r="K141" s="31">
        <f>'[1]اجمالي مرتجعات'!$C$26</f>
        <v>0</v>
      </c>
    </row>
    <row r="142" spans="1:11" ht="15.75" thickBot="1" x14ac:dyDescent="0.3">
      <c r="A142" s="103"/>
      <c r="B142" s="41">
        <f>((C141*20)+B141)-(F142)+J142</f>
        <v>0</v>
      </c>
      <c r="C142" s="41"/>
      <c r="E142" s="103"/>
      <c r="F142" s="41">
        <f>((G141*20)+F141)</f>
        <v>0</v>
      </c>
      <c r="G142" s="41"/>
      <c r="I142" s="103"/>
      <c r="J142" s="20">
        <f>((K141*20)+J141)</f>
        <v>0</v>
      </c>
      <c r="K142" s="20"/>
    </row>
    <row r="143" spans="1:11" ht="15.75" thickBot="1" x14ac:dyDescent="0.3">
      <c r="A143" s="104"/>
      <c r="B143" s="41">
        <f>MOD(B142,20)</f>
        <v>0</v>
      </c>
      <c r="C143" s="41">
        <f>((B142-B143)/20)</f>
        <v>0</v>
      </c>
      <c r="E143" s="104"/>
      <c r="F143" s="41">
        <f>MOD((F142-J142),20)</f>
        <v>0</v>
      </c>
      <c r="G143" s="41">
        <f>((F142-F143-J142)/20)</f>
        <v>0</v>
      </c>
      <c r="I143" s="104"/>
      <c r="J143" s="20">
        <f>MOD(J142,20)</f>
        <v>0</v>
      </c>
      <c r="K143" s="20">
        <f>((J142-J143)/20)</f>
        <v>0</v>
      </c>
    </row>
    <row r="144" spans="1:11" ht="15.75" thickBot="1" x14ac:dyDescent="0.3">
      <c r="A144" s="23"/>
      <c r="B144" s="24"/>
      <c r="C144" s="25"/>
      <c r="E144" s="23"/>
      <c r="F144" s="24"/>
      <c r="G144" s="25"/>
      <c r="I144" s="23"/>
      <c r="J144" s="24"/>
      <c r="K144" s="25"/>
    </row>
    <row r="145" spans="1:11" ht="15.75" thickBot="1" x14ac:dyDescent="0.3">
      <c r="A145" s="102" t="s">
        <v>58</v>
      </c>
      <c r="B145" s="20">
        <f>'توريد للمخزن'!BI36</f>
        <v>0</v>
      </c>
      <c r="C145" s="20">
        <f>'توريد للمخزن'!BJ36</f>
        <v>0</v>
      </c>
      <c r="E145" s="102" t="s">
        <v>58</v>
      </c>
      <c r="F145" s="37">
        <f>المخزن!BH43</f>
        <v>0</v>
      </c>
      <c r="G145" s="41">
        <f>المخزن!BI43</f>
        <v>0</v>
      </c>
      <c r="I145" s="102" t="s">
        <v>58</v>
      </c>
      <c r="J145" s="20">
        <f>'[1]اجمالي مرتجعات'!$B$27</f>
        <v>0</v>
      </c>
      <c r="K145" s="31">
        <f>'[1]اجمالي مرتجعات'!$C$27</f>
        <v>0</v>
      </c>
    </row>
    <row r="146" spans="1:11" ht="15.75" thickBot="1" x14ac:dyDescent="0.3">
      <c r="A146" s="103"/>
      <c r="B146" s="41">
        <f>((C145*10)+B145)-(F146)+J146</f>
        <v>0</v>
      </c>
      <c r="C146" s="41"/>
      <c r="E146" s="103"/>
      <c r="F146" s="41">
        <f>((G145*10)+F145)</f>
        <v>0</v>
      </c>
      <c r="G146" s="41"/>
      <c r="I146" s="103"/>
      <c r="J146" s="20">
        <f>((K145*10)+J145)</f>
        <v>0</v>
      </c>
      <c r="K146" s="20"/>
    </row>
    <row r="147" spans="1:11" ht="15.75" thickBot="1" x14ac:dyDescent="0.3">
      <c r="A147" s="104"/>
      <c r="B147" s="41">
        <f>MOD(B146,10)</f>
        <v>0</v>
      </c>
      <c r="C147" s="41">
        <f>((B146-B147)/10)</f>
        <v>0</v>
      </c>
      <c r="E147" s="104"/>
      <c r="F147" s="41">
        <f>MOD((F146-J146),10)</f>
        <v>0</v>
      </c>
      <c r="G147" s="41">
        <f>((F146-F147-J146)/10)</f>
        <v>0</v>
      </c>
      <c r="I147" s="104"/>
      <c r="J147" s="20">
        <f>MOD(J146,10)</f>
        <v>0</v>
      </c>
      <c r="K147" s="20">
        <f>((J146-J147)/10)</f>
        <v>0</v>
      </c>
    </row>
    <row r="148" spans="1:11" ht="15.75" thickBot="1" x14ac:dyDescent="0.3">
      <c r="A148" s="23"/>
      <c r="B148" s="24"/>
      <c r="C148" s="25"/>
      <c r="E148" s="23"/>
      <c r="F148" s="24"/>
      <c r="G148" s="25"/>
      <c r="I148" s="23"/>
      <c r="J148" s="24"/>
      <c r="K148" s="25"/>
    </row>
    <row r="149" spans="1:11" ht="15.75" thickBot="1" x14ac:dyDescent="0.3">
      <c r="A149" s="102" t="s">
        <v>59</v>
      </c>
      <c r="B149" s="20">
        <f>'توريد للمخزن'!BK36</f>
        <v>0</v>
      </c>
      <c r="C149" s="20">
        <f>'توريد للمخزن'!BL36</f>
        <v>0</v>
      </c>
      <c r="E149" s="102" t="s">
        <v>59</v>
      </c>
      <c r="F149" s="37">
        <f>المخزن!BJ43</f>
        <v>0</v>
      </c>
      <c r="G149" s="41">
        <f>المخزن!BK43</f>
        <v>0</v>
      </c>
      <c r="I149" s="102" t="s">
        <v>59</v>
      </c>
      <c r="J149" s="20">
        <f>'[1]اجمالي مرتجعات'!$B$28</f>
        <v>0</v>
      </c>
      <c r="K149" s="31">
        <f>'[1]اجمالي مرتجعات'!$C$28</f>
        <v>0</v>
      </c>
    </row>
    <row r="150" spans="1:11" ht="15.75" thickBot="1" x14ac:dyDescent="0.3">
      <c r="A150" s="103"/>
      <c r="B150" s="41">
        <f>((C149*2)+B149)-(F150)+J150</f>
        <v>0</v>
      </c>
      <c r="C150" s="41"/>
      <c r="E150" s="103"/>
      <c r="F150" s="41">
        <f>((G149*2)+F149)</f>
        <v>0</v>
      </c>
      <c r="G150" s="41"/>
      <c r="I150" s="103"/>
      <c r="J150" s="20">
        <f>((K149*2)+J149)</f>
        <v>0</v>
      </c>
      <c r="K150" s="20"/>
    </row>
    <row r="151" spans="1:11" ht="15.75" thickBot="1" x14ac:dyDescent="0.3">
      <c r="A151" s="104"/>
      <c r="B151" s="41">
        <f>MOD(B150,2)</f>
        <v>0</v>
      </c>
      <c r="C151" s="41">
        <f>((B150-B151)/2)</f>
        <v>0</v>
      </c>
      <c r="E151" s="104"/>
      <c r="F151" s="41">
        <f>MOD((F150-J150),2)</f>
        <v>0</v>
      </c>
      <c r="G151" s="41">
        <f>((F150-F151-J150)/2)</f>
        <v>0</v>
      </c>
      <c r="I151" s="104"/>
      <c r="J151" s="20">
        <f>MOD(J150,2)</f>
        <v>0</v>
      </c>
      <c r="K151" s="20">
        <f>((J150-J151)/2)</f>
        <v>0</v>
      </c>
    </row>
    <row r="152" spans="1:11" x14ac:dyDescent="0.25">
      <c r="A152" s="23"/>
      <c r="B152" s="24"/>
      <c r="C152" s="25"/>
      <c r="E152" s="23"/>
      <c r="F152" s="24"/>
      <c r="G152" s="25"/>
      <c r="I152" s="23"/>
      <c r="J152" s="24"/>
      <c r="K152" s="25"/>
    </row>
    <row r="153" spans="1:11" x14ac:dyDescent="0.25">
      <c r="A153" s="85" t="s">
        <v>60</v>
      </c>
      <c r="B153" s="21"/>
      <c r="C153" s="21"/>
      <c r="E153" s="85" t="s">
        <v>60</v>
      </c>
      <c r="F153" s="21"/>
      <c r="G153" s="21"/>
      <c r="I153" s="85" t="s">
        <v>60</v>
      </c>
      <c r="J153" s="21"/>
      <c r="K153" s="21"/>
    </row>
    <row r="154" spans="1:11" x14ac:dyDescent="0.25">
      <c r="A154" s="86"/>
      <c r="B154" s="21"/>
      <c r="C154" s="21"/>
      <c r="E154" s="86"/>
      <c r="F154" s="21"/>
      <c r="G154" s="21"/>
      <c r="I154" s="86"/>
      <c r="J154" s="21"/>
      <c r="K154" s="21"/>
    </row>
    <row r="155" spans="1:11" x14ac:dyDescent="0.25">
      <c r="A155" s="87"/>
      <c r="B155" s="21"/>
      <c r="C155" s="21">
        <f>'توريد للمخزن'!BM36-G155+K155</f>
        <v>0</v>
      </c>
      <c r="E155" s="87"/>
      <c r="F155" s="21"/>
      <c r="G155" s="21">
        <f>المخزن!BL43</f>
        <v>0</v>
      </c>
      <c r="I155" s="87"/>
      <c r="J155" s="21"/>
      <c r="K155" s="21">
        <f>'[1]اجمالي مرتجعات'!$C$29</f>
        <v>0</v>
      </c>
    </row>
    <row r="156" spans="1:11" ht="15.75" thickBot="1" x14ac:dyDescent="0.3">
      <c r="A156" s="88"/>
      <c r="B156" s="89"/>
      <c r="C156" s="90"/>
      <c r="E156" s="88"/>
      <c r="F156" s="89"/>
      <c r="G156" s="90"/>
      <c r="I156" s="88"/>
      <c r="J156" s="89"/>
      <c r="K156" s="90"/>
    </row>
    <row r="157" spans="1:11" x14ac:dyDescent="0.25">
      <c r="A157" s="91" t="s">
        <v>41</v>
      </c>
      <c r="B157" s="92"/>
      <c r="C157" s="93"/>
      <c r="E157" s="91" t="s">
        <v>41</v>
      </c>
      <c r="F157" s="92"/>
      <c r="G157" s="93"/>
      <c r="I157" s="91" t="s">
        <v>41</v>
      </c>
      <c r="J157" s="92"/>
      <c r="K157" s="93"/>
    </row>
    <row r="158" spans="1:11" x14ac:dyDescent="0.25">
      <c r="A158" s="85" t="s">
        <v>61</v>
      </c>
      <c r="B158" s="21"/>
      <c r="C158" s="21"/>
      <c r="E158" s="85" t="s">
        <v>61</v>
      </c>
      <c r="F158" s="21"/>
      <c r="G158" s="21"/>
      <c r="I158" s="85" t="s">
        <v>61</v>
      </c>
      <c r="J158" s="21"/>
      <c r="K158" s="21"/>
    </row>
    <row r="159" spans="1:11" x14ac:dyDescent="0.25">
      <c r="A159" s="86"/>
      <c r="B159" s="21"/>
      <c r="C159" s="21"/>
      <c r="E159" s="86"/>
      <c r="F159" s="21"/>
      <c r="G159" s="21"/>
      <c r="I159" s="86"/>
      <c r="J159" s="21"/>
      <c r="K159" s="21"/>
    </row>
    <row r="160" spans="1:11" ht="15.75" thickBot="1" x14ac:dyDescent="0.3">
      <c r="A160" s="94"/>
      <c r="B160" s="21"/>
      <c r="C160" s="21">
        <f>'توريد للمخزن'!BN36-G160+K160</f>
        <v>0</v>
      </c>
      <c r="E160" s="94"/>
      <c r="F160" s="21"/>
      <c r="G160" s="21">
        <f>المخزن!BM43</f>
        <v>0</v>
      </c>
      <c r="I160" s="94"/>
      <c r="J160" s="21"/>
      <c r="K160" s="21">
        <f>'[1]اجمالي مرتجعات'!$G$23</f>
        <v>0</v>
      </c>
    </row>
    <row r="161" spans="1:11" ht="15.75" thickBot="1" x14ac:dyDescent="0.3">
      <c r="A161" s="17"/>
      <c r="B161" s="18"/>
      <c r="C161" s="19"/>
      <c r="E161" s="34"/>
      <c r="F161" s="35"/>
      <c r="G161" s="36"/>
      <c r="I161" s="17"/>
      <c r="J161" s="18"/>
      <c r="K161" s="19"/>
    </row>
    <row r="162" spans="1:11" ht="15.75" thickBot="1" x14ac:dyDescent="0.3">
      <c r="A162" s="95" t="s">
        <v>12</v>
      </c>
      <c r="B162" s="95"/>
      <c r="C162" s="95"/>
      <c r="E162" s="95" t="s">
        <v>12</v>
      </c>
      <c r="F162" s="95"/>
      <c r="G162" s="95"/>
      <c r="I162" s="95" t="s">
        <v>12</v>
      </c>
      <c r="J162" s="95"/>
      <c r="K162" s="95"/>
    </row>
    <row r="163" spans="1:11" ht="15.75" thickBot="1" x14ac:dyDescent="0.3">
      <c r="A163" s="96" t="s">
        <v>13</v>
      </c>
      <c r="B163" s="20"/>
      <c r="C163" s="20"/>
      <c r="E163" s="96" t="s">
        <v>13</v>
      </c>
      <c r="F163" s="37"/>
      <c r="G163" s="37"/>
      <c r="I163" s="96" t="s">
        <v>13</v>
      </c>
      <c r="J163" s="20"/>
      <c r="K163" s="20"/>
    </row>
    <row r="164" spans="1:11" ht="15.75" thickBot="1" x14ac:dyDescent="0.3">
      <c r="A164" s="97"/>
      <c r="B164" s="20"/>
      <c r="C164" s="20"/>
      <c r="E164" s="97"/>
      <c r="F164" s="37"/>
      <c r="G164" s="37"/>
      <c r="I164" s="97"/>
      <c r="J164" s="20"/>
      <c r="K164" s="20"/>
    </row>
    <row r="165" spans="1:11" ht="15.75" thickBot="1" x14ac:dyDescent="0.3">
      <c r="A165" s="98"/>
      <c r="B165" s="7"/>
      <c r="C165" s="7">
        <f>'توريد للمخزن'!BO36-G165+K165</f>
        <v>18</v>
      </c>
      <c r="E165" s="98"/>
      <c r="F165" s="7"/>
      <c r="G165" s="7">
        <f>المخزن!BN43</f>
        <v>2</v>
      </c>
      <c r="I165" s="98"/>
      <c r="J165" s="7"/>
      <c r="K165" s="7">
        <f>'[1]اجمالي مرتجعات'!$G$25</f>
        <v>0</v>
      </c>
    </row>
    <row r="166" spans="1:11" ht="15.75" thickBot="1" x14ac:dyDescent="0.3">
      <c r="A166" s="99"/>
      <c r="B166" s="100"/>
      <c r="C166" s="101"/>
      <c r="E166" s="99"/>
      <c r="F166" s="100"/>
      <c r="G166" s="101"/>
      <c r="I166" s="99"/>
      <c r="J166" s="100"/>
      <c r="K166" s="101"/>
    </row>
  </sheetData>
  <mergeCells count="221">
    <mergeCell ref="A163:A165"/>
    <mergeCell ref="A166:C166"/>
    <mergeCell ref="A140:C140"/>
    <mergeCell ref="A141:A143"/>
    <mergeCell ref="A145:A147"/>
    <mergeCell ref="A149:A151"/>
    <mergeCell ref="A153:A155"/>
    <mergeCell ref="A156:C156"/>
    <mergeCell ref="A157:C157"/>
    <mergeCell ref="A158:A160"/>
    <mergeCell ref="A162:C162"/>
    <mergeCell ref="A112:A114"/>
    <mergeCell ref="A116:A118"/>
    <mergeCell ref="A120:A122"/>
    <mergeCell ref="A124:A126"/>
    <mergeCell ref="A127:C127"/>
    <mergeCell ref="A128:C128"/>
    <mergeCell ref="A129:A131"/>
    <mergeCell ref="A133:A135"/>
    <mergeCell ref="A137:A139"/>
    <mergeCell ref="A97:C97"/>
    <mergeCell ref="A98:A100"/>
    <mergeCell ref="A101:C101"/>
    <mergeCell ref="A102:C102"/>
    <mergeCell ref="A103:A105"/>
    <mergeCell ref="A106:C106"/>
    <mergeCell ref="A107:A109"/>
    <mergeCell ref="A110:C110"/>
    <mergeCell ref="A111:C111"/>
    <mergeCell ref="A80:C80"/>
    <mergeCell ref="A81:A83"/>
    <mergeCell ref="A84:C84"/>
    <mergeCell ref="A85:C85"/>
    <mergeCell ref="A86:A88"/>
    <mergeCell ref="A89:C89"/>
    <mergeCell ref="A90:A92"/>
    <mergeCell ref="A93:C93"/>
    <mergeCell ref="A94:A96"/>
    <mergeCell ref="A49:C49"/>
    <mergeCell ref="A50:A52"/>
    <mergeCell ref="A63:A65"/>
    <mergeCell ref="A66:C66"/>
    <mergeCell ref="A67:C67"/>
    <mergeCell ref="A68:A70"/>
    <mergeCell ref="A71:C71"/>
    <mergeCell ref="A72:A74"/>
    <mergeCell ref="A76:A78"/>
    <mergeCell ref="A54:A56"/>
    <mergeCell ref="A57:C57"/>
    <mergeCell ref="A58:C58"/>
    <mergeCell ref="A59:A61"/>
    <mergeCell ref="A62:C62"/>
    <mergeCell ref="A53:C53"/>
    <mergeCell ref="A33:A35"/>
    <mergeCell ref="A36:C36"/>
    <mergeCell ref="A37:C37"/>
    <mergeCell ref="A38:A40"/>
    <mergeCell ref="A41:C41"/>
    <mergeCell ref="A42:A44"/>
    <mergeCell ref="A46:A48"/>
    <mergeCell ref="A12:C12"/>
    <mergeCell ref="A13:A15"/>
    <mergeCell ref="A16:C16"/>
    <mergeCell ref="A17:A19"/>
    <mergeCell ref="A21:A23"/>
    <mergeCell ref="A25:A27"/>
    <mergeCell ref="A29:A31"/>
    <mergeCell ref="A32:C32"/>
    <mergeCell ref="A9:A11"/>
    <mergeCell ref="E1:G1"/>
    <mergeCell ref="E2:G2"/>
    <mergeCell ref="E4:G4"/>
    <mergeCell ref="E5:E7"/>
    <mergeCell ref="E8:G8"/>
    <mergeCell ref="E9:E11"/>
    <mergeCell ref="A1:C1"/>
    <mergeCell ref="A2:C2"/>
    <mergeCell ref="A4:C4"/>
    <mergeCell ref="A5:A7"/>
    <mergeCell ref="A8:C8"/>
    <mergeCell ref="E57:G57"/>
    <mergeCell ref="E58:G58"/>
    <mergeCell ref="E59:E61"/>
    <mergeCell ref="E62:G62"/>
    <mergeCell ref="I1:K1"/>
    <mergeCell ref="I2:K2"/>
    <mergeCell ref="I4:K4"/>
    <mergeCell ref="I5:I7"/>
    <mergeCell ref="I8:K8"/>
    <mergeCell ref="I9:I11"/>
    <mergeCell ref="I12:K12"/>
    <mergeCell ref="I13:I15"/>
    <mergeCell ref="I16:K16"/>
    <mergeCell ref="E53:G53"/>
    <mergeCell ref="E54:E56"/>
    <mergeCell ref="E12:G12"/>
    <mergeCell ref="E13:E15"/>
    <mergeCell ref="E16:G16"/>
    <mergeCell ref="I58:K58"/>
    <mergeCell ref="I59:I61"/>
    <mergeCell ref="I62:K62"/>
    <mergeCell ref="I53:K53"/>
    <mergeCell ref="I54:I56"/>
    <mergeCell ref="I57:K57"/>
    <mergeCell ref="I41:K41"/>
    <mergeCell ref="I42:I44"/>
    <mergeCell ref="I46:I48"/>
    <mergeCell ref="I49:K49"/>
    <mergeCell ref="I50:I52"/>
    <mergeCell ref="I17:I19"/>
    <mergeCell ref="I21:I23"/>
    <mergeCell ref="I25:I27"/>
    <mergeCell ref="I29:I31"/>
    <mergeCell ref="I32:K32"/>
    <mergeCell ref="I33:I35"/>
    <mergeCell ref="I36:K36"/>
    <mergeCell ref="I37:K37"/>
    <mergeCell ref="I38:I40"/>
    <mergeCell ref="I63:I65"/>
    <mergeCell ref="I67:K67"/>
    <mergeCell ref="I68:I70"/>
    <mergeCell ref="I71:K71"/>
    <mergeCell ref="I72:I74"/>
    <mergeCell ref="I76:I78"/>
    <mergeCell ref="I80:K80"/>
    <mergeCell ref="I81:I83"/>
    <mergeCell ref="I84:K84"/>
    <mergeCell ref="I85:K85"/>
    <mergeCell ref="I86:I88"/>
    <mergeCell ref="I89:K89"/>
    <mergeCell ref="I90:I92"/>
    <mergeCell ref="I93:K93"/>
    <mergeCell ref="I94:I96"/>
    <mergeCell ref="I97:K97"/>
    <mergeCell ref="I98:I100"/>
    <mergeCell ref="I101:K101"/>
    <mergeCell ref="I102:K102"/>
    <mergeCell ref="I103:I105"/>
    <mergeCell ref="I106:K106"/>
    <mergeCell ref="I107:I109"/>
    <mergeCell ref="I110:K110"/>
    <mergeCell ref="I111:K111"/>
    <mergeCell ref="I112:I114"/>
    <mergeCell ref="I116:I118"/>
    <mergeCell ref="I120:I122"/>
    <mergeCell ref="I124:I126"/>
    <mergeCell ref="I127:K127"/>
    <mergeCell ref="I128:K128"/>
    <mergeCell ref="I129:I131"/>
    <mergeCell ref="I133:I135"/>
    <mergeCell ref="I137:I139"/>
    <mergeCell ref="I140:K140"/>
    <mergeCell ref="I141:I143"/>
    <mergeCell ref="I145:I147"/>
    <mergeCell ref="I149:I151"/>
    <mergeCell ref="I153:I155"/>
    <mergeCell ref="I156:K156"/>
    <mergeCell ref="I157:K157"/>
    <mergeCell ref="I158:I160"/>
    <mergeCell ref="I162:K162"/>
    <mergeCell ref="I163:I165"/>
    <mergeCell ref="I166:K166"/>
    <mergeCell ref="E17:E19"/>
    <mergeCell ref="E21:E23"/>
    <mergeCell ref="E25:E27"/>
    <mergeCell ref="E29:E31"/>
    <mergeCell ref="E32:G32"/>
    <mergeCell ref="E33:E35"/>
    <mergeCell ref="E36:G36"/>
    <mergeCell ref="E37:G37"/>
    <mergeCell ref="E38:E40"/>
    <mergeCell ref="E41:G41"/>
    <mergeCell ref="E42:E44"/>
    <mergeCell ref="E46:E48"/>
    <mergeCell ref="E49:G49"/>
    <mergeCell ref="E50:E52"/>
    <mergeCell ref="E63:E65"/>
    <mergeCell ref="E66:G66"/>
    <mergeCell ref="E67:G67"/>
    <mergeCell ref="E68:E70"/>
    <mergeCell ref="E71:G71"/>
    <mergeCell ref="E72:E74"/>
    <mergeCell ref="E76:E78"/>
    <mergeCell ref="E80:G80"/>
    <mergeCell ref="E81:E83"/>
    <mergeCell ref="E84:G84"/>
    <mergeCell ref="E85:G85"/>
    <mergeCell ref="E86:E88"/>
    <mergeCell ref="E89:G89"/>
    <mergeCell ref="E90:E92"/>
    <mergeCell ref="E93:G93"/>
    <mergeCell ref="E94:E96"/>
    <mergeCell ref="E97:G97"/>
    <mergeCell ref="E98:E100"/>
    <mergeCell ref="E101:G101"/>
    <mergeCell ref="E102:G102"/>
    <mergeCell ref="E103:E105"/>
    <mergeCell ref="E106:G106"/>
    <mergeCell ref="E107:E109"/>
    <mergeCell ref="E110:G110"/>
    <mergeCell ref="E111:G111"/>
    <mergeCell ref="E112:E114"/>
    <mergeCell ref="E116:E118"/>
    <mergeCell ref="E120:E122"/>
    <mergeCell ref="E124:E126"/>
    <mergeCell ref="E153:E155"/>
    <mergeCell ref="E156:G156"/>
    <mergeCell ref="E157:G157"/>
    <mergeCell ref="E158:E160"/>
    <mergeCell ref="E162:G162"/>
    <mergeCell ref="E163:E165"/>
    <mergeCell ref="E166:G166"/>
    <mergeCell ref="E127:G127"/>
    <mergeCell ref="E128:G128"/>
    <mergeCell ref="E129:E131"/>
    <mergeCell ref="E133:E135"/>
    <mergeCell ref="E137:E139"/>
    <mergeCell ref="E140:G140"/>
    <mergeCell ref="E141:E143"/>
    <mergeCell ref="E145:E147"/>
    <mergeCell ref="E149:E1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المخزن</vt:lpstr>
      <vt:lpstr>توريد للمخزن</vt:lpstr>
      <vt:lpstr>معادل الفك والتجميع للمخزن</vt:lpstr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2018-09-16T09:18:44Z</dcterms:modified>
</cp:coreProperties>
</file>