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7515" yWindow="-210" windowWidth="12330" windowHeight="8010" tabRatio="854" activeTab="2"/>
  </bookViews>
  <sheets>
    <sheet name="الرئيسية" sheetId="18" r:id="rId1"/>
    <sheet name="احمد شوقي" sheetId="1" r:id="rId2"/>
    <sheet name="محمد ابراهيم" sheetId="2" r:id="rId3"/>
    <sheet name="مصطفي عبدالفتاح" sheetId="5" r:id="rId4"/>
    <sheet name="رامي حواس" sheetId="6" r:id="rId5"/>
    <sheet name="محمد نبيه" sheetId="7" r:id="rId6"/>
    <sheet name="تامر غالي" sheetId="8" r:id="rId7"/>
    <sheet name="اسلام" sheetId="9" r:id="rId8"/>
    <sheet name="زهران" sheetId="11" r:id="rId9"/>
    <sheet name="مندوب 2" sheetId="12" r:id="rId10"/>
    <sheet name="محمد التيه" sheetId="16" r:id="rId11"/>
    <sheet name="الشركة" sheetId="17" r:id="rId12"/>
    <sheet name="معادلة الفك والتجميع" sheetId="4" state="hidden" r:id="rId13"/>
    <sheet name="اجمالي التحميلات" sheetId="10" state="hidden" r:id="rId14"/>
    <sheet name="اجمالي مرتجعات" sheetId="15" r:id="rId15"/>
  </sheets>
  <externalReferences>
    <externalReference r:id="rId16"/>
  </externalReferences>
  <calcPr calcId="152511"/>
</workbook>
</file>

<file path=xl/calcChain.xml><?xml version="1.0" encoding="utf-8"?>
<calcChain xmlns="http://schemas.openxmlformats.org/spreadsheetml/2006/main">
  <c r="BN6" i="10" l="1"/>
  <c r="BN7" i="10"/>
  <c r="BN8" i="10"/>
  <c r="BN9" i="10"/>
  <c r="BN10" i="10"/>
  <c r="BN11" i="10"/>
  <c r="BN12" i="10"/>
  <c r="BN13" i="10"/>
  <c r="BN14" i="10"/>
  <c r="BN15" i="10"/>
  <c r="BN16" i="10"/>
  <c r="BN17" i="10"/>
  <c r="BN18" i="10"/>
  <c r="BN19" i="10"/>
  <c r="BN20" i="10"/>
  <c r="BN21" i="10"/>
  <c r="BN22" i="10"/>
  <c r="BN23" i="10"/>
  <c r="BN24" i="10"/>
  <c r="BN25" i="10"/>
  <c r="BN26" i="10"/>
  <c r="BN27" i="10"/>
  <c r="BN28" i="10"/>
  <c r="BN29" i="10"/>
  <c r="BN30" i="10"/>
  <c r="BN31" i="10"/>
  <c r="BN32" i="10"/>
  <c r="BN33" i="10"/>
  <c r="BN34" i="10"/>
  <c r="BN35" i="10"/>
  <c r="BM6" i="10"/>
  <c r="BM7" i="10"/>
  <c r="BM8" i="10"/>
  <c r="BM9" i="10"/>
  <c r="BM10" i="10"/>
  <c r="BM11" i="10"/>
  <c r="BM12" i="10"/>
  <c r="BM13" i="10"/>
  <c r="BM14" i="10"/>
  <c r="BM15" i="10"/>
  <c r="BM16" i="10"/>
  <c r="BM17" i="10"/>
  <c r="BM18" i="10"/>
  <c r="BM19" i="10"/>
  <c r="BM20" i="10"/>
  <c r="BM21" i="10"/>
  <c r="BM22" i="10"/>
  <c r="BM23" i="10"/>
  <c r="BM24" i="10"/>
  <c r="BM25" i="10"/>
  <c r="BM26" i="10"/>
  <c r="BM27" i="10"/>
  <c r="BM28" i="10"/>
  <c r="BM29" i="10"/>
  <c r="BM30" i="10"/>
  <c r="BM31" i="10"/>
  <c r="BM32" i="10"/>
  <c r="BM33" i="10"/>
  <c r="BM34" i="10"/>
  <c r="BM35" i="10"/>
  <c r="BL6" i="10"/>
  <c r="BL7" i="10"/>
  <c r="BL8" i="10"/>
  <c r="BL9" i="10"/>
  <c r="BL36" i="10" s="1"/>
  <c r="BL10" i="10"/>
  <c r="BL11" i="10"/>
  <c r="BL12" i="10"/>
  <c r="BL13" i="10"/>
  <c r="BL14" i="10"/>
  <c r="BL15" i="10"/>
  <c r="BL16" i="10"/>
  <c r="BL17" i="10"/>
  <c r="BL18" i="10"/>
  <c r="BL19" i="10"/>
  <c r="BL20" i="10"/>
  <c r="BL21" i="10"/>
  <c r="BL22" i="10"/>
  <c r="BL23" i="10"/>
  <c r="BL24" i="10"/>
  <c r="BL25" i="10"/>
  <c r="BL26" i="10"/>
  <c r="BL27" i="10"/>
  <c r="BL28" i="10"/>
  <c r="BL29" i="10"/>
  <c r="BL30" i="10"/>
  <c r="BL31" i="10"/>
  <c r="BL32" i="10"/>
  <c r="BL33" i="10"/>
  <c r="BL34" i="10"/>
  <c r="BL35" i="10"/>
  <c r="BK6" i="10"/>
  <c r="BK7" i="10"/>
  <c r="BK8" i="10"/>
  <c r="BK9" i="10"/>
  <c r="BK10" i="10"/>
  <c r="BK11" i="10"/>
  <c r="BK12" i="10"/>
  <c r="BK13" i="10"/>
  <c r="BK14" i="10"/>
  <c r="BK15" i="10"/>
  <c r="BK16" i="10"/>
  <c r="BK17" i="10"/>
  <c r="BK18" i="10"/>
  <c r="BK19" i="10"/>
  <c r="BK20" i="10"/>
  <c r="BK21" i="10"/>
  <c r="BK22" i="10"/>
  <c r="BK23" i="10"/>
  <c r="BK24" i="10"/>
  <c r="BK25" i="10"/>
  <c r="BK26" i="10"/>
  <c r="BK27" i="10"/>
  <c r="BK28" i="10"/>
  <c r="BK29" i="10"/>
  <c r="BK30" i="10"/>
  <c r="BK31" i="10"/>
  <c r="BK32" i="10"/>
  <c r="BK33" i="10"/>
  <c r="BK34" i="10"/>
  <c r="BK35" i="10"/>
  <c r="BJ6" i="10"/>
  <c r="BJ7" i="10"/>
  <c r="BJ8" i="10"/>
  <c r="BJ9" i="10"/>
  <c r="BJ10" i="10"/>
  <c r="BJ11" i="10"/>
  <c r="BJ12" i="10"/>
  <c r="BJ13" i="10"/>
  <c r="BJ14" i="10"/>
  <c r="BJ15" i="10"/>
  <c r="BJ16" i="10"/>
  <c r="BJ17" i="10"/>
  <c r="BJ18" i="10"/>
  <c r="BJ19" i="10"/>
  <c r="BJ20" i="10"/>
  <c r="BJ21" i="10"/>
  <c r="BJ22" i="10"/>
  <c r="BJ23" i="10"/>
  <c r="BJ24" i="10"/>
  <c r="BJ25" i="10"/>
  <c r="BJ26" i="10"/>
  <c r="BJ27" i="10"/>
  <c r="BJ28" i="10"/>
  <c r="BJ29" i="10"/>
  <c r="BJ30" i="10"/>
  <c r="BJ31" i="10"/>
  <c r="BJ32" i="10"/>
  <c r="BJ33" i="10"/>
  <c r="BJ34" i="10"/>
  <c r="BJ35" i="10"/>
  <c r="BI6" i="10"/>
  <c r="BI7" i="10"/>
  <c r="BI8" i="10"/>
  <c r="BI9" i="10"/>
  <c r="BI10" i="10"/>
  <c r="BI11" i="10"/>
  <c r="BI12" i="10"/>
  <c r="BI13" i="10"/>
  <c r="BI14" i="10"/>
  <c r="BI15" i="10"/>
  <c r="BI16" i="10"/>
  <c r="BI17" i="10"/>
  <c r="BI18" i="10"/>
  <c r="BI19" i="10"/>
  <c r="BI20" i="10"/>
  <c r="BI21" i="10"/>
  <c r="BI22" i="10"/>
  <c r="BI23" i="10"/>
  <c r="BI24" i="10"/>
  <c r="BI25" i="10"/>
  <c r="BI26" i="10"/>
  <c r="BI27" i="10"/>
  <c r="BI28" i="10"/>
  <c r="BI29" i="10"/>
  <c r="BI30" i="10"/>
  <c r="BI31" i="10"/>
  <c r="BI32" i="10"/>
  <c r="BI33" i="10"/>
  <c r="BI34" i="10"/>
  <c r="BI35" i="10"/>
  <c r="BH6" i="10"/>
  <c r="BH7" i="10"/>
  <c r="BH8" i="10"/>
  <c r="BH9" i="10"/>
  <c r="BH36" i="10" s="1"/>
  <c r="BH10" i="10"/>
  <c r="BH11" i="10"/>
  <c r="BH12" i="10"/>
  <c r="BH13" i="10"/>
  <c r="BH14" i="10"/>
  <c r="BH15" i="10"/>
  <c r="BH16" i="10"/>
  <c r="BH17" i="10"/>
  <c r="BH18" i="10"/>
  <c r="BH19" i="10"/>
  <c r="BH20" i="10"/>
  <c r="BH21" i="10"/>
  <c r="BH22" i="10"/>
  <c r="BH23" i="10"/>
  <c r="BH24" i="10"/>
  <c r="BH25" i="10"/>
  <c r="BH26" i="10"/>
  <c r="BH27" i="10"/>
  <c r="BH28" i="10"/>
  <c r="BH29" i="10"/>
  <c r="BH30" i="10"/>
  <c r="BH31" i="10"/>
  <c r="BH32" i="10"/>
  <c r="BH33" i="10"/>
  <c r="BH34" i="10"/>
  <c r="BH35" i="10"/>
  <c r="BG6" i="10"/>
  <c r="BG7" i="10"/>
  <c r="BG8" i="10"/>
  <c r="BG9" i="10"/>
  <c r="BG10" i="10"/>
  <c r="BG11" i="10"/>
  <c r="BG12" i="10"/>
  <c r="BG13" i="10"/>
  <c r="BG14" i="10"/>
  <c r="BG15" i="10"/>
  <c r="BG16" i="10"/>
  <c r="BG17" i="10"/>
  <c r="BG18" i="10"/>
  <c r="BG19" i="10"/>
  <c r="BG20" i="10"/>
  <c r="BG21" i="10"/>
  <c r="BG22" i="10"/>
  <c r="BG23" i="10"/>
  <c r="BG24" i="10"/>
  <c r="BG25" i="10"/>
  <c r="BG26" i="10"/>
  <c r="BG27" i="10"/>
  <c r="BG28" i="10"/>
  <c r="BG29" i="10"/>
  <c r="BG30" i="10"/>
  <c r="BG31" i="10"/>
  <c r="BG32" i="10"/>
  <c r="BG33" i="10"/>
  <c r="BG34" i="10"/>
  <c r="BG35" i="10"/>
  <c r="BF6" i="10"/>
  <c r="BF7" i="10"/>
  <c r="BF8" i="10"/>
  <c r="BF9" i="10"/>
  <c r="BF10" i="10"/>
  <c r="BF11" i="10"/>
  <c r="BF12" i="10"/>
  <c r="BF13" i="10"/>
  <c r="BF14" i="10"/>
  <c r="BF15" i="10"/>
  <c r="BF16" i="10"/>
  <c r="BF17" i="10"/>
  <c r="BF18" i="10"/>
  <c r="BF19" i="10"/>
  <c r="BF20" i="10"/>
  <c r="BF21" i="10"/>
  <c r="BF22" i="10"/>
  <c r="BF23" i="10"/>
  <c r="BF24" i="10"/>
  <c r="BF25" i="10"/>
  <c r="BF26" i="10"/>
  <c r="BF27" i="10"/>
  <c r="BF28" i="10"/>
  <c r="BF29" i="10"/>
  <c r="BF30" i="10"/>
  <c r="BF31" i="10"/>
  <c r="BF32" i="10"/>
  <c r="BF33" i="10"/>
  <c r="BF34" i="10"/>
  <c r="BF35" i="10"/>
  <c r="BE6" i="10"/>
  <c r="BE7" i="10"/>
  <c r="BE8" i="10"/>
  <c r="BE9" i="10"/>
  <c r="BE10" i="10"/>
  <c r="BE11" i="10"/>
  <c r="BE12" i="10"/>
  <c r="BE13" i="10"/>
  <c r="BE14" i="10"/>
  <c r="BE15" i="10"/>
  <c r="BE16" i="10"/>
  <c r="BE17" i="10"/>
  <c r="BE18" i="10"/>
  <c r="BE19" i="10"/>
  <c r="BE20" i="10"/>
  <c r="BE21" i="10"/>
  <c r="BE22" i="10"/>
  <c r="BE23" i="10"/>
  <c r="BE24" i="10"/>
  <c r="BE25" i="10"/>
  <c r="BE26" i="10"/>
  <c r="BE27" i="10"/>
  <c r="BE28" i="10"/>
  <c r="BE29" i="10"/>
  <c r="BE30" i="10"/>
  <c r="BE31" i="10"/>
  <c r="BE32" i="10"/>
  <c r="BE33" i="10"/>
  <c r="BE34" i="10"/>
  <c r="BE35" i="10"/>
  <c r="BD6" i="10"/>
  <c r="BD7" i="10"/>
  <c r="BD8" i="10"/>
  <c r="BD9" i="10"/>
  <c r="BD36" i="10" s="1"/>
  <c r="BD10" i="10"/>
  <c r="BD11" i="10"/>
  <c r="BD12" i="10"/>
  <c r="BD13" i="10"/>
  <c r="BD14" i="10"/>
  <c r="BD15" i="10"/>
  <c r="BD16" i="10"/>
  <c r="BD17" i="10"/>
  <c r="BD18" i="10"/>
  <c r="BD19" i="10"/>
  <c r="BD20" i="10"/>
  <c r="BD21" i="10"/>
  <c r="BD22" i="10"/>
  <c r="BD23" i="10"/>
  <c r="BD24" i="10"/>
  <c r="BD25" i="10"/>
  <c r="BD26" i="10"/>
  <c r="BD27" i="10"/>
  <c r="BD28" i="10"/>
  <c r="BD29" i="10"/>
  <c r="BD30" i="10"/>
  <c r="BD31" i="10"/>
  <c r="BD32" i="10"/>
  <c r="BD33" i="10"/>
  <c r="BD34" i="10"/>
  <c r="BD35" i="10"/>
  <c r="BC6" i="10"/>
  <c r="BC7" i="10"/>
  <c r="BC36" i="10" s="1"/>
  <c r="BC8" i="10"/>
  <c r="BC9" i="10"/>
  <c r="BC10" i="10"/>
  <c r="BC11" i="10"/>
  <c r="BC12" i="10"/>
  <c r="BC13" i="10"/>
  <c r="BC14" i="10"/>
  <c r="BC15" i="10"/>
  <c r="BC16" i="10"/>
  <c r="BC17" i="10"/>
  <c r="BC18" i="10"/>
  <c r="BC19" i="10"/>
  <c r="BC20" i="10"/>
  <c r="BC21" i="10"/>
  <c r="BC22" i="10"/>
  <c r="BC23" i="10"/>
  <c r="BC24" i="10"/>
  <c r="BC25" i="10"/>
  <c r="BC26" i="10"/>
  <c r="BC27" i="10"/>
  <c r="BC28" i="10"/>
  <c r="BC29" i="10"/>
  <c r="BC30" i="10"/>
  <c r="BC31" i="10"/>
  <c r="BC32" i="10"/>
  <c r="BC33" i="10"/>
  <c r="BC34" i="10"/>
  <c r="BC35" i="10"/>
  <c r="BB6" i="10"/>
  <c r="BB7" i="10"/>
  <c r="BB8" i="10"/>
  <c r="BB9" i="10"/>
  <c r="BB10" i="10"/>
  <c r="BB11" i="10"/>
  <c r="BB12" i="10"/>
  <c r="BB13" i="10"/>
  <c r="BB14" i="10"/>
  <c r="BB15" i="10"/>
  <c r="BB16" i="10"/>
  <c r="BB17" i="10"/>
  <c r="BB18" i="10"/>
  <c r="BB19" i="10"/>
  <c r="BB20" i="10"/>
  <c r="BB21" i="10"/>
  <c r="BB22" i="10"/>
  <c r="BB23" i="10"/>
  <c r="BB24" i="10"/>
  <c r="BB25" i="10"/>
  <c r="BB26" i="10"/>
  <c r="BB27" i="10"/>
  <c r="BB28" i="10"/>
  <c r="BB29" i="10"/>
  <c r="BB30" i="10"/>
  <c r="BB31" i="10"/>
  <c r="BB32" i="10"/>
  <c r="BB33" i="10"/>
  <c r="BB34" i="10"/>
  <c r="BB35" i="10"/>
  <c r="BA6" i="10"/>
  <c r="BA7" i="10"/>
  <c r="BA8" i="10"/>
  <c r="BA9" i="10"/>
  <c r="BA10" i="10"/>
  <c r="BA11" i="10"/>
  <c r="BA12" i="10"/>
  <c r="BA13" i="10"/>
  <c r="BA14" i="10"/>
  <c r="BA15" i="10"/>
  <c r="BA16" i="10"/>
  <c r="BA17" i="10"/>
  <c r="BA18" i="10"/>
  <c r="BA19" i="10"/>
  <c r="BA20" i="10"/>
  <c r="BA21" i="10"/>
  <c r="BA22" i="10"/>
  <c r="BA23" i="10"/>
  <c r="BA24" i="10"/>
  <c r="BA25" i="10"/>
  <c r="BA26" i="10"/>
  <c r="BA27" i="10"/>
  <c r="BA28" i="10"/>
  <c r="BA29" i="10"/>
  <c r="BA30" i="10"/>
  <c r="BA31" i="10"/>
  <c r="BA32" i="10"/>
  <c r="BA33" i="10"/>
  <c r="BA34" i="10"/>
  <c r="BA35" i="10"/>
  <c r="AZ6" i="10"/>
  <c r="AZ7" i="10"/>
  <c r="AZ8" i="10"/>
  <c r="AZ9" i="10"/>
  <c r="AZ10" i="10"/>
  <c r="AZ11" i="10"/>
  <c r="AZ12" i="10"/>
  <c r="AZ13" i="10"/>
  <c r="AZ14" i="10"/>
  <c r="AZ15" i="10"/>
  <c r="AZ16" i="10"/>
  <c r="AZ17" i="10"/>
  <c r="AZ18" i="10"/>
  <c r="AZ19" i="10"/>
  <c r="AZ20" i="10"/>
  <c r="AZ21" i="10"/>
  <c r="AZ22" i="10"/>
  <c r="AZ23" i="10"/>
  <c r="AZ24" i="10"/>
  <c r="AZ25" i="10"/>
  <c r="AZ26" i="10"/>
  <c r="AZ27" i="10"/>
  <c r="AZ28" i="10"/>
  <c r="AZ29" i="10"/>
  <c r="AZ30" i="10"/>
  <c r="AZ31" i="10"/>
  <c r="AZ32" i="10"/>
  <c r="AZ33" i="10"/>
  <c r="AZ34" i="10"/>
  <c r="AZ35" i="10"/>
  <c r="AY6" i="10"/>
  <c r="AY7" i="10"/>
  <c r="AY36" i="10" s="1"/>
  <c r="AY8" i="10"/>
  <c r="AY9" i="10"/>
  <c r="AY10" i="10"/>
  <c r="AY11" i="10"/>
  <c r="AY12" i="10"/>
  <c r="AY13" i="10"/>
  <c r="AY14" i="10"/>
  <c r="AY15" i="10"/>
  <c r="AY16" i="10"/>
  <c r="AY17" i="10"/>
  <c r="AY18" i="10"/>
  <c r="AY19" i="10"/>
  <c r="AY20" i="10"/>
  <c r="AY21" i="10"/>
  <c r="AY22" i="10"/>
  <c r="AY23" i="10"/>
  <c r="AY24" i="10"/>
  <c r="AY25" i="10"/>
  <c r="AY26" i="10"/>
  <c r="AY27" i="10"/>
  <c r="AY28" i="10"/>
  <c r="AY29" i="10"/>
  <c r="AY30" i="10"/>
  <c r="AY31" i="10"/>
  <c r="AY32" i="10"/>
  <c r="AY33" i="10"/>
  <c r="AY34" i="10"/>
  <c r="AY35" i="10"/>
  <c r="AX6" i="10"/>
  <c r="AX7" i="10"/>
  <c r="AX8" i="10"/>
  <c r="AX9" i="10"/>
  <c r="AX10" i="10"/>
  <c r="AX11" i="10"/>
  <c r="AX12" i="10"/>
  <c r="AX13" i="10"/>
  <c r="AX14" i="10"/>
  <c r="AX15" i="10"/>
  <c r="AX16" i="10"/>
  <c r="AX17" i="10"/>
  <c r="AX18" i="10"/>
  <c r="AX19" i="10"/>
  <c r="AX20" i="10"/>
  <c r="AX21" i="10"/>
  <c r="AX22" i="10"/>
  <c r="AX23" i="10"/>
  <c r="AX24" i="10"/>
  <c r="AX25" i="10"/>
  <c r="AX26" i="10"/>
  <c r="AX27" i="10"/>
  <c r="AX28" i="10"/>
  <c r="AX29" i="10"/>
  <c r="AX30" i="10"/>
  <c r="AX31" i="10"/>
  <c r="AX32" i="10"/>
  <c r="AX33" i="10"/>
  <c r="AX34" i="10"/>
  <c r="AX35" i="10"/>
  <c r="AW6" i="10"/>
  <c r="AW7" i="10"/>
  <c r="AW8" i="10"/>
  <c r="AW9" i="10"/>
  <c r="AW10" i="10"/>
  <c r="AW11" i="10"/>
  <c r="AW12" i="10"/>
  <c r="AW13" i="10"/>
  <c r="AW14" i="10"/>
  <c r="AW15" i="10"/>
  <c r="AW16" i="10"/>
  <c r="AW17" i="10"/>
  <c r="AW18" i="10"/>
  <c r="AW19" i="10"/>
  <c r="AW20" i="10"/>
  <c r="AW21" i="10"/>
  <c r="AW22" i="10"/>
  <c r="AW23" i="10"/>
  <c r="AW24" i="10"/>
  <c r="AW25" i="10"/>
  <c r="AW26" i="10"/>
  <c r="AW27" i="10"/>
  <c r="AW28" i="10"/>
  <c r="AW29" i="10"/>
  <c r="AW30" i="10"/>
  <c r="AW31" i="10"/>
  <c r="AW32" i="10"/>
  <c r="AW33" i="10"/>
  <c r="AW34" i="10"/>
  <c r="AW35" i="10"/>
  <c r="AV6" i="10"/>
  <c r="AV7" i="10"/>
  <c r="AV8" i="10"/>
  <c r="AV9" i="10"/>
  <c r="AV36" i="10" s="1"/>
  <c r="AV10" i="10"/>
  <c r="AV11" i="10"/>
  <c r="AV12" i="10"/>
  <c r="AV13" i="10"/>
  <c r="AV14" i="10"/>
  <c r="AV15" i="10"/>
  <c r="AV16" i="10"/>
  <c r="AV17" i="10"/>
  <c r="AV18" i="10"/>
  <c r="AV19" i="10"/>
  <c r="AV20" i="10"/>
  <c r="AV21" i="10"/>
  <c r="AV22" i="10"/>
  <c r="AV23" i="10"/>
  <c r="AV24" i="10"/>
  <c r="AV25" i="10"/>
  <c r="AV26" i="10"/>
  <c r="AV27" i="10"/>
  <c r="AV28" i="10"/>
  <c r="AV29" i="10"/>
  <c r="AV30" i="10"/>
  <c r="AV31" i="10"/>
  <c r="AV32" i="10"/>
  <c r="AV33" i="10"/>
  <c r="AV34" i="10"/>
  <c r="AV35" i="10"/>
  <c r="AU6" i="10"/>
  <c r="AU7" i="10"/>
  <c r="AU8" i="10"/>
  <c r="AU9" i="10"/>
  <c r="AU10" i="10"/>
  <c r="AU11" i="10"/>
  <c r="AU12" i="10"/>
  <c r="AU13" i="10"/>
  <c r="AU14" i="10"/>
  <c r="AU15" i="10"/>
  <c r="AU16" i="10"/>
  <c r="AU17" i="10"/>
  <c r="AU18" i="10"/>
  <c r="AU19" i="10"/>
  <c r="AU20" i="10"/>
  <c r="AU21" i="10"/>
  <c r="AU22" i="10"/>
  <c r="AU23" i="10"/>
  <c r="AU24" i="10"/>
  <c r="AU25" i="10"/>
  <c r="AU26" i="10"/>
  <c r="AU27" i="10"/>
  <c r="AU28" i="10"/>
  <c r="AU29" i="10"/>
  <c r="AU30" i="10"/>
  <c r="AU31" i="10"/>
  <c r="AU32" i="10"/>
  <c r="AU33" i="10"/>
  <c r="AU34" i="10"/>
  <c r="AU35" i="10"/>
  <c r="AT6" i="10"/>
  <c r="AT7" i="10"/>
  <c r="AT8" i="10"/>
  <c r="AT9" i="10"/>
  <c r="AT10" i="10"/>
  <c r="AT11" i="10"/>
  <c r="AT12" i="10"/>
  <c r="AT13" i="10"/>
  <c r="AT14" i="10"/>
  <c r="AT15" i="10"/>
  <c r="AT16" i="10"/>
  <c r="AT17" i="10"/>
  <c r="AT18" i="10"/>
  <c r="AT19" i="10"/>
  <c r="AT20" i="10"/>
  <c r="AT21" i="10"/>
  <c r="AT22" i="10"/>
  <c r="AT23" i="10"/>
  <c r="AT24" i="10"/>
  <c r="AT25" i="10"/>
  <c r="AT26" i="10"/>
  <c r="AT27" i="10"/>
  <c r="AT28" i="10"/>
  <c r="AT29" i="10"/>
  <c r="AT30" i="10"/>
  <c r="AT31" i="10"/>
  <c r="AT32" i="10"/>
  <c r="AT33" i="10"/>
  <c r="AT34" i="10"/>
  <c r="AT35" i="10"/>
  <c r="AS6" i="10"/>
  <c r="AS7" i="10"/>
  <c r="AS8" i="10"/>
  <c r="AS9" i="10"/>
  <c r="AS10" i="10"/>
  <c r="AS11" i="10"/>
  <c r="AS12" i="10"/>
  <c r="AS13" i="10"/>
  <c r="AS14" i="10"/>
  <c r="AS15" i="10"/>
  <c r="AS16" i="10"/>
  <c r="AS17" i="10"/>
  <c r="AS18" i="10"/>
  <c r="AS19" i="10"/>
  <c r="AS20" i="10"/>
  <c r="AS21" i="10"/>
  <c r="AS22" i="10"/>
  <c r="AS23" i="10"/>
  <c r="AS24" i="10"/>
  <c r="AS25" i="10"/>
  <c r="AS26" i="10"/>
  <c r="AS27" i="10"/>
  <c r="AS28" i="10"/>
  <c r="AS29" i="10"/>
  <c r="AS30" i="10"/>
  <c r="AS31" i="10"/>
  <c r="AS32" i="10"/>
  <c r="AS33" i="10"/>
  <c r="AS34" i="10"/>
  <c r="AS35" i="10"/>
  <c r="AR6" i="10"/>
  <c r="AR7" i="10"/>
  <c r="AR8" i="10"/>
  <c r="AR9" i="10"/>
  <c r="AR36" i="10" s="1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27" i="10"/>
  <c r="AR28" i="10"/>
  <c r="AR29" i="10"/>
  <c r="AR30" i="10"/>
  <c r="AR31" i="10"/>
  <c r="AR32" i="10"/>
  <c r="AR33" i="10"/>
  <c r="AR34" i="10"/>
  <c r="AR35" i="10"/>
  <c r="AQ6" i="10"/>
  <c r="AQ7" i="10"/>
  <c r="AQ36" i="10" s="1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27" i="10"/>
  <c r="AQ28" i="10"/>
  <c r="AQ29" i="10"/>
  <c r="AQ30" i="10"/>
  <c r="AQ31" i="10"/>
  <c r="AQ32" i="10"/>
  <c r="AQ33" i="10"/>
  <c r="AQ34" i="10"/>
  <c r="AQ35" i="10"/>
  <c r="AP6" i="10"/>
  <c r="AP7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2" i="10"/>
  <c r="AP33" i="10"/>
  <c r="AP34" i="10"/>
  <c r="AP3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N6" i="10"/>
  <c r="AN7" i="10"/>
  <c r="AN8" i="10"/>
  <c r="AN9" i="10"/>
  <c r="AN36" i="10" s="1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27" i="10"/>
  <c r="AN28" i="10"/>
  <c r="AN29" i="10"/>
  <c r="AN30" i="10"/>
  <c r="AN31" i="10"/>
  <c r="AN32" i="10"/>
  <c r="AN33" i="10"/>
  <c r="AN34" i="10"/>
  <c r="AN35" i="10"/>
  <c r="AM6" i="10"/>
  <c r="AM7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32" i="10"/>
  <c r="AM33" i="10"/>
  <c r="AM34" i="10"/>
  <c r="AM35" i="10"/>
  <c r="AL6" i="10"/>
  <c r="AL7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3" i="10"/>
  <c r="AL24" i="10"/>
  <c r="AL25" i="10"/>
  <c r="AL26" i="10"/>
  <c r="AL27" i="10"/>
  <c r="AL28" i="10"/>
  <c r="AL29" i="10"/>
  <c r="AL30" i="10"/>
  <c r="AL31" i="10"/>
  <c r="AL32" i="10"/>
  <c r="AL33" i="10"/>
  <c r="AL34" i="10"/>
  <c r="AL35" i="10"/>
  <c r="AK6" i="10"/>
  <c r="AK7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K32" i="10"/>
  <c r="AK33" i="10"/>
  <c r="AK34" i="10"/>
  <c r="AK35" i="10"/>
  <c r="AJ6" i="10"/>
  <c r="AJ7" i="10"/>
  <c r="AJ8" i="10"/>
  <c r="AJ9" i="10"/>
  <c r="AJ36" i="10" s="1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27" i="10"/>
  <c r="AJ28" i="10"/>
  <c r="AJ29" i="10"/>
  <c r="AJ30" i="10"/>
  <c r="AJ31" i="10"/>
  <c r="AJ32" i="10"/>
  <c r="AJ33" i="10"/>
  <c r="AJ34" i="10"/>
  <c r="AJ35" i="10"/>
  <c r="AI6" i="10"/>
  <c r="AI7" i="10"/>
  <c r="AI36" i="10" s="1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32" i="10"/>
  <c r="AI33" i="10"/>
  <c r="AI34" i="10"/>
  <c r="AI35" i="10"/>
  <c r="AH6" i="10"/>
  <c r="AH7" i="10"/>
  <c r="AH8" i="10"/>
  <c r="AH9" i="10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27" i="10"/>
  <c r="AH28" i="10"/>
  <c r="AH29" i="10"/>
  <c r="AH30" i="10"/>
  <c r="AH31" i="10"/>
  <c r="AH32" i="10"/>
  <c r="AH33" i="10"/>
  <c r="AH34" i="10"/>
  <c r="AH35" i="10"/>
  <c r="AG6" i="10"/>
  <c r="AG7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F6" i="10"/>
  <c r="AF7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E6" i="10"/>
  <c r="AE7" i="10"/>
  <c r="AE36" i="10" s="1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32" i="10"/>
  <c r="AE33" i="10"/>
  <c r="AE34" i="10"/>
  <c r="AE3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31" i="10"/>
  <c r="AD32" i="10"/>
  <c r="AD33" i="10"/>
  <c r="AD34" i="10"/>
  <c r="AD3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B6" i="10"/>
  <c r="AB7" i="10"/>
  <c r="AB8" i="10"/>
  <c r="AB9" i="10"/>
  <c r="AB10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A6" i="10"/>
  <c r="AA7" i="10"/>
  <c r="AA36" i="10" s="1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Y6" i="10"/>
  <c r="Y7" i="10"/>
  <c r="Y8" i="10"/>
  <c r="Y9" i="10"/>
  <c r="Y10" i="10"/>
  <c r="Y11" i="10"/>
  <c r="Y12" i="10"/>
  <c r="Y13" i="10"/>
  <c r="Y14" i="10"/>
  <c r="Y15" i="10"/>
  <c r="Y16" i="10"/>
  <c r="Y17" i="10"/>
  <c r="Y18" i="10"/>
  <c r="Y19" i="10"/>
  <c r="Y20" i="10"/>
  <c r="Y21" i="10"/>
  <c r="Y22" i="10"/>
  <c r="Y23" i="10"/>
  <c r="Y24" i="10"/>
  <c r="Y25" i="10"/>
  <c r="Y26" i="10"/>
  <c r="Y27" i="10"/>
  <c r="Y28" i="10"/>
  <c r="Y29" i="10"/>
  <c r="Y30" i="10"/>
  <c r="Y31" i="10"/>
  <c r="Y32" i="10"/>
  <c r="Y33" i="10"/>
  <c r="Y34" i="10"/>
  <c r="Y35" i="10"/>
  <c r="X6" i="10"/>
  <c r="X7" i="10"/>
  <c r="X8" i="10"/>
  <c r="X9" i="10"/>
  <c r="X10" i="10"/>
  <c r="X11" i="10"/>
  <c r="X12" i="10"/>
  <c r="X13" i="10"/>
  <c r="X14" i="10"/>
  <c r="X15" i="10"/>
  <c r="X16" i="10"/>
  <c r="X17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X32" i="10"/>
  <c r="X33" i="10"/>
  <c r="X34" i="10"/>
  <c r="X35" i="10"/>
  <c r="W6" i="10"/>
  <c r="W7" i="10"/>
  <c r="W36" i="10" s="1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R27" i="10"/>
  <c r="R28" i="10"/>
  <c r="R29" i="10"/>
  <c r="R30" i="10"/>
  <c r="R31" i="10"/>
  <c r="R32" i="10"/>
  <c r="R33" i="10"/>
  <c r="R34" i="10"/>
  <c r="R3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P6" i="10"/>
  <c r="P7" i="10"/>
  <c r="P8" i="10"/>
  <c r="P36" i="10" s="1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K6" i="10"/>
  <c r="K36" i="10" s="1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5" i="10"/>
  <c r="D5" i="10"/>
  <c r="E5" i="10"/>
  <c r="F5" i="10"/>
  <c r="F36" i="10" s="1"/>
  <c r="G5" i="10"/>
  <c r="H5" i="10"/>
  <c r="I5" i="10"/>
  <c r="J5" i="10"/>
  <c r="K5" i="10"/>
  <c r="L5" i="10"/>
  <c r="M5" i="10"/>
  <c r="N5" i="10"/>
  <c r="N36" i="10" s="1"/>
  <c r="O5" i="10"/>
  <c r="P5" i="10"/>
  <c r="Q5" i="10"/>
  <c r="R5" i="10"/>
  <c r="S5" i="10"/>
  <c r="T5" i="10"/>
  <c r="U5" i="10"/>
  <c r="V5" i="10"/>
  <c r="W5" i="10"/>
  <c r="X5" i="10"/>
  <c r="Y5" i="10"/>
  <c r="Z5" i="10"/>
  <c r="Z36" i="10" s="1"/>
  <c r="AA5" i="10"/>
  <c r="AB5" i="10"/>
  <c r="AC5" i="10"/>
  <c r="AD5" i="10"/>
  <c r="AD36" i="10" s="1"/>
  <c r="AE5" i="10"/>
  <c r="AF5" i="10"/>
  <c r="AG5" i="10"/>
  <c r="AH5" i="10"/>
  <c r="AH36" i="10" s="1"/>
  <c r="AI5" i="10"/>
  <c r="AJ5" i="10"/>
  <c r="AK5" i="10"/>
  <c r="AL5" i="10"/>
  <c r="AL36" i="10" s="1"/>
  <c r="AM5" i="10"/>
  <c r="AN5" i="10"/>
  <c r="AO5" i="10"/>
  <c r="AP5" i="10"/>
  <c r="AP36" i="10" s="1"/>
  <c r="AQ5" i="10"/>
  <c r="AR5" i="10"/>
  <c r="AS5" i="10"/>
  <c r="AT5" i="10"/>
  <c r="AT36" i="10" s="1"/>
  <c r="AU5" i="10"/>
  <c r="AV5" i="10"/>
  <c r="AW5" i="10"/>
  <c r="AX5" i="10"/>
  <c r="AX36" i="10" s="1"/>
  <c r="AY5" i="10"/>
  <c r="AZ5" i="10"/>
  <c r="BA5" i="10"/>
  <c r="BB5" i="10"/>
  <c r="BB36" i="10" s="1"/>
  <c r="BC5" i="10"/>
  <c r="BD5" i="10"/>
  <c r="BE5" i="10"/>
  <c r="BF5" i="10"/>
  <c r="BG5" i="10"/>
  <c r="BH5" i="10"/>
  <c r="BI5" i="10"/>
  <c r="BJ5" i="10"/>
  <c r="BJ36" i="10" s="1"/>
  <c r="BK5" i="10"/>
  <c r="BL5" i="10"/>
  <c r="BM5" i="10"/>
  <c r="BN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5" i="10"/>
  <c r="BQ36" i="10"/>
  <c r="BP36" i="10"/>
  <c r="BO36" i="10"/>
  <c r="BK36" i="10"/>
  <c r="AZ36" i="10"/>
  <c r="AU36" i="10"/>
  <c r="AM36" i="10"/>
  <c r="AF36" i="10"/>
  <c r="S36" i="10"/>
  <c r="BI36" i="10" l="1"/>
  <c r="BA36" i="10"/>
  <c r="AS36" i="10"/>
  <c r="AK36" i="10"/>
  <c r="Y36" i="10"/>
  <c r="Q36" i="10"/>
  <c r="BM36" i="10"/>
  <c r="BE36" i="10"/>
  <c r="AW36" i="10"/>
  <c r="AO36" i="10"/>
  <c r="AG36" i="10"/>
  <c r="U36" i="10"/>
  <c r="M36" i="10"/>
  <c r="H36" i="10"/>
  <c r="T36" i="10"/>
  <c r="X36" i="10"/>
  <c r="BF36" i="10"/>
  <c r="G36" i="10"/>
  <c r="O36" i="10"/>
  <c r="AB36" i="10"/>
  <c r="B36" i="10"/>
  <c r="BG36" i="10"/>
  <c r="D36" i="10"/>
  <c r="J36" i="10"/>
  <c r="L36" i="10"/>
  <c r="R36" i="10"/>
  <c r="BN36" i="10"/>
  <c r="C36" i="10"/>
  <c r="V36" i="10"/>
  <c r="E36" i="10"/>
  <c r="AC36" i="10"/>
  <c r="I36" i="10"/>
  <c r="C283" i="4" l="1"/>
  <c r="CA56" i="1" s="1"/>
  <c r="B242" i="4"/>
  <c r="B243" i="4" s="1"/>
  <c r="BR75" i="17"/>
  <c r="BQ75" i="17"/>
  <c r="BP75" i="17"/>
  <c r="BO75" i="17"/>
  <c r="AQ334" i="4" s="1"/>
  <c r="CA63" i="17" s="1"/>
  <c r="BN75" i="17"/>
  <c r="AQ329" i="4" s="1"/>
  <c r="CA61" i="17" s="1"/>
  <c r="BM75" i="17"/>
  <c r="AQ324" i="4" s="1"/>
  <c r="BW67" i="17" s="1"/>
  <c r="BL75" i="17"/>
  <c r="AQ318" i="4" s="1"/>
  <c r="BK75" i="17"/>
  <c r="AP318" i="4" s="1"/>
  <c r="BJ75" i="17"/>
  <c r="AQ314" i="4" s="1"/>
  <c r="BI75" i="17"/>
  <c r="AP314" i="4" s="1"/>
  <c r="BH75" i="17"/>
  <c r="AQ310" i="4" s="1"/>
  <c r="BG75" i="17"/>
  <c r="AP310" i="4" s="1"/>
  <c r="BF75" i="17"/>
  <c r="AQ306" i="4" s="1"/>
  <c r="BE75" i="17"/>
  <c r="AP306" i="4" s="1"/>
  <c r="BD75" i="17"/>
  <c r="AQ302" i="4" s="1"/>
  <c r="BC75" i="17"/>
  <c r="AP302" i="4" s="1"/>
  <c r="BB75" i="17"/>
  <c r="AQ298" i="4" s="1"/>
  <c r="BA75" i="17"/>
  <c r="AP298" i="4" s="1"/>
  <c r="AZ75" i="17"/>
  <c r="AQ295" i="4" s="1"/>
  <c r="CA59" i="17" s="1"/>
  <c r="AY75" i="17"/>
  <c r="AQ289" i="4" s="1"/>
  <c r="AX75" i="17"/>
  <c r="AP289" i="4" s="1"/>
  <c r="AW75" i="17"/>
  <c r="AQ285" i="4" s="1"/>
  <c r="AV75" i="17"/>
  <c r="AP285" i="4" s="1"/>
  <c r="AU75" i="17"/>
  <c r="AQ281" i="4" s="1"/>
  <c r="AT75" i="17"/>
  <c r="AP281" i="4" s="1"/>
  <c r="AS75" i="17"/>
  <c r="AQ276" i="4" s="1"/>
  <c r="AR75" i="17"/>
  <c r="AP276" i="4" s="1"/>
  <c r="AQ75" i="17"/>
  <c r="AQ272" i="4" s="1"/>
  <c r="AP75" i="17"/>
  <c r="AP272" i="4" s="1"/>
  <c r="AO75" i="17"/>
  <c r="AQ269" i="4" s="1"/>
  <c r="CA51" i="17" s="1"/>
  <c r="AN75" i="17"/>
  <c r="AQ263" i="4" s="1"/>
  <c r="AM75" i="17"/>
  <c r="AP263" i="4" s="1"/>
  <c r="AL75" i="17"/>
  <c r="AQ259" i="4" s="1"/>
  <c r="AK75" i="17"/>
  <c r="AP259" i="4" s="1"/>
  <c r="AJ75" i="17"/>
  <c r="AQ255" i="4" s="1"/>
  <c r="AI75" i="17"/>
  <c r="AP255" i="4" s="1"/>
  <c r="AH75" i="17"/>
  <c r="AQ252" i="4" s="1"/>
  <c r="CA46" i="17" s="1"/>
  <c r="AG75" i="17"/>
  <c r="AQ245" i="4" s="1"/>
  <c r="AF75" i="17"/>
  <c r="AP245" i="4" s="1"/>
  <c r="AE75" i="17"/>
  <c r="AQ241" i="4" s="1"/>
  <c r="AD75" i="17"/>
  <c r="AP241" i="4" s="1"/>
  <c r="AC75" i="17"/>
  <c r="AQ237" i="4" s="1"/>
  <c r="AP238" i="4" s="1"/>
  <c r="AB75" i="17"/>
  <c r="AP237" i="4" s="1"/>
  <c r="AA75" i="17"/>
  <c r="AQ234" i="4" s="1"/>
  <c r="BW61" i="17" s="1"/>
  <c r="Z75" i="17"/>
  <c r="AQ228" i="4" s="1"/>
  <c r="Y75" i="17"/>
  <c r="AP228" i="4" s="1"/>
  <c r="X75" i="17"/>
  <c r="AQ225" i="4" s="1"/>
  <c r="BW57" i="17" s="1"/>
  <c r="W75" i="17"/>
  <c r="AQ221" i="4" s="1"/>
  <c r="BW55" i="17" s="1"/>
  <c r="V75" i="17"/>
  <c r="AQ217" i="4" s="1"/>
  <c r="BW54" i="17" s="1"/>
  <c r="U75" i="17"/>
  <c r="AQ211" i="4" s="1"/>
  <c r="AP212" i="4" s="1"/>
  <c r="T75" i="17"/>
  <c r="AP211" i="4" s="1"/>
  <c r="S75" i="17"/>
  <c r="AQ207" i="4" s="1"/>
  <c r="R75" i="17"/>
  <c r="AP207" i="4" s="1"/>
  <c r="Q75" i="17"/>
  <c r="AQ204" i="4" s="1"/>
  <c r="BW50" i="17" s="1"/>
  <c r="P75" i="17"/>
  <c r="AQ198" i="4" s="1"/>
  <c r="O75" i="17"/>
  <c r="AP198" i="4" s="1"/>
  <c r="N75" i="17"/>
  <c r="AQ194" i="4" s="1"/>
  <c r="M75" i="17"/>
  <c r="AP194" i="4" s="1"/>
  <c r="L75" i="17"/>
  <c r="AQ190" i="4" s="1"/>
  <c r="K75" i="17"/>
  <c r="AP190" i="4" s="1"/>
  <c r="J75" i="17"/>
  <c r="AQ186" i="4" s="1"/>
  <c r="I75" i="17"/>
  <c r="AP186" i="4" s="1"/>
  <c r="H75" i="17"/>
  <c r="AQ182" i="4" s="1"/>
  <c r="G75" i="17"/>
  <c r="AP182" i="4" s="1"/>
  <c r="F75" i="17"/>
  <c r="AQ178" i="4" s="1"/>
  <c r="E75" i="17"/>
  <c r="AP178" i="4" s="1"/>
  <c r="D75" i="17"/>
  <c r="AQ174" i="4" s="1"/>
  <c r="C75" i="17"/>
  <c r="AP174" i="4" s="1"/>
  <c r="BR36" i="17"/>
  <c r="BQ36" i="17"/>
  <c r="BP36" i="17"/>
  <c r="BO36" i="17"/>
  <c r="AQ165" i="4" s="1"/>
  <c r="CA29" i="17" s="1"/>
  <c r="BN36" i="17"/>
  <c r="AQ160" i="4" s="1"/>
  <c r="CA27" i="17" s="1"/>
  <c r="BM36" i="17"/>
  <c r="AQ155" i="4" s="1"/>
  <c r="BW33" i="17" s="1"/>
  <c r="BL36" i="17"/>
  <c r="AQ149" i="4" s="1"/>
  <c r="BK36" i="17"/>
  <c r="AP149" i="4" s="1"/>
  <c r="BJ36" i="17"/>
  <c r="AQ145" i="4" s="1"/>
  <c r="BI36" i="17"/>
  <c r="AP145" i="4" s="1"/>
  <c r="BH36" i="17"/>
  <c r="AQ141" i="4" s="1"/>
  <c r="BG36" i="17"/>
  <c r="AP141" i="4" s="1"/>
  <c r="BF36" i="17"/>
  <c r="AQ137" i="4" s="1"/>
  <c r="BE36" i="17"/>
  <c r="AP137" i="4" s="1"/>
  <c r="BD36" i="17"/>
  <c r="AQ133" i="4" s="1"/>
  <c r="BC36" i="17"/>
  <c r="AP133" i="4" s="1"/>
  <c r="BB36" i="17"/>
  <c r="AQ129" i="4" s="1"/>
  <c r="BA36" i="17"/>
  <c r="AP129" i="4" s="1"/>
  <c r="AZ36" i="17"/>
  <c r="AQ126" i="4" s="1"/>
  <c r="CA25" i="17" s="1"/>
  <c r="AY36" i="17"/>
  <c r="AQ120" i="4" s="1"/>
  <c r="AX36" i="17"/>
  <c r="AP120" i="4" s="1"/>
  <c r="AW36" i="17"/>
  <c r="AQ116" i="4" s="1"/>
  <c r="AV36" i="17"/>
  <c r="AP116" i="4" s="1"/>
  <c r="AU36" i="17"/>
  <c r="AQ112" i="4" s="1"/>
  <c r="AT36" i="17"/>
  <c r="AP112" i="4" s="1"/>
  <c r="AS36" i="17"/>
  <c r="AQ107" i="4" s="1"/>
  <c r="AR36" i="17"/>
  <c r="AP107" i="4" s="1"/>
  <c r="AQ36" i="17"/>
  <c r="AQ103" i="4" s="1"/>
  <c r="AP36" i="17"/>
  <c r="AP103" i="4" s="1"/>
  <c r="AO36" i="17"/>
  <c r="AQ100" i="4" s="1"/>
  <c r="CA17" i="17" s="1"/>
  <c r="AN36" i="17"/>
  <c r="AQ94" i="4" s="1"/>
  <c r="AM36" i="17"/>
  <c r="AP94" i="4" s="1"/>
  <c r="AL36" i="17"/>
  <c r="AQ90" i="4" s="1"/>
  <c r="AK36" i="17"/>
  <c r="AP90" i="4" s="1"/>
  <c r="AJ36" i="17"/>
  <c r="AQ86" i="4" s="1"/>
  <c r="AI36" i="17"/>
  <c r="AP86" i="4" s="1"/>
  <c r="AH36" i="17"/>
  <c r="AQ83" i="4" s="1"/>
  <c r="CA12" i="17" s="1"/>
  <c r="AG36" i="17"/>
  <c r="AQ76" i="4" s="1"/>
  <c r="AF36" i="17"/>
  <c r="AP76" i="4" s="1"/>
  <c r="AE36" i="17"/>
  <c r="AQ72" i="4" s="1"/>
  <c r="AD36" i="17"/>
  <c r="AP72" i="4" s="1"/>
  <c r="AC36" i="17"/>
  <c r="AQ68" i="4" s="1"/>
  <c r="AB36" i="17"/>
  <c r="AP68" i="4" s="1"/>
  <c r="AA36" i="17"/>
  <c r="AQ65" i="4" s="1"/>
  <c r="BW27" i="17" s="1"/>
  <c r="Z36" i="17"/>
  <c r="AQ59" i="4" s="1"/>
  <c r="Y36" i="17"/>
  <c r="AP59" i="4" s="1"/>
  <c r="X36" i="17"/>
  <c r="AQ56" i="4" s="1"/>
  <c r="BW23" i="17" s="1"/>
  <c r="W36" i="17"/>
  <c r="V36" i="17"/>
  <c r="AQ48" i="4" s="1"/>
  <c r="BW20" i="17" s="1"/>
  <c r="U36" i="17"/>
  <c r="AQ42" i="4" s="1"/>
  <c r="T36" i="17"/>
  <c r="AP42" i="4" s="1"/>
  <c r="S36" i="17"/>
  <c r="AQ38" i="4" s="1"/>
  <c r="R36" i="17"/>
  <c r="AP38" i="4" s="1"/>
  <c r="Q36" i="17"/>
  <c r="AQ35" i="4" s="1"/>
  <c r="BW16" i="17" s="1"/>
  <c r="P36" i="17"/>
  <c r="AQ29" i="4" s="1"/>
  <c r="O36" i="17"/>
  <c r="AP29" i="4" s="1"/>
  <c r="N36" i="17"/>
  <c r="AQ25" i="4" s="1"/>
  <c r="M36" i="17"/>
  <c r="AP25" i="4" s="1"/>
  <c r="L36" i="17"/>
  <c r="AQ21" i="4" s="1"/>
  <c r="K36" i="17"/>
  <c r="AP21" i="4" s="1"/>
  <c r="J36" i="17"/>
  <c r="AQ17" i="4" s="1"/>
  <c r="I36" i="17"/>
  <c r="AP17" i="4" s="1"/>
  <c r="H36" i="17"/>
  <c r="AQ13" i="4" s="1"/>
  <c r="G36" i="17"/>
  <c r="AP13" i="4" s="1"/>
  <c r="F36" i="17"/>
  <c r="AQ9" i="4" s="1"/>
  <c r="E36" i="17"/>
  <c r="AP9" i="4" s="1"/>
  <c r="D36" i="17"/>
  <c r="AQ5" i="4" s="1"/>
  <c r="C36" i="17"/>
  <c r="AP5" i="4" s="1"/>
  <c r="BR75" i="16"/>
  <c r="BQ75" i="16"/>
  <c r="BP75" i="16"/>
  <c r="BO75" i="16"/>
  <c r="AM334" i="4" s="1"/>
  <c r="CA63" i="16" s="1"/>
  <c r="BN75" i="16"/>
  <c r="AM329" i="4" s="1"/>
  <c r="CA61" i="16" s="1"/>
  <c r="BM75" i="16"/>
  <c r="AM324" i="4" s="1"/>
  <c r="BL75" i="16"/>
  <c r="AM318" i="4" s="1"/>
  <c r="BK75" i="16"/>
  <c r="AL318" i="4" s="1"/>
  <c r="BJ75" i="16"/>
  <c r="AM314" i="4" s="1"/>
  <c r="BI75" i="16"/>
  <c r="AL314" i="4" s="1"/>
  <c r="BH75" i="16"/>
  <c r="AM310" i="4" s="1"/>
  <c r="BG75" i="16"/>
  <c r="AL310" i="4" s="1"/>
  <c r="BF75" i="16"/>
  <c r="AM306" i="4" s="1"/>
  <c r="BE75" i="16"/>
  <c r="AL306" i="4" s="1"/>
  <c r="BD75" i="16"/>
  <c r="AM302" i="4" s="1"/>
  <c r="BC75" i="16"/>
  <c r="AL302" i="4" s="1"/>
  <c r="BB75" i="16"/>
  <c r="AM298" i="4" s="1"/>
  <c r="BA75" i="16"/>
  <c r="AL298" i="4" s="1"/>
  <c r="AZ75" i="16"/>
  <c r="AM295" i="4" s="1"/>
  <c r="CA59" i="16" s="1"/>
  <c r="AY75" i="16"/>
  <c r="AM289" i="4" s="1"/>
  <c r="AX75" i="16"/>
  <c r="AL289" i="4" s="1"/>
  <c r="AW75" i="16"/>
  <c r="AM285" i="4" s="1"/>
  <c r="AV75" i="16"/>
  <c r="AL285" i="4" s="1"/>
  <c r="AU75" i="16"/>
  <c r="AM281" i="4" s="1"/>
  <c r="AT75" i="16"/>
  <c r="AL281" i="4" s="1"/>
  <c r="AL282" i="4" s="1"/>
  <c r="AL283" i="4" s="1"/>
  <c r="AS75" i="16"/>
  <c r="AM276" i="4" s="1"/>
  <c r="AR75" i="16"/>
  <c r="AL276" i="4" s="1"/>
  <c r="AQ75" i="16"/>
  <c r="AM272" i="4" s="1"/>
  <c r="AP75" i="16"/>
  <c r="AL272" i="4" s="1"/>
  <c r="AO75" i="16"/>
  <c r="AM269" i="4" s="1"/>
  <c r="AN75" i="16"/>
  <c r="AM263" i="4" s="1"/>
  <c r="AM75" i="16"/>
  <c r="AL263" i="4" s="1"/>
  <c r="AL75" i="16"/>
  <c r="AM259" i="4" s="1"/>
  <c r="AK75" i="16"/>
  <c r="AL259" i="4" s="1"/>
  <c r="AJ75" i="16"/>
  <c r="AM255" i="4" s="1"/>
  <c r="AI75" i="16"/>
  <c r="AL255" i="4" s="1"/>
  <c r="AH75" i="16"/>
  <c r="AM252" i="4" s="1"/>
  <c r="CA46" i="16" s="1"/>
  <c r="AG75" i="16"/>
  <c r="AM245" i="4" s="1"/>
  <c r="AL246" i="4" s="1"/>
  <c r="AL247" i="4" s="1"/>
  <c r="AF75" i="16"/>
  <c r="AL245" i="4" s="1"/>
  <c r="AE75" i="16"/>
  <c r="AM241" i="4" s="1"/>
  <c r="AD75" i="16"/>
  <c r="AL241" i="4" s="1"/>
  <c r="AC75" i="16"/>
  <c r="AM237" i="4" s="1"/>
  <c r="AB75" i="16"/>
  <c r="AL237" i="4" s="1"/>
  <c r="AA75" i="16"/>
  <c r="AM234" i="4" s="1"/>
  <c r="Z75" i="16"/>
  <c r="AM228" i="4" s="1"/>
  <c r="Y75" i="16"/>
  <c r="AL228" i="4" s="1"/>
  <c r="X75" i="16"/>
  <c r="AM225" i="4" s="1"/>
  <c r="BW57" i="16" s="1"/>
  <c r="W75" i="16"/>
  <c r="AM221" i="4" s="1"/>
  <c r="BW55" i="16" s="1"/>
  <c r="V75" i="16"/>
  <c r="AM217" i="4" s="1"/>
  <c r="BW54" i="16" s="1"/>
  <c r="U75" i="16"/>
  <c r="AM211" i="4" s="1"/>
  <c r="AL212" i="4" s="1"/>
  <c r="AL213" i="4" s="1"/>
  <c r="T75" i="16"/>
  <c r="AL211" i="4" s="1"/>
  <c r="S75" i="16"/>
  <c r="AM207" i="4" s="1"/>
  <c r="R75" i="16"/>
  <c r="AL207" i="4" s="1"/>
  <c r="Q75" i="16"/>
  <c r="AM204" i="4" s="1"/>
  <c r="P75" i="16"/>
  <c r="AM198" i="4" s="1"/>
  <c r="O75" i="16"/>
  <c r="AL198" i="4" s="1"/>
  <c r="N75" i="16"/>
  <c r="AM194" i="4" s="1"/>
  <c r="M75" i="16"/>
  <c r="AL194" i="4" s="1"/>
  <c r="L75" i="16"/>
  <c r="AM190" i="4" s="1"/>
  <c r="K75" i="16"/>
  <c r="AL190" i="4" s="1"/>
  <c r="J75" i="16"/>
  <c r="AM186" i="4" s="1"/>
  <c r="I75" i="16"/>
  <c r="AL186" i="4" s="1"/>
  <c r="H75" i="16"/>
  <c r="AM182" i="4" s="1"/>
  <c r="G75" i="16"/>
  <c r="AL182" i="4" s="1"/>
  <c r="F75" i="16"/>
  <c r="AM178" i="4" s="1"/>
  <c r="E75" i="16"/>
  <c r="AL178" i="4" s="1"/>
  <c r="D75" i="16"/>
  <c r="AM174" i="4" s="1"/>
  <c r="C75" i="16"/>
  <c r="AL174" i="4" s="1"/>
  <c r="BR36" i="16"/>
  <c r="BQ36" i="16"/>
  <c r="BP36" i="16"/>
  <c r="BO36" i="16"/>
  <c r="AM165" i="4" s="1"/>
  <c r="CA29" i="16" s="1"/>
  <c r="BN36" i="16"/>
  <c r="AM160" i="4" s="1"/>
  <c r="CA27" i="16" s="1"/>
  <c r="BM36" i="16"/>
  <c r="BL36" i="16"/>
  <c r="AM149" i="4" s="1"/>
  <c r="BK36" i="16"/>
  <c r="AL149" i="4" s="1"/>
  <c r="BJ36" i="16"/>
  <c r="AM145" i="4" s="1"/>
  <c r="BI36" i="16"/>
  <c r="AL145" i="4" s="1"/>
  <c r="BH36" i="16"/>
  <c r="AM141" i="4" s="1"/>
  <c r="BG36" i="16"/>
  <c r="AL141" i="4" s="1"/>
  <c r="BF36" i="16"/>
  <c r="AM137" i="4" s="1"/>
  <c r="BE36" i="16"/>
  <c r="AL137" i="4" s="1"/>
  <c r="BD36" i="16"/>
  <c r="AM133" i="4" s="1"/>
  <c r="BC36" i="16"/>
  <c r="AL133" i="4" s="1"/>
  <c r="BB36" i="16"/>
  <c r="AM129" i="4" s="1"/>
  <c r="BA36" i="16"/>
  <c r="AL129" i="4" s="1"/>
  <c r="AZ36" i="16"/>
  <c r="AM126" i="4" s="1"/>
  <c r="CA25" i="16" s="1"/>
  <c r="AY36" i="16"/>
  <c r="AM120" i="4" s="1"/>
  <c r="AX36" i="16"/>
  <c r="AL120" i="4" s="1"/>
  <c r="AW36" i="16"/>
  <c r="AM116" i="4" s="1"/>
  <c r="AV36" i="16"/>
  <c r="AL116" i="4" s="1"/>
  <c r="AU36" i="16"/>
  <c r="AM112" i="4" s="1"/>
  <c r="AT36" i="16"/>
  <c r="AL112" i="4" s="1"/>
  <c r="AS36" i="16"/>
  <c r="AM107" i="4" s="1"/>
  <c r="AR36" i="16"/>
  <c r="AL107" i="4" s="1"/>
  <c r="AQ36" i="16"/>
  <c r="AM103" i="4" s="1"/>
  <c r="AP36" i="16"/>
  <c r="AL103" i="4" s="1"/>
  <c r="AO36" i="16"/>
  <c r="AN36" i="16"/>
  <c r="AM94" i="4" s="1"/>
  <c r="AM36" i="16"/>
  <c r="AL94" i="4" s="1"/>
  <c r="AL36" i="16"/>
  <c r="AM90" i="4" s="1"/>
  <c r="AK36" i="16"/>
  <c r="AL90" i="4" s="1"/>
  <c r="AJ36" i="16"/>
  <c r="AM86" i="4" s="1"/>
  <c r="AI36" i="16"/>
  <c r="AL86" i="4" s="1"/>
  <c r="AH36" i="16"/>
  <c r="AM83" i="4" s="1"/>
  <c r="CA12" i="16" s="1"/>
  <c r="AG36" i="16"/>
  <c r="AM76" i="4" s="1"/>
  <c r="AF36" i="16"/>
  <c r="AL76" i="4" s="1"/>
  <c r="AE36" i="16"/>
  <c r="AM72" i="4" s="1"/>
  <c r="AD36" i="16"/>
  <c r="AL72" i="4" s="1"/>
  <c r="AC36" i="16"/>
  <c r="AM68" i="4" s="1"/>
  <c r="AB36" i="16"/>
  <c r="AL68" i="4" s="1"/>
  <c r="AA36" i="16"/>
  <c r="Z36" i="16"/>
  <c r="AM59" i="4" s="1"/>
  <c r="Y36" i="16"/>
  <c r="AL59" i="4" s="1"/>
  <c r="X36" i="16"/>
  <c r="AM56" i="4" s="1"/>
  <c r="BW23" i="16" s="1"/>
  <c r="W36" i="16"/>
  <c r="AM52" i="4" s="1"/>
  <c r="BW21" i="16" s="1"/>
  <c r="V36" i="16"/>
  <c r="AM48" i="4" s="1"/>
  <c r="BW20" i="16" s="1"/>
  <c r="U36" i="16"/>
  <c r="AM42" i="4" s="1"/>
  <c r="T36" i="16"/>
  <c r="AL42" i="4" s="1"/>
  <c r="S36" i="16"/>
  <c r="AM38" i="4" s="1"/>
  <c r="R36" i="16"/>
  <c r="AL38" i="4" s="1"/>
  <c r="Q36" i="16"/>
  <c r="P36" i="16"/>
  <c r="AM29" i="4" s="1"/>
  <c r="O36" i="16"/>
  <c r="AL29" i="4" s="1"/>
  <c r="N36" i="16"/>
  <c r="AM25" i="4" s="1"/>
  <c r="M36" i="16"/>
  <c r="AL25" i="4" s="1"/>
  <c r="L36" i="16"/>
  <c r="AM21" i="4" s="1"/>
  <c r="K36" i="16"/>
  <c r="AL21" i="4" s="1"/>
  <c r="J36" i="16"/>
  <c r="AM17" i="4" s="1"/>
  <c r="I36" i="16"/>
  <c r="AL17" i="4" s="1"/>
  <c r="H36" i="16"/>
  <c r="AM13" i="4" s="1"/>
  <c r="G36" i="16"/>
  <c r="AL13" i="4" s="1"/>
  <c r="F36" i="16"/>
  <c r="AM9" i="4" s="1"/>
  <c r="E36" i="16"/>
  <c r="AL9" i="4" s="1"/>
  <c r="D36" i="16"/>
  <c r="AM5" i="4" s="1"/>
  <c r="C36" i="16"/>
  <c r="AL5" i="4" s="1"/>
  <c r="BR75" i="12"/>
  <c r="BQ75" i="12"/>
  <c r="BP75" i="12"/>
  <c r="BO75" i="12"/>
  <c r="AI334" i="4" s="1"/>
  <c r="CA63" i="12" s="1"/>
  <c r="BN75" i="12"/>
  <c r="AI329" i="4" s="1"/>
  <c r="CA61" i="12" s="1"/>
  <c r="BM75" i="12"/>
  <c r="AI324" i="4" s="1"/>
  <c r="BW67" i="12" s="1"/>
  <c r="BL75" i="12"/>
  <c r="AI318" i="4" s="1"/>
  <c r="BK75" i="12"/>
  <c r="AH318" i="4" s="1"/>
  <c r="BJ75" i="12"/>
  <c r="AI314" i="4" s="1"/>
  <c r="AH315" i="4" s="1"/>
  <c r="BI75" i="12"/>
  <c r="AH314" i="4" s="1"/>
  <c r="BH75" i="12"/>
  <c r="AI310" i="4" s="1"/>
  <c r="BG75" i="12"/>
  <c r="AH310" i="4" s="1"/>
  <c r="BF75" i="12"/>
  <c r="AI306" i="4" s="1"/>
  <c r="AH307" i="4" s="1"/>
  <c r="BE75" i="12"/>
  <c r="AH306" i="4" s="1"/>
  <c r="BD75" i="12"/>
  <c r="AI302" i="4" s="1"/>
  <c r="BC75" i="12"/>
  <c r="AH302" i="4" s="1"/>
  <c r="BB75" i="12"/>
  <c r="AI298" i="4" s="1"/>
  <c r="AH299" i="4" s="1"/>
  <c r="BA75" i="12"/>
  <c r="AH298" i="4" s="1"/>
  <c r="AZ75" i="12"/>
  <c r="AI295" i="4" s="1"/>
  <c r="CA59" i="12" s="1"/>
  <c r="AY75" i="12"/>
  <c r="AI289" i="4" s="1"/>
  <c r="AX75" i="12"/>
  <c r="AH289" i="4" s="1"/>
  <c r="AW75" i="12"/>
  <c r="AI285" i="4" s="1"/>
  <c r="AV75" i="12"/>
  <c r="AH285" i="4" s="1"/>
  <c r="AU75" i="12"/>
  <c r="AI281" i="4" s="1"/>
  <c r="AT75" i="12"/>
  <c r="AH281" i="4" s="1"/>
  <c r="AS75" i="12"/>
  <c r="AI276" i="4" s="1"/>
  <c r="AR75" i="12"/>
  <c r="AH276" i="4" s="1"/>
  <c r="AQ75" i="12"/>
  <c r="AI272" i="4" s="1"/>
  <c r="AP75" i="12"/>
  <c r="AH272" i="4" s="1"/>
  <c r="AO75" i="12"/>
  <c r="AI269" i="4" s="1"/>
  <c r="CA51" i="12" s="1"/>
  <c r="AN75" i="12"/>
  <c r="AI263" i="4" s="1"/>
  <c r="AM75" i="12"/>
  <c r="AH263" i="4" s="1"/>
  <c r="AL75" i="12"/>
  <c r="AI259" i="4" s="1"/>
  <c r="AH260" i="4" s="1"/>
  <c r="AK75" i="12"/>
  <c r="AH259" i="4" s="1"/>
  <c r="AJ75" i="12"/>
  <c r="AI255" i="4" s="1"/>
  <c r="AI75" i="12"/>
  <c r="AH255" i="4" s="1"/>
  <c r="AH75" i="12"/>
  <c r="AI252" i="4" s="1"/>
  <c r="CA46" i="12" s="1"/>
  <c r="AG75" i="12"/>
  <c r="AI245" i="4" s="1"/>
  <c r="AH246" i="4" s="1"/>
  <c r="AF75" i="12"/>
  <c r="AH245" i="4" s="1"/>
  <c r="AE75" i="12"/>
  <c r="AI241" i="4" s="1"/>
  <c r="AD75" i="12"/>
  <c r="AH241" i="4" s="1"/>
  <c r="AC75" i="12"/>
  <c r="AI237" i="4" s="1"/>
  <c r="AH238" i="4" s="1"/>
  <c r="AB75" i="12"/>
  <c r="AH237" i="4" s="1"/>
  <c r="AA75" i="12"/>
  <c r="AI234" i="4" s="1"/>
  <c r="BW61" i="12" s="1"/>
  <c r="Z75" i="12"/>
  <c r="AI228" i="4" s="1"/>
  <c r="AH229" i="4" s="1"/>
  <c r="Y75" i="12"/>
  <c r="AH228" i="4" s="1"/>
  <c r="X75" i="12"/>
  <c r="AI225" i="4" s="1"/>
  <c r="BW57" i="12" s="1"/>
  <c r="W75" i="12"/>
  <c r="AI221" i="4" s="1"/>
  <c r="BW55" i="12" s="1"/>
  <c r="V75" i="12"/>
  <c r="AI217" i="4" s="1"/>
  <c r="BW54" i="12" s="1"/>
  <c r="U75" i="12"/>
  <c r="AI211" i="4" s="1"/>
  <c r="AH212" i="4" s="1"/>
  <c r="T75" i="12"/>
  <c r="AH211" i="4" s="1"/>
  <c r="S75" i="12"/>
  <c r="AI207" i="4" s="1"/>
  <c r="R75" i="12"/>
  <c r="AH207" i="4" s="1"/>
  <c r="Q75" i="12"/>
  <c r="AI204" i="4" s="1"/>
  <c r="BW50" i="12" s="1"/>
  <c r="P75" i="12"/>
  <c r="AI198" i="4" s="1"/>
  <c r="O75" i="12"/>
  <c r="AH198" i="4" s="1"/>
  <c r="N75" i="12"/>
  <c r="AI194" i="4" s="1"/>
  <c r="AH195" i="4" s="1"/>
  <c r="M75" i="12"/>
  <c r="AH194" i="4" s="1"/>
  <c r="L75" i="12"/>
  <c r="AI190" i="4" s="1"/>
  <c r="K75" i="12"/>
  <c r="AH190" i="4" s="1"/>
  <c r="J75" i="12"/>
  <c r="AI186" i="4" s="1"/>
  <c r="AH187" i="4" s="1"/>
  <c r="I75" i="12"/>
  <c r="AH186" i="4" s="1"/>
  <c r="H75" i="12"/>
  <c r="AI182" i="4" s="1"/>
  <c r="G75" i="12"/>
  <c r="AH182" i="4" s="1"/>
  <c r="F75" i="12"/>
  <c r="AI178" i="4" s="1"/>
  <c r="AH179" i="4" s="1"/>
  <c r="E75" i="12"/>
  <c r="AH178" i="4" s="1"/>
  <c r="D75" i="12"/>
  <c r="AI174" i="4" s="1"/>
  <c r="C75" i="12"/>
  <c r="AH174" i="4" s="1"/>
  <c r="BR36" i="12"/>
  <c r="BQ36" i="12"/>
  <c r="BP36" i="12"/>
  <c r="BO36" i="12"/>
  <c r="AI165" i="4" s="1"/>
  <c r="CA29" i="12" s="1"/>
  <c r="BN36" i="12"/>
  <c r="AI160" i="4" s="1"/>
  <c r="CA27" i="12" s="1"/>
  <c r="BM36" i="12"/>
  <c r="AI155" i="4" s="1"/>
  <c r="BW33" i="12" s="1"/>
  <c r="BL36" i="12"/>
  <c r="AI149" i="4" s="1"/>
  <c r="BK36" i="12"/>
  <c r="AH149" i="4" s="1"/>
  <c r="BJ36" i="12"/>
  <c r="AI145" i="4" s="1"/>
  <c r="BI36" i="12"/>
  <c r="AH145" i="4" s="1"/>
  <c r="BH36" i="12"/>
  <c r="AI141" i="4" s="1"/>
  <c r="BG36" i="12"/>
  <c r="AH141" i="4" s="1"/>
  <c r="BF36" i="12"/>
  <c r="AI137" i="4" s="1"/>
  <c r="BE36" i="12"/>
  <c r="AH137" i="4" s="1"/>
  <c r="BD36" i="12"/>
  <c r="AI133" i="4" s="1"/>
  <c r="BC36" i="12"/>
  <c r="AH133" i="4" s="1"/>
  <c r="BB36" i="12"/>
  <c r="AI129" i="4" s="1"/>
  <c r="BA36" i="12"/>
  <c r="AH129" i="4" s="1"/>
  <c r="AZ36" i="12"/>
  <c r="AI126" i="4" s="1"/>
  <c r="CA25" i="12" s="1"/>
  <c r="AY36" i="12"/>
  <c r="AI120" i="4" s="1"/>
  <c r="AX36" i="12"/>
  <c r="AH120" i="4" s="1"/>
  <c r="AW36" i="12"/>
  <c r="AI116" i="4" s="1"/>
  <c r="AV36" i="12"/>
  <c r="AH116" i="4" s="1"/>
  <c r="AU36" i="12"/>
  <c r="AI112" i="4" s="1"/>
  <c r="AT36" i="12"/>
  <c r="AH112" i="4" s="1"/>
  <c r="AS36" i="12"/>
  <c r="AI107" i="4" s="1"/>
  <c r="AR36" i="12"/>
  <c r="AH107" i="4" s="1"/>
  <c r="AQ36" i="12"/>
  <c r="AI103" i="4" s="1"/>
  <c r="AP36" i="12"/>
  <c r="AH103" i="4" s="1"/>
  <c r="AO36" i="12"/>
  <c r="AI100" i="4" s="1"/>
  <c r="CA17" i="12" s="1"/>
  <c r="AN36" i="12"/>
  <c r="AI94" i="4" s="1"/>
  <c r="AM36" i="12"/>
  <c r="AH94" i="4" s="1"/>
  <c r="AL36" i="12"/>
  <c r="AI90" i="4" s="1"/>
  <c r="AK36" i="12"/>
  <c r="AH90" i="4" s="1"/>
  <c r="AJ36" i="12"/>
  <c r="AI86" i="4" s="1"/>
  <c r="AI36" i="12"/>
  <c r="AH86" i="4" s="1"/>
  <c r="AH36" i="12"/>
  <c r="AI83" i="4" s="1"/>
  <c r="CA12" i="12" s="1"/>
  <c r="AG36" i="12"/>
  <c r="AI76" i="4" s="1"/>
  <c r="AF36" i="12"/>
  <c r="AH76" i="4" s="1"/>
  <c r="AE36" i="12"/>
  <c r="AI72" i="4" s="1"/>
  <c r="AD36" i="12"/>
  <c r="AH72" i="4" s="1"/>
  <c r="AC36" i="12"/>
  <c r="AI68" i="4" s="1"/>
  <c r="AB36" i="12"/>
  <c r="AH68" i="4" s="1"/>
  <c r="AA36" i="12"/>
  <c r="AI65" i="4" s="1"/>
  <c r="BW27" i="12" s="1"/>
  <c r="Z36" i="12"/>
  <c r="AI59" i="4" s="1"/>
  <c r="Y36" i="12"/>
  <c r="AH59" i="4" s="1"/>
  <c r="X36" i="12"/>
  <c r="AI56" i="4" s="1"/>
  <c r="BW23" i="12" s="1"/>
  <c r="W36" i="12"/>
  <c r="AI52" i="4" s="1"/>
  <c r="BW21" i="12" s="1"/>
  <c r="V36" i="12"/>
  <c r="AI48" i="4" s="1"/>
  <c r="BW20" i="12" s="1"/>
  <c r="U36" i="12"/>
  <c r="AI42" i="4" s="1"/>
  <c r="T36" i="12"/>
  <c r="AH42" i="4" s="1"/>
  <c r="S36" i="12"/>
  <c r="AI38" i="4" s="1"/>
  <c r="R36" i="12"/>
  <c r="AH38" i="4" s="1"/>
  <c r="Q36" i="12"/>
  <c r="AI35" i="4" s="1"/>
  <c r="BW16" i="12" s="1"/>
  <c r="P36" i="12"/>
  <c r="AI29" i="4" s="1"/>
  <c r="O36" i="12"/>
  <c r="AH29" i="4" s="1"/>
  <c r="N36" i="12"/>
  <c r="AI25" i="4" s="1"/>
  <c r="M36" i="12"/>
  <c r="AH25" i="4" s="1"/>
  <c r="L36" i="12"/>
  <c r="AI21" i="4" s="1"/>
  <c r="K36" i="12"/>
  <c r="AH21" i="4" s="1"/>
  <c r="J36" i="12"/>
  <c r="AI17" i="4" s="1"/>
  <c r="I36" i="12"/>
  <c r="AH17" i="4" s="1"/>
  <c r="H36" i="12"/>
  <c r="AI13" i="4" s="1"/>
  <c r="G36" i="12"/>
  <c r="AH13" i="4" s="1"/>
  <c r="F36" i="12"/>
  <c r="AI9" i="4" s="1"/>
  <c r="E36" i="12"/>
  <c r="AH9" i="4" s="1"/>
  <c r="D36" i="12"/>
  <c r="AI5" i="4" s="1"/>
  <c r="C36" i="12"/>
  <c r="AH5" i="4" s="1"/>
  <c r="BR75" i="11"/>
  <c r="BQ75" i="11"/>
  <c r="BP75" i="11"/>
  <c r="BO75" i="11"/>
  <c r="AE334" i="4" s="1"/>
  <c r="CA63" i="11" s="1"/>
  <c r="BN75" i="11"/>
  <c r="AE329" i="4" s="1"/>
  <c r="CA61" i="11" s="1"/>
  <c r="BM75" i="11"/>
  <c r="AE324" i="4" s="1"/>
  <c r="BW67" i="11" s="1"/>
  <c r="BL75" i="11"/>
  <c r="AE318" i="4" s="1"/>
  <c r="BK75" i="11"/>
  <c r="AD318" i="4" s="1"/>
  <c r="BJ75" i="11"/>
  <c r="AE314" i="4" s="1"/>
  <c r="AD315" i="4" s="1"/>
  <c r="AD316" i="4" s="1"/>
  <c r="BI75" i="11"/>
  <c r="AD314" i="4" s="1"/>
  <c r="BH75" i="11"/>
  <c r="AE310" i="4" s="1"/>
  <c r="BG75" i="11"/>
  <c r="AD310" i="4" s="1"/>
  <c r="BF75" i="11"/>
  <c r="AE306" i="4" s="1"/>
  <c r="AD307" i="4" s="1"/>
  <c r="BE75" i="11"/>
  <c r="AD306" i="4" s="1"/>
  <c r="BD75" i="11"/>
  <c r="AE302" i="4" s="1"/>
  <c r="BC75" i="11"/>
  <c r="AD302" i="4" s="1"/>
  <c r="BB75" i="11"/>
  <c r="AE298" i="4" s="1"/>
  <c r="AD299" i="4" s="1"/>
  <c r="AD300" i="4" s="1"/>
  <c r="BA75" i="11"/>
  <c r="AD298" i="4" s="1"/>
  <c r="AZ75" i="11"/>
  <c r="AE295" i="4" s="1"/>
  <c r="CA59" i="11" s="1"/>
  <c r="AY75" i="11"/>
  <c r="AE289" i="4" s="1"/>
  <c r="AX75" i="11"/>
  <c r="AD289" i="4" s="1"/>
  <c r="AW75" i="11"/>
  <c r="AE285" i="4" s="1"/>
  <c r="AD286" i="4" s="1"/>
  <c r="AV75" i="11"/>
  <c r="AD285" i="4" s="1"/>
  <c r="AU75" i="11"/>
  <c r="AE281" i="4" s="1"/>
  <c r="AT75" i="11"/>
  <c r="AD281" i="4" s="1"/>
  <c r="AS75" i="11"/>
  <c r="AE276" i="4" s="1"/>
  <c r="AD277" i="4" s="1"/>
  <c r="AR75" i="11"/>
  <c r="AD276" i="4" s="1"/>
  <c r="AQ75" i="11"/>
  <c r="AE272" i="4" s="1"/>
  <c r="AP75" i="11"/>
  <c r="AD272" i="4" s="1"/>
  <c r="AO75" i="11"/>
  <c r="AE269" i="4" s="1"/>
  <c r="AN75" i="11"/>
  <c r="AE263" i="4" s="1"/>
  <c r="AM75" i="11"/>
  <c r="AD263" i="4" s="1"/>
  <c r="AL75" i="11"/>
  <c r="AE259" i="4" s="1"/>
  <c r="AD260" i="4" s="1"/>
  <c r="AK75" i="11"/>
  <c r="AD259" i="4" s="1"/>
  <c r="AJ75" i="11"/>
  <c r="AE255" i="4" s="1"/>
  <c r="AI75" i="11"/>
  <c r="AD255" i="4" s="1"/>
  <c r="AH75" i="11"/>
  <c r="AE252" i="4" s="1"/>
  <c r="CA46" i="11" s="1"/>
  <c r="AG75" i="11"/>
  <c r="AE245" i="4" s="1"/>
  <c r="AD246" i="4" s="1"/>
  <c r="AD247" i="4" s="1"/>
  <c r="AF75" i="11"/>
  <c r="AD245" i="4" s="1"/>
  <c r="AE75" i="11"/>
  <c r="AE241" i="4" s="1"/>
  <c r="AD75" i="11"/>
  <c r="AD241" i="4" s="1"/>
  <c r="AC75" i="11"/>
  <c r="AE237" i="4" s="1"/>
  <c r="AD238" i="4" s="1"/>
  <c r="AD239" i="4" s="1"/>
  <c r="AB75" i="11"/>
  <c r="AD237" i="4" s="1"/>
  <c r="AA75" i="11"/>
  <c r="AE234" i="4" s="1"/>
  <c r="Z75" i="11"/>
  <c r="AE228" i="4" s="1"/>
  <c r="AD229" i="4" s="1"/>
  <c r="AD230" i="4" s="1"/>
  <c r="Y75" i="11"/>
  <c r="AD228" i="4" s="1"/>
  <c r="X75" i="11"/>
  <c r="AE225" i="4" s="1"/>
  <c r="BW57" i="11" s="1"/>
  <c r="W75" i="11"/>
  <c r="AE221" i="4" s="1"/>
  <c r="BW55" i="11" s="1"/>
  <c r="V75" i="11"/>
  <c r="AE217" i="4" s="1"/>
  <c r="BW54" i="11" s="1"/>
  <c r="U75" i="11"/>
  <c r="AE211" i="4" s="1"/>
  <c r="AD212" i="4" s="1"/>
  <c r="AD213" i="4" s="1"/>
  <c r="T75" i="11"/>
  <c r="AD211" i="4" s="1"/>
  <c r="S75" i="11"/>
  <c r="AE207" i="4" s="1"/>
  <c r="R75" i="11"/>
  <c r="AD207" i="4" s="1"/>
  <c r="Q75" i="11"/>
  <c r="AE204" i="4" s="1"/>
  <c r="BW50" i="11" s="1"/>
  <c r="P75" i="11"/>
  <c r="AE198" i="4" s="1"/>
  <c r="O75" i="11"/>
  <c r="AD198" i="4" s="1"/>
  <c r="N75" i="11"/>
  <c r="AE194" i="4" s="1"/>
  <c r="AD195" i="4" s="1"/>
  <c r="AD196" i="4" s="1"/>
  <c r="M75" i="11"/>
  <c r="AD194" i="4" s="1"/>
  <c r="L75" i="11"/>
  <c r="AE190" i="4" s="1"/>
  <c r="K75" i="11"/>
  <c r="AD190" i="4" s="1"/>
  <c r="J75" i="11"/>
  <c r="AE186" i="4" s="1"/>
  <c r="AD187" i="4" s="1"/>
  <c r="I75" i="11"/>
  <c r="AD186" i="4" s="1"/>
  <c r="H75" i="11"/>
  <c r="AE182" i="4" s="1"/>
  <c r="G75" i="11"/>
  <c r="AD182" i="4" s="1"/>
  <c r="F75" i="11"/>
  <c r="AE178" i="4" s="1"/>
  <c r="AD179" i="4" s="1"/>
  <c r="AD180" i="4" s="1"/>
  <c r="E75" i="11"/>
  <c r="AD178" i="4" s="1"/>
  <c r="D75" i="11"/>
  <c r="AE174" i="4" s="1"/>
  <c r="C75" i="11"/>
  <c r="AD174" i="4" s="1"/>
  <c r="BR36" i="11"/>
  <c r="BQ36" i="11"/>
  <c r="BP36" i="11"/>
  <c r="BO36" i="11"/>
  <c r="AE165" i="4" s="1"/>
  <c r="CA29" i="11" s="1"/>
  <c r="BN36" i="11"/>
  <c r="AE160" i="4" s="1"/>
  <c r="CA27" i="11" s="1"/>
  <c r="BM36" i="11"/>
  <c r="AE155" i="4" s="1"/>
  <c r="BW33" i="11" s="1"/>
  <c r="BL36" i="11"/>
  <c r="AE149" i="4" s="1"/>
  <c r="BK36" i="11"/>
  <c r="AD149" i="4" s="1"/>
  <c r="BJ36" i="11"/>
  <c r="AE145" i="4" s="1"/>
  <c r="BI36" i="11"/>
  <c r="AD145" i="4" s="1"/>
  <c r="BH36" i="11"/>
  <c r="AE141" i="4" s="1"/>
  <c r="BG36" i="11"/>
  <c r="AD141" i="4" s="1"/>
  <c r="BF36" i="11"/>
  <c r="AE137" i="4" s="1"/>
  <c r="BE36" i="11"/>
  <c r="AD137" i="4" s="1"/>
  <c r="BD36" i="11"/>
  <c r="AE133" i="4" s="1"/>
  <c r="BC36" i="11"/>
  <c r="AD133" i="4" s="1"/>
  <c r="BB36" i="11"/>
  <c r="AE129" i="4" s="1"/>
  <c r="AD130" i="4" s="1"/>
  <c r="AD131" i="4" s="1"/>
  <c r="BZ31" i="11" s="1"/>
  <c r="BA36" i="11"/>
  <c r="AD129" i="4" s="1"/>
  <c r="AZ36" i="11"/>
  <c r="AE126" i="4" s="1"/>
  <c r="CA25" i="11" s="1"/>
  <c r="AY36" i="11"/>
  <c r="AE120" i="4" s="1"/>
  <c r="AX36" i="11"/>
  <c r="AD120" i="4" s="1"/>
  <c r="AW36" i="11"/>
  <c r="AE116" i="4" s="1"/>
  <c r="AV36" i="11"/>
  <c r="AD116" i="4" s="1"/>
  <c r="AU36" i="11"/>
  <c r="AE112" i="4" s="1"/>
  <c r="AT36" i="11"/>
  <c r="AD112" i="4" s="1"/>
  <c r="AS36" i="11"/>
  <c r="AE107" i="4" s="1"/>
  <c r="AR36" i="11"/>
  <c r="AD107" i="4" s="1"/>
  <c r="AQ36" i="11"/>
  <c r="AE103" i="4" s="1"/>
  <c r="AP36" i="11"/>
  <c r="AD103" i="4" s="1"/>
  <c r="AO36" i="11"/>
  <c r="AN36" i="11"/>
  <c r="AE94" i="4" s="1"/>
  <c r="AM36" i="11"/>
  <c r="AD94" i="4" s="1"/>
  <c r="AL36" i="11"/>
  <c r="AE90" i="4" s="1"/>
  <c r="AK36" i="11"/>
  <c r="AD90" i="4" s="1"/>
  <c r="AJ36" i="11"/>
  <c r="AE86" i="4" s="1"/>
  <c r="AI36" i="11"/>
  <c r="AD86" i="4" s="1"/>
  <c r="AH36" i="11"/>
  <c r="AE83" i="4" s="1"/>
  <c r="CA12" i="11" s="1"/>
  <c r="AG36" i="11"/>
  <c r="AE76" i="4" s="1"/>
  <c r="AF36" i="11"/>
  <c r="AD76" i="4" s="1"/>
  <c r="AE36" i="11"/>
  <c r="AE72" i="4" s="1"/>
  <c r="AD36" i="11"/>
  <c r="AD72" i="4" s="1"/>
  <c r="AC36" i="11"/>
  <c r="AE68" i="4" s="1"/>
  <c r="AD69" i="4" s="1"/>
  <c r="AD70" i="4" s="1"/>
  <c r="BZ8" i="11" s="1"/>
  <c r="AB36" i="11"/>
  <c r="AD68" i="4" s="1"/>
  <c r="AA36" i="11"/>
  <c r="Z36" i="11"/>
  <c r="AE59" i="4" s="1"/>
  <c r="AD60" i="4" s="1"/>
  <c r="AD61" i="4" s="1"/>
  <c r="Y36" i="11"/>
  <c r="AD59" i="4" s="1"/>
  <c r="X36" i="11"/>
  <c r="AE56" i="4" s="1"/>
  <c r="BW23" i="11" s="1"/>
  <c r="W36" i="11"/>
  <c r="AE52" i="4" s="1"/>
  <c r="BW21" i="11" s="1"/>
  <c r="V36" i="11"/>
  <c r="AE48" i="4" s="1"/>
  <c r="BW20" i="11" s="1"/>
  <c r="U36" i="11"/>
  <c r="AE42" i="4" s="1"/>
  <c r="AD43" i="4" s="1"/>
  <c r="AD44" i="4" s="1"/>
  <c r="BV19" i="11" s="1"/>
  <c r="T36" i="11"/>
  <c r="AD42" i="4" s="1"/>
  <c r="S36" i="11"/>
  <c r="AE38" i="4" s="1"/>
  <c r="R36" i="11"/>
  <c r="AD38" i="4" s="1"/>
  <c r="Q36" i="11"/>
  <c r="AE35" i="4" s="1"/>
  <c r="BW16" i="11" s="1"/>
  <c r="P36" i="11"/>
  <c r="AE29" i="4" s="1"/>
  <c r="O36" i="11"/>
  <c r="AD29" i="4" s="1"/>
  <c r="N36" i="11"/>
  <c r="AE25" i="4" s="1"/>
  <c r="M36" i="11"/>
  <c r="AD25" i="4" s="1"/>
  <c r="L36" i="11"/>
  <c r="AE21" i="4" s="1"/>
  <c r="K36" i="11"/>
  <c r="AD21" i="4" s="1"/>
  <c r="J36" i="11"/>
  <c r="AE17" i="4" s="1"/>
  <c r="I36" i="11"/>
  <c r="AD17" i="4" s="1"/>
  <c r="H36" i="11"/>
  <c r="AE13" i="4" s="1"/>
  <c r="G36" i="11"/>
  <c r="AD13" i="4" s="1"/>
  <c r="F36" i="11"/>
  <c r="AE9" i="4" s="1"/>
  <c r="E36" i="11"/>
  <c r="AD9" i="4" s="1"/>
  <c r="D36" i="11"/>
  <c r="AE5" i="4" s="1"/>
  <c r="C36" i="11"/>
  <c r="AD5" i="4" s="1"/>
  <c r="BR75" i="9"/>
  <c r="BQ75" i="9"/>
  <c r="BP75" i="9"/>
  <c r="BO75" i="9"/>
  <c r="AA334" i="4" s="1"/>
  <c r="CA63" i="9" s="1"/>
  <c r="BN75" i="9"/>
  <c r="AA329" i="4" s="1"/>
  <c r="CA61" i="9" s="1"/>
  <c r="BM75" i="9"/>
  <c r="AA324" i="4" s="1"/>
  <c r="BW67" i="9" s="1"/>
  <c r="BL75" i="9"/>
  <c r="AA318" i="4" s="1"/>
  <c r="BK75" i="9"/>
  <c r="Z318" i="4" s="1"/>
  <c r="BJ75" i="9"/>
  <c r="AA314" i="4" s="1"/>
  <c r="Z315" i="4" s="1"/>
  <c r="BI75" i="9"/>
  <c r="Z314" i="4" s="1"/>
  <c r="BH75" i="9"/>
  <c r="AA310" i="4" s="1"/>
  <c r="BG75" i="9"/>
  <c r="Z310" i="4" s="1"/>
  <c r="BF75" i="9"/>
  <c r="AA306" i="4" s="1"/>
  <c r="Z307" i="4" s="1"/>
  <c r="BE75" i="9"/>
  <c r="Z306" i="4" s="1"/>
  <c r="BD75" i="9"/>
  <c r="AA302" i="4" s="1"/>
  <c r="BC75" i="9"/>
  <c r="Z302" i="4" s="1"/>
  <c r="BB75" i="9"/>
  <c r="AA298" i="4" s="1"/>
  <c r="Z299" i="4" s="1"/>
  <c r="BA75" i="9"/>
  <c r="Z298" i="4" s="1"/>
  <c r="AZ75" i="9"/>
  <c r="AA295" i="4" s="1"/>
  <c r="CA59" i="9" s="1"/>
  <c r="AY75" i="9"/>
  <c r="AA289" i="4" s="1"/>
  <c r="AX75" i="9"/>
  <c r="Z289" i="4" s="1"/>
  <c r="AW75" i="9"/>
  <c r="AA285" i="4" s="1"/>
  <c r="Z286" i="4" s="1"/>
  <c r="AV75" i="9"/>
  <c r="Z285" i="4" s="1"/>
  <c r="AU75" i="9"/>
  <c r="AA281" i="4" s="1"/>
  <c r="AT75" i="9"/>
  <c r="Z281" i="4" s="1"/>
  <c r="AS75" i="9"/>
  <c r="AA276" i="4" s="1"/>
  <c r="Z277" i="4" s="1"/>
  <c r="AR75" i="9"/>
  <c r="Z276" i="4" s="1"/>
  <c r="AQ75" i="9"/>
  <c r="AA272" i="4" s="1"/>
  <c r="AP75" i="9"/>
  <c r="Z272" i="4" s="1"/>
  <c r="AO75" i="9"/>
  <c r="AA269" i="4" s="1"/>
  <c r="CA51" i="9" s="1"/>
  <c r="AN75" i="9"/>
  <c r="AA263" i="4" s="1"/>
  <c r="AM75" i="9"/>
  <c r="Z263" i="4" s="1"/>
  <c r="AL75" i="9"/>
  <c r="AA259" i="4" s="1"/>
  <c r="Z260" i="4" s="1"/>
  <c r="AK75" i="9"/>
  <c r="Z259" i="4" s="1"/>
  <c r="AJ75" i="9"/>
  <c r="AA255" i="4" s="1"/>
  <c r="AI75" i="9"/>
  <c r="Z255" i="4" s="1"/>
  <c r="AH75" i="9"/>
  <c r="AA252" i="4" s="1"/>
  <c r="CA46" i="9" s="1"/>
  <c r="AG75" i="9"/>
  <c r="AA245" i="4" s="1"/>
  <c r="Z246" i="4" s="1"/>
  <c r="AF75" i="9"/>
  <c r="Z245" i="4" s="1"/>
  <c r="AE75" i="9"/>
  <c r="AA241" i="4" s="1"/>
  <c r="AD75" i="9"/>
  <c r="Z241" i="4" s="1"/>
  <c r="AC75" i="9"/>
  <c r="AA237" i="4" s="1"/>
  <c r="Z238" i="4" s="1"/>
  <c r="AB75" i="9"/>
  <c r="Z237" i="4" s="1"/>
  <c r="AA75" i="9"/>
  <c r="AA234" i="4" s="1"/>
  <c r="BW61" i="9" s="1"/>
  <c r="Z75" i="9"/>
  <c r="AA228" i="4" s="1"/>
  <c r="Z229" i="4" s="1"/>
  <c r="Y75" i="9"/>
  <c r="Z228" i="4" s="1"/>
  <c r="X75" i="9"/>
  <c r="AA225" i="4" s="1"/>
  <c r="BW57" i="9" s="1"/>
  <c r="W75" i="9"/>
  <c r="AA221" i="4" s="1"/>
  <c r="BW55" i="9" s="1"/>
  <c r="V75" i="9"/>
  <c r="AA217" i="4" s="1"/>
  <c r="BW54" i="9" s="1"/>
  <c r="U75" i="9"/>
  <c r="AA211" i="4" s="1"/>
  <c r="Z212" i="4" s="1"/>
  <c r="T75" i="9"/>
  <c r="Z211" i="4" s="1"/>
  <c r="S75" i="9"/>
  <c r="AA207" i="4" s="1"/>
  <c r="R75" i="9"/>
  <c r="Z207" i="4" s="1"/>
  <c r="Q75" i="9"/>
  <c r="AA204" i="4" s="1"/>
  <c r="BW50" i="9" s="1"/>
  <c r="P75" i="9"/>
  <c r="AA198" i="4" s="1"/>
  <c r="O75" i="9"/>
  <c r="Z198" i="4" s="1"/>
  <c r="N75" i="9"/>
  <c r="AA194" i="4" s="1"/>
  <c r="Z195" i="4" s="1"/>
  <c r="M75" i="9"/>
  <c r="Z194" i="4" s="1"/>
  <c r="L75" i="9"/>
  <c r="AA190" i="4" s="1"/>
  <c r="K75" i="9"/>
  <c r="Z190" i="4" s="1"/>
  <c r="J75" i="9"/>
  <c r="AA186" i="4" s="1"/>
  <c r="Z187" i="4" s="1"/>
  <c r="I75" i="9"/>
  <c r="Z186" i="4" s="1"/>
  <c r="H75" i="9"/>
  <c r="AA182" i="4" s="1"/>
  <c r="G75" i="9"/>
  <c r="Z182" i="4" s="1"/>
  <c r="F75" i="9"/>
  <c r="AA178" i="4" s="1"/>
  <c r="Z179" i="4" s="1"/>
  <c r="E75" i="9"/>
  <c r="Z178" i="4" s="1"/>
  <c r="D75" i="9"/>
  <c r="AA174" i="4" s="1"/>
  <c r="C75" i="9"/>
  <c r="Z174" i="4" s="1"/>
  <c r="BR36" i="9"/>
  <c r="BQ36" i="9"/>
  <c r="BP36" i="9"/>
  <c r="BO36" i="9"/>
  <c r="AA165" i="4" s="1"/>
  <c r="CA29" i="9" s="1"/>
  <c r="BN36" i="9"/>
  <c r="AA160" i="4" s="1"/>
  <c r="CA27" i="9" s="1"/>
  <c r="BM36" i="9"/>
  <c r="AA155" i="4" s="1"/>
  <c r="BW33" i="9" s="1"/>
  <c r="BL36" i="9"/>
  <c r="AA149" i="4" s="1"/>
  <c r="BK36" i="9"/>
  <c r="Z149" i="4" s="1"/>
  <c r="BJ36" i="9"/>
  <c r="AA145" i="4" s="1"/>
  <c r="BI36" i="9"/>
  <c r="Z145" i="4" s="1"/>
  <c r="BH36" i="9"/>
  <c r="AA141" i="4" s="1"/>
  <c r="BG36" i="9"/>
  <c r="Z141" i="4" s="1"/>
  <c r="BF36" i="9"/>
  <c r="AA137" i="4" s="1"/>
  <c r="BE36" i="9"/>
  <c r="Z137" i="4" s="1"/>
  <c r="BD36" i="9"/>
  <c r="AA133" i="4" s="1"/>
  <c r="BC36" i="9"/>
  <c r="Z133" i="4" s="1"/>
  <c r="BB36" i="9"/>
  <c r="AA129" i="4" s="1"/>
  <c r="BA36" i="9"/>
  <c r="Z129" i="4" s="1"/>
  <c r="AZ36" i="9"/>
  <c r="AA126" i="4" s="1"/>
  <c r="CA25" i="9" s="1"/>
  <c r="AY36" i="9"/>
  <c r="AA120" i="4" s="1"/>
  <c r="AX36" i="9"/>
  <c r="Z120" i="4" s="1"/>
  <c r="AW36" i="9"/>
  <c r="AA116" i="4" s="1"/>
  <c r="AV36" i="9"/>
  <c r="Z116" i="4" s="1"/>
  <c r="AU36" i="9"/>
  <c r="AA112" i="4" s="1"/>
  <c r="AT36" i="9"/>
  <c r="Z112" i="4" s="1"/>
  <c r="AS36" i="9"/>
  <c r="AA107" i="4" s="1"/>
  <c r="AR36" i="9"/>
  <c r="Z107" i="4" s="1"/>
  <c r="AQ36" i="9"/>
  <c r="AA103" i="4" s="1"/>
  <c r="AP36" i="9"/>
  <c r="Z103" i="4" s="1"/>
  <c r="AO36" i="9"/>
  <c r="AA100" i="4" s="1"/>
  <c r="CA17" i="9" s="1"/>
  <c r="AN36" i="9"/>
  <c r="AA94" i="4" s="1"/>
  <c r="AM36" i="9"/>
  <c r="Z94" i="4" s="1"/>
  <c r="AL36" i="9"/>
  <c r="AA90" i="4" s="1"/>
  <c r="AK36" i="9"/>
  <c r="Z90" i="4" s="1"/>
  <c r="AJ36" i="9"/>
  <c r="AA86" i="4" s="1"/>
  <c r="AI36" i="9"/>
  <c r="Z86" i="4" s="1"/>
  <c r="AH36" i="9"/>
  <c r="AA83" i="4" s="1"/>
  <c r="CA12" i="9" s="1"/>
  <c r="AG36" i="9"/>
  <c r="AA76" i="4" s="1"/>
  <c r="AF36" i="9"/>
  <c r="Z76" i="4" s="1"/>
  <c r="AE36" i="9"/>
  <c r="AA72" i="4" s="1"/>
  <c r="AD36" i="9"/>
  <c r="Z72" i="4" s="1"/>
  <c r="AC36" i="9"/>
  <c r="AA68" i="4" s="1"/>
  <c r="AB36" i="9"/>
  <c r="Z68" i="4" s="1"/>
  <c r="AA36" i="9"/>
  <c r="AA65" i="4" s="1"/>
  <c r="BW27" i="9" s="1"/>
  <c r="Z36" i="9"/>
  <c r="AA59" i="4" s="1"/>
  <c r="Y36" i="9"/>
  <c r="Z59" i="4" s="1"/>
  <c r="X36" i="9"/>
  <c r="AA56" i="4" s="1"/>
  <c r="BW23" i="9" s="1"/>
  <c r="W36" i="9"/>
  <c r="AA52" i="4" s="1"/>
  <c r="BW21" i="9" s="1"/>
  <c r="V36" i="9"/>
  <c r="AA48" i="4" s="1"/>
  <c r="BW20" i="9" s="1"/>
  <c r="U36" i="9"/>
  <c r="AA42" i="4" s="1"/>
  <c r="T36" i="9"/>
  <c r="Z42" i="4" s="1"/>
  <c r="S36" i="9"/>
  <c r="AA38" i="4" s="1"/>
  <c r="R36" i="9"/>
  <c r="Z38" i="4" s="1"/>
  <c r="Q36" i="9"/>
  <c r="AA35" i="4" s="1"/>
  <c r="BW16" i="9" s="1"/>
  <c r="P36" i="9"/>
  <c r="AA29" i="4" s="1"/>
  <c r="O36" i="9"/>
  <c r="Z29" i="4" s="1"/>
  <c r="N36" i="9"/>
  <c r="AA25" i="4" s="1"/>
  <c r="M36" i="9"/>
  <c r="Z25" i="4" s="1"/>
  <c r="L36" i="9"/>
  <c r="AA21" i="4" s="1"/>
  <c r="K36" i="9"/>
  <c r="Z21" i="4" s="1"/>
  <c r="J36" i="9"/>
  <c r="AA17" i="4" s="1"/>
  <c r="I36" i="9"/>
  <c r="Z17" i="4" s="1"/>
  <c r="H36" i="9"/>
  <c r="AA13" i="4" s="1"/>
  <c r="G36" i="9"/>
  <c r="Z13" i="4" s="1"/>
  <c r="F36" i="9"/>
  <c r="AA9" i="4" s="1"/>
  <c r="E36" i="9"/>
  <c r="Z9" i="4" s="1"/>
  <c r="D36" i="9"/>
  <c r="AA5" i="4" s="1"/>
  <c r="C36" i="9"/>
  <c r="Z5" i="4" s="1"/>
  <c r="BR75" i="8"/>
  <c r="BQ75" i="8"/>
  <c r="BP75" i="8"/>
  <c r="BO75" i="8"/>
  <c r="W334" i="4" s="1"/>
  <c r="CA63" i="8" s="1"/>
  <c r="BN75" i="8"/>
  <c r="W329" i="4" s="1"/>
  <c r="CA61" i="8" s="1"/>
  <c r="BM75" i="8"/>
  <c r="W324" i="4" s="1"/>
  <c r="BW67" i="8" s="1"/>
  <c r="BL75" i="8"/>
  <c r="W318" i="4" s="1"/>
  <c r="BK75" i="8"/>
  <c r="V318" i="4" s="1"/>
  <c r="BJ75" i="8"/>
  <c r="W314" i="4" s="1"/>
  <c r="V315" i="4" s="1"/>
  <c r="BI75" i="8"/>
  <c r="V314" i="4" s="1"/>
  <c r="BH75" i="8"/>
  <c r="W310" i="4" s="1"/>
  <c r="BG75" i="8"/>
  <c r="V310" i="4" s="1"/>
  <c r="BF75" i="8"/>
  <c r="W306" i="4" s="1"/>
  <c r="V307" i="4" s="1"/>
  <c r="BE75" i="8"/>
  <c r="V306" i="4" s="1"/>
  <c r="BD75" i="8"/>
  <c r="W302" i="4" s="1"/>
  <c r="BC75" i="8"/>
  <c r="V302" i="4" s="1"/>
  <c r="BB75" i="8"/>
  <c r="W298" i="4" s="1"/>
  <c r="V299" i="4" s="1"/>
  <c r="BA75" i="8"/>
  <c r="V298" i="4" s="1"/>
  <c r="AZ75" i="8"/>
  <c r="W295" i="4" s="1"/>
  <c r="CA59" i="8" s="1"/>
  <c r="AY75" i="8"/>
  <c r="W289" i="4" s="1"/>
  <c r="AX75" i="8"/>
  <c r="V289" i="4" s="1"/>
  <c r="AW75" i="8"/>
  <c r="W285" i="4" s="1"/>
  <c r="V286" i="4" s="1"/>
  <c r="AV75" i="8"/>
  <c r="V285" i="4" s="1"/>
  <c r="AU75" i="8"/>
  <c r="W281" i="4" s="1"/>
  <c r="AT75" i="8"/>
  <c r="V281" i="4" s="1"/>
  <c r="AS75" i="8"/>
  <c r="W276" i="4" s="1"/>
  <c r="V277" i="4" s="1"/>
  <c r="AR75" i="8"/>
  <c r="V276" i="4" s="1"/>
  <c r="AQ75" i="8"/>
  <c r="W272" i="4" s="1"/>
  <c r="AP75" i="8"/>
  <c r="V272" i="4" s="1"/>
  <c r="AO75" i="8"/>
  <c r="W269" i="4" s="1"/>
  <c r="CA51" i="8" s="1"/>
  <c r="AN75" i="8"/>
  <c r="W263" i="4" s="1"/>
  <c r="AM75" i="8"/>
  <c r="V263" i="4" s="1"/>
  <c r="AL75" i="8"/>
  <c r="W259" i="4" s="1"/>
  <c r="V260" i="4" s="1"/>
  <c r="AK75" i="8"/>
  <c r="V259" i="4" s="1"/>
  <c r="AJ75" i="8"/>
  <c r="W255" i="4" s="1"/>
  <c r="AI75" i="8"/>
  <c r="V255" i="4" s="1"/>
  <c r="AH75" i="8"/>
  <c r="W252" i="4" s="1"/>
  <c r="CA46" i="8" s="1"/>
  <c r="AG75" i="8"/>
  <c r="W245" i="4" s="1"/>
  <c r="V246" i="4" s="1"/>
  <c r="AF75" i="8"/>
  <c r="V245" i="4" s="1"/>
  <c r="AE75" i="8"/>
  <c r="W241" i="4" s="1"/>
  <c r="AD75" i="8"/>
  <c r="V241" i="4" s="1"/>
  <c r="AC75" i="8"/>
  <c r="W237" i="4" s="1"/>
  <c r="V238" i="4" s="1"/>
  <c r="AB75" i="8"/>
  <c r="V237" i="4" s="1"/>
  <c r="AA75" i="8"/>
  <c r="W234" i="4" s="1"/>
  <c r="BW61" i="8" s="1"/>
  <c r="Z75" i="8"/>
  <c r="W228" i="4" s="1"/>
  <c r="V229" i="4" s="1"/>
  <c r="Y75" i="8"/>
  <c r="V228" i="4" s="1"/>
  <c r="X75" i="8"/>
  <c r="W225" i="4" s="1"/>
  <c r="BW57" i="8" s="1"/>
  <c r="W75" i="8"/>
  <c r="W221" i="4" s="1"/>
  <c r="BW55" i="8" s="1"/>
  <c r="V75" i="8"/>
  <c r="W217" i="4" s="1"/>
  <c r="BW54" i="8" s="1"/>
  <c r="U75" i="8"/>
  <c r="W211" i="4" s="1"/>
  <c r="V212" i="4" s="1"/>
  <c r="T75" i="8"/>
  <c r="V211" i="4" s="1"/>
  <c r="S75" i="8"/>
  <c r="W207" i="4" s="1"/>
  <c r="R75" i="8"/>
  <c r="V207" i="4" s="1"/>
  <c r="Q75" i="8"/>
  <c r="W204" i="4" s="1"/>
  <c r="BW50" i="8" s="1"/>
  <c r="P75" i="8"/>
  <c r="W198" i="4" s="1"/>
  <c r="O75" i="8"/>
  <c r="V198" i="4" s="1"/>
  <c r="N75" i="8"/>
  <c r="W194" i="4" s="1"/>
  <c r="V195" i="4" s="1"/>
  <c r="M75" i="8"/>
  <c r="V194" i="4" s="1"/>
  <c r="L75" i="8"/>
  <c r="W190" i="4" s="1"/>
  <c r="K75" i="8"/>
  <c r="V190" i="4" s="1"/>
  <c r="J75" i="8"/>
  <c r="W186" i="4" s="1"/>
  <c r="V187" i="4" s="1"/>
  <c r="I75" i="8"/>
  <c r="V186" i="4" s="1"/>
  <c r="H75" i="8"/>
  <c r="W182" i="4" s="1"/>
  <c r="G75" i="8"/>
  <c r="V182" i="4" s="1"/>
  <c r="F75" i="8"/>
  <c r="W178" i="4" s="1"/>
  <c r="V179" i="4" s="1"/>
  <c r="E75" i="8"/>
  <c r="V178" i="4" s="1"/>
  <c r="D75" i="8"/>
  <c r="W174" i="4" s="1"/>
  <c r="C75" i="8"/>
  <c r="V174" i="4" s="1"/>
  <c r="BR36" i="8"/>
  <c r="BQ36" i="8"/>
  <c r="BP36" i="8"/>
  <c r="BO36" i="8"/>
  <c r="W165" i="4" s="1"/>
  <c r="CA29" i="8" s="1"/>
  <c r="BN36" i="8"/>
  <c r="W160" i="4" s="1"/>
  <c r="CA27" i="8" s="1"/>
  <c r="BM36" i="8"/>
  <c r="W155" i="4" s="1"/>
  <c r="BW33" i="8" s="1"/>
  <c r="BL36" i="8"/>
  <c r="W149" i="4" s="1"/>
  <c r="BK36" i="8"/>
  <c r="V149" i="4" s="1"/>
  <c r="BJ36" i="8"/>
  <c r="W145" i="4" s="1"/>
  <c r="BI36" i="8"/>
  <c r="V145" i="4" s="1"/>
  <c r="BH36" i="8"/>
  <c r="W141" i="4" s="1"/>
  <c r="BG36" i="8"/>
  <c r="V141" i="4" s="1"/>
  <c r="BF36" i="8"/>
  <c r="W137" i="4" s="1"/>
  <c r="BE36" i="8"/>
  <c r="V137" i="4" s="1"/>
  <c r="BD36" i="8"/>
  <c r="W133" i="4" s="1"/>
  <c r="BC36" i="8"/>
  <c r="V133" i="4" s="1"/>
  <c r="BB36" i="8"/>
  <c r="W129" i="4" s="1"/>
  <c r="BA36" i="8"/>
  <c r="V129" i="4" s="1"/>
  <c r="AZ36" i="8"/>
  <c r="W126" i="4" s="1"/>
  <c r="CA25" i="8" s="1"/>
  <c r="AY36" i="8"/>
  <c r="W120" i="4" s="1"/>
  <c r="AX36" i="8"/>
  <c r="V120" i="4" s="1"/>
  <c r="AW36" i="8"/>
  <c r="W116" i="4" s="1"/>
  <c r="AV36" i="8"/>
  <c r="V116" i="4" s="1"/>
  <c r="AU36" i="8"/>
  <c r="W112" i="4" s="1"/>
  <c r="AT36" i="8"/>
  <c r="V112" i="4" s="1"/>
  <c r="AS36" i="8"/>
  <c r="W107" i="4" s="1"/>
  <c r="AR36" i="8"/>
  <c r="V107" i="4" s="1"/>
  <c r="AQ36" i="8"/>
  <c r="W103" i="4" s="1"/>
  <c r="AP36" i="8"/>
  <c r="V103" i="4" s="1"/>
  <c r="AO36" i="8"/>
  <c r="W100" i="4" s="1"/>
  <c r="CA17" i="8" s="1"/>
  <c r="AN36" i="8"/>
  <c r="W94" i="4" s="1"/>
  <c r="AM36" i="8"/>
  <c r="V94" i="4" s="1"/>
  <c r="AL36" i="8"/>
  <c r="W90" i="4" s="1"/>
  <c r="AK36" i="8"/>
  <c r="V90" i="4" s="1"/>
  <c r="AJ36" i="8"/>
  <c r="W86" i="4" s="1"/>
  <c r="AI36" i="8"/>
  <c r="V86" i="4" s="1"/>
  <c r="AH36" i="8"/>
  <c r="W83" i="4" s="1"/>
  <c r="CA12" i="8" s="1"/>
  <c r="AG36" i="8"/>
  <c r="W76" i="4" s="1"/>
  <c r="AF36" i="8"/>
  <c r="V76" i="4" s="1"/>
  <c r="AE36" i="8"/>
  <c r="W72" i="4" s="1"/>
  <c r="AD36" i="8"/>
  <c r="V72" i="4" s="1"/>
  <c r="AC36" i="8"/>
  <c r="W68" i="4" s="1"/>
  <c r="AB36" i="8"/>
  <c r="V68" i="4" s="1"/>
  <c r="AA36" i="8"/>
  <c r="W65" i="4" s="1"/>
  <c r="BW27" i="8" s="1"/>
  <c r="Z36" i="8"/>
  <c r="W59" i="4" s="1"/>
  <c r="Y36" i="8"/>
  <c r="V59" i="4" s="1"/>
  <c r="X36" i="8"/>
  <c r="W56" i="4" s="1"/>
  <c r="BW23" i="8" s="1"/>
  <c r="W36" i="8"/>
  <c r="W52" i="4" s="1"/>
  <c r="BW21" i="8" s="1"/>
  <c r="V36" i="8"/>
  <c r="W48" i="4" s="1"/>
  <c r="BW20" i="8" s="1"/>
  <c r="U36" i="8"/>
  <c r="W42" i="4" s="1"/>
  <c r="T36" i="8"/>
  <c r="V42" i="4" s="1"/>
  <c r="S36" i="8"/>
  <c r="W38" i="4" s="1"/>
  <c r="R36" i="8"/>
  <c r="V38" i="4" s="1"/>
  <c r="Q36" i="8"/>
  <c r="W35" i="4" s="1"/>
  <c r="BW16" i="8" s="1"/>
  <c r="P36" i="8"/>
  <c r="W29" i="4" s="1"/>
  <c r="O36" i="8"/>
  <c r="V29" i="4" s="1"/>
  <c r="N36" i="8"/>
  <c r="W25" i="4" s="1"/>
  <c r="M36" i="8"/>
  <c r="V25" i="4" s="1"/>
  <c r="L36" i="8"/>
  <c r="W21" i="4" s="1"/>
  <c r="K36" i="8"/>
  <c r="V21" i="4" s="1"/>
  <c r="J36" i="8"/>
  <c r="W17" i="4" s="1"/>
  <c r="I36" i="8"/>
  <c r="V17" i="4" s="1"/>
  <c r="H36" i="8"/>
  <c r="W13" i="4" s="1"/>
  <c r="G36" i="8"/>
  <c r="V13" i="4" s="1"/>
  <c r="F36" i="8"/>
  <c r="W9" i="4" s="1"/>
  <c r="E36" i="8"/>
  <c r="V9" i="4" s="1"/>
  <c r="D36" i="8"/>
  <c r="W5" i="4" s="1"/>
  <c r="C36" i="8"/>
  <c r="V5" i="4" s="1"/>
  <c r="BR75" i="7"/>
  <c r="BQ75" i="7"/>
  <c r="BP75" i="7"/>
  <c r="BO75" i="7"/>
  <c r="S334" i="4" s="1"/>
  <c r="CA63" i="7" s="1"/>
  <c r="BN75" i="7"/>
  <c r="S329" i="4" s="1"/>
  <c r="CA61" i="7" s="1"/>
  <c r="BM75" i="7"/>
  <c r="S324" i="4" s="1"/>
  <c r="BW67" i="7" s="1"/>
  <c r="BL75" i="7"/>
  <c r="S318" i="4" s="1"/>
  <c r="BK75" i="7"/>
  <c r="R318" i="4" s="1"/>
  <c r="BJ75" i="7"/>
  <c r="S314" i="4" s="1"/>
  <c r="R315" i="4" s="1"/>
  <c r="BI75" i="7"/>
  <c r="R314" i="4" s="1"/>
  <c r="BH75" i="7"/>
  <c r="S310" i="4" s="1"/>
  <c r="BG75" i="7"/>
  <c r="R310" i="4" s="1"/>
  <c r="BF75" i="7"/>
  <c r="S306" i="4" s="1"/>
  <c r="R307" i="4" s="1"/>
  <c r="BE75" i="7"/>
  <c r="R306" i="4" s="1"/>
  <c r="BD75" i="7"/>
  <c r="S302" i="4" s="1"/>
  <c r="BC75" i="7"/>
  <c r="R302" i="4" s="1"/>
  <c r="BB75" i="7"/>
  <c r="S298" i="4" s="1"/>
  <c r="R299" i="4" s="1"/>
  <c r="BA75" i="7"/>
  <c r="R298" i="4" s="1"/>
  <c r="AZ75" i="7"/>
  <c r="S295" i="4" s="1"/>
  <c r="CA59" i="7" s="1"/>
  <c r="AY75" i="7"/>
  <c r="S289" i="4" s="1"/>
  <c r="AX75" i="7"/>
  <c r="R289" i="4" s="1"/>
  <c r="AW75" i="7"/>
  <c r="S285" i="4" s="1"/>
  <c r="R286" i="4" s="1"/>
  <c r="AV75" i="7"/>
  <c r="R285" i="4" s="1"/>
  <c r="AU75" i="7"/>
  <c r="S281" i="4" s="1"/>
  <c r="AT75" i="7"/>
  <c r="R281" i="4" s="1"/>
  <c r="AS75" i="7"/>
  <c r="S276" i="4" s="1"/>
  <c r="R277" i="4" s="1"/>
  <c r="AR75" i="7"/>
  <c r="R276" i="4" s="1"/>
  <c r="AQ75" i="7"/>
  <c r="S272" i="4" s="1"/>
  <c r="AP75" i="7"/>
  <c r="R272" i="4" s="1"/>
  <c r="AO75" i="7"/>
  <c r="S269" i="4" s="1"/>
  <c r="CA51" i="7" s="1"/>
  <c r="AN75" i="7"/>
  <c r="S263" i="4" s="1"/>
  <c r="AM75" i="7"/>
  <c r="R263" i="4" s="1"/>
  <c r="AL75" i="7"/>
  <c r="S259" i="4" s="1"/>
  <c r="R260" i="4" s="1"/>
  <c r="AK75" i="7"/>
  <c r="R259" i="4" s="1"/>
  <c r="AJ75" i="7"/>
  <c r="S255" i="4" s="1"/>
  <c r="AI75" i="7"/>
  <c r="R255" i="4" s="1"/>
  <c r="AH75" i="7"/>
  <c r="S252" i="4" s="1"/>
  <c r="CA46" i="7" s="1"/>
  <c r="AG75" i="7"/>
  <c r="S245" i="4" s="1"/>
  <c r="R246" i="4" s="1"/>
  <c r="AF75" i="7"/>
  <c r="R245" i="4" s="1"/>
  <c r="AE75" i="7"/>
  <c r="S241" i="4" s="1"/>
  <c r="AD75" i="7"/>
  <c r="R241" i="4" s="1"/>
  <c r="AC75" i="7"/>
  <c r="S237" i="4" s="1"/>
  <c r="R238" i="4" s="1"/>
  <c r="AB75" i="7"/>
  <c r="R237" i="4" s="1"/>
  <c r="AA75" i="7"/>
  <c r="S234" i="4" s="1"/>
  <c r="BW61" i="7" s="1"/>
  <c r="Z75" i="7"/>
  <c r="S228" i="4" s="1"/>
  <c r="R229" i="4" s="1"/>
  <c r="Y75" i="7"/>
  <c r="R228" i="4" s="1"/>
  <c r="X75" i="7"/>
  <c r="S225" i="4" s="1"/>
  <c r="BW57" i="7" s="1"/>
  <c r="W75" i="7"/>
  <c r="S221" i="4" s="1"/>
  <c r="BW55" i="7" s="1"/>
  <c r="V75" i="7"/>
  <c r="S217" i="4" s="1"/>
  <c r="BW54" i="7" s="1"/>
  <c r="U75" i="7"/>
  <c r="S211" i="4" s="1"/>
  <c r="R212" i="4" s="1"/>
  <c r="T75" i="7"/>
  <c r="R211" i="4" s="1"/>
  <c r="S75" i="7"/>
  <c r="S207" i="4" s="1"/>
  <c r="R75" i="7"/>
  <c r="R207" i="4" s="1"/>
  <c r="Q75" i="7"/>
  <c r="S204" i="4" s="1"/>
  <c r="BW50" i="7" s="1"/>
  <c r="P75" i="7"/>
  <c r="S198" i="4" s="1"/>
  <c r="O75" i="7"/>
  <c r="R198" i="4" s="1"/>
  <c r="N75" i="7"/>
  <c r="S194" i="4" s="1"/>
  <c r="R195" i="4" s="1"/>
  <c r="M75" i="7"/>
  <c r="R194" i="4" s="1"/>
  <c r="L75" i="7"/>
  <c r="S190" i="4" s="1"/>
  <c r="K75" i="7"/>
  <c r="R190" i="4" s="1"/>
  <c r="J75" i="7"/>
  <c r="S186" i="4" s="1"/>
  <c r="R187" i="4" s="1"/>
  <c r="I75" i="7"/>
  <c r="R186" i="4" s="1"/>
  <c r="H75" i="7"/>
  <c r="S182" i="4" s="1"/>
  <c r="G75" i="7"/>
  <c r="R182" i="4" s="1"/>
  <c r="F75" i="7"/>
  <c r="S178" i="4" s="1"/>
  <c r="R179" i="4" s="1"/>
  <c r="E75" i="7"/>
  <c r="R178" i="4" s="1"/>
  <c r="D75" i="7"/>
  <c r="S174" i="4" s="1"/>
  <c r="C75" i="7"/>
  <c r="R174" i="4" s="1"/>
  <c r="BR36" i="7"/>
  <c r="BQ36" i="7"/>
  <c r="BP36" i="7"/>
  <c r="BO36" i="7"/>
  <c r="S165" i="4" s="1"/>
  <c r="CA29" i="7" s="1"/>
  <c r="BN36" i="7"/>
  <c r="S160" i="4" s="1"/>
  <c r="CA27" i="7" s="1"/>
  <c r="BM36" i="7"/>
  <c r="S155" i="4" s="1"/>
  <c r="BW33" i="7" s="1"/>
  <c r="BL36" i="7"/>
  <c r="S149" i="4" s="1"/>
  <c r="BK36" i="7"/>
  <c r="R149" i="4" s="1"/>
  <c r="BJ36" i="7"/>
  <c r="S145" i="4" s="1"/>
  <c r="BI36" i="7"/>
  <c r="R145" i="4" s="1"/>
  <c r="BH36" i="7"/>
  <c r="S141" i="4" s="1"/>
  <c r="BG36" i="7"/>
  <c r="R141" i="4" s="1"/>
  <c r="BF36" i="7"/>
  <c r="S137" i="4" s="1"/>
  <c r="BE36" i="7"/>
  <c r="R137" i="4" s="1"/>
  <c r="BD36" i="7"/>
  <c r="S133" i="4" s="1"/>
  <c r="BC36" i="7"/>
  <c r="R133" i="4" s="1"/>
  <c r="BB36" i="7"/>
  <c r="S129" i="4" s="1"/>
  <c r="BA36" i="7"/>
  <c r="R129" i="4" s="1"/>
  <c r="AZ36" i="7"/>
  <c r="S126" i="4" s="1"/>
  <c r="CA25" i="7" s="1"/>
  <c r="AY36" i="7"/>
  <c r="S120" i="4" s="1"/>
  <c r="AX36" i="7"/>
  <c r="R120" i="4" s="1"/>
  <c r="AW36" i="7"/>
  <c r="S116" i="4" s="1"/>
  <c r="AV36" i="7"/>
  <c r="R116" i="4" s="1"/>
  <c r="AU36" i="7"/>
  <c r="S112" i="4" s="1"/>
  <c r="AT36" i="7"/>
  <c r="R112" i="4" s="1"/>
  <c r="AS36" i="7"/>
  <c r="S107" i="4" s="1"/>
  <c r="AR36" i="7"/>
  <c r="R107" i="4" s="1"/>
  <c r="AQ36" i="7"/>
  <c r="S103" i="4" s="1"/>
  <c r="AP36" i="7"/>
  <c r="R103" i="4" s="1"/>
  <c r="AO36" i="7"/>
  <c r="S100" i="4" s="1"/>
  <c r="CA17" i="7" s="1"/>
  <c r="AN36" i="7"/>
  <c r="S94" i="4" s="1"/>
  <c r="AM36" i="7"/>
  <c r="R94" i="4" s="1"/>
  <c r="AL36" i="7"/>
  <c r="S90" i="4" s="1"/>
  <c r="AK36" i="7"/>
  <c r="R90" i="4" s="1"/>
  <c r="AJ36" i="7"/>
  <c r="S86" i="4" s="1"/>
  <c r="AI36" i="7"/>
  <c r="R86" i="4" s="1"/>
  <c r="AH36" i="7"/>
  <c r="S83" i="4" s="1"/>
  <c r="CA12" i="7" s="1"/>
  <c r="AG36" i="7"/>
  <c r="S76" i="4" s="1"/>
  <c r="AF36" i="7"/>
  <c r="R76" i="4" s="1"/>
  <c r="AE36" i="7"/>
  <c r="S72" i="4" s="1"/>
  <c r="AD36" i="7"/>
  <c r="R72" i="4" s="1"/>
  <c r="AC36" i="7"/>
  <c r="S68" i="4" s="1"/>
  <c r="AB36" i="7"/>
  <c r="R68" i="4" s="1"/>
  <c r="AA36" i="7"/>
  <c r="S65" i="4" s="1"/>
  <c r="BW27" i="7" s="1"/>
  <c r="Z36" i="7"/>
  <c r="S59" i="4" s="1"/>
  <c r="Y36" i="7"/>
  <c r="R59" i="4" s="1"/>
  <c r="X36" i="7"/>
  <c r="S56" i="4" s="1"/>
  <c r="BW23" i="7" s="1"/>
  <c r="W36" i="7"/>
  <c r="S52" i="4" s="1"/>
  <c r="BW21" i="7" s="1"/>
  <c r="V36" i="7"/>
  <c r="S48" i="4" s="1"/>
  <c r="BW20" i="7" s="1"/>
  <c r="U36" i="7"/>
  <c r="S42" i="4" s="1"/>
  <c r="T36" i="7"/>
  <c r="R42" i="4" s="1"/>
  <c r="S36" i="7"/>
  <c r="S38" i="4" s="1"/>
  <c r="R36" i="7"/>
  <c r="R38" i="4" s="1"/>
  <c r="Q36" i="7"/>
  <c r="S35" i="4" s="1"/>
  <c r="BW16" i="7" s="1"/>
  <c r="P36" i="7"/>
  <c r="S29" i="4" s="1"/>
  <c r="O36" i="7"/>
  <c r="R29" i="4" s="1"/>
  <c r="N36" i="7"/>
  <c r="S25" i="4" s="1"/>
  <c r="M36" i="7"/>
  <c r="R25" i="4" s="1"/>
  <c r="L36" i="7"/>
  <c r="S21" i="4" s="1"/>
  <c r="K36" i="7"/>
  <c r="R21" i="4" s="1"/>
  <c r="J36" i="7"/>
  <c r="S17" i="4" s="1"/>
  <c r="I36" i="7"/>
  <c r="R17" i="4" s="1"/>
  <c r="H36" i="7"/>
  <c r="S13" i="4" s="1"/>
  <c r="G36" i="7"/>
  <c r="R13" i="4" s="1"/>
  <c r="F36" i="7"/>
  <c r="S9" i="4" s="1"/>
  <c r="E36" i="7"/>
  <c r="R9" i="4" s="1"/>
  <c r="D36" i="7"/>
  <c r="S5" i="4" s="1"/>
  <c r="C36" i="7"/>
  <c r="R5" i="4" s="1"/>
  <c r="BR75" i="6"/>
  <c r="BQ75" i="6"/>
  <c r="BP75" i="6"/>
  <c r="BO75" i="6"/>
  <c r="O334" i="4" s="1"/>
  <c r="CA63" i="6" s="1"/>
  <c r="BN75" i="6"/>
  <c r="O329" i="4" s="1"/>
  <c r="CA61" i="6" s="1"/>
  <c r="BM75" i="6"/>
  <c r="O324" i="4" s="1"/>
  <c r="BW67" i="6" s="1"/>
  <c r="BL75" i="6"/>
  <c r="O318" i="4" s="1"/>
  <c r="BK75" i="6"/>
  <c r="N318" i="4" s="1"/>
  <c r="BJ75" i="6"/>
  <c r="O314" i="4" s="1"/>
  <c r="N315" i="4" s="1"/>
  <c r="BI75" i="6"/>
  <c r="N314" i="4" s="1"/>
  <c r="BH75" i="6"/>
  <c r="O310" i="4" s="1"/>
  <c r="BG75" i="6"/>
  <c r="N310" i="4" s="1"/>
  <c r="BF75" i="6"/>
  <c r="O306" i="4" s="1"/>
  <c r="N307" i="4" s="1"/>
  <c r="BE75" i="6"/>
  <c r="N306" i="4" s="1"/>
  <c r="BD75" i="6"/>
  <c r="O302" i="4" s="1"/>
  <c r="BC75" i="6"/>
  <c r="N302" i="4" s="1"/>
  <c r="BB75" i="6"/>
  <c r="O298" i="4" s="1"/>
  <c r="N299" i="4" s="1"/>
  <c r="BA75" i="6"/>
  <c r="N298" i="4" s="1"/>
  <c r="AZ75" i="6"/>
  <c r="O295" i="4" s="1"/>
  <c r="CA59" i="6" s="1"/>
  <c r="AY75" i="6"/>
  <c r="O289" i="4" s="1"/>
  <c r="AX75" i="6"/>
  <c r="N289" i="4" s="1"/>
  <c r="AW75" i="6"/>
  <c r="O285" i="4" s="1"/>
  <c r="N286" i="4" s="1"/>
  <c r="AV75" i="6"/>
  <c r="N285" i="4" s="1"/>
  <c r="AU75" i="6"/>
  <c r="O281" i="4" s="1"/>
  <c r="AT75" i="6"/>
  <c r="N281" i="4" s="1"/>
  <c r="AS75" i="6"/>
  <c r="O276" i="4" s="1"/>
  <c r="N277" i="4" s="1"/>
  <c r="AR75" i="6"/>
  <c r="N276" i="4" s="1"/>
  <c r="AQ75" i="6"/>
  <c r="O272" i="4" s="1"/>
  <c r="AP75" i="6"/>
  <c r="N272" i="4" s="1"/>
  <c r="AO75" i="6"/>
  <c r="O269" i="4" s="1"/>
  <c r="CA51" i="6" s="1"/>
  <c r="AN75" i="6"/>
  <c r="O263" i="4" s="1"/>
  <c r="AM75" i="6"/>
  <c r="N263" i="4" s="1"/>
  <c r="AL75" i="6"/>
  <c r="O259" i="4" s="1"/>
  <c r="N260" i="4" s="1"/>
  <c r="AK75" i="6"/>
  <c r="N259" i="4" s="1"/>
  <c r="AJ75" i="6"/>
  <c r="O255" i="4" s="1"/>
  <c r="AI75" i="6"/>
  <c r="N255" i="4" s="1"/>
  <c r="AH75" i="6"/>
  <c r="O252" i="4" s="1"/>
  <c r="CA46" i="6" s="1"/>
  <c r="AG75" i="6"/>
  <c r="O245" i="4" s="1"/>
  <c r="N246" i="4" s="1"/>
  <c r="AF75" i="6"/>
  <c r="N245" i="4" s="1"/>
  <c r="AE75" i="6"/>
  <c r="O241" i="4" s="1"/>
  <c r="AD75" i="6"/>
  <c r="N241" i="4" s="1"/>
  <c r="AC75" i="6"/>
  <c r="O237" i="4" s="1"/>
  <c r="N238" i="4" s="1"/>
  <c r="AB75" i="6"/>
  <c r="N237" i="4" s="1"/>
  <c r="AA75" i="6"/>
  <c r="O234" i="4" s="1"/>
  <c r="BW61" i="6" s="1"/>
  <c r="Z75" i="6"/>
  <c r="O228" i="4" s="1"/>
  <c r="N229" i="4" s="1"/>
  <c r="Y75" i="6"/>
  <c r="N228" i="4" s="1"/>
  <c r="X75" i="6"/>
  <c r="O225" i="4" s="1"/>
  <c r="BW57" i="6" s="1"/>
  <c r="W75" i="6"/>
  <c r="O221" i="4" s="1"/>
  <c r="BW55" i="6" s="1"/>
  <c r="V75" i="6"/>
  <c r="O217" i="4" s="1"/>
  <c r="BW54" i="6" s="1"/>
  <c r="U75" i="6"/>
  <c r="O211" i="4" s="1"/>
  <c r="N212" i="4" s="1"/>
  <c r="T75" i="6"/>
  <c r="N211" i="4" s="1"/>
  <c r="S75" i="6"/>
  <c r="O207" i="4" s="1"/>
  <c r="R75" i="6"/>
  <c r="N207" i="4" s="1"/>
  <c r="Q75" i="6"/>
  <c r="O204" i="4" s="1"/>
  <c r="BW50" i="6" s="1"/>
  <c r="P75" i="6"/>
  <c r="O198" i="4" s="1"/>
  <c r="O75" i="6"/>
  <c r="N198" i="4" s="1"/>
  <c r="N75" i="6"/>
  <c r="O194" i="4" s="1"/>
  <c r="N195" i="4" s="1"/>
  <c r="M75" i="6"/>
  <c r="N194" i="4" s="1"/>
  <c r="L75" i="6"/>
  <c r="O190" i="4" s="1"/>
  <c r="K75" i="6"/>
  <c r="N190" i="4" s="1"/>
  <c r="J75" i="6"/>
  <c r="O186" i="4" s="1"/>
  <c r="N187" i="4" s="1"/>
  <c r="I75" i="6"/>
  <c r="N186" i="4" s="1"/>
  <c r="H75" i="6"/>
  <c r="O182" i="4" s="1"/>
  <c r="G75" i="6"/>
  <c r="N182" i="4" s="1"/>
  <c r="F75" i="6"/>
  <c r="O178" i="4" s="1"/>
  <c r="N179" i="4" s="1"/>
  <c r="E75" i="6"/>
  <c r="N178" i="4" s="1"/>
  <c r="D75" i="6"/>
  <c r="O174" i="4" s="1"/>
  <c r="C75" i="6"/>
  <c r="N174" i="4" s="1"/>
  <c r="BR36" i="6"/>
  <c r="BQ36" i="6"/>
  <c r="BP36" i="6"/>
  <c r="BO36" i="6"/>
  <c r="O165" i="4" s="1"/>
  <c r="CA29" i="6" s="1"/>
  <c r="BN36" i="6"/>
  <c r="O160" i="4" s="1"/>
  <c r="CA27" i="6" s="1"/>
  <c r="BM36" i="6"/>
  <c r="O155" i="4" s="1"/>
  <c r="BW33" i="6" s="1"/>
  <c r="BL36" i="6"/>
  <c r="O149" i="4" s="1"/>
  <c r="BK36" i="6"/>
  <c r="N149" i="4" s="1"/>
  <c r="BJ36" i="6"/>
  <c r="O145" i="4" s="1"/>
  <c r="BI36" i="6"/>
  <c r="N145" i="4" s="1"/>
  <c r="BH36" i="6"/>
  <c r="O141" i="4" s="1"/>
  <c r="BG36" i="6"/>
  <c r="N141" i="4" s="1"/>
  <c r="BF36" i="6"/>
  <c r="O137" i="4" s="1"/>
  <c r="BE36" i="6"/>
  <c r="N137" i="4" s="1"/>
  <c r="BD36" i="6"/>
  <c r="O133" i="4" s="1"/>
  <c r="BC36" i="6"/>
  <c r="N133" i="4" s="1"/>
  <c r="BB36" i="6"/>
  <c r="O129" i="4" s="1"/>
  <c r="BA36" i="6"/>
  <c r="N129" i="4" s="1"/>
  <c r="AZ36" i="6"/>
  <c r="O126" i="4" s="1"/>
  <c r="CA25" i="6" s="1"/>
  <c r="AY36" i="6"/>
  <c r="O120" i="4" s="1"/>
  <c r="AX36" i="6"/>
  <c r="N120" i="4" s="1"/>
  <c r="AW36" i="6"/>
  <c r="O116" i="4" s="1"/>
  <c r="AV36" i="6"/>
  <c r="N116" i="4" s="1"/>
  <c r="AU36" i="6"/>
  <c r="O112" i="4" s="1"/>
  <c r="AT36" i="6"/>
  <c r="N112" i="4" s="1"/>
  <c r="AS36" i="6"/>
  <c r="O107" i="4" s="1"/>
  <c r="AR36" i="6"/>
  <c r="N107" i="4" s="1"/>
  <c r="AQ36" i="6"/>
  <c r="O103" i="4" s="1"/>
  <c r="AP36" i="6"/>
  <c r="N103" i="4" s="1"/>
  <c r="AO36" i="6"/>
  <c r="O100" i="4" s="1"/>
  <c r="CA17" i="6" s="1"/>
  <c r="AN36" i="6"/>
  <c r="O94" i="4" s="1"/>
  <c r="AM36" i="6"/>
  <c r="N94" i="4" s="1"/>
  <c r="AL36" i="6"/>
  <c r="O90" i="4" s="1"/>
  <c r="AK36" i="6"/>
  <c r="N90" i="4" s="1"/>
  <c r="AJ36" i="6"/>
  <c r="O86" i="4" s="1"/>
  <c r="AI36" i="6"/>
  <c r="N86" i="4" s="1"/>
  <c r="AH36" i="6"/>
  <c r="O83" i="4" s="1"/>
  <c r="CA12" i="6" s="1"/>
  <c r="AG36" i="6"/>
  <c r="O76" i="4" s="1"/>
  <c r="AF36" i="6"/>
  <c r="N76" i="4" s="1"/>
  <c r="AE36" i="6"/>
  <c r="O72" i="4" s="1"/>
  <c r="AD36" i="6"/>
  <c r="N72" i="4" s="1"/>
  <c r="AC36" i="6"/>
  <c r="O68" i="4" s="1"/>
  <c r="AB36" i="6"/>
  <c r="N68" i="4" s="1"/>
  <c r="AA36" i="6"/>
  <c r="O65" i="4" s="1"/>
  <c r="BW27" i="6" s="1"/>
  <c r="Z36" i="6"/>
  <c r="O59" i="4" s="1"/>
  <c r="Y36" i="6"/>
  <c r="N59" i="4" s="1"/>
  <c r="X36" i="6"/>
  <c r="O56" i="4" s="1"/>
  <c r="BW23" i="6" s="1"/>
  <c r="W36" i="6"/>
  <c r="O52" i="4" s="1"/>
  <c r="BW21" i="6" s="1"/>
  <c r="V36" i="6"/>
  <c r="O48" i="4" s="1"/>
  <c r="BW20" i="6" s="1"/>
  <c r="U36" i="6"/>
  <c r="O42" i="4" s="1"/>
  <c r="T36" i="6"/>
  <c r="N42" i="4" s="1"/>
  <c r="S36" i="6"/>
  <c r="O38" i="4" s="1"/>
  <c r="R36" i="6"/>
  <c r="N38" i="4" s="1"/>
  <c r="Q36" i="6"/>
  <c r="O35" i="4" s="1"/>
  <c r="BW16" i="6" s="1"/>
  <c r="P36" i="6"/>
  <c r="O29" i="4" s="1"/>
  <c r="O36" i="6"/>
  <c r="N29" i="4" s="1"/>
  <c r="N36" i="6"/>
  <c r="O25" i="4" s="1"/>
  <c r="M36" i="6"/>
  <c r="N25" i="4" s="1"/>
  <c r="L36" i="6"/>
  <c r="O21" i="4" s="1"/>
  <c r="K36" i="6"/>
  <c r="N21" i="4" s="1"/>
  <c r="J36" i="6"/>
  <c r="O17" i="4" s="1"/>
  <c r="I36" i="6"/>
  <c r="N17" i="4" s="1"/>
  <c r="H36" i="6"/>
  <c r="O13" i="4" s="1"/>
  <c r="G36" i="6"/>
  <c r="N13" i="4" s="1"/>
  <c r="F36" i="6"/>
  <c r="O9" i="4" s="1"/>
  <c r="E36" i="6"/>
  <c r="N9" i="4" s="1"/>
  <c r="D36" i="6"/>
  <c r="O5" i="4" s="1"/>
  <c r="C36" i="6"/>
  <c r="N5" i="4" s="1"/>
  <c r="BR75" i="5"/>
  <c r="BQ75" i="5"/>
  <c r="BP75" i="5"/>
  <c r="BO75" i="5"/>
  <c r="K334" i="4" s="1"/>
  <c r="CA63" i="5" s="1"/>
  <c r="BN75" i="5"/>
  <c r="K329" i="4" s="1"/>
  <c r="CA61" i="5" s="1"/>
  <c r="BM75" i="5"/>
  <c r="K324" i="4" s="1"/>
  <c r="BW67" i="5" s="1"/>
  <c r="BL75" i="5"/>
  <c r="K318" i="4" s="1"/>
  <c r="BK75" i="5"/>
  <c r="J318" i="4" s="1"/>
  <c r="BJ75" i="5"/>
  <c r="K314" i="4" s="1"/>
  <c r="J315" i="4" s="1"/>
  <c r="BI75" i="5"/>
  <c r="J314" i="4" s="1"/>
  <c r="BH75" i="5"/>
  <c r="K310" i="4" s="1"/>
  <c r="BG75" i="5"/>
  <c r="J310" i="4" s="1"/>
  <c r="BF75" i="5"/>
  <c r="K306" i="4" s="1"/>
  <c r="J307" i="4" s="1"/>
  <c r="BE75" i="5"/>
  <c r="J306" i="4" s="1"/>
  <c r="BD75" i="5"/>
  <c r="K302" i="4" s="1"/>
  <c r="BC75" i="5"/>
  <c r="J302" i="4" s="1"/>
  <c r="BB75" i="5"/>
  <c r="K298" i="4" s="1"/>
  <c r="J299" i="4" s="1"/>
  <c r="BA75" i="5"/>
  <c r="J298" i="4" s="1"/>
  <c r="AZ75" i="5"/>
  <c r="K295" i="4" s="1"/>
  <c r="CA59" i="5" s="1"/>
  <c r="AY75" i="5"/>
  <c r="K289" i="4" s="1"/>
  <c r="AX75" i="5"/>
  <c r="J289" i="4" s="1"/>
  <c r="AW75" i="5"/>
  <c r="K285" i="4" s="1"/>
  <c r="J286" i="4" s="1"/>
  <c r="AV75" i="5"/>
  <c r="J285" i="4" s="1"/>
  <c r="AU75" i="5"/>
  <c r="K281" i="4" s="1"/>
  <c r="AT75" i="5"/>
  <c r="J281" i="4" s="1"/>
  <c r="AS75" i="5"/>
  <c r="K276" i="4" s="1"/>
  <c r="J277" i="4" s="1"/>
  <c r="AR75" i="5"/>
  <c r="J276" i="4" s="1"/>
  <c r="AQ75" i="5"/>
  <c r="K272" i="4" s="1"/>
  <c r="AP75" i="5"/>
  <c r="J272" i="4" s="1"/>
  <c r="AO75" i="5"/>
  <c r="K269" i="4" s="1"/>
  <c r="CA51" i="5" s="1"/>
  <c r="AN75" i="5"/>
  <c r="K263" i="4" s="1"/>
  <c r="AM75" i="5"/>
  <c r="J263" i="4" s="1"/>
  <c r="AL75" i="5"/>
  <c r="K259" i="4" s="1"/>
  <c r="J260" i="4" s="1"/>
  <c r="AK75" i="5"/>
  <c r="J259" i="4" s="1"/>
  <c r="AJ75" i="5"/>
  <c r="K255" i="4" s="1"/>
  <c r="AI75" i="5"/>
  <c r="J255" i="4" s="1"/>
  <c r="AH75" i="5"/>
  <c r="K252" i="4" s="1"/>
  <c r="CA46" i="5" s="1"/>
  <c r="AG75" i="5"/>
  <c r="K245" i="4" s="1"/>
  <c r="J246" i="4" s="1"/>
  <c r="AF75" i="5"/>
  <c r="J245" i="4" s="1"/>
  <c r="AE75" i="5"/>
  <c r="K241" i="4" s="1"/>
  <c r="AD75" i="5"/>
  <c r="J241" i="4" s="1"/>
  <c r="AC75" i="5"/>
  <c r="K237" i="4" s="1"/>
  <c r="J238" i="4" s="1"/>
  <c r="AB75" i="5"/>
  <c r="J237" i="4" s="1"/>
  <c r="AA75" i="5"/>
  <c r="K234" i="4" s="1"/>
  <c r="BW61" i="5" s="1"/>
  <c r="Z75" i="5"/>
  <c r="K228" i="4" s="1"/>
  <c r="J229" i="4" s="1"/>
  <c r="Y75" i="5"/>
  <c r="J228" i="4" s="1"/>
  <c r="X75" i="5"/>
  <c r="K225" i="4" s="1"/>
  <c r="BW57" i="5" s="1"/>
  <c r="W75" i="5"/>
  <c r="K221" i="4" s="1"/>
  <c r="BW55" i="5" s="1"/>
  <c r="V75" i="5"/>
  <c r="K217" i="4" s="1"/>
  <c r="BW54" i="5" s="1"/>
  <c r="U75" i="5"/>
  <c r="K211" i="4" s="1"/>
  <c r="J212" i="4" s="1"/>
  <c r="T75" i="5"/>
  <c r="J211" i="4" s="1"/>
  <c r="S75" i="5"/>
  <c r="K207" i="4" s="1"/>
  <c r="R75" i="5"/>
  <c r="J207" i="4" s="1"/>
  <c r="Q75" i="5"/>
  <c r="K204" i="4" s="1"/>
  <c r="BW50" i="5" s="1"/>
  <c r="P75" i="5"/>
  <c r="K198" i="4" s="1"/>
  <c r="O75" i="5"/>
  <c r="J198" i="4" s="1"/>
  <c r="N75" i="5"/>
  <c r="K194" i="4" s="1"/>
  <c r="J195" i="4" s="1"/>
  <c r="M75" i="5"/>
  <c r="J194" i="4" s="1"/>
  <c r="L75" i="5"/>
  <c r="K190" i="4" s="1"/>
  <c r="K75" i="5"/>
  <c r="J190" i="4" s="1"/>
  <c r="J75" i="5"/>
  <c r="K186" i="4" s="1"/>
  <c r="J187" i="4" s="1"/>
  <c r="I75" i="5"/>
  <c r="J186" i="4" s="1"/>
  <c r="H75" i="5"/>
  <c r="K182" i="4" s="1"/>
  <c r="G75" i="5"/>
  <c r="J182" i="4" s="1"/>
  <c r="F75" i="5"/>
  <c r="K178" i="4" s="1"/>
  <c r="J179" i="4" s="1"/>
  <c r="E75" i="5"/>
  <c r="J178" i="4" s="1"/>
  <c r="D75" i="5"/>
  <c r="K174" i="4" s="1"/>
  <c r="C75" i="5"/>
  <c r="J174" i="4" s="1"/>
  <c r="BR36" i="5"/>
  <c r="BQ36" i="5"/>
  <c r="BP36" i="5"/>
  <c r="BO36" i="5"/>
  <c r="BN36" i="5"/>
  <c r="K160" i="4" s="1"/>
  <c r="CA27" i="5" s="1"/>
  <c r="BM36" i="5"/>
  <c r="K155" i="4" s="1"/>
  <c r="BW33" i="5" s="1"/>
  <c r="BL36" i="5"/>
  <c r="K149" i="4" s="1"/>
  <c r="BK36" i="5"/>
  <c r="J149" i="4" s="1"/>
  <c r="BJ36" i="5"/>
  <c r="K145" i="4" s="1"/>
  <c r="BI36" i="5"/>
  <c r="J145" i="4" s="1"/>
  <c r="BH36" i="5"/>
  <c r="K141" i="4" s="1"/>
  <c r="BG36" i="5"/>
  <c r="J141" i="4" s="1"/>
  <c r="BF36" i="5"/>
  <c r="K137" i="4" s="1"/>
  <c r="BE36" i="5"/>
  <c r="J137" i="4" s="1"/>
  <c r="BD36" i="5"/>
  <c r="K133" i="4" s="1"/>
  <c r="BC36" i="5"/>
  <c r="J133" i="4" s="1"/>
  <c r="BB36" i="5"/>
  <c r="K129" i="4" s="1"/>
  <c r="BA36" i="5"/>
  <c r="J129" i="4" s="1"/>
  <c r="AZ36" i="5"/>
  <c r="K126" i="4" s="1"/>
  <c r="CA25" i="5" s="1"/>
  <c r="AY36" i="5"/>
  <c r="K120" i="4" s="1"/>
  <c r="AX36" i="5"/>
  <c r="J120" i="4" s="1"/>
  <c r="AW36" i="5"/>
  <c r="K116" i="4" s="1"/>
  <c r="AV36" i="5"/>
  <c r="J116" i="4" s="1"/>
  <c r="AU36" i="5"/>
  <c r="K112" i="4" s="1"/>
  <c r="AT36" i="5"/>
  <c r="J112" i="4" s="1"/>
  <c r="AS36" i="5"/>
  <c r="K107" i="4" s="1"/>
  <c r="AR36" i="5"/>
  <c r="J107" i="4" s="1"/>
  <c r="AQ36" i="5"/>
  <c r="K103" i="4" s="1"/>
  <c r="AP36" i="5"/>
  <c r="J103" i="4" s="1"/>
  <c r="AO36" i="5"/>
  <c r="K100" i="4" s="1"/>
  <c r="CA17" i="5" s="1"/>
  <c r="AN36" i="5"/>
  <c r="K94" i="4" s="1"/>
  <c r="AM36" i="5"/>
  <c r="J94" i="4" s="1"/>
  <c r="AL36" i="5"/>
  <c r="K90" i="4" s="1"/>
  <c r="AK36" i="5"/>
  <c r="J90" i="4" s="1"/>
  <c r="AJ36" i="5"/>
  <c r="K86" i="4" s="1"/>
  <c r="AI36" i="5"/>
  <c r="J86" i="4" s="1"/>
  <c r="AH36" i="5"/>
  <c r="K83" i="4" s="1"/>
  <c r="CA12" i="5" s="1"/>
  <c r="AG36" i="5"/>
  <c r="K76" i="4" s="1"/>
  <c r="AF36" i="5"/>
  <c r="J76" i="4" s="1"/>
  <c r="AE36" i="5"/>
  <c r="K72" i="4" s="1"/>
  <c r="AD36" i="5"/>
  <c r="J72" i="4" s="1"/>
  <c r="AC36" i="5"/>
  <c r="K68" i="4" s="1"/>
  <c r="AB36" i="5"/>
  <c r="J68" i="4" s="1"/>
  <c r="AA36" i="5"/>
  <c r="K65" i="4" s="1"/>
  <c r="BW27" i="5" s="1"/>
  <c r="Z36" i="5"/>
  <c r="K59" i="4" s="1"/>
  <c r="Y36" i="5"/>
  <c r="J59" i="4" s="1"/>
  <c r="X36" i="5"/>
  <c r="K56" i="4" s="1"/>
  <c r="BW23" i="5" s="1"/>
  <c r="W36" i="5"/>
  <c r="K52" i="4" s="1"/>
  <c r="BW21" i="5" s="1"/>
  <c r="V36" i="5"/>
  <c r="K48" i="4" s="1"/>
  <c r="BW20" i="5" s="1"/>
  <c r="U36" i="5"/>
  <c r="K42" i="4" s="1"/>
  <c r="T36" i="5"/>
  <c r="J42" i="4" s="1"/>
  <c r="S36" i="5"/>
  <c r="K38" i="4" s="1"/>
  <c r="R36" i="5"/>
  <c r="J38" i="4" s="1"/>
  <c r="Q36" i="5"/>
  <c r="K35" i="4" s="1"/>
  <c r="BW16" i="5" s="1"/>
  <c r="P36" i="5"/>
  <c r="K29" i="4" s="1"/>
  <c r="O36" i="5"/>
  <c r="J29" i="4" s="1"/>
  <c r="N36" i="5"/>
  <c r="K25" i="4" s="1"/>
  <c r="M36" i="5"/>
  <c r="J25" i="4" s="1"/>
  <c r="L36" i="5"/>
  <c r="K21" i="4" s="1"/>
  <c r="K36" i="5"/>
  <c r="J21" i="4" s="1"/>
  <c r="J36" i="5"/>
  <c r="K17" i="4" s="1"/>
  <c r="I36" i="5"/>
  <c r="J17" i="4" s="1"/>
  <c r="H36" i="5"/>
  <c r="K13" i="4" s="1"/>
  <c r="G36" i="5"/>
  <c r="J13" i="4" s="1"/>
  <c r="F36" i="5"/>
  <c r="K9" i="4" s="1"/>
  <c r="E36" i="5"/>
  <c r="J9" i="4" s="1"/>
  <c r="D36" i="5"/>
  <c r="K5" i="4" s="1"/>
  <c r="C36" i="5"/>
  <c r="J5" i="4" s="1"/>
  <c r="BR75" i="2"/>
  <c r="BQ75" i="2"/>
  <c r="BP75" i="2"/>
  <c r="BO75" i="2"/>
  <c r="G334" i="4" s="1"/>
  <c r="CA63" i="2" s="1"/>
  <c r="BN75" i="2"/>
  <c r="G329" i="4" s="1"/>
  <c r="CA61" i="2" s="1"/>
  <c r="BM75" i="2"/>
  <c r="G324" i="4" s="1"/>
  <c r="BW67" i="2" s="1"/>
  <c r="BL75" i="2"/>
  <c r="G318" i="4" s="1"/>
  <c r="BK75" i="2"/>
  <c r="F318" i="4" s="1"/>
  <c r="BJ75" i="2"/>
  <c r="G314" i="4" s="1"/>
  <c r="BI75" i="2"/>
  <c r="F314" i="4" s="1"/>
  <c r="BH75" i="2"/>
  <c r="G310" i="4" s="1"/>
  <c r="BG75" i="2"/>
  <c r="F310" i="4" s="1"/>
  <c r="BF75" i="2"/>
  <c r="G306" i="4" s="1"/>
  <c r="F307" i="4" s="1"/>
  <c r="BE75" i="2"/>
  <c r="F306" i="4" s="1"/>
  <c r="BD75" i="2"/>
  <c r="G302" i="4" s="1"/>
  <c r="BC75" i="2"/>
  <c r="F302" i="4" s="1"/>
  <c r="BB75" i="2"/>
  <c r="G298" i="4" s="1"/>
  <c r="BA75" i="2"/>
  <c r="F298" i="4" s="1"/>
  <c r="AZ75" i="2"/>
  <c r="G295" i="4" s="1"/>
  <c r="AY75" i="2"/>
  <c r="G289" i="4" s="1"/>
  <c r="AX75" i="2"/>
  <c r="F289" i="4" s="1"/>
  <c r="AW75" i="2"/>
  <c r="G285" i="4" s="1"/>
  <c r="AV75" i="2"/>
  <c r="F285" i="4" s="1"/>
  <c r="AU75" i="2"/>
  <c r="G281" i="4" s="1"/>
  <c r="AT75" i="2"/>
  <c r="F281" i="4" s="1"/>
  <c r="AS75" i="2"/>
  <c r="G276" i="4" s="1"/>
  <c r="F277" i="4" s="1"/>
  <c r="F278" i="4" s="1"/>
  <c r="AR75" i="2"/>
  <c r="F276" i="4" s="1"/>
  <c r="AQ75" i="2"/>
  <c r="G272" i="4" s="1"/>
  <c r="AP75" i="2"/>
  <c r="F272" i="4" s="1"/>
  <c r="AO75" i="2"/>
  <c r="G269" i="4" s="1"/>
  <c r="AN75" i="2"/>
  <c r="G263" i="4" s="1"/>
  <c r="AM75" i="2"/>
  <c r="F263" i="4" s="1"/>
  <c r="AL75" i="2"/>
  <c r="G259" i="4" s="1"/>
  <c r="F260" i="4" s="1"/>
  <c r="AK75" i="2"/>
  <c r="F259" i="4" s="1"/>
  <c r="AJ75" i="2"/>
  <c r="G255" i="4" s="1"/>
  <c r="AI75" i="2"/>
  <c r="F255" i="4" s="1"/>
  <c r="AH75" i="2"/>
  <c r="G252" i="4" s="1"/>
  <c r="CA46" i="2" s="1"/>
  <c r="AG75" i="2"/>
  <c r="G245" i="4" s="1"/>
  <c r="F246" i="4" s="1"/>
  <c r="AF75" i="2"/>
  <c r="F245" i="4" s="1"/>
  <c r="AE75" i="2"/>
  <c r="G241" i="4" s="1"/>
  <c r="AD75" i="2"/>
  <c r="F241" i="4" s="1"/>
  <c r="AC75" i="2"/>
  <c r="G237" i="4" s="1"/>
  <c r="F238" i="4" s="1"/>
  <c r="AB75" i="2"/>
  <c r="F237" i="4" s="1"/>
  <c r="AA75" i="2"/>
  <c r="G234" i="4" s="1"/>
  <c r="BW61" i="2" s="1"/>
  <c r="Z75" i="2"/>
  <c r="G228" i="4" s="1"/>
  <c r="Y75" i="2"/>
  <c r="F228" i="4" s="1"/>
  <c r="X75" i="2"/>
  <c r="G225" i="4" s="1"/>
  <c r="W75" i="2"/>
  <c r="G221" i="4" s="1"/>
  <c r="BW55" i="2" s="1"/>
  <c r="V75" i="2"/>
  <c r="G217" i="4" s="1"/>
  <c r="BW54" i="2" s="1"/>
  <c r="U75" i="2"/>
  <c r="G211" i="4" s="1"/>
  <c r="F212" i="4" s="1"/>
  <c r="T75" i="2"/>
  <c r="F211" i="4" s="1"/>
  <c r="S75" i="2"/>
  <c r="G207" i="4" s="1"/>
  <c r="R75" i="2"/>
  <c r="F207" i="4" s="1"/>
  <c r="Q75" i="2"/>
  <c r="G204" i="4" s="1"/>
  <c r="BW50" i="2" s="1"/>
  <c r="P75" i="2"/>
  <c r="G198" i="4" s="1"/>
  <c r="O75" i="2"/>
  <c r="F198" i="4" s="1"/>
  <c r="N75" i="2"/>
  <c r="G194" i="4" s="1"/>
  <c r="M75" i="2"/>
  <c r="F194" i="4" s="1"/>
  <c r="L75" i="2"/>
  <c r="G190" i="4" s="1"/>
  <c r="K75" i="2"/>
  <c r="F190" i="4" s="1"/>
  <c r="J75" i="2"/>
  <c r="G186" i="4" s="1"/>
  <c r="F187" i="4" s="1"/>
  <c r="F188" i="4" s="1"/>
  <c r="I75" i="2"/>
  <c r="F186" i="4" s="1"/>
  <c r="H75" i="2"/>
  <c r="G182" i="4" s="1"/>
  <c r="G75" i="2"/>
  <c r="F182" i="4" s="1"/>
  <c r="F75" i="2"/>
  <c r="G178" i="4" s="1"/>
  <c r="E75" i="2"/>
  <c r="F178" i="4" s="1"/>
  <c r="D75" i="2"/>
  <c r="G174" i="4" s="1"/>
  <c r="C75" i="2"/>
  <c r="F174" i="4" s="1"/>
  <c r="BR36" i="2"/>
  <c r="BQ36" i="2"/>
  <c r="BP36" i="2"/>
  <c r="BO36" i="2"/>
  <c r="G165" i="4" s="1"/>
  <c r="CA29" i="2" s="1"/>
  <c r="BN36" i="2"/>
  <c r="G160" i="4" s="1"/>
  <c r="CA27" i="2" s="1"/>
  <c r="BM36" i="2"/>
  <c r="G155" i="4" s="1"/>
  <c r="BW33" i="2" s="1"/>
  <c r="BL36" i="2"/>
  <c r="G149" i="4" s="1"/>
  <c r="BK36" i="2"/>
  <c r="F149" i="4" s="1"/>
  <c r="BJ36" i="2"/>
  <c r="G145" i="4" s="1"/>
  <c r="BI36" i="2"/>
  <c r="F145" i="4" s="1"/>
  <c r="BH36" i="2"/>
  <c r="G141" i="4" s="1"/>
  <c r="BG36" i="2"/>
  <c r="F141" i="4" s="1"/>
  <c r="BF36" i="2"/>
  <c r="G137" i="4" s="1"/>
  <c r="BE36" i="2"/>
  <c r="F137" i="4" s="1"/>
  <c r="BD36" i="2"/>
  <c r="G133" i="4" s="1"/>
  <c r="BC36" i="2"/>
  <c r="F133" i="4" s="1"/>
  <c r="BB36" i="2"/>
  <c r="G129" i="4" s="1"/>
  <c r="BA36" i="2"/>
  <c r="F129" i="4" s="1"/>
  <c r="AZ36" i="2"/>
  <c r="AY36" i="2"/>
  <c r="G120" i="4" s="1"/>
  <c r="AX36" i="2"/>
  <c r="F120" i="4" s="1"/>
  <c r="AW36" i="2"/>
  <c r="G116" i="4" s="1"/>
  <c r="AV36" i="2"/>
  <c r="F116" i="4" s="1"/>
  <c r="AU36" i="2"/>
  <c r="G112" i="4" s="1"/>
  <c r="AT36" i="2"/>
  <c r="F112" i="4" s="1"/>
  <c r="AS36" i="2"/>
  <c r="G107" i="4" s="1"/>
  <c r="F108" i="4" s="1"/>
  <c r="F109" i="4" s="1"/>
  <c r="BZ20" i="2" s="1"/>
  <c r="AR36" i="2"/>
  <c r="F107" i="4" s="1"/>
  <c r="AQ36" i="2"/>
  <c r="G103" i="4" s="1"/>
  <c r="AP36" i="2"/>
  <c r="F103" i="4" s="1"/>
  <c r="AO36" i="2"/>
  <c r="AN36" i="2"/>
  <c r="G94" i="4" s="1"/>
  <c r="AM36" i="2"/>
  <c r="F94" i="4" s="1"/>
  <c r="AL36" i="2"/>
  <c r="G90" i="4" s="1"/>
  <c r="AK36" i="2"/>
  <c r="F90" i="4" s="1"/>
  <c r="AJ36" i="2"/>
  <c r="G86" i="4" s="1"/>
  <c r="AI36" i="2"/>
  <c r="F86" i="4" s="1"/>
  <c r="AH36" i="2"/>
  <c r="G83" i="4" s="1"/>
  <c r="CA12" i="2" s="1"/>
  <c r="AG36" i="2"/>
  <c r="G76" i="4" s="1"/>
  <c r="AF36" i="2"/>
  <c r="F76" i="4" s="1"/>
  <c r="AE36" i="2"/>
  <c r="G72" i="4" s="1"/>
  <c r="AD36" i="2"/>
  <c r="F72" i="4" s="1"/>
  <c r="AC36" i="2"/>
  <c r="G68" i="4" s="1"/>
  <c r="AB36" i="2"/>
  <c r="F68" i="4" s="1"/>
  <c r="AA36" i="2"/>
  <c r="G65" i="4" s="1"/>
  <c r="BW27" i="2" s="1"/>
  <c r="Z36" i="2"/>
  <c r="G59" i="4" s="1"/>
  <c r="Y36" i="2"/>
  <c r="F59" i="4" s="1"/>
  <c r="X36" i="2"/>
  <c r="W36" i="2"/>
  <c r="V36" i="2"/>
  <c r="G48" i="4" s="1"/>
  <c r="BW20" i="2" s="1"/>
  <c r="U36" i="2"/>
  <c r="G42" i="4" s="1"/>
  <c r="T36" i="2"/>
  <c r="F42" i="4" s="1"/>
  <c r="S36" i="2"/>
  <c r="G38" i="4" s="1"/>
  <c r="R36" i="2"/>
  <c r="F38" i="4" s="1"/>
  <c r="Q36" i="2"/>
  <c r="G35" i="4" s="1"/>
  <c r="BW16" i="2" s="1"/>
  <c r="P36" i="2"/>
  <c r="G29" i="4" s="1"/>
  <c r="O36" i="2"/>
  <c r="F29" i="4" s="1"/>
  <c r="N36" i="2"/>
  <c r="G25" i="4" s="1"/>
  <c r="M36" i="2"/>
  <c r="F25" i="4" s="1"/>
  <c r="L36" i="2"/>
  <c r="G21" i="4" s="1"/>
  <c r="K36" i="2"/>
  <c r="F21" i="4" s="1"/>
  <c r="J36" i="2"/>
  <c r="G17" i="4" s="1"/>
  <c r="I36" i="2"/>
  <c r="F17" i="4" s="1"/>
  <c r="H36" i="2"/>
  <c r="G13" i="4" s="1"/>
  <c r="G36" i="2"/>
  <c r="F13" i="4" s="1"/>
  <c r="F36" i="2"/>
  <c r="G9" i="4" s="1"/>
  <c r="E36" i="2"/>
  <c r="F9" i="4" s="1"/>
  <c r="D36" i="2"/>
  <c r="G5" i="4" s="1"/>
  <c r="C36" i="2"/>
  <c r="F5" i="4" s="1"/>
  <c r="X75" i="1"/>
  <c r="C225" i="4" s="1"/>
  <c r="BW57" i="1" s="1"/>
  <c r="Y75" i="1"/>
  <c r="B228" i="4" s="1"/>
  <c r="Z75" i="1"/>
  <c r="C228" i="4" s="1"/>
  <c r="B229" i="4" s="1"/>
  <c r="B230" i="4" s="1"/>
  <c r="AA75" i="1"/>
  <c r="C234" i="4" s="1"/>
  <c r="BW61" i="1" s="1"/>
  <c r="AB75" i="1"/>
  <c r="B237" i="4" s="1"/>
  <c r="AC75" i="1"/>
  <c r="C237" i="4" s="1"/>
  <c r="AD75" i="1"/>
  <c r="B241" i="4" s="1"/>
  <c r="AE75" i="1"/>
  <c r="C241" i="4" s="1"/>
  <c r="AF75" i="1"/>
  <c r="B245" i="4" s="1"/>
  <c r="AG75" i="1"/>
  <c r="C245" i="4" s="1"/>
  <c r="AH75" i="1"/>
  <c r="C252" i="4" s="1"/>
  <c r="CA46" i="1" s="1"/>
  <c r="AI75" i="1"/>
  <c r="B255" i="4" s="1"/>
  <c r="AJ75" i="1"/>
  <c r="C255" i="4" s="1"/>
  <c r="B256" i="4" s="1"/>
  <c r="B257" i="4" s="1"/>
  <c r="BZ48" i="1" s="1"/>
  <c r="AK75" i="1"/>
  <c r="B259" i="4" s="1"/>
  <c r="AL75" i="1"/>
  <c r="C259" i="4" s="1"/>
  <c r="AM75" i="1"/>
  <c r="B263" i="4" s="1"/>
  <c r="AN75" i="1"/>
  <c r="C263" i="4" s="1"/>
  <c r="B264" i="4" s="1"/>
  <c r="B265" i="4" s="1"/>
  <c r="AO75" i="1"/>
  <c r="C269" i="4" s="1"/>
  <c r="CA51" i="1" s="1"/>
  <c r="AP75" i="1"/>
  <c r="B272" i="4" s="1"/>
  <c r="AQ75" i="1"/>
  <c r="C272" i="4" s="1"/>
  <c r="B273" i="4" s="1"/>
  <c r="B274" i="4" s="1"/>
  <c r="AR75" i="1"/>
  <c r="B276" i="4" s="1"/>
  <c r="AS75" i="1"/>
  <c r="C276" i="4" s="1"/>
  <c r="AT75" i="1"/>
  <c r="B281" i="4" s="1"/>
  <c r="AU75" i="1"/>
  <c r="C281" i="4" s="1"/>
  <c r="B282" i="4" s="1"/>
  <c r="B283" i="4" s="1"/>
  <c r="BZ56" i="1" s="1"/>
  <c r="AV75" i="1"/>
  <c r="B285" i="4" s="1"/>
  <c r="AW75" i="1"/>
  <c r="C285" i="4" s="1"/>
  <c r="AX75" i="1"/>
  <c r="B289" i="4" s="1"/>
  <c r="AY75" i="1"/>
  <c r="C289" i="4" s="1"/>
  <c r="B290" i="4" s="1"/>
  <c r="B291" i="4" s="1"/>
  <c r="AZ75" i="1"/>
  <c r="C295" i="4" s="1"/>
  <c r="CA59" i="1" s="1"/>
  <c r="BA75" i="1"/>
  <c r="B298" i="4" s="1"/>
  <c r="BB75" i="1"/>
  <c r="C298" i="4" s="1"/>
  <c r="BC75" i="1"/>
  <c r="B302" i="4" s="1"/>
  <c r="BD75" i="1"/>
  <c r="C302" i="4" s="1"/>
  <c r="B303" i="4" s="1"/>
  <c r="B304" i="4" s="1"/>
  <c r="BE75" i="1"/>
  <c r="B306" i="4" s="1"/>
  <c r="BF75" i="1"/>
  <c r="C306" i="4" s="1"/>
  <c r="BG75" i="1"/>
  <c r="B310" i="4" s="1"/>
  <c r="BH75" i="1"/>
  <c r="C310" i="4" s="1"/>
  <c r="B311" i="4" s="1"/>
  <c r="B312" i="4" s="1"/>
  <c r="BI75" i="1"/>
  <c r="B314" i="4" s="1"/>
  <c r="BJ75" i="1"/>
  <c r="C314" i="4" s="1"/>
  <c r="BK75" i="1"/>
  <c r="B318" i="4" s="1"/>
  <c r="BL75" i="1"/>
  <c r="C318" i="4" s="1"/>
  <c r="B319" i="4" s="1"/>
  <c r="B320" i="4" s="1"/>
  <c r="BM75" i="1"/>
  <c r="C324" i="4" s="1"/>
  <c r="BW67" i="1" s="1"/>
  <c r="BN75" i="1"/>
  <c r="C329" i="4" s="1"/>
  <c r="CA61" i="1" s="1"/>
  <c r="BO75" i="1"/>
  <c r="C334" i="4" s="1"/>
  <c r="CA63" i="1" s="1"/>
  <c r="G25" i="15" s="1"/>
  <c r="BP75" i="1"/>
  <c r="BQ75" i="1"/>
  <c r="BR75" i="1"/>
  <c r="I75" i="1"/>
  <c r="B186" i="4" s="1"/>
  <c r="J75" i="1"/>
  <c r="C186" i="4" s="1"/>
  <c r="B187" i="4" s="1"/>
  <c r="B188" i="4" s="1"/>
  <c r="K75" i="1"/>
  <c r="B190" i="4" s="1"/>
  <c r="L75" i="1"/>
  <c r="C190" i="4" s="1"/>
  <c r="M75" i="1"/>
  <c r="B194" i="4" s="1"/>
  <c r="N75" i="1"/>
  <c r="C194" i="4" s="1"/>
  <c r="B195" i="4" s="1"/>
  <c r="B196" i="4" s="1"/>
  <c r="O75" i="1"/>
  <c r="B198" i="4" s="1"/>
  <c r="P75" i="1"/>
  <c r="C198" i="4" s="1"/>
  <c r="Q75" i="1"/>
  <c r="C204" i="4" s="1"/>
  <c r="BW50" i="1" s="1"/>
  <c r="R75" i="1"/>
  <c r="B207" i="4" s="1"/>
  <c r="S75" i="1"/>
  <c r="C207" i="4" s="1"/>
  <c r="T75" i="1"/>
  <c r="B211" i="4" s="1"/>
  <c r="U75" i="1"/>
  <c r="C211" i="4" s="1"/>
  <c r="B212" i="4" s="1"/>
  <c r="B213" i="4" s="1"/>
  <c r="BP36" i="1"/>
  <c r="BQ36" i="1"/>
  <c r="BR36" i="1"/>
  <c r="D36" i="1"/>
  <c r="C5" i="4" s="1"/>
  <c r="E36" i="1"/>
  <c r="B9" i="4" s="1"/>
  <c r="F36" i="1"/>
  <c r="C9" i="4" s="1"/>
  <c r="G36" i="1"/>
  <c r="B13" i="4" s="1"/>
  <c r="H36" i="1"/>
  <c r="C13" i="4" s="1"/>
  <c r="I36" i="1"/>
  <c r="B17" i="4" s="1"/>
  <c r="J36" i="1"/>
  <c r="C17" i="4" s="1"/>
  <c r="K36" i="1"/>
  <c r="B21" i="4" s="1"/>
  <c r="L36" i="1"/>
  <c r="C21" i="4" s="1"/>
  <c r="M36" i="1"/>
  <c r="B25" i="4" s="1"/>
  <c r="N36" i="1"/>
  <c r="C25" i="4" s="1"/>
  <c r="O36" i="1"/>
  <c r="B29" i="4" s="1"/>
  <c r="P36" i="1"/>
  <c r="C29" i="4" s="1"/>
  <c r="Q36" i="1"/>
  <c r="R36" i="1"/>
  <c r="B38" i="4" s="1"/>
  <c r="S36" i="1"/>
  <c r="C38" i="4" s="1"/>
  <c r="T36" i="1"/>
  <c r="B42" i="4" s="1"/>
  <c r="U36" i="1"/>
  <c r="C42" i="4" s="1"/>
  <c r="V36" i="1"/>
  <c r="W36" i="1"/>
  <c r="X36" i="1"/>
  <c r="Y36" i="1"/>
  <c r="B59" i="4" s="1"/>
  <c r="Z36" i="1"/>
  <c r="C59" i="4" s="1"/>
  <c r="AA36" i="1"/>
  <c r="AB36" i="1"/>
  <c r="B68" i="4" s="1"/>
  <c r="AC36" i="1"/>
  <c r="C68" i="4" s="1"/>
  <c r="AD36" i="1"/>
  <c r="B72" i="4" s="1"/>
  <c r="AE36" i="1"/>
  <c r="C72" i="4" s="1"/>
  <c r="AF36" i="1"/>
  <c r="B76" i="4" s="1"/>
  <c r="AG36" i="1"/>
  <c r="C76" i="4" s="1"/>
  <c r="AH36" i="1"/>
  <c r="AI36" i="1"/>
  <c r="B86" i="4" s="1"/>
  <c r="AJ36" i="1"/>
  <c r="C86" i="4" s="1"/>
  <c r="AK36" i="1"/>
  <c r="B90" i="4" s="1"/>
  <c r="AL36" i="1"/>
  <c r="C90" i="4" s="1"/>
  <c r="AM36" i="1"/>
  <c r="B94" i="4" s="1"/>
  <c r="AN36" i="1"/>
  <c r="C94" i="4" s="1"/>
  <c r="AO36" i="1"/>
  <c r="AP36" i="1"/>
  <c r="B103" i="4" s="1"/>
  <c r="AQ36" i="1"/>
  <c r="C103" i="4" s="1"/>
  <c r="AR36" i="1"/>
  <c r="B107" i="4" s="1"/>
  <c r="AS36" i="1"/>
  <c r="C107" i="4" s="1"/>
  <c r="AT36" i="1"/>
  <c r="B112" i="4" s="1"/>
  <c r="AU36" i="1"/>
  <c r="C112" i="4" s="1"/>
  <c r="AV36" i="1"/>
  <c r="B116" i="4" s="1"/>
  <c r="AW36" i="1"/>
  <c r="C116" i="4" s="1"/>
  <c r="AX36" i="1"/>
  <c r="B120" i="4" s="1"/>
  <c r="AY36" i="1"/>
  <c r="C120" i="4" s="1"/>
  <c r="AZ36" i="1"/>
  <c r="BA36" i="1"/>
  <c r="B129" i="4" s="1"/>
  <c r="BB36" i="1"/>
  <c r="C129" i="4" s="1"/>
  <c r="BC36" i="1"/>
  <c r="B133" i="4" s="1"/>
  <c r="BD36" i="1"/>
  <c r="C133" i="4" s="1"/>
  <c r="BE36" i="1"/>
  <c r="B137" i="4" s="1"/>
  <c r="BF36" i="1"/>
  <c r="C137" i="4" s="1"/>
  <c r="BG36" i="1"/>
  <c r="B141" i="4" s="1"/>
  <c r="BH36" i="1"/>
  <c r="C141" i="4" s="1"/>
  <c r="BI36" i="1"/>
  <c r="B145" i="4" s="1"/>
  <c r="BJ36" i="1"/>
  <c r="C145" i="4" s="1"/>
  <c r="BK36" i="1"/>
  <c r="B149" i="4" s="1"/>
  <c r="BL36" i="1"/>
  <c r="C149" i="4" s="1"/>
  <c r="BM36" i="1"/>
  <c r="BN36" i="1"/>
  <c r="BO36" i="1"/>
  <c r="C36" i="1"/>
  <c r="B5" i="4" s="1"/>
  <c r="AD77" i="4" l="1"/>
  <c r="AD78" i="4" s="1"/>
  <c r="BZ10" i="11" s="1"/>
  <c r="F18" i="4"/>
  <c r="F19" i="4" s="1"/>
  <c r="AD10" i="4"/>
  <c r="AD11" i="4" s="1"/>
  <c r="BV9" i="11" s="1"/>
  <c r="AD26" i="4"/>
  <c r="AD27" i="4" s="1"/>
  <c r="BV13" i="11" s="1"/>
  <c r="AD146" i="4"/>
  <c r="AD147" i="4" s="1"/>
  <c r="BV31" i="11" s="1"/>
  <c r="AL179" i="4"/>
  <c r="AL180" i="4" s="1"/>
  <c r="AL10" i="4" s="1"/>
  <c r="AL11" i="4" s="1"/>
  <c r="BV9" i="16" s="1"/>
  <c r="AL187" i="4"/>
  <c r="AL195" i="4"/>
  <c r="AL229" i="4"/>
  <c r="AL230" i="4" s="1"/>
  <c r="AL60" i="4" s="1"/>
  <c r="AL299" i="4"/>
  <c r="AL300" i="4" s="1"/>
  <c r="BZ65" i="16" s="1"/>
  <c r="AL307" i="4"/>
  <c r="AL315" i="4"/>
  <c r="AP179" i="4"/>
  <c r="AP187" i="4"/>
  <c r="AP188" i="4" s="1"/>
  <c r="AP195" i="4"/>
  <c r="AP229" i="4"/>
  <c r="AP230" i="4" s="1"/>
  <c r="AQ230" i="4" s="1"/>
  <c r="BW59" i="17" s="1"/>
  <c r="AP260" i="4"/>
  <c r="AP299" i="4"/>
  <c r="AP300" i="4" s="1"/>
  <c r="AQ300" i="4" s="1"/>
  <c r="CA65" i="17" s="1"/>
  <c r="AP307" i="4"/>
  <c r="AP315" i="4"/>
  <c r="J196" i="4"/>
  <c r="J308" i="4"/>
  <c r="BZ67" i="5" s="1"/>
  <c r="N138" i="4"/>
  <c r="N188" i="4"/>
  <c r="BV45" i="6" s="1"/>
  <c r="O188" i="4"/>
  <c r="BW45" i="6" s="1"/>
  <c r="N308" i="4"/>
  <c r="BZ67" i="6" s="1"/>
  <c r="O308" i="4"/>
  <c r="CA67" i="6" s="1"/>
  <c r="R188" i="4"/>
  <c r="BV45" i="7" s="1"/>
  <c r="S188" i="4"/>
  <c r="BW45" i="7" s="1"/>
  <c r="R316" i="4"/>
  <c r="S316" i="4"/>
  <c r="V196" i="4"/>
  <c r="W196" i="4"/>
  <c r="V230" i="4"/>
  <c r="W230" i="4"/>
  <c r="V261" i="4"/>
  <c r="W261" i="4"/>
  <c r="CA49" i="8" s="1"/>
  <c r="V316" i="4"/>
  <c r="Z146" i="4"/>
  <c r="Z188" i="4"/>
  <c r="AA188" i="4"/>
  <c r="BW45" i="9" s="1"/>
  <c r="Z230" i="4"/>
  <c r="BV59" i="9" s="1"/>
  <c r="AA230" i="4"/>
  <c r="Z261" i="4"/>
  <c r="BZ49" i="9" s="1"/>
  <c r="AA261" i="4"/>
  <c r="CA49" i="9" s="1"/>
  <c r="Z316" i="4"/>
  <c r="BV65" i="9" s="1"/>
  <c r="AA316" i="4"/>
  <c r="BW65" i="9" s="1"/>
  <c r="AE196" i="4"/>
  <c r="BW47" i="11" s="1"/>
  <c r="BV47" i="11"/>
  <c r="AE300" i="4"/>
  <c r="CA65" i="11" s="1"/>
  <c r="BZ65" i="11"/>
  <c r="AH196" i="4"/>
  <c r="AH230" i="4"/>
  <c r="AH316" i="4"/>
  <c r="AI316" i="4"/>
  <c r="AL196" i="4"/>
  <c r="AM196" i="4" s="1"/>
  <c r="BW47" i="16" s="1"/>
  <c r="AL316" i="4"/>
  <c r="AP261" i="4"/>
  <c r="AQ261" i="4"/>
  <c r="CA49" i="17" s="1"/>
  <c r="F208" i="4"/>
  <c r="F209" i="4" s="1"/>
  <c r="F242" i="4"/>
  <c r="F273" i="4"/>
  <c r="J282" i="4"/>
  <c r="N208" i="4"/>
  <c r="N242" i="4"/>
  <c r="N273" i="4"/>
  <c r="R282" i="4"/>
  <c r="V208" i="4"/>
  <c r="V242" i="4"/>
  <c r="V273" i="4"/>
  <c r="Z290" i="4"/>
  <c r="AD208" i="4"/>
  <c r="AE65" i="4"/>
  <c r="BW27" i="11" s="1"/>
  <c r="BW61" i="11"/>
  <c r="AD290" i="4"/>
  <c r="AH282" i="4"/>
  <c r="AL208" i="4"/>
  <c r="AM65" i="4"/>
  <c r="BW27" i="16" s="1"/>
  <c r="BW61" i="16"/>
  <c r="C23" i="15" s="1"/>
  <c r="G188" i="4"/>
  <c r="BW45" i="2" s="1"/>
  <c r="BV45" i="2"/>
  <c r="F308" i="4"/>
  <c r="J188" i="4"/>
  <c r="K188" i="4"/>
  <c r="J230" i="4"/>
  <c r="J261" i="4"/>
  <c r="K261" i="4"/>
  <c r="CA49" i="5" s="1"/>
  <c r="J316" i="4"/>
  <c r="N18" i="4"/>
  <c r="N19" i="4" s="1"/>
  <c r="BV11" i="6" s="1"/>
  <c r="N196" i="4"/>
  <c r="N300" i="4"/>
  <c r="BZ65" i="6" s="1"/>
  <c r="R180" i="4"/>
  <c r="S180" i="4" s="1"/>
  <c r="BW43" i="7" s="1"/>
  <c r="R230" i="4"/>
  <c r="R261" i="4"/>
  <c r="BZ49" i="7" s="1"/>
  <c r="R308" i="4"/>
  <c r="V188" i="4"/>
  <c r="W188" i="4" s="1"/>
  <c r="V300" i="4"/>
  <c r="Z26" i="4"/>
  <c r="Z27" i="4" s="1"/>
  <c r="BV13" i="9" s="1"/>
  <c r="Z60" i="4"/>
  <c r="Z61" i="4" s="1"/>
  <c r="BV25" i="9" s="1"/>
  <c r="Z91" i="4"/>
  <c r="Z92" i="4" s="1"/>
  <c r="BZ15" i="9" s="1"/>
  <c r="Z196" i="4"/>
  <c r="BV47" i="9" s="1"/>
  <c r="AA196" i="4"/>
  <c r="BW47" i="9" s="1"/>
  <c r="Z308" i="4"/>
  <c r="AA308" i="4"/>
  <c r="AD188" i="4"/>
  <c r="AE188" i="4"/>
  <c r="BW45" i="11" s="1"/>
  <c r="AD261" i="4"/>
  <c r="AE261" i="4"/>
  <c r="CA49" i="11" s="1"/>
  <c r="AE316" i="4"/>
  <c r="BW65" i="11" s="1"/>
  <c r="BV65" i="11"/>
  <c r="AH188" i="4"/>
  <c r="AI188" i="4"/>
  <c r="AH308" i="4"/>
  <c r="AI308" i="4"/>
  <c r="AM180" i="4"/>
  <c r="BW43" i="16" s="1"/>
  <c r="AM230" i="4"/>
  <c r="BW59" i="16" s="1"/>
  <c r="BV59" i="16"/>
  <c r="AM300" i="4"/>
  <c r="CA65" i="16" s="1"/>
  <c r="AQ180" i="4"/>
  <c r="BW43" i="17" s="1"/>
  <c r="AP180" i="4"/>
  <c r="BV43" i="17" s="1"/>
  <c r="AP308" i="4"/>
  <c r="F39" i="4"/>
  <c r="F40" i="4" s="1"/>
  <c r="BV18" i="2" s="1"/>
  <c r="F121" i="4"/>
  <c r="F122" i="4" s="1"/>
  <c r="BZ24" i="2" s="1"/>
  <c r="F290" i="4"/>
  <c r="F291" i="4" s="1"/>
  <c r="J290" i="4"/>
  <c r="N290" i="4"/>
  <c r="R208" i="4"/>
  <c r="R242" i="4"/>
  <c r="R273" i="4"/>
  <c r="V290" i="4"/>
  <c r="Z282" i="4"/>
  <c r="AD242" i="4"/>
  <c r="AD273" i="4"/>
  <c r="AH290" i="4"/>
  <c r="AL113" i="4"/>
  <c r="AL114" i="4" s="1"/>
  <c r="BZ22" i="16" s="1"/>
  <c r="AL242" i="4"/>
  <c r="AL243" i="4" s="1"/>
  <c r="AL273" i="4"/>
  <c r="B199" i="4"/>
  <c r="B191" i="4"/>
  <c r="B192" i="4" s="1"/>
  <c r="G23" i="15"/>
  <c r="B315" i="4"/>
  <c r="B316" i="4" s="1"/>
  <c r="B307" i="4"/>
  <c r="B299" i="4"/>
  <c r="B260" i="4"/>
  <c r="G8" i="15"/>
  <c r="F6" i="4"/>
  <c r="F142" i="4"/>
  <c r="F175" i="4"/>
  <c r="F176" i="4" s="1"/>
  <c r="F183" i="4"/>
  <c r="F184" i="4" s="1"/>
  <c r="F191" i="4"/>
  <c r="F192" i="4" s="1"/>
  <c r="F199" i="4"/>
  <c r="G56" i="4"/>
  <c r="BW23" i="2" s="1"/>
  <c r="BW57" i="2"/>
  <c r="F256" i="4"/>
  <c r="F264" i="4"/>
  <c r="F286" i="4"/>
  <c r="F287" i="4" s="1"/>
  <c r="G126" i="4"/>
  <c r="CA25" i="2" s="1"/>
  <c r="CA59" i="2"/>
  <c r="G21" i="15" s="1"/>
  <c r="F303" i="4"/>
  <c r="F311" i="4"/>
  <c r="F312" i="4" s="1"/>
  <c r="F319" i="4"/>
  <c r="F320" i="4" s="1"/>
  <c r="J175" i="4"/>
  <c r="J183" i="4"/>
  <c r="J191" i="4"/>
  <c r="J199" i="4"/>
  <c r="J256" i="4"/>
  <c r="J264" i="4"/>
  <c r="J303" i="4"/>
  <c r="J311" i="4"/>
  <c r="J319" i="4"/>
  <c r="N175" i="4"/>
  <c r="N183" i="4"/>
  <c r="N191" i="4"/>
  <c r="N199" i="4"/>
  <c r="N256" i="4"/>
  <c r="N264" i="4"/>
  <c r="N303" i="4"/>
  <c r="N311" i="4"/>
  <c r="N319" i="4"/>
  <c r="R175" i="4"/>
  <c r="R183" i="4"/>
  <c r="R191" i="4"/>
  <c r="R199" i="4"/>
  <c r="R256" i="4"/>
  <c r="R264" i="4"/>
  <c r="R303" i="4"/>
  <c r="R311" i="4"/>
  <c r="R319" i="4"/>
  <c r="V175" i="4"/>
  <c r="V183" i="4"/>
  <c r="V191" i="4"/>
  <c r="V199" i="4"/>
  <c r="V256" i="4"/>
  <c r="V264" i="4"/>
  <c r="V303" i="4"/>
  <c r="V311" i="4"/>
  <c r="V319" i="4"/>
  <c r="Z175" i="4"/>
  <c r="Z183" i="4"/>
  <c r="Z191" i="4"/>
  <c r="Z199" i="4"/>
  <c r="Z256" i="4"/>
  <c r="Z264" i="4"/>
  <c r="Z303" i="4"/>
  <c r="Z311" i="4"/>
  <c r="Z319" i="4"/>
  <c r="AD14" i="4"/>
  <c r="AD15" i="4" s="1"/>
  <c r="BV10" i="11" s="1"/>
  <c r="AD175" i="4"/>
  <c r="AD183" i="4"/>
  <c r="AD184" i="4" s="1"/>
  <c r="AD191" i="4"/>
  <c r="AD199" i="4"/>
  <c r="AD256" i="4"/>
  <c r="AD257" i="4" s="1"/>
  <c r="AD264" i="4"/>
  <c r="AD265" i="4" s="1"/>
  <c r="AD303" i="4"/>
  <c r="AD311" i="4"/>
  <c r="AD312" i="4" s="1"/>
  <c r="AD319" i="4"/>
  <c r="AH175" i="4"/>
  <c r="AH183" i="4"/>
  <c r="AH191" i="4"/>
  <c r="AH199" i="4"/>
  <c r="AH256" i="4"/>
  <c r="AH264" i="4"/>
  <c r="AH303" i="4"/>
  <c r="AH311" i="4"/>
  <c r="AH319" i="4"/>
  <c r="AL142" i="4"/>
  <c r="AL143" i="4" s="1"/>
  <c r="BV30" i="16" s="1"/>
  <c r="AL175" i="4"/>
  <c r="AL176" i="4" s="1"/>
  <c r="AL6" i="4" s="1"/>
  <c r="AL7" i="4" s="1"/>
  <c r="BV8" i="16" s="1"/>
  <c r="AL183" i="4"/>
  <c r="AL191" i="4"/>
  <c r="AL192" i="4" s="1"/>
  <c r="AL199" i="4"/>
  <c r="AL238" i="4"/>
  <c r="AL256" i="4"/>
  <c r="AL264" i="4"/>
  <c r="AL265" i="4" s="1"/>
  <c r="AL303" i="4"/>
  <c r="AL311" i="4"/>
  <c r="AL312" i="4" s="1"/>
  <c r="AL319" i="4"/>
  <c r="AP175" i="4"/>
  <c r="AP183" i="4"/>
  <c r="AP191" i="4"/>
  <c r="AP199" i="4"/>
  <c r="AP256" i="4"/>
  <c r="AP264" i="4"/>
  <c r="AP303" i="4"/>
  <c r="AP311" i="4"/>
  <c r="AP319" i="4"/>
  <c r="C19" i="15"/>
  <c r="F261" i="4"/>
  <c r="BZ49" i="2" s="1"/>
  <c r="G261" i="4"/>
  <c r="CA49" i="2" s="1"/>
  <c r="J180" i="4"/>
  <c r="J300" i="4"/>
  <c r="K300" i="4"/>
  <c r="CA65" i="5" s="1"/>
  <c r="N130" i="4"/>
  <c r="N131" i="4" s="1"/>
  <c r="BZ31" i="6" s="1"/>
  <c r="N146" i="4"/>
  <c r="N147" i="4" s="1"/>
  <c r="BV31" i="6" s="1"/>
  <c r="N180" i="4"/>
  <c r="O180" i="4"/>
  <c r="BW43" i="6" s="1"/>
  <c r="N230" i="4"/>
  <c r="O230" i="4"/>
  <c r="N261" i="4"/>
  <c r="BZ49" i="6" s="1"/>
  <c r="O261" i="4"/>
  <c r="CA49" i="6" s="1"/>
  <c r="N316" i="4"/>
  <c r="BV65" i="6" s="1"/>
  <c r="O316" i="4"/>
  <c r="BW65" i="6" s="1"/>
  <c r="R196" i="4"/>
  <c r="R300" i="4"/>
  <c r="BZ65" i="7" s="1"/>
  <c r="V180" i="4"/>
  <c r="V308" i="4"/>
  <c r="W308" i="4" s="1"/>
  <c r="Z10" i="4"/>
  <c r="Z180" i="4"/>
  <c r="BV43" i="9" s="1"/>
  <c r="AA180" i="4"/>
  <c r="BW43" i="9" s="1"/>
  <c r="Z300" i="4"/>
  <c r="BZ65" i="9" s="1"/>
  <c r="AA300" i="4"/>
  <c r="CA65" i="9" s="1"/>
  <c r="AE180" i="4"/>
  <c r="BW43" i="11" s="1"/>
  <c r="BV43" i="11"/>
  <c r="AE230" i="4"/>
  <c r="BW59" i="11" s="1"/>
  <c r="BV59" i="11"/>
  <c r="AD308" i="4"/>
  <c r="AE308" i="4"/>
  <c r="CA67" i="11" s="1"/>
  <c r="AH180" i="4"/>
  <c r="AI180" i="4"/>
  <c r="BW43" i="12" s="1"/>
  <c r="AH261" i="4"/>
  <c r="AH300" i="4"/>
  <c r="AI300" i="4"/>
  <c r="AL188" i="4"/>
  <c r="AM283" i="4"/>
  <c r="CA56" i="16" s="1"/>
  <c r="BZ56" i="16"/>
  <c r="AL308" i="4"/>
  <c r="AP196" i="4"/>
  <c r="BV47" i="17" s="1"/>
  <c r="AP316" i="4"/>
  <c r="C257" i="4"/>
  <c r="CA48" i="1" s="1"/>
  <c r="F282" i="4"/>
  <c r="J208" i="4"/>
  <c r="J242" i="4"/>
  <c r="J273" i="4"/>
  <c r="N282" i="4"/>
  <c r="R290" i="4"/>
  <c r="V282" i="4"/>
  <c r="Z208" i="4"/>
  <c r="Z242" i="4"/>
  <c r="Z273" i="4"/>
  <c r="AD282" i="4"/>
  <c r="AD283" i="4" s="1"/>
  <c r="AH208" i="4"/>
  <c r="AH242" i="4"/>
  <c r="AH273" i="4"/>
  <c r="AL73" i="4"/>
  <c r="AL290" i="4"/>
  <c r="AP208" i="4"/>
  <c r="AP242" i="4"/>
  <c r="AP273" i="4"/>
  <c r="AP282" i="4"/>
  <c r="AP290" i="4"/>
  <c r="B208" i="4"/>
  <c r="B286" i="4"/>
  <c r="B287" i="4" s="1"/>
  <c r="B277" i="4"/>
  <c r="B246" i="4"/>
  <c r="B247" i="4" s="1"/>
  <c r="B238" i="4"/>
  <c r="F117" i="4"/>
  <c r="F179" i="4"/>
  <c r="F195" i="4"/>
  <c r="F213" i="4"/>
  <c r="F229" i="4"/>
  <c r="F239" i="4"/>
  <c r="G239" i="4"/>
  <c r="CA42" i="2" s="1"/>
  <c r="F247" i="4"/>
  <c r="G247" i="4"/>
  <c r="CA44" i="2" s="1"/>
  <c r="G100" i="4"/>
  <c r="CA17" i="2" s="1"/>
  <c r="CA51" i="2"/>
  <c r="G278" i="4"/>
  <c r="BZ54" i="2"/>
  <c r="F299" i="4"/>
  <c r="F315" i="4"/>
  <c r="F316" i="4" s="1"/>
  <c r="J117" i="4"/>
  <c r="J118" i="4" s="1"/>
  <c r="BZ23" i="5" s="1"/>
  <c r="J213" i="4"/>
  <c r="K213" i="4"/>
  <c r="BW53" i="5" s="1"/>
  <c r="J239" i="4"/>
  <c r="BZ42" i="5" s="1"/>
  <c r="K239" i="4"/>
  <c r="CA42" i="5" s="1"/>
  <c r="J247" i="4"/>
  <c r="K247" i="4"/>
  <c r="J278" i="4"/>
  <c r="K278" i="4"/>
  <c r="J287" i="4"/>
  <c r="BZ57" i="5" s="1"/>
  <c r="K287" i="4"/>
  <c r="CA57" i="5" s="1"/>
  <c r="N108" i="4"/>
  <c r="N213" i="4"/>
  <c r="O213" i="4"/>
  <c r="N239" i="4"/>
  <c r="BZ42" i="6" s="1"/>
  <c r="O239" i="4"/>
  <c r="CA42" i="6" s="1"/>
  <c r="N247" i="4"/>
  <c r="O247" i="4"/>
  <c r="N278" i="4"/>
  <c r="BZ54" i="6" s="1"/>
  <c r="O278" i="4"/>
  <c r="CA54" i="6" s="1"/>
  <c r="N287" i="4"/>
  <c r="O287" i="4"/>
  <c r="CA57" i="6" s="1"/>
  <c r="R213" i="4"/>
  <c r="R239" i="4"/>
  <c r="BZ42" i="7" s="1"/>
  <c r="R247" i="4"/>
  <c r="R278" i="4"/>
  <c r="BZ54" i="7" s="1"/>
  <c r="R287" i="4"/>
  <c r="V117" i="4"/>
  <c r="V118" i="4" s="1"/>
  <c r="BZ23" i="8" s="1"/>
  <c r="V213" i="4"/>
  <c r="W213" i="4"/>
  <c r="BW53" i="8" s="1"/>
  <c r="V239" i="4"/>
  <c r="W239" i="4"/>
  <c r="V247" i="4"/>
  <c r="W247" i="4"/>
  <c r="CA44" i="8" s="1"/>
  <c r="V278" i="4"/>
  <c r="V287" i="4"/>
  <c r="BZ57" i="8" s="1"/>
  <c r="W287" i="4"/>
  <c r="Z77" i="4"/>
  <c r="Z78" i="4" s="1"/>
  <c r="BZ10" i="9" s="1"/>
  <c r="Z117" i="4"/>
  <c r="Z213" i="4"/>
  <c r="BV53" i="9" s="1"/>
  <c r="AA213" i="4"/>
  <c r="BW53" i="9" s="1"/>
  <c r="Z239" i="4"/>
  <c r="AA239" i="4"/>
  <c r="CA42" i="9" s="1"/>
  <c r="Z247" i="4"/>
  <c r="BZ44" i="9" s="1"/>
  <c r="AA247" i="4"/>
  <c r="CA44" i="9" s="1"/>
  <c r="Z278" i="4"/>
  <c r="BZ54" i="9" s="1"/>
  <c r="AA278" i="4"/>
  <c r="CA54" i="9" s="1"/>
  <c r="Z287" i="4"/>
  <c r="BZ57" i="9" s="1"/>
  <c r="AA287" i="4"/>
  <c r="CA57" i="9" s="1"/>
  <c r="AE213" i="4"/>
  <c r="BW53" i="11" s="1"/>
  <c r="BV53" i="11"/>
  <c r="AE239" i="4"/>
  <c r="BZ42" i="11"/>
  <c r="AE247" i="4"/>
  <c r="CA44" i="11" s="1"/>
  <c r="BZ44" i="11"/>
  <c r="AE100" i="4"/>
  <c r="CA17" i="11" s="1"/>
  <c r="CA51" i="11"/>
  <c r="AD278" i="4"/>
  <c r="AE278" i="4"/>
  <c r="CA54" i="11" s="1"/>
  <c r="AD287" i="4"/>
  <c r="AE287" i="4"/>
  <c r="CA57" i="11" s="1"/>
  <c r="AI213" i="4"/>
  <c r="BW53" i="12" s="1"/>
  <c r="AH213" i="4"/>
  <c r="AH239" i="4"/>
  <c r="AI239" i="4" s="1"/>
  <c r="AI247" i="4"/>
  <c r="CA44" i="12" s="1"/>
  <c r="AH247" i="4"/>
  <c r="AH277" i="4"/>
  <c r="AH286" i="4"/>
  <c r="AL43" i="4"/>
  <c r="AL44" i="4" s="1"/>
  <c r="BV19" i="16" s="1"/>
  <c r="AL77" i="4"/>
  <c r="AL78" i="4" s="1"/>
  <c r="BZ10" i="16" s="1"/>
  <c r="AM35" i="4"/>
  <c r="BW16" i="16" s="1"/>
  <c r="BW50" i="16"/>
  <c r="C12" i="15" s="1"/>
  <c r="AM213" i="4"/>
  <c r="BW53" i="16" s="1"/>
  <c r="BV53" i="16"/>
  <c r="AM247" i="4"/>
  <c r="CA44" i="16" s="1"/>
  <c r="BZ44" i="16"/>
  <c r="AL260" i="4"/>
  <c r="AL261" i="4" s="1"/>
  <c r="AL91" i="4" s="1"/>
  <c r="AL92" i="4" s="1"/>
  <c r="BZ15" i="16" s="1"/>
  <c r="AM100" i="4"/>
  <c r="CA17" i="16" s="1"/>
  <c r="CA51" i="16"/>
  <c r="AL277" i="4"/>
  <c r="AL278" i="4" s="1"/>
  <c r="AL286" i="4"/>
  <c r="AM155" i="4"/>
  <c r="BW33" i="16" s="1"/>
  <c r="BW67" i="16"/>
  <c r="C29" i="15" s="1"/>
  <c r="AP213" i="4"/>
  <c r="AP43" i="4" s="1"/>
  <c r="AP239" i="4"/>
  <c r="AQ239" i="4" s="1"/>
  <c r="CA42" i="17" s="1"/>
  <c r="AP246" i="4"/>
  <c r="AP277" i="4"/>
  <c r="AP286" i="4"/>
  <c r="AE44" i="4"/>
  <c r="BW19" i="11" s="1"/>
  <c r="AP176" i="4"/>
  <c r="AQ176" i="4" s="1"/>
  <c r="BW42" i="17" s="1"/>
  <c r="AE27" i="4"/>
  <c r="BW13" i="11" s="1"/>
  <c r="AE131" i="4"/>
  <c r="CA31" i="11" s="1"/>
  <c r="K118" i="4"/>
  <c r="CA23" i="5" s="1"/>
  <c r="AE78" i="4"/>
  <c r="CA10" i="11" s="1"/>
  <c r="AM44" i="4"/>
  <c r="BW19" i="16" s="1"/>
  <c r="G19" i="4"/>
  <c r="BW11" i="2" s="1"/>
  <c r="BV11" i="2"/>
  <c r="AA27" i="4"/>
  <c r="BW13" i="9" s="1"/>
  <c r="AE61" i="4"/>
  <c r="BW25" i="11" s="1"/>
  <c r="BV25" i="11"/>
  <c r="AE11" i="4"/>
  <c r="BW9" i="11" s="1"/>
  <c r="C274" i="4"/>
  <c r="CA53" i="1" s="1"/>
  <c r="BZ53" i="1"/>
  <c r="C192" i="4"/>
  <c r="BW46" i="1" s="1"/>
  <c r="BV46" i="1"/>
  <c r="C243" i="4"/>
  <c r="CA43" i="1" s="1"/>
  <c r="BZ43" i="1"/>
  <c r="C304" i="4"/>
  <c r="CA66" i="1" s="1"/>
  <c r="BZ66" i="1"/>
  <c r="C287" i="4"/>
  <c r="CA57" i="1" s="1"/>
  <c r="BZ57" i="1"/>
  <c r="C312" i="4"/>
  <c r="BW64" i="1" s="1"/>
  <c r="BV64" i="1"/>
  <c r="C247" i="4"/>
  <c r="CA44" i="1" s="1"/>
  <c r="BZ44" i="1"/>
  <c r="C196" i="4"/>
  <c r="BW47" i="1" s="1"/>
  <c r="BV47" i="1"/>
  <c r="C188" i="4"/>
  <c r="BW45" i="1" s="1"/>
  <c r="BV45" i="1"/>
  <c r="C265" i="4"/>
  <c r="CA50" i="1" s="1"/>
  <c r="BZ50" i="1"/>
  <c r="C316" i="4"/>
  <c r="BW65" i="1" s="1"/>
  <c r="BV65" i="1"/>
  <c r="C291" i="4"/>
  <c r="CA58" i="1" s="1"/>
  <c r="BZ58" i="1"/>
  <c r="C213" i="4"/>
  <c r="BW53" i="1" s="1"/>
  <c r="BV53" i="1"/>
  <c r="C230" i="4"/>
  <c r="BW59" i="1" s="1"/>
  <c r="BV59" i="1"/>
  <c r="C320" i="4"/>
  <c r="BW66" i="1" s="1"/>
  <c r="BV66" i="1"/>
  <c r="O147" i="4" l="1"/>
  <c r="BW31" i="6" s="1"/>
  <c r="AE147" i="4"/>
  <c r="BW31" i="11" s="1"/>
  <c r="AL61" i="4"/>
  <c r="BV25" i="16" s="1"/>
  <c r="AM114" i="4"/>
  <c r="CA22" i="16" s="1"/>
  <c r="G13" i="15"/>
  <c r="AL130" i="4"/>
  <c r="AQ188" i="4"/>
  <c r="BW45" i="17" s="1"/>
  <c r="AM78" i="4"/>
  <c r="CA10" i="16" s="1"/>
  <c r="BV43" i="16"/>
  <c r="O19" i="4"/>
  <c r="BW11" i="6" s="1"/>
  <c r="AA92" i="4"/>
  <c r="CA15" i="9" s="1"/>
  <c r="AA78" i="4"/>
  <c r="CA10" i="9" s="1"/>
  <c r="AM11" i="4"/>
  <c r="BW9" i="16" s="1"/>
  <c r="AP44" i="4"/>
  <c r="BV19" i="17" s="1"/>
  <c r="Z11" i="4"/>
  <c r="BV9" i="9" s="1"/>
  <c r="AP265" i="4"/>
  <c r="AQ265" i="4" s="1"/>
  <c r="CA50" i="17" s="1"/>
  <c r="G192" i="4"/>
  <c r="BW46" i="2" s="1"/>
  <c r="BV46" i="2"/>
  <c r="F22" i="4"/>
  <c r="B308" i="4"/>
  <c r="BZ67" i="1" s="1"/>
  <c r="AH291" i="4"/>
  <c r="AP247" i="4"/>
  <c r="AQ247" i="4"/>
  <c r="CA44" i="17" s="1"/>
  <c r="Z118" i="4"/>
  <c r="BZ23" i="9" s="1"/>
  <c r="BZ57" i="7"/>
  <c r="S287" i="4"/>
  <c r="CA57" i="7" s="1"/>
  <c r="R117" i="4"/>
  <c r="R43" i="4"/>
  <c r="R44" i="4" s="1"/>
  <c r="BV19" i="7" s="1"/>
  <c r="BV53" i="7"/>
  <c r="S213" i="4"/>
  <c r="CA44" i="5"/>
  <c r="AP243" i="4"/>
  <c r="AQ243" i="4" s="1"/>
  <c r="CA43" i="17" s="1"/>
  <c r="AP146" i="4"/>
  <c r="AP147" i="4" s="1"/>
  <c r="BV31" i="17" s="1"/>
  <c r="BV65" i="17"/>
  <c r="AQ316" i="4"/>
  <c r="CA65" i="12"/>
  <c r="CA67" i="8"/>
  <c r="AL304" i="4"/>
  <c r="AL200" i="4"/>
  <c r="AM200" i="4" s="1"/>
  <c r="BW48" i="16" s="1"/>
  <c r="Z265" i="4"/>
  <c r="Z184" i="4"/>
  <c r="AA184" i="4" s="1"/>
  <c r="BW44" i="9" s="1"/>
  <c r="R274" i="4"/>
  <c r="V130" i="4"/>
  <c r="V131" i="4" s="1"/>
  <c r="BZ31" i="8" s="1"/>
  <c r="BZ65" i="8"/>
  <c r="W300" i="4"/>
  <c r="BV59" i="7"/>
  <c r="S230" i="4"/>
  <c r="BW59" i="7" s="1"/>
  <c r="N26" i="4"/>
  <c r="N27" i="4" s="1"/>
  <c r="BV13" i="6" s="1"/>
  <c r="BV47" i="6"/>
  <c r="O196" i="4"/>
  <c r="F138" i="4"/>
  <c r="BZ67" i="2"/>
  <c r="G308" i="4"/>
  <c r="CA67" i="2" s="1"/>
  <c r="J283" i="4"/>
  <c r="K283" i="4"/>
  <c r="BW59" i="9"/>
  <c r="AA61" i="4"/>
  <c r="BW25" i="9" s="1"/>
  <c r="Z147" i="4"/>
  <c r="BV31" i="9" s="1"/>
  <c r="N139" i="4"/>
  <c r="BZ33" i="6" s="1"/>
  <c r="AE312" i="4"/>
  <c r="BW64" i="11" s="1"/>
  <c r="BV64" i="11"/>
  <c r="AD142" i="4"/>
  <c r="R192" i="4"/>
  <c r="F7" i="4"/>
  <c r="BV8" i="2" s="1"/>
  <c r="B200" i="4"/>
  <c r="BV48" i="1" s="1"/>
  <c r="CA44" i="6"/>
  <c r="BW53" i="6"/>
  <c r="B278" i="4"/>
  <c r="BZ54" i="1" s="1"/>
  <c r="C278" i="4"/>
  <c r="CA54" i="1" s="1"/>
  <c r="N283" i="4"/>
  <c r="O283" i="4"/>
  <c r="AL18" i="4"/>
  <c r="BV45" i="16"/>
  <c r="AM188" i="4"/>
  <c r="BW45" i="16" s="1"/>
  <c r="V10" i="4"/>
  <c r="BV43" i="8"/>
  <c r="W180" i="4"/>
  <c r="BW43" i="8" s="1"/>
  <c r="AH312" i="4"/>
  <c r="AI312" i="4"/>
  <c r="BW64" i="12" s="1"/>
  <c r="AH200" i="4"/>
  <c r="AI200" i="4"/>
  <c r="BW48" i="12" s="1"/>
  <c r="V304" i="4"/>
  <c r="W304" i="4"/>
  <c r="CA66" i="8" s="1"/>
  <c r="V192" i="4"/>
  <c r="W192" i="4"/>
  <c r="BW46" i="8" s="1"/>
  <c r="N312" i="4"/>
  <c r="O312" i="4"/>
  <c r="BW64" i="6" s="1"/>
  <c r="N200" i="4"/>
  <c r="O200" i="4"/>
  <c r="BW48" i="6" s="1"/>
  <c r="BW45" i="12"/>
  <c r="CA67" i="9"/>
  <c r="BW45" i="8"/>
  <c r="J60" i="4"/>
  <c r="J61" i="4" s="1"/>
  <c r="BV25" i="5" s="1"/>
  <c r="BV59" i="5"/>
  <c r="K230" i="4"/>
  <c r="N274" i="4"/>
  <c r="O274" i="4" s="1"/>
  <c r="CA53" i="6" s="1"/>
  <c r="AM278" i="4"/>
  <c r="CA54" i="16" s="1"/>
  <c r="BZ54" i="16"/>
  <c r="AL108" i="4"/>
  <c r="CA42" i="12"/>
  <c r="G316" i="4"/>
  <c r="BW65" i="2" s="1"/>
  <c r="BV65" i="2"/>
  <c r="F146" i="4"/>
  <c r="AL74" i="4"/>
  <c r="BZ9" i="16" s="1"/>
  <c r="R26" i="4"/>
  <c r="R27" i="4" s="1"/>
  <c r="BV13" i="7" s="1"/>
  <c r="BV47" i="7"/>
  <c r="S196" i="4"/>
  <c r="AP184" i="4"/>
  <c r="AQ184" i="4"/>
  <c r="BW44" i="17" s="1"/>
  <c r="AD200" i="4"/>
  <c r="AE200" i="4"/>
  <c r="BW48" i="11" s="1"/>
  <c r="R304" i="4"/>
  <c r="S304" i="4"/>
  <c r="CA66" i="7" s="1"/>
  <c r="F257" i="4"/>
  <c r="G257" i="4"/>
  <c r="CA48" i="2" s="1"/>
  <c r="BV53" i="17"/>
  <c r="AQ213" i="4"/>
  <c r="BW53" i="17" s="1"/>
  <c r="CA57" i="8"/>
  <c r="W118" i="4"/>
  <c r="CA23" i="8" s="1"/>
  <c r="R77" i="4"/>
  <c r="R78" i="4" s="1"/>
  <c r="BZ10" i="7" s="1"/>
  <c r="BZ44" i="7"/>
  <c r="S247" i="4"/>
  <c r="BV53" i="2"/>
  <c r="B15" i="15" s="1"/>
  <c r="G213" i="4"/>
  <c r="BW53" i="2" s="1"/>
  <c r="F43" i="4"/>
  <c r="AH209" i="4"/>
  <c r="AI209" i="4"/>
  <c r="BW52" i="12" s="1"/>
  <c r="Z209" i="4"/>
  <c r="AA209" i="4"/>
  <c r="BW52" i="9" s="1"/>
  <c r="AL138" i="4"/>
  <c r="BZ67" i="16"/>
  <c r="AM308" i="4"/>
  <c r="CA67" i="16" s="1"/>
  <c r="J320" i="4"/>
  <c r="J257" i="4"/>
  <c r="K257" i="4" s="1"/>
  <c r="J176" i="4"/>
  <c r="F143" i="4"/>
  <c r="BV30" i="2" s="1"/>
  <c r="Z283" i="4"/>
  <c r="AP138" i="4"/>
  <c r="BZ67" i="17"/>
  <c r="AQ308" i="4"/>
  <c r="CA67" i="17" s="1"/>
  <c r="BZ67" i="7"/>
  <c r="S308" i="4"/>
  <c r="CA67" i="7" s="1"/>
  <c r="R138" i="4"/>
  <c r="R60" i="4"/>
  <c r="J146" i="4"/>
  <c r="BV65" i="5"/>
  <c r="K316" i="4"/>
  <c r="BW65" i="5" s="1"/>
  <c r="V243" i="4"/>
  <c r="AH60" i="4"/>
  <c r="BV59" i="12"/>
  <c r="AI230" i="4"/>
  <c r="BW59" i="12" s="1"/>
  <c r="BW47" i="8"/>
  <c r="J26" i="4"/>
  <c r="J27" i="4" s="1"/>
  <c r="BV13" i="5" s="1"/>
  <c r="BV47" i="5"/>
  <c r="K196" i="4"/>
  <c r="AH287" i="4"/>
  <c r="AI287" i="4" s="1"/>
  <c r="CA57" i="12" s="1"/>
  <c r="AD108" i="4"/>
  <c r="BZ54" i="11"/>
  <c r="Z69" i="4"/>
  <c r="BZ42" i="9"/>
  <c r="Z108" i="4"/>
  <c r="V77" i="4"/>
  <c r="BZ44" i="8"/>
  <c r="V43" i="4"/>
  <c r="BV53" i="8"/>
  <c r="S278" i="4"/>
  <c r="CA54" i="7" s="1"/>
  <c r="S239" i="4"/>
  <c r="CA42" i="7" s="1"/>
  <c r="N117" i="4"/>
  <c r="BZ57" i="6"/>
  <c r="N77" i="4"/>
  <c r="N78" i="4" s="1"/>
  <c r="BZ10" i="6" s="1"/>
  <c r="BZ44" i="6"/>
  <c r="N43" i="4"/>
  <c r="N44" i="4" s="1"/>
  <c r="BV19" i="6" s="1"/>
  <c r="BV53" i="6"/>
  <c r="J77" i="4"/>
  <c r="J78" i="4" s="1"/>
  <c r="BZ10" i="5" s="1"/>
  <c r="BZ44" i="5"/>
  <c r="J43" i="4"/>
  <c r="BV53" i="5"/>
  <c r="F300" i="4"/>
  <c r="G300" i="4"/>
  <c r="CA65" i="2" s="1"/>
  <c r="F69" i="4"/>
  <c r="BZ42" i="2"/>
  <c r="F196" i="4"/>
  <c r="G196" i="4"/>
  <c r="BW47" i="2" s="1"/>
  <c r="B239" i="4"/>
  <c r="BZ42" i="1" s="1"/>
  <c r="C239" i="4"/>
  <c r="CA42" i="1" s="1"/>
  <c r="AP291" i="4"/>
  <c r="AP209" i="4"/>
  <c r="AQ209" i="4" s="1"/>
  <c r="AE283" i="4"/>
  <c r="CA56" i="11" s="1"/>
  <c r="BZ56" i="11"/>
  <c r="J274" i="4"/>
  <c r="K274" i="4"/>
  <c r="CA53" i="5" s="1"/>
  <c r="F283" i="4"/>
  <c r="G283" i="4"/>
  <c r="CA56" i="2" s="1"/>
  <c r="AQ196" i="4"/>
  <c r="BW47" i="17" s="1"/>
  <c r="AH130" i="4"/>
  <c r="AH131" i="4" s="1"/>
  <c r="BZ31" i="12" s="1"/>
  <c r="BZ65" i="12"/>
  <c r="AH10" i="4"/>
  <c r="BV43" i="12"/>
  <c r="S300" i="4"/>
  <c r="CA65" i="7" s="1"/>
  <c r="N10" i="4"/>
  <c r="BV43" i="6"/>
  <c r="J130" i="4"/>
  <c r="BZ65" i="5"/>
  <c r="AP320" i="4"/>
  <c r="AQ320" i="4" s="1"/>
  <c r="BW66" i="17" s="1"/>
  <c r="AP257" i="4"/>
  <c r="AQ257" i="4" s="1"/>
  <c r="CA48" i="17" s="1"/>
  <c r="AM265" i="4"/>
  <c r="CA50" i="16" s="1"/>
  <c r="BZ50" i="16"/>
  <c r="AM192" i="4"/>
  <c r="BW46" i="16" s="1"/>
  <c r="BV46" i="16"/>
  <c r="AL22" i="4"/>
  <c r="AH304" i="4"/>
  <c r="AI304" i="4" s="1"/>
  <c r="CA66" i="12" s="1"/>
  <c r="AH192" i="4"/>
  <c r="AD304" i="4"/>
  <c r="AE304" i="4" s="1"/>
  <c r="CA66" i="11" s="1"/>
  <c r="AE192" i="4"/>
  <c r="BW46" i="11" s="1"/>
  <c r="AD192" i="4"/>
  <c r="Z320" i="4"/>
  <c r="AA320" i="4" s="1"/>
  <c r="Z257" i="4"/>
  <c r="Z176" i="4"/>
  <c r="AA176" i="4" s="1"/>
  <c r="BW42" i="9" s="1"/>
  <c r="V265" i="4"/>
  <c r="V184" i="4"/>
  <c r="W184" i="4" s="1"/>
  <c r="BW44" i="8" s="1"/>
  <c r="R265" i="4"/>
  <c r="R184" i="4"/>
  <c r="S184" i="4" s="1"/>
  <c r="BW44" i="7" s="1"/>
  <c r="N304" i="4"/>
  <c r="N192" i="4"/>
  <c r="O192" i="4" s="1"/>
  <c r="BW46" i="6" s="1"/>
  <c r="J312" i="4"/>
  <c r="J200" i="4"/>
  <c r="K200" i="4" s="1"/>
  <c r="BW48" i="5" s="1"/>
  <c r="G320" i="4"/>
  <c r="BW66" i="2" s="1"/>
  <c r="BV66" i="2"/>
  <c r="G184" i="4"/>
  <c r="BW44" i="2" s="1"/>
  <c r="BV44" i="2"/>
  <c r="AL274" i="4"/>
  <c r="AD274" i="4"/>
  <c r="AE274" i="4" s="1"/>
  <c r="CA53" i="11" s="1"/>
  <c r="R243" i="4"/>
  <c r="AH18" i="4"/>
  <c r="AH19" i="4" s="1"/>
  <c r="BV11" i="12" s="1"/>
  <c r="BV45" i="12"/>
  <c r="AD91" i="4"/>
  <c r="BZ49" i="11"/>
  <c r="Z138" i="4"/>
  <c r="Z139" i="4" s="1"/>
  <c r="BZ33" i="9" s="1"/>
  <c r="BZ67" i="9"/>
  <c r="S261" i="4"/>
  <c r="CA49" i="7" s="1"/>
  <c r="O300" i="4"/>
  <c r="N91" i="4"/>
  <c r="BW45" i="5"/>
  <c r="C7" i="15" s="1"/>
  <c r="AH283" i="4"/>
  <c r="AD209" i="4"/>
  <c r="AE209" i="4"/>
  <c r="BW52" i="11" s="1"/>
  <c r="V209" i="4"/>
  <c r="W209" i="4"/>
  <c r="N243" i="4"/>
  <c r="O243" i="4"/>
  <c r="CA43" i="6" s="1"/>
  <c r="F274" i="4"/>
  <c r="G274" i="4"/>
  <c r="CA53" i="2" s="1"/>
  <c r="AP91" i="4"/>
  <c r="BZ49" i="17"/>
  <c r="AP18" i="4"/>
  <c r="BV45" i="17"/>
  <c r="AL26" i="4"/>
  <c r="BV47" i="16"/>
  <c r="Z130" i="4"/>
  <c r="BZ49" i="8"/>
  <c r="V26" i="4"/>
  <c r="V27" i="4" s="1"/>
  <c r="BV13" i="8" s="1"/>
  <c r="BV47" i="8"/>
  <c r="K308" i="4"/>
  <c r="CA67" i="5" s="1"/>
  <c r="J138" i="4"/>
  <c r="AP287" i="4"/>
  <c r="AP69" i="4"/>
  <c r="BZ42" i="17"/>
  <c r="AH278" i="4"/>
  <c r="AH69" i="4"/>
  <c r="AH70" i="4" s="1"/>
  <c r="BZ8" i="12" s="1"/>
  <c r="BZ42" i="12"/>
  <c r="BZ54" i="8"/>
  <c r="CA42" i="8"/>
  <c r="R108" i="4"/>
  <c r="N109" i="4"/>
  <c r="BZ20" i="6" s="1"/>
  <c r="CA54" i="5"/>
  <c r="F230" i="4"/>
  <c r="G230" i="4"/>
  <c r="BW59" i="2" s="1"/>
  <c r="F180" i="4"/>
  <c r="G180" i="4"/>
  <c r="BW43" i="2" s="1"/>
  <c r="AP283" i="4"/>
  <c r="AQ283" i="4"/>
  <c r="CA56" i="17" s="1"/>
  <c r="AL291" i="4"/>
  <c r="AM291" i="4"/>
  <c r="CA58" i="16" s="1"/>
  <c r="AH274" i="4"/>
  <c r="AI274" i="4"/>
  <c r="Z274" i="4"/>
  <c r="AA274" i="4"/>
  <c r="V283" i="4"/>
  <c r="W283" i="4"/>
  <c r="J243" i="4"/>
  <c r="K243" i="4"/>
  <c r="AH91" i="4"/>
  <c r="BZ49" i="12"/>
  <c r="V138" i="4"/>
  <c r="V139" i="4" s="1"/>
  <c r="BZ33" i="8" s="1"/>
  <c r="BZ67" i="8"/>
  <c r="BW59" i="6"/>
  <c r="J10" i="4"/>
  <c r="BV43" i="5"/>
  <c r="AP312" i="4"/>
  <c r="AQ312" i="4" s="1"/>
  <c r="BW64" i="17" s="1"/>
  <c r="AP200" i="4"/>
  <c r="AL320" i="4"/>
  <c r="AM320" i="4" s="1"/>
  <c r="BW66" i="16" s="1"/>
  <c r="AL257" i="4"/>
  <c r="AL184" i="4"/>
  <c r="AM184" i="4" s="1"/>
  <c r="BW44" i="16" s="1"/>
  <c r="AI265" i="4"/>
  <c r="CA50" i="12" s="1"/>
  <c r="AH265" i="4"/>
  <c r="AH184" i="4"/>
  <c r="AI184" i="4" s="1"/>
  <c r="BW44" i="12" s="1"/>
  <c r="AE265" i="4"/>
  <c r="CA50" i="11" s="1"/>
  <c r="BZ50" i="11"/>
  <c r="AE184" i="4"/>
  <c r="BV44" i="11"/>
  <c r="AD95" i="4"/>
  <c r="Z312" i="4"/>
  <c r="AA312" i="4"/>
  <c r="BW64" i="9" s="1"/>
  <c r="Z200" i="4"/>
  <c r="V320" i="4"/>
  <c r="W320" i="4"/>
  <c r="BW66" i="8" s="1"/>
  <c r="V257" i="4"/>
  <c r="W257" i="4"/>
  <c r="V176" i="4"/>
  <c r="R320" i="4"/>
  <c r="S320" i="4"/>
  <c r="BW66" i="7" s="1"/>
  <c r="R257" i="4"/>
  <c r="S257" i="4"/>
  <c r="CA48" i="7" s="1"/>
  <c r="R176" i="4"/>
  <c r="S176" i="4"/>
  <c r="BW42" i="7" s="1"/>
  <c r="N265" i="4"/>
  <c r="O265" i="4"/>
  <c r="N184" i="4"/>
  <c r="O184" i="4" s="1"/>
  <c r="BW44" i="6" s="1"/>
  <c r="J304" i="4"/>
  <c r="K304" i="4"/>
  <c r="CA66" i="5" s="1"/>
  <c r="J192" i="4"/>
  <c r="K192" i="4"/>
  <c r="BW46" i="5" s="1"/>
  <c r="G312" i="4"/>
  <c r="BW64" i="2" s="1"/>
  <c r="BV64" i="2"/>
  <c r="G287" i="4"/>
  <c r="CA57" i="2" s="1"/>
  <c r="BZ57" i="2"/>
  <c r="G176" i="4"/>
  <c r="BW42" i="2" s="1"/>
  <c r="BV42" i="2"/>
  <c r="B261" i="4"/>
  <c r="BZ49" i="1" s="1"/>
  <c r="C261" i="4"/>
  <c r="CA49" i="1" s="1"/>
  <c r="AM243" i="4"/>
  <c r="CA43" i="16" s="1"/>
  <c r="BZ43" i="16"/>
  <c r="AD243" i="4"/>
  <c r="AE243" i="4"/>
  <c r="CA43" i="11" s="1"/>
  <c r="R209" i="4"/>
  <c r="S209" i="4"/>
  <c r="BW52" i="7" s="1"/>
  <c r="N291" i="4"/>
  <c r="O291" i="4"/>
  <c r="CA58" i="6" s="1"/>
  <c r="J291" i="4"/>
  <c r="K291" i="4"/>
  <c r="CA58" i="5" s="1"/>
  <c r="CA67" i="12"/>
  <c r="V18" i="4"/>
  <c r="V19" i="4" s="1"/>
  <c r="BV11" i="8" s="1"/>
  <c r="BV45" i="8"/>
  <c r="R10" i="4"/>
  <c r="BV43" i="7"/>
  <c r="J91" i="4"/>
  <c r="BZ49" i="5"/>
  <c r="J18" i="4"/>
  <c r="J19" i="4" s="1"/>
  <c r="BV11" i="5" s="1"/>
  <c r="BV45" i="5"/>
  <c r="B7" i="15" s="1"/>
  <c r="AL209" i="4"/>
  <c r="AD291" i="4"/>
  <c r="AE291" i="4"/>
  <c r="CA58" i="11" s="1"/>
  <c r="Z291" i="4"/>
  <c r="AA291" i="4"/>
  <c r="R283" i="4"/>
  <c r="S283" i="4"/>
  <c r="CA56" i="7" s="1"/>
  <c r="N209" i="4"/>
  <c r="O209" i="4"/>
  <c r="BW52" i="6" s="1"/>
  <c r="F243" i="4"/>
  <c r="G243" i="4"/>
  <c r="CA43" i="2" s="1"/>
  <c r="AL146" i="4"/>
  <c r="BV65" i="16"/>
  <c r="BW65" i="12"/>
  <c r="AH26" i="4"/>
  <c r="BV47" i="12"/>
  <c r="V146" i="4"/>
  <c r="BV65" i="8"/>
  <c r="B27" i="15" s="1"/>
  <c r="BW59" i="8"/>
  <c r="BW65" i="7"/>
  <c r="R91" i="4"/>
  <c r="AP278" i="4"/>
  <c r="AQ278" i="4" s="1"/>
  <c r="CA54" i="17" s="1"/>
  <c r="AL287" i="4"/>
  <c r="AM287" i="4" s="1"/>
  <c r="CA57" i="16" s="1"/>
  <c r="AM261" i="4"/>
  <c r="BZ49" i="16"/>
  <c r="AH77" i="4"/>
  <c r="BZ44" i="12"/>
  <c r="AH43" i="4"/>
  <c r="BV53" i="12"/>
  <c r="AD117" i="4"/>
  <c r="BZ57" i="11"/>
  <c r="CA42" i="11"/>
  <c r="AE70" i="4"/>
  <c r="CA8" i="11" s="1"/>
  <c r="Z43" i="4"/>
  <c r="W278" i="4"/>
  <c r="CA54" i="8" s="1"/>
  <c r="V69" i="4"/>
  <c r="V70" i="4" s="1"/>
  <c r="BZ8" i="8" s="1"/>
  <c r="BZ42" i="8"/>
  <c r="R69" i="4"/>
  <c r="N69" i="4"/>
  <c r="J108" i="4"/>
  <c r="J109" i="4" s="1"/>
  <c r="BZ20" i="5" s="1"/>
  <c r="BZ54" i="5"/>
  <c r="J69" i="4"/>
  <c r="CA54" i="2"/>
  <c r="G109" i="4"/>
  <c r="CA20" i="2" s="1"/>
  <c r="F77" i="4"/>
  <c r="BZ44" i="2"/>
  <c r="F118" i="4"/>
  <c r="BZ23" i="2" s="1"/>
  <c r="B209" i="4"/>
  <c r="BV52" i="1" s="1"/>
  <c r="AP274" i="4"/>
  <c r="AI243" i="4"/>
  <c r="CA43" i="12" s="1"/>
  <c r="AH243" i="4"/>
  <c r="Z243" i="4"/>
  <c r="R291" i="4"/>
  <c r="S291" i="4" s="1"/>
  <c r="CA58" i="7" s="1"/>
  <c r="J209" i="4"/>
  <c r="AI261" i="4"/>
  <c r="CA49" i="12" s="1"/>
  <c r="AD138" i="4"/>
  <c r="BZ67" i="11"/>
  <c r="N60" i="4"/>
  <c r="N61" i="4" s="1"/>
  <c r="BV25" i="6" s="1"/>
  <c r="BV59" i="6"/>
  <c r="K180" i="4"/>
  <c r="BW43" i="5" s="1"/>
  <c r="F91" i="4"/>
  <c r="AP304" i="4"/>
  <c r="AQ304" i="4" s="1"/>
  <c r="CA66" i="17" s="1"/>
  <c r="AP192" i="4"/>
  <c r="AQ192" i="4" s="1"/>
  <c r="AM312" i="4"/>
  <c r="BV64" i="16"/>
  <c r="AL239" i="4"/>
  <c r="AM239" i="4" s="1"/>
  <c r="CA42" i="16" s="1"/>
  <c r="AM176" i="4"/>
  <c r="BV42" i="16"/>
  <c r="AL95" i="4"/>
  <c r="AH320" i="4"/>
  <c r="AH257" i="4"/>
  <c r="AI257" i="4" s="1"/>
  <c r="AH176" i="4"/>
  <c r="AD320" i="4"/>
  <c r="AE320" i="4" s="1"/>
  <c r="BW66" i="11" s="1"/>
  <c r="AE257" i="4"/>
  <c r="CA48" i="11" s="1"/>
  <c r="BZ48" i="11"/>
  <c r="AD176" i="4"/>
  <c r="AE176" i="4" s="1"/>
  <c r="BW42" i="11" s="1"/>
  <c r="AD87" i="4"/>
  <c r="Z304" i="4"/>
  <c r="AA304" i="4"/>
  <c r="CA66" i="9" s="1"/>
  <c r="Z192" i="4"/>
  <c r="AA192" i="4"/>
  <c r="BW46" i="9" s="1"/>
  <c r="V312" i="4"/>
  <c r="W312" i="4"/>
  <c r="V200" i="4"/>
  <c r="W200" i="4"/>
  <c r="BW48" i="8" s="1"/>
  <c r="R312" i="4"/>
  <c r="S312" i="4"/>
  <c r="BW64" i="7" s="1"/>
  <c r="R200" i="4"/>
  <c r="S200" i="4"/>
  <c r="BW48" i="7" s="1"/>
  <c r="N320" i="4"/>
  <c r="O320" i="4"/>
  <c r="BW66" i="6" s="1"/>
  <c r="N257" i="4"/>
  <c r="O257" i="4"/>
  <c r="CA48" i="6" s="1"/>
  <c r="N176" i="4"/>
  <c r="O176" i="4"/>
  <c r="BW42" i="6" s="1"/>
  <c r="J265" i="4"/>
  <c r="K265" i="4"/>
  <c r="J184" i="4"/>
  <c r="K184" i="4"/>
  <c r="BW44" i="5" s="1"/>
  <c r="F304" i="4"/>
  <c r="G304" i="4"/>
  <c r="CA66" i="2" s="1"/>
  <c r="F265" i="4"/>
  <c r="G265" i="4"/>
  <c r="F200" i="4"/>
  <c r="G200" i="4"/>
  <c r="BW48" i="2" s="1"/>
  <c r="F150" i="4"/>
  <c r="F14" i="4"/>
  <c r="B300" i="4"/>
  <c r="BZ65" i="1" s="1"/>
  <c r="C300" i="4"/>
  <c r="CA65" i="1" s="1"/>
  <c r="AD113" i="4"/>
  <c r="V291" i="4"/>
  <c r="W291" i="4" s="1"/>
  <c r="G291" i="4"/>
  <c r="BZ58" i="2"/>
  <c r="AP26" i="4"/>
  <c r="AH138" i="4"/>
  <c r="AH139" i="4" s="1"/>
  <c r="BZ33" i="12" s="1"/>
  <c r="BZ67" i="12"/>
  <c r="AD18" i="4"/>
  <c r="BV45" i="11"/>
  <c r="R130" i="4"/>
  <c r="V274" i="4"/>
  <c r="G209" i="4"/>
  <c r="BV52" i="2"/>
  <c r="AP130" i="4"/>
  <c r="BZ65" i="17"/>
  <c r="AP60" i="4"/>
  <c r="BV59" i="17"/>
  <c r="AM316" i="4"/>
  <c r="BW65" i="16" s="1"/>
  <c r="AH146" i="4"/>
  <c r="AH147" i="4" s="1"/>
  <c r="BV31" i="12" s="1"/>
  <c r="BV65" i="12"/>
  <c r="AI196" i="4"/>
  <c r="BW47" i="12" s="1"/>
  <c r="Z18" i="4"/>
  <c r="BV45" i="9"/>
  <c r="W316" i="4"/>
  <c r="BW65" i="8" s="1"/>
  <c r="V60" i="4"/>
  <c r="V61" i="4" s="1"/>
  <c r="BV25" i="8" s="1"/>
  <c r="BV59" i="8"/>
  <c r="R146" i="4"/>
  <c r="R147" i="4" s="1"/>
  <c r="BV31" i="7" s="1"/>
  <c r="BV65" i="7"/>
  <c r="R18" i="4"/>
  <c r="BV42" i="17"/>
  <c r="AA11" i="4" l="1"/>
  <c r="BW9" i="9" s="1"/>
  <c r="O139" i="4"/>
  <c r="CA33" i="6" s="1"/>
  <c r="AA118" i="4"/>
  <c r="CA23" i="9" s="1"/>
  <c r="AA147" i="4"/>
  <c r="BW31" i="9" s="1"/>
  <c r="AM61" i="4"/>
  <c r="BW25" i="16" s="1"/>
  <c r="AL131" i="4"/>
  <c r="BZ31" i="16" s="1"/>
  <c r="O61" i="4"/>
  <c r="BW25" i="6" s="1"/>
  <c r="O109" i="4"/>
  <c r="CA20" i="6" s="1"/>
  <c r="W70" i="4"/>
  <c r="CA8" i="8" s="1"/>
  <c r="CA58" i="8"/>
  <c r="CA48" i="12"/>
  <c r="BW66" i="9"/>
  <c r="CA48" i="5"/>
  <c r="V104" i="4"/>
  <c r="V105" i="4" s="1"/>
  <c r="BZ19" i="8" s="1"/>
  <c r="BZ53" i="8"/>
  <c r="CA58" i="2"/>
  <c r="G122" i="4"/>
  <c r="CA24" i="2" s="1"/>
  <c r="AH6" i="4"/>
  <c r="AH7" i="4" s="1"/>
  <c r="BV8" i="12" s="1"/>
  <c r="BV42" i="12"/>
  <c r="F92" i="4"/>
  <c r="BZ15" i="2" s="1"/>
  <c r="Z30" i="4"/>
  <c r="BV48" i="9"/>
  <c r="BZ48" i="16"/>
  <c r="AL87" i="4"/>
  <c r="AL88" i="4" s="1"/>
  <c r="BZ14" i="16" s="1"/>
  <c r="BV48" i="17"/>
  <c r="AP30" i="4"/>
  <c r="CA43" i="5"/>
  <c r="G5" i="15" s="1"/>
  <c r="R109" i="4"/>
  <c r="BZ20" i="7" s="1"/>
  <c r="AH108" i="4"/>
  <c r="BZ54" i="12"/>
  <c r="N134" i="4"/>
  <c r="BZ66" i="6"/>
  <c r="V95" i="4"/>
  <c r="BZ50" i="8"/>
  <c r="AH22" i="4"/>
  <c r="AH23" i="4" s="1"/>
  <c r="BV12" i="12" s="1"/>
  <c r="BV46" i="12"/>
  <c r="BW52" i="17"/>
  <c r="AD109" i="4"/>
  <c r="BZ20" i="11" s="1"/>
  <c r="BZ43" i="8"/>
  <c r="BZ56" i="9"/>
  <c r="Z113" i="4"/>
  <c r="S27" i="4"/>
  <c r="BW13" i="7" s="1"/>
  <c r="BW47" i="7"/>
  <c r="BV46" i="7"/>
  <c r="R22" i="4"/>
  <c r="W131" i="4"/>
  <c r="CA31" i="8" s="1"/>
  <c r="CA65" i="8"/>
  <c r="BZ53" i="7"/>
  <c r="R104" i="4"/>
  <c r="BZ50" i="9"/>
  <c r="Z95" i="4"/>
  <c r="BZ66" i="16"/>
  <c r="AL134" i="4"/>
  <c r="AI131" i="4"/>
  <c r="CA31" i="12" s="1"/>
  <c r="S44" i="4"/>
  <c r="BW19" i="7" s="1"/>
  <c r="BW53" i="7"/>
  <c r="C15" i="15" s="1"/>
  <c r="AH121" i="4"/>
  <c r="BZ58" i="12"/>
  <c r="R19" i="4"/>
  <c r="BV11" i="7" s="1"/>
  <c r="R131" i="4"/>
  <c r="BZ31" i="7" s="1"/>
  <c r="F30" i="4"/>
  <c r="BV48" i="2"/>
  <c r="F134" i="4"/>
  <c r="BZ66" i="2"/>
  <c r="J95" i="4"/>
  <c r="J96" i="4" s="1"/>
  <c r="BZ16" i="5" s="1"/>
  <c r="BZ50" i="5"/>
  <c r="BZ48" i="6"/>
  <c r="N87" i="4"/>
  <c r="BV48" i="7"/>
  <c r="R30" i="4"/>
  <c r="BV48" i="8"/>
  <c r="V30" i="4"/>
  <c r="BV46" i="9"/>
  <c r="Z22" i="4"/>
  <c r="AL96" i="4"/>
  <c r="BZ16" i="16" s="1"/>
  <c r="AL69" i="4"/>
  <c r="BZ42" i="16"/>
  <c r="AP22" i="4"/>
  <c r="AP23" i="4" s="1"/>
  <c r="BV12" i="17" s="1"/>
  <c r="BV46" i="17"/>
  <c r="AD139" i="4"/>
  <c r="BZ33" i="11" s="1"/>
  <c r="AH73" i="4"/>
  <c r="BZ43" i="12"/>
  <c r="C209" i="4"/>
  <c r="BW52" i="1" s="1"/>
  <c r="J70" i="4"/>
  <c r="BZ8" i="5" s="1"/>
  <c r="R70" i="4"/>
  <c r="BZ8" i="7" s="1"/>
  <c r="Z44" i="4"/>
  <c r="BV19" i="9" s="1"/>
  <c r="AD118" i="4"/>
  <c r="BZ23" i="11" s="1"/>
  <c r="AH78" i="4"/>
  <c r="BZ10" i="12" s="1"/>
  <c r="BZ57" i="16"/>
  <c r="AL117" i="4"/>
  <c r="S147" i="4"/>
  <c r="BW31" i="7" s="1"/>
  <c r="V147" i="4"/>
  <c r="BV31" i="8" s="1"/>
  <c r="AI147" i="4"/>
  <c r="BW31" i="12" s="1"/>
  <c r="F73" i="4"/>
  <c r="BZ43" i="2"/>
  <c r="R113" i="4"/>
  <c r="BZ56" i="7"/>
  <c r="AD121" i="4"/>
  <c r="BZ58" i="11"/>
  <c r="R11" i="4"/>
  <c r="BV9" i="7" s="1"/>
  <c r="AI139" i="4"/>
  <c r="CA33" i="12" s="1"/>
  <c r="BZ58" i="6"/>
  <c r="N121" i="4"/>
  <c r="AD73" i="4"/>
  <c r="BZ43" i="11"/>
  <c r="F11" i="15"/>
  <c r="J22" i="4"/>
  <c r="BV46" i="5"/>
  <c r="BV42" i="7"/>
  <c r="R6" i="4"/>
  <c r="BV66" i="7"/>
  <c r="R150" i="4"/>
  <c r="V87" i="4"/>
  <c r="V88" i="4" s="1"/>
  <c r="BZ14" i="8" s="1"/>
  <c r="BZ48" i="8"/>
  <c r="AA200" i="4"/>
  <c r="BW48" i="9" s="1"/>
  <c r="J73" i="4"/>
  <c r="J74" i="4" s="1"/>
  <c r="BZ9" i="5" s="1"/>
  <c r="BZ43" i="5"/>
  <c r="Z104" i="4"/>
  <c r="Z105" i="4" s="1"/>
  <c r="BZ19" i="9" s="1"/>
  <c r="BZ53" i="9"/>
  <c r="BZ58" i="16"/>
  <c r="AL121" i="4"/>
  <c r="BV43" i="2"/>
  <c r="K109" i="4"/>
  <c r="CA20" i="5" s="1"/>
  <c r="J139" i="4"/>
  <c r="BZ33" i="5" s="1"/>
  <c r="AL27" i="4"/>
  <c r="BV13" i="16" s="1"/>
  <c r="AP92" i="4"/>
  <c r="BZ15" i="17" s="1"/>
  <c r="BZ43" i="6"/>
  <c r="N73" i="4"/>
  <c r="AD39" i="4"/>
  <c r="BV52" i="11"/>
  <c r="K19" i="4"/>
  <c r="BW11" i="5" s="1"/>
  <c r="J131" i="4"/>
  <c r="BZ31" i="5" s="1"/>
  <c r="BZ53" i="5"/>
  <c r="J104" i="4"/>
  <c r="AP39" i="4"/>
  <c r="AP40" i="4" s="1"/>
  <c r="BV18" i="17" s="1"/>
  <c r="BV52" i="17"/>
  <c r="F4" i="15"/>
  <c r="F70" i="4"/>
  <c r="BZ8" i="2" s="1"/>
  <c r="J44" i="4"/>
  <c r="BV19" i="5" s="1"/>
  <c r="N118" i="4"/>
  <c r="BZ23" i="6" s="1"/>
  <c r="V44" i="4"/>
  <c r="BV19" i="8" s="1"/>
  <c r="R139" i="4"/>
  <c r="BZ33" i="7" s="1"/>
  <c r="G143" i="4"/>
  <c r="BW30" i="2" s="1"/>
  <c r="BV52" i="9"/>
  <c r="Z39" i="4"/>
  <c r="BZ48" i="2"/>
  <c r="F87" i="4"/>
  <c r="AD30" i="4"/>
  <c r="BV48" i="11"/>
  <c r="F147" i="4"/>
  <c r="BV31" i="2" s="1"/>
  <c r="AI70" i="4"/>
  <c r="CA8" i="12" s="1"/>
  <c r="AA139" i="4"/>
  <c r="CA33" i="9" s="1"/>
  <c r="N30" i="4"/>
  <c r="BV48" i="6"/>
  <c r="V22" i="4"/>
  <c r="BV46" i="8"/>
  <c r="BV48" i="12"/>
  <c r="AH30" i="4"/>
  <c r="AL19" i="4"/>
  <c r="BV11" i="16" s="1"/>
  <c r="O78" i="4"/>
  <c r="CA10" i="6" s="1"/>
  <c r="G7" i="4"/>
  <c r="BW8" i="2" s="1"/>
  <c r="AD143" i="4"/>
  <c r="BV30" i="11" s="1"/>
  <c r="AQ147" i="4"/>
  <c r="BW31" i="17" s="1"/>
  <c r="BW65" i="17"/>
  <c r="C27" i="15" s="1"/>
  <c r="AP73" i="4"/>
  <c r="BZ43" i="17"/>
  <c r="BZ44" i="17"/>
  <c r="F6" i="15" s="1"/>
  <c r="AP77" i="4"/>
  <c r="C308" i="4"/>
  <c r="CA67" i="1" s="1"/>
  <c r="G29" i="15" s="1"/>
  <c r="Z19" i="4"/>
  <c r="BV11" i="9" s="1"/>
  <c r="G27" i="15"/>
  <c r="AD88" i="4"/>
  <c r="BZ14" i="11" s="1"/>
  <c r="BV66" i="12"/>
  <c r="AH150" i="4"/>
  <c r="BW46" i="17"/>
  <c r="J39" i="4"/>
  <c r="J40" i="4" s="1"/>
  <c r="BV18" i="5" s="1"/>
  <c r="BV52" i="5"/>
  <c r="AP104" i="4"/>
  <c r="BZ53" i="17"/>
  <c r="N14" i="4"/>
  <c r="BV44" i="6"/>
  <c r="CA48" i="8"/>
  <c r="J11" i="4"/>
  <c r="BV9" i="5" s="1"/>
  <c r="AD92" i="4"/>
  <c r="BZ15" i="11" s="1"/>
  <c r="AL104" i="4"/>
  <c r="BZ53" i="16"/>
  <c r="R95" i="4"/>
  <c r="R96" i="4" s="1"/>
  <c r="BZ16" i="7" s="1"/>
  <c r="BZ50" i="7"/>
  <c r="Z87" i="4"/>
  <c r="Z88" i="4" s="1"/>
  <c r="BZ14" i="9" s="1"/>
  <c r="BZ48" i="9"/>
  <c r="AP87" i="4"/>
  <c r="BZ48" i="17"/>
  <c r="Z109" i="4"/>
  <c r="BZ20" i="9" s="1"/>
  <c r="R61" i="4"/>
  <c r="BV25" i="7" s="1"/>
  <c r="J6" i="4"/>
  <c r="BV42" i="5"/>
  <c r="BV66" i="5"/>
  <c r="J150" i="4"/>
  <c r="AP61" i="4"/>
  <c r="BV25" i="17" s="1"/>
  <c r="AP27" i="4"/>
  <c r="BV13" i="17" s="1"/>
  <c r="V121" i="4"/>
  <c r="V122" i="4" s="1"/>
  <c r="BZ24" i="8" s="1"/>
  <c r="BZ58" i="8"/>
  <c r="BW64" i="8"/>
  <c r="AD6" i="4"/>
  <c r="BV42" i="11"/>
  <c r="AH87" i="4"/>
  <c r="AH88" i="4" s="1"/>
  <c r="BZ14" i="12" s="1"/>
  <c r="BZ48" i="12"/>
  <c r="F78" i="4"/>
  <c r="BZ10" i="2" s="1"/>
  <c r="CA58" i="9"/>
  <c r="V6" i="4"/>
  <c r="BV42" i="8"/>
  <c r="BW44" i="11"/>
  <c r="AE15" i="4"/>
  <c r="BW10" i="11" s="1"/>
  <c r="BV44" i="12"/>
  <c r="AH14" i="4"/>
  <c r="BV44" i="16"/>
  <c r="AL14" i="4"/>
  <c r="BV66" i="16"/>
  <c r="AL150" i="4"/>
  <c r="AP142" i="4"/>
  <c r="BV64" i="17"/>
  <c r="AH92" i="4"/>
  <c r="BZ15" i="12" s="1"/>
  <c r="CA56" i="8"/>
  <c r="CA53" i="12"/>
  <c r="AP70" i="4"/>
  <c r="BZ8" i="17" s="1"/>
  <c r="BW52" i="8"/>
  <c r="AH113" i="4"/>
  <c r="BZ56" i="12"/>
  <c r="N92" i="4"/>
  <c r="BZ15" i="6" s="1"/>
  <c r="AD104" i="4"/>
  <c r="BZ53" i="11"/>
  <c r="BV48" i="5"/>
  <c r="J30" i="4"/>
  <c r="BV46" i="6"/>
  <c r="N22" i="4"/>
  <c r="BV44" i="7"/>
  <c r="R14" i="4"/>
  <c r="BV44" i="8"/>
  <c r="V14" i="4"/>
  <c r="BV42" i="9"/>
  <c r="Z6" i="4"/>
  <c r="Z150" i="4"/>
  <c r="Z151" i="4" s="1"/>
  <c r="BV32" i="9" s="1"/>
  <c r="BV66" i="9"/>
  <c r="BZ66" i="11"/>
  <c r="AD134" i="4"/>
  <c r="AH134" i="4"/>
  <c r="BZ66" i="12"/>
  <c r="AH11" i="4"/>
  <c r="BV9" i="12" s="1"/>
  <c r="AP121" i="4"/>
  <c r="BZ58" i="17"/>
  <c r="Z70" i="4"/>
  <c r="BZ8" i="9" s="1"/>
  <c r="BZ57" i="12"/>
  <c r="AH117" i="4"/>
  <c r="AH61" i="4"/>
  <c r="BV25" i="12" s="1"/>
  <c r="AP139" i="4"/>
  <c r="BZ33" i="17" s="1"/>
  <c r="J87" i="4"/>
  <c r="J88" i="4" s="1"/>
  <c r="BZ14" i="5" s="1"/>
  <c r="BZ48" i="5"/>
  <c r="AL109" i="4"/>
  <c r="BZ20" i="16" s="1"/>
  <c r="BZ53" i="6"/>
  <c r="N104" i="4"/>
  <c r="V11" i="4"/>
  <c r="BV9" i="8" s="1"/>
  <c r="CA56" i="6"/>
  <c r="G18" i="15" s="1"/>
  <c r="CA56" i="5"/>
  <c r="F139" i="4"/>
  <c r="BZ33" i="2" s="1"/>
  <c r="Z14" i="4"/>
  <c r="BV44" i="9"/>
  <c r="BV48" i="16"/>
  <c r="AL30" i="4"/>
  <c r="W139" i="4"/>
  <c r="CA33" i="8" s="1"/>
  <c r="F29" i="15"/>
  <c r="AQ44" i="4"/>
  <c r="BW19" i="17" s="1"/>
  <c r="AP131" i="4"/>
  <c r="BZ31" i="17" s="1"/>
  <c r="CA50" i="5"/>
  <c r="BZ43" i="9"/>
  <c r="Z73" i="4"/>
  <c r="N70" i="4"/>
  <c r="BZ8" i="6" s="1"/>
  <c r="AD96" i="4"/>
  <c r="BZ16" i="11" s="1"/>
  <c r="AA105" i="4"/>
  <c r="CA19" i="9" s="1"/>
  <c r="CA53" i="9"/>
  <c r="BZ57" i="17"/>
  <c r="AP117" i="4"/>
  <c r="BZ43" i="7"/>
  <c r="R73" i="4"/>
  <c r="J142" i="4"/>
  <c r="J143" i="4" s="1"/>
  <c r="BV30" i="5" s="1"/>
  <c r="BV64" i="5"/>
  <c r="G4" i="15"/>
  <c r="F44" i="4"/>
  <c r="BV19" i="2" s="1"/>
  <c r="BW52" i="2"/>
  <c r="G40" i="4"/>
  <c r="BW18" i="2" s="1"/>
  <c r="F15" i="4"/>
  <c r="BV10" i="2" s="1"/>
  <c r="CA50" i="2"/>
  <c r="AD150" i="4"/>
  <c r="BV66" i="11"/>
  <c r="BZ58" i="7"/>
  <c r="R121" i="4"/>
  <c r="AL39" i="4"/>
  <c r="BV52" i="16"/>
  <c r="CA50" i="6"/>
  <c r="W274" i="4"/>
  <c r="AD19" i="4"/>
  <c r="BV11" i="11" s="1"/>
  <c r="AD114" i="4"/>
  <c r="BZ22" i="11" s="1"/>
  <c r="F151" i="4"/>
  <c r="BV32" i="2" s="1"/>
  <c r="F95" i="4"/>
  <c r="F96" i="4" s="1"/>
  <c r="BZ16" i="2" s="1"/>
  <c r="BZ50" i="2"/>
  <c r="BV44" i="5"/>
  <c r="J14" i="4"/>
  <c r="BV42" i="6"/>
  <c r="N6" i="4"/>
  <c r="N150" i="4"/>
  <c r="BV66" i="6"/>
  <c r="BV64" i="7"/>
  <c r="R142" i="4"/>
  <c r="V142" i="4"/>
  <c r="V143" i="4" s="1"/>
  <c r="BV30" i="8" s="1"/>
  <c r="BV64" i="8"/>
  <c r="Z134" i="4"/>
  <c r="BZ66" i="9"/>
  <c r="AI176" i="4"/>
  <c r="AI320" i="4"/>
  <c r="BW66" i="12" s="1"/>
  <c r="BW42" i="16"/>
  <c r="AM7" i="4"/>
  <c r="BW8" i="16" s="1"/>
  <c r="BW64" i="16"/>
  <c r="AM143" i="4"/>
  <c r="BW30" i="16" s="1"/>
  <c r="BZ66" i="17"/>
  <c r="AP134" i="4"/>
  <c r="K209" i="4"/>
  <c r="AA243" i="4"/>
  <c r="CA43" i="9" s="1"/>
  <c r="AQ274" i="4"/>
  <c r="CA53" i="17" s="1"/>
  <c r="G118" i="4"/>
  <c r="CA23" i="2" s="1"/>
  <c r="AH44" i="4"/>
  <c r="BV19" i="12" s="1"/>
  <c r="CA49" i="16"/>
  <c r="G11" i="15" s="1"/>
  <c r="AM92" i="4"/>
  <c r="CA15" i="16" s="1"/>
  <c r="BZ54" i="17"/>
  <c r="AP108" i="4"/>
  <c r="R92" i="4"/>
  <c r="BZ15" i="7" s="1"/>
  <c r="W61" i="4"/>
  <c r="BW25" i="8" s="1"/>
  <c r="AH27" i="4"/>
  <c r="BV13" i="12" s="1"/>
  <c r="AL147" i="4"/>
  <c r="BV31" i="16" s="1"/>
  <c r="BV52" i="6"/>
  <c r="N39" i="4"/>
  <c r="Z121" i="4"/>
  <c r="Z122" i="4" s="1"/>
  <c r="BZ24" i="9" s="1"/>
  <c r="BZ58" i="9"/>
  <c r="AM209" i="4"/>
  <c r="BW52" i="16" s="1"/>
  <c r="J92" i="4"/>
  <c r="BZ15" i="5" s="1"/>
  <c r="J121" i="4"/>
  <c r="BZ58" i="5"/>
  <c r="BV52" i="7"/>
  <c r="R39" i="4"/>
  <c r="BZ66" i="5"/>
  <c r="J134" i="4"/>
  <c r="N95" i="4"/>
  <c r="N96" i="4" s="1"/>
  <c r="BZ16" i="6" s="1"/>
  <c r="BZ50" i="6"/>
  <c r="BZ48" i="7"/>
  <c r="R87" i="4"/>
  <c r="W176" i="4"/>
  <c r="BW42" i="8" s="1"/>
  <c r="BV66" i="8"/>
  <c r="B28" i="15" s="1"/>
  <c r="V150" i="4"/>
  <c r="BV64" i="9"/>
  <c r="Z142" i="4"/>
  <c r="AH95" i="4"/>
  <c r="BZ50" i="12"/>
  <c r="AM257" i="4"/>
  <c r="AQ200" i="4"/>
  <c r="BW48" i="17" s="1"/>
  <c r="V113" i="4"/>
  <c r="V114" i="4" s="1"/>
  <c r="BZ22" i="8" s="1"/>
  <c r="BZ56" i="8"/>
  <c r="AH104" i="4"/>
  <c r="AH105" i="4" s="1"/>
  <c r="BZ19" i="12" s="1"/>
  <c r="BZ53" i="12"/>
  <c r="AP113" i="4"/>
  <c r="BZ56" i="17"/>
  <c r="F60" i="4"/>
  <c r="BV59" i="2"/>
  <c r="B21" i="15" s="1"/>
  <c r="AI278" i="4"/>
  <c r="CA54" i="12" s="1"/>
  <c r="G16" i="15" s="1"/>
  <c r="AQ287" i="4"/>
  <c r="CA57" i="17" s="1"/>
  <c r="G19" i="15" s="1"/>
  <c r="Z131" i="4"/>
  <c r="BZ31" i="9" s="1"/>
  <c r="AP19" i="4"/>
  <c r="BV11" i="17" s="1"/>
  <c r="F104" i="4"/>
  <c r="BZ53" i="2"/>
  <c r="V39" i="4"/>
  <c r="V40" i="4" s="1"/>
  <c r="BV18" i="8" s="1"/>
  <c r="BV52" i="8"/>
  <c r="AI283" i="4"/>
  <c r="CA56" i="12" s="1"/>
  <c r="CA65" i="6"/>
  <c r="O131" i="4"/>
  <c r="CA31" i="6" s="1"/>
  <c r="S243" i="4"/>
  <c r="CA43" i="7" s="1"/>
  <c r="AM274" i="4"/>
  <c r="CA53" i="16" s="1"/>
  <c r="K312" i="4"/>
  <c r="O304" i="4"/>
  <c r="CA66" i="6" s="1"/>
  <c r="G28" i="15" s="1"/>
  <c r="S265" i="4"/>
  <c r="W265" i="4"/>
  <c r="CA50" i="8" s="1"/>
  <c r="AA257" i="4"/>
  <c r="AD22" i="4"/>
  <c r="BV46" i="11"/>
  <c r="AI192" i="4"/>
  <c r="AL23" i="4"/>
  <c r="BV12" i="16" s="1"/>
  <c r="BV66" i="17"/>
  <c r="AP150" i="4"/>
  <c r="N11" i="4"/>
  <c r="BV9" i="6" s="1"/>
  <c r="F113" i="4"/>
  <c r="BZ56" i="2"/>
  <c r="AQ291" i="4"/>
  <c r="CA58" i="17" s="1"/>
  <c r="F26" i="4"/>
  <c r="BV47" i="2"/>
  <c r="B9" i="15" s="1"/>
  <c r="F130" i="4"/>
  <c r="BZ65" i="2"/>
  <c r="F27" i="15" s="1"/>
  <c r="V78" i="4"/>
  <c r="BZ10" i="8" s="1"/>
  <c r="K27" i="4"/>
  <c r="BW13" i="5" s="1"/>
  <c r="BW47" i="5"/>
  <c r="C9" i="15" s="1"/>
  <c r="W27" i="4"/>
  <c r="BW13" i="8" s="1"/>
  <c r="W243" i="4"/>
  <c r="CA43" i="8" s="1"/>
  <c r="J147" i="4"/>
  <c r="BV31" i="5" s="1"/>
  <c r="AA283" i="4"/>
  <c r="CA56" i="9" s="1"/>
  <c r="K176" i="4"/>
  <c r="BW42" i="5" s="1"/>
  <c r="K320" i="4"/>
  <c r="BW66" i="5" s="1"/>
  <c r="C28" i="15" s="1"/>
  <c r="AL139" i="4"/>
  <c r="BZ33" i="16" s="1"/>
  <c r="AH39" i="4"/>
  <c r="BV52" i="12"/>
  <c r="S78" i="4"/>
  <c r="CA10" i="7" s="1"/>
  <c r="CA44" i="7"/>
  <c r="G6" i="15" s="1"/>
  <c r="BZ66" i="7"/>
  <c r="R134" i="4"/>
  <c r="BV44" i="17"/>
  <c r="AP14" i="4"/>
  <c r="AM74" i="4"/>
  <c r="CA9" i="16" s="1"/>
  <c r="K61" i="4"/>
  <c r="BW25" i="5" s="1"/>
  <c r="BW59" i="5"/>
  <c r="C21" i="15" s="1"/>
  <c r="W19" i="4"/>
  <c r="BW11" i="8" s="1"/>
  <c r="AI19" i="4"/>
  <c r="BW11" i="12" s="1"/>
  <c r="BV64" i="6"/>
  <c r="N142" i="4"/>
  <c r="V134" i="4"/>
  <c r="BZ66" i="8"/>
  <c r="AH142" i="4"/>
  <c r="BV64" i="12"/>
  <c r="N113" i="4"/>
  <c r="N114" i="4" s="1"/>
  <c r="BZ22" i="6" s="1"/>
  <c r="BZ56" i="6"/>
  <c r="O44" i="4"/>
  <c r="BW19" i="6" s="1"/>
  <c r="C200" i="4"/>
  <c r="BW48" i="1" s="1"/>
  <c r="C10" i="15" s="1"/>
  <c r="S192" i="4"/>
  <c r="BW46" i="7" s="1"/>
  <c r="J113" i="4"/>
  <c r="J114" i="4" s="1"/>
  <c r="BZ22" i="5" s="1"/>
  <c r="BZ56" i="5"/>
  <c r="O27" i="4"/>
  <c r="BW13" i="6" s="1"/>
  <c r="BW47" i="6"/>
  <c r="S274" i="4"/>
  <c r="CA53" i="7" s="1"/>
  <c r="AA265" i="4"/>
  <c r="CA50" i="9" s="1"/>
  <c r="AM304" i="4"/>
  <c r="CA66" i="16" s="1"/>
  <c r="K78" i="4"/>
  <c r="CA10" i="5" s="1"/>
  <c r="R118" i="4"/>
  <c r="BZ23" i="7" s="1"/>
  <c r="AI291" i="4"/>
  <c r="CA58" i="12" s="1"/>
  <c r="F23" i="4"/>
  <c r="BV12" i="2" s="1"/>
  <c r="AP95" i="4"/>
  <c r="BZ50" i="17"/>
  <c r="W75" i="1"/>
  <c r="C221" i="4" s="1"/>
  <c r="BW55" i="1" s="1"/>
  <c r="C17" i="15" s="1"/>
  <c r="V75" i="1"/>
  <c r="C217" i="4" s="1"/>
  <c r="BW54" i="1" s="1"/>
  <c r="C16" i="15" s="1"/>
  <c r="H75" i="1"/>
  <c r="C182" i="4" s="1"/>
  <c r="B183" i="4" s="1"/>
  <c r="G75" i="1"/>
  <c r="B182" i="4" s="1"/>
  <c r="F75" i="1"/>
  <c r="C178" i="4" s="1"/>
  <c r="B179" i="4" s="1"/>
  <c r="E75" i="1"/>
  <c r="B178" i="4" s="1"/>
  <c r="D75" i="1"/>
  <c r="C174" i="4" s="1"/>
  <c r="C75" i="1"/>
  <c r="B174" i="4" s="1"/>
  <c r="S139" i="4" l="1"/>
  <c r="CA33" i="7" s="1"/>
  <c r="AE88" i="4"/>
  <c r="CA14" i="11" s="1"/>
  <c r="S92" i="4"/>
  <c r="CA15" i="7" s="1"/>
  <c r="K96" i="4"/>
  <c r="CA16" i="5" s="1"/>
  <c r="S19" i="4"/>
  <c r="BW11" i="7" s="1"/>
  <c r="O11" i="4"/>
  <c r="BW9" i="6" s="1"/>
  <c r="AM23" i="4"/>
  <c r="BW12" i="16" s="1"/>
  <c r="AE143" i="4"/>
  <c r="BW30" i="11" s="1"/>
  <c r="O118" i="4"/>
  <c r="CA23" i="6" s="1"/>
  <c r="S118" i="4"/>
  <c r="CA23" i="7" s="1"/>
  <c r="AE114" i="4"/>
  <c r="CA22" i="11" s="1"/>
  <c r="AI11" i="4"/>
  <c r="BW9" i="12" s="1"/>
  <c r="O92" i="4"/>
  <c r="CA15" i="6" s="1"/>
  <c r="S109" i="4"/>
  <c r="CA20" i="7" s="1"/>
  <c r="G70" i="4"/>
  <c r="CA8" i="2" s="1"/>
  <c r="S11" i="4"/>
  <c r="BW9" i="7" s="1"/>
  <c r="AM139" i="4"/>
  <c r="CA33" i="16" s="1"/>
  <c r="K92" i="4"/>
  <c r="CA15" i="5" s="1"/>
  <c r="AI44" i="4"/>
  <c r="BW19" i="12" s="1"/>
  <c r="G151" i="4"/>
  <c r="BW32" i="2" s="1"/>
  <c r="AE19" i="4"/>
  <c r="BW11" i="11" s="1"/>
  <c r="O96" i="4"/>
  <c r="CA16" i="6" s="1"/>
  <c r="G15" i="4"/>
  <c r="BW10" i="2" s="1"/>
  <c r="G44" i="4"/>
  <c r="BW19" i="2" s="1"/>
  <c r="S70" i="4"/>
  <c r="CA8" i="7" s="1"/>
  <c r="G78" i="4"/>
  <c r="CA10" i="2" s="1"/>
  <c r="W88" i="4"/>
  <c r="CA14" i="8" s="1"/>
  <c r="W44" i="4"/>
  <c r="BW19" i="8" s="1"/>
  <c r="K44" i="4"/>
  <c r="BW19" i="5" s="1"/>
  <c r="AE118" i="4"/>
  <c r="CA23" i="11" s="1"/>
  <c r="AM27" i="4"/>
  <c r="BW13" i="16" s="1"/>
  <c r="B10" i="15"/>
  <c r="AM131" i="4"/>
  <c r="CA31" i="16" s="1"/>
  <c r="F20" i="15"/>
  <c r="F19" i="15"/>
  <c r="B14" i="15"/>
  <c r="F5" i="15"/>
  <c r="F16" i="15"/>
  <c r="AQ61" i="4"/>
  <c r="BW25" i="17" s="1"/>
  <c r="AI78" i="4"/>
  <c r="CA10" i="12" s="1"/>
  <c r="AA44" i="4"/>
  <c r="BW19" i="9" s="1"/>
  <c r="K70" i="4"/>
  <c r="CA8" i="5" s="1"/>
  <c r="AQ70" i="4"/>
  <c r="CA8" i="17" s="1"/>
  <c r="AI92" i="4"/>
  <c r="CA15" i="12" s="1"/>
  <c r="AQ27" i="4"/>
  <c r="BW13" i="17" s="1"/>
  <c r="AQ92" i="4"/>
  <c r="CA15" i="17" s="1"/>
  <c r="K139" i="4"/>
  <c r="CA33" i="5" s="1"/>
  <c r="S131" i="4"/>
  <c r="CA31" i="7" s="1"/>
  <c r="G92" i="4"/>
  <c r="CA15" i="2" s="1"/>
  <c r="AI88" i="4"/>
  <c r="CA14" i="12" s="1"/>
  <c r="F27" i="4"/>
  <c r="BV13" i="2" s="1"/>
  <c r="N143" i="4"/>
  <c r="BV30" i="6" s="1"/>
  <c r="K147" i="4"/>
  <c r="BW31" i="5" s="1"/>
  <c r="AA88" i="4"/>
  <c r="CA14" i="9" s="1"/>
  <c r="CA48" i="9"/>
  <c r="K143" i="4"/>
  <c r="BW30" i="5" s="1"/>
  <c r="BW64" i="5"/>
  <c r="C26" i="15" s="1"/>
  <c r="F15" i="15"/>
  <c r="AA131" i="4"/>
  <c r="CA31" i="9" s="1"/>
  <c r="Z143" i="4"/>
  <c r="BV30" i="9" s="1"/>
  <c r="N40" i="4"/>
  <c r="BV18" i="6" s="1"/>
  <c r="AI27" i="4"/>
  <c r="BW13" i="12" s="1"/>
  <c r="Z135" i="4"/>
  <c r="BZ32" i="9" s="1"/>
  <c r="AD151" i="4"/>
  <c r="BV32" i="11" s="1"/>
  <c r="R74" i="4"/>
  <c r="BZ9" i="7" s="1"/>
  <c r="AE96" i="4"/>
  <c r="CA16" i="11" s="1"/>
  <c r="Z74" i="4"/>
  <c r="BZ9" i="9" s="1"/>
  <c r="AQ131" i="4"/>
  <c r="CA31" i="17" s="1"/>
  <c r="W11" i="4"/>
  <c r="BW9" i="8" s="1"/>
  <c r="AM109" i="4"/>
  <c r="CA20" i="16" s="1"/>
  <c r="AQ139" i="4"/>
  <c r="CA33" i="17" s="1"/>
  <c r="AH118" i="4"/>
  <c r="BZ23" i="12" s="1"/>
  <c r="AI118" i="4"/>
  <c r="CA23" i="12" s="1"/>
  <c r="W40" i="4"/>
  <c r="BW18" i="8" s="1"/>
  <c r="W114" i="4"/>
  <c r="CA22" i="8" s="1"/>
  <c r="AP143" i="4"/>
  <c r="BV30" i="17" s="1"/>
  <c r="AQ143" i="4"/>
  <c r="BW30" i="17" s="1"/>
  <c r="AA122" i="4"/>
  <c r="CA24" i="9" s="1"/>
  <c r="W143" i="4"/>
  <c r="BW30" i="8" s="1"/>
  <c r="J151" i="4"/>
  <c r="BV32" i="5" s="1"/>
  <c r="K151" i="4"/>
  <c r="BW32" i="5" s="1"/>
  <c r="S61" i="4"/>
  <c r="BW25" i="7" s="1"/>
  <c r="AE92" i="4"/>
  <c r="CA15" i="11" s="1"/>
  <c r="AA19" i="4"/>
  <c r="BW11" i="9" s="1"/>
  <c r="AH31" i="4"/>
  <c r="BV14" i="12" s="1"/>
  <c r="G147" i="4"/>
  <c r="BW31" i="2" s="1"/>
  <c r="F88" i="4"/>
  <c r="BZ14" i="2" s="1"/>
  <c r="K131" i="4"/>
  <c r="CA31" i="5" s="1"/>
  <c r="AD40" i="4"/>
  <c r="BV18" i="11" s="1"/>
  <c r="AL122" i="4"/>
  <c r="BZ24" i="16" s="1"/>
  <c r="AD122" i="4"/>
  <c r="BZ24" i="11" s="1"/>
  <c r="F74" i="4"/>
  <c r="BZ9" i="2" s="1"/>
  <c r="AE139" i="4"/>
  <c r="CA33" i="11" s="1"/>
  <c r="Z23" i="4"/>
  <c r="BV12" i="9" s="1"/>
  <c r="R31" i="4"/>
  <c r="BV14" i="7" s="1"/>
  <c r="AH122" i="4"/>
  <c r="BZ24" i="12" s="1"/>
  <c r="AL135" i="4"/>
  <c r="BZ32" i="16" s="1"/>
  <c r="R105" i="4"/>
  <c r="BZ19" i="7" s="1"/>
  <c r="R23" i="4"/>
  <c r="BV12" i="7" s="1"/>
  <c r="AQ40" i="4"/>
  <c r="BW18" i="17" s="1"/>
  <c r="V96" i="4"/>
  <c r="BZ16" i="8" s="1"/>
  <c r="AH109" i="4"/>
  <c r="BZ20" i="12" s="1"/>
  <c r="K74" i="4"/>
  <c r="CA9" i="5" s="1"/>
  <c r="G20" i="15"/>
  <c r="K88" i="4"/>
  <c r="CA14" i="5" s="1"/>
  <c r="B180" i="4"/>
  <c r="BV43" i="1" s="1"/>
  <c r="B5" i="15" s="1"/>
  <c r="C180" i="4"/>
  <c r="BW43" i="1" s="1"/>
  <c r="C5" i="15" s="1"/>
  <c r="AD23" i="4"/>
  <c r="BV12" i="11" s="1"/>
  <c r="R40" i="4"/>
  <c r="BV18" i="7" s="1"/>
  <c r="AP135" i="4"/>
  <c r="BZ32" i="17" s="1"/>
  <c r="R143" i="4"/>
  <c r="BV30" i="7" s="1"/>
  <c r="F12" i="15"/>
  <c r="W105" i="4"/>
  <c r="CA19" i="8" s="1"/>
  <c r="CA53" i="8"/>
  <c r="G15" i="15" s="1"/>
  <c r="Z7" i="4"/>
  <c r="BV8" i="9" s="1"/>
  <c r="J31" i="4"/>
  <c r="BV14" i="5" s="1"/>
  <c r="J7" i="4"/>
  <c r="BV8" i="5" s="1"/>
  <c r="AL105" i="4"/>
  <c r="BZ19" i="16" s="1"/>
  <c r="V23" i="4"/>
  <c r="BV12" i="8" s="1"/>
  <c r="AD31" i="4"/>
  <c r="BV14" i="11" s="1"/>
  <c r="F135" i="4"/>
  <c r="BZ32" i="2" s="1"/>
  <c r="AP96" i="4"/>
  <c r="BZ16" i="17" s="1"/>
  <c r="AP151" i="4"/>
  <c r="BV32" i="17" s="1"/>
  <c r="F105" i="4"/>
  <c r="BZ19" i="2" s="1"/>
  <c r="J135" i="4"/>
  <c r="BZ32" i="5" s="1"/>
  <c r="AP109" i="4"/>
  <c r="BZ20" i="17" s="1"/>
  <c r="J15" i="4"/>
  <c r="BV10" i="5" s="1"/>
  <c r="R122" i="4"/>
  <c r="BZ24" i="7" s="1"/>
  <c r="Z15" i="4"/>
  <c r="BV10" i="9" s="1"/>
  <c r="K114" i="4"/>
  <c r="CA22" i="5" s="1"/>
  <c r="AP122" i="4"/>
  <c r="BZ24" i="17" s="1"/>
  <c r="V15" i="4"/>
  <c r="BV10" i="8" s="1"/>
  <c r="N23" i="4"/>
  <c r="BV12" i="6" s="1"/>
  <c r="AL151" i="4"/>
  <c r="BV32" i="16" s="1"/>
  <c r="AH15" i="4"/>
  <c r="BV10" i="12" s="1"/>
  <c r="AP88" i="4"/>
  <c r="BZ14" i="17" s="1"/>
  <c r="N31" i="4"/>
  <c r="BV14" i="6" s="1"/>
  <c r="F10" i="15"/>
  <c r="N74" i="4"/>
  <c r="BZ9" i="6" s="1"/>
  <c r="R151" i="4"/>
  <c r="BV32" i="7" s="1"/>
  <c r="B8" i="15"/>
  <c r="AD74" i="4"/>
  <c r="BZ9" i="11" s="1"/>
  <c r="AL118" i="4"/>
  <c r="BZ23" i="16" s="1"/>
  <c r="AL70" i="4"/>
  <c r="BZ8" i="16" s="1"/>
  <c r="F31" i="4"/>
  <c r="BV14" i="2" s="1"/>
  <c r="Z114" i="4"/>
  <c r="BZ22" i="9" s="1"/>
  <c r="AE109" i="4"/>
  <c r="CA20" i="11" s="1"/>
  <c r="AP31" i="4"/>
  <c r="BV14" i="17" s="1"/>
  <c r="W122" i="4"/>
  <c r="CA24" i="8" s="1"/>
  <c r="V135" i="4"/>
  <c r="BZ32" i="8" s="1"/>
  <c r="AP15" i="4"/>
  <c r="BV10" i="17" s="1"/>
  <c r="AP114" i="4"/>
  <c r="BZ22" i="17" s="1"/>
  <c r="AH96" i="4"/>
  <c r="BZ16" i="12" s="1"/>
  <c r="N7" i="4"/>
  <c r="BV8" i="6" s="1"/>
  <c r="AL40" i="4"/>
  <c r="BV18" i="16" s="1"/>
  <c r="O114" i="4"/>
  <c r="CA22" i="6" s="1"/>
  <c r="AD135" i="4"/>
  <c r="BZ32" i="11" s="1"/>
  <c r="R15" i="4"/>
  <c r="BV10" i="7" s="1"/>
  <c r="AL15" i="4"/>
  <c r="BV10" i="16" s="1"/>
  <c r="N15" i="4"/>
  <c r="BV10" i="6" s="1"/>
  <c r="AH151" i="4"/>
  <c r="BV32" i="12" s="1"/>
  <c r="AP78" i="4"/>
  <c r="BZ10" i="17" s="1"/>
  <c r="R7" i="4"/>
  <c r="BV8" i="7" s="1"/>
  <c r="AH74" i="4"/>
  <c r="BZ9" i="12" s="1"/>
  <c r="B184" i="4"/>
  <c r="BV44" i="1" s="1"/>
  <c r="B6" i="15" s="1"/>
  <c r="AH143" i="4"/>
  <c r="BV30" i="12" s="1"/>
  <c r="R135" i="4"/>
  <c r="BZ32" i="7" s="1"/>
  <c r="F131" i="4"/>
  <c r="BZ31" i="2" s="1"/>
  <c r="F18" i="15"/>
  <c r="AI23" i="4"/>
  <c r="BW12" i="12" s="1"/>
  <c r="BW46" i="12"/>
  <c r="C8" i="15" s="1"/>
  <c r="F61" i="4"/>
  <c r="BV25" i="2" s="1"/>
  <c r="AM88" i="4"/>
  <c r="CA14" i="16" s="1"/>
  <c r="CA48" i="16"/>
  <c r="R88" i="4"/>
  <c r="BZ14" i="7" s="1"/>
  <c r="G23" i="4"/>
  <c r="BW12" i="2" s="1"/>
  <c r="AH40" i="4"/>
  <c r="BV18" i="12" s="1"/>
  <c r="W78" i="4"/>
  <c r="CA10" i="8" s="1"/>
  <c r="F114" i="4"/>
  <c r="BZ22" i="2" s="1"/>
  <c r="S96" i="4"/>
  <c r="CA16" i="7" s="1"/>
  <c r="CA50" i="7"/>
  <c r="G12" i="15" s="1"/>
  <c r="AQ19" i="4"/>
  <c r="BW11" i="17" s="1"/>
  <c r="V151" i="4"/>
  <c r="BV32" i="8" s="1"/>
  <c r="J122" i="4"/>
  <c r="BZ24" i="5" s="1"/>
  <c r="AM147" i="4"/>
  <c r="BW31" i="16" s="1"/>
  <c r="K40" i="4"/>
  <c r="BW18" i="5" s="1"/>
  <c r="BW52" i="5"/>
  <c r="C14" i="15" s="1"/>
  <c r="AI7" i="4"/>
  <c r="BW8" i="12" s="1"/>
  <c r="BW42" i="12"/>
  <c r="N151" i="4"/>
  <c r="BV32" i="6" s="1"/>
  <c r="G96" i="4"/>
  <c r="CA16" i="2" s="1"/>
  <c r="B26" i="15"/>
  <c r="AP118" i="4"/>
  <c r="BZ23" i="17" s="1"/>
  <c r="O70" i="4"/>
  <c r="CA8" i="6" s="1"/>
  <c r="AL31" i="4"/>
  <c r="BV14" i="16" s="1"/>
  <c r="G139" i="4"/>
  <c r="CA33" i="2" s="1"/>
  <c r="N105" i="4"/>
  <c r="BZ19" i="6" s="1"/>
  <c r="AI61" i="4"/>
  <c r="BW25" i="12" s="1"/>
  <c r="AA70" i="4"/>
  <c r="CA8" i="9" s="1"/>
  <c r="AH135" i="4"/>
  <c r="BZ32" i="12" s="1"/>
  <c r="AD105" i="4"/>
  <c r="BZ19" i="11" s="1"/>
  <c r="AH114" i="4"/>
  <c r="BZ22" i="12" s="1"/>
  <c r="AI105" i="4"/>
  <c r="CA19" i="12" s="1"/>
  <c r="V7" i="4"/>
  <c r="BV8" i="8" s="1"/>
  <c r="AD7" i="4"/>
  <c r="BV8" i="11" s="1"/>
  <c r="AA109" i="4"/>
  <c r="CA20" i="9" s="1"/>
  <c r="K11" i="4"/>
  <c r="BW9" i="5" s="1"/>
  <c r="AP105" i="4"/>
  <c r="BZ19" i="17" s="1"/>
  <c r="AQ23" i="4"/>
  <c r="BW12" i="17" s="1"/>
  <c r="AP74" i="4"/>
  <c r="BZ9" i="17" s="1"/>
  <c r="AM19" i="4"/>
  <c r="BW11" i="16" s="1"/>
  <c r="Z40" i="4"/>
  <c r="BV18" i="9" s="1"/>
  <c r="J105" i="4"/>
  <c r="BZ19" i="5" s="1"/>
  <c r="J23" i="4"/>
  <c r="BV12" i="5" s="1"/>
  <c r="N122" i="4"/>
  <c r="BZ24" i="6" s="1"/>
  <c r="R114" i="4"/>
  <c r="BZ22" i="7" s="1"/>
  <c r="W147" i="4"/>
  <c r="BW31" i="8" s="1"/>
  <c r="AM96" i="4"/>
  <c r="CA16" i="16" s="1"/>
  <c r="V31" i="4"/>
  <c r="BV14" i="8" s="1"/>
  <c r="N88" i="4"/>
  <c r="BZ14" i="6" s="1"/>
  <c r="F28" i="15"/>
  <c r="Z96" i="4"/>
  <c r="BZ16" i="9" s="1"/>
  <c r="N135" i="4"/>
  <c r="BZ32" i="6" s="1"/>
  <c r="Z31" i="4"/>
  <c r="BV14" i="9" s="1"/>
  <c r="AA151" i="4"/>
  <c r="BW32" i="9" s="1"/>
  <c r="B175" i="4"/>
  <c r="B176" i="4" s="1"/>
  <c r="AE105" i="4" l="1"/>
  <c r="CA19" i="11" s="1"/>
  <c r="AA96" i="4"/>
  <c r="CA16" i="9" s="1"/>
  <c r="AI74" i="4"/>
  <c r="CA9" i="12" s="1"/>
  <c r="S88" i="4"/>
  <c r="CA14" i="7" s="1"/>
  <c r="G61" i="4"/>
  <c r="BW25" i="2" s="1"/>
  <c r="S15" i="4"/>
  <c r="BW10" i="7" s="1"/>
  <c r="G31" i="4"/>
  <c r="BW14" i="2" s="1"/>
  <c r="AE23" i="4"/>
  <c r="BW12" i="11" s="1"/>
  <c r="W96" i="4"/>
  <c r="CA16" i="8" s="1"/>
  <c r="S23" i="4"/>
  <c r="BW12" i="7" s="1"/>
  <c r="K105" i="4"/>
  <c r="CA19" i="5" s="1"/>
  <c r="AQ74" i="4"/>
  <c r="CA9" i="17" s="1"/>
  <c r="AE151" i="4"/>
  <c r="BW32" i="11" s="1"/>
  <c r="O40" i="4"/>
  <c r="BW18" i="6" s="1"/>
  <c r="O88" i="4"/>
  <c r="CA14" i="6" s="1"/>
  <c r="AQ118" i="4"/>
  <c r="CA23" i="17" s="1"/>
  <c r="O151" i="4"/>
  <c r="BW32" i="6" s="1"/>
  <c r="W151" i="4"/>
  <c r="BW32" i="8" s="1"/>
  <c r="AI143" i="4"/>
  <c r="BW30" i="12" s="1"/>
  <c r="O15" i="4"/>
  <c r="BW10" i="6" s="1"/>
  <c r="O74" i="4"/>
  <c r="CA9" i="6" s="1"/>
  <c r="W15" i="4"/>
  <c r="BW10" i="8" s="1"/>
  <c r="AA15" i="4"/>
  <c r="BW10" i="9" s="1"/>
  <c r="AQ135" i="4"/>
  <c r="CA32" i="17" s="1"/>
  <c r="S31" i="4"/>
  <c r="BW14" i="7" s="1"/>
  <c r="AA31" i="4"/>
  <c r="BW14" i="9" s="1"/>
  <c r="O122" i="4"/>
  <c r="CA24" i="6" s="1"/>
  <c r="G105" i="4"/>
  <c r="CA19" i="2" s="1"/>
  <c r="AA7" i="4"/>
  <c r="BW8" i="9" s="1"/>
  <c r="AE7" i="4"/>
  <c r="BW8" i="11" s="1"/>
  <c r="AI114" i="4"/>
  <c r="CA22" i="12" s="1"/>
  <c r="AI135" i="4"/>
  <c r="CA32" i="12" s="1"/>
  <c r="O105" i="4"/>
  <c r="CA19" i="6" s="1"/>
  <c r="AI40" i="4"/>
  <c r="BW18" i="12" s="1"/>
  <c r="G131" i="4"/>
  <c r="CA31" i="2" s="1"/>
  <c r="AI96" i="4"/>
  <c r="CA16" i="12" s="1"/>
  <c r="AA114" i="4"/>
  <c r="CA22" i="9" s="1"/>
  <c r="S151" i="4"/>
  <c r="BW32" i="7" s="1"/>
  <c r="S122" i="4"/>
  <c r="CA24" i="7" s="1"/>
  <c r="AQ96" i="4"/>
  <c r="CA16" i="17" s="1"/>
  <c r="K7" i="4"/>
  <c r="BW8" i="5" s="1"/>
  <c r="S143" i="4"/>
  <c r="BW30" i="7" s="1"/>
  <c r="S40" i="4"/>
  <c r="BW18" i="7" s="1"/>
  <c r="G88" i="4"/>
  <c r="CA14" i="2" s="1"/>
  <c r="G27" i="4"/>
  <c r="BW13" i="2" s="1"/>
  <c r="AM40" i="4"/>
  <c r="BW18" i="16" s="1"/>
  <c r="AM70" i="4"/>
  <c r="CA8" i="16" s="1"/>
  <c r="AQ88" i="4"/>
  <c r="CA14" i="17" s="1"/>
  <c r="AM135" i="4"/>
  <c r="CA32" i="16" s="1"/>
  <c r="G10" i="15"/>
  <c r="AQ105" i="4"/>
  <c r="CA19" i="17" s="1"/>
  <c r="AQ15" i="4"/>
  <c r="BW10" i="17" s="1"/>
  <c r="AM118" i="4"/>
  <c r="CA23" i="16" s="1"/>
  <c r="AE40" i="4"/>
  <c r="BW18" i="11" s="1"/>
  <c r="AA74" i="4"/>
  <c r="CA9" i="9" s="1"/>
  <c r="S74" i="4"/>
  <c r="CA9" i="7" s="1"/>
  <c r="AA135" i="4"/>
  <c r="CA32" i="9" s="1"/>
  <c r="O135" i="4"/>
  <c r="CA32" i="6" s="1"/>
  <c r="AM31" i="4"/>
  <c r="BW14" i="16" s="1"/>
  <c r="G114" i="4"/>
  <c r="CA22" i="2" s="1"/>
  <c r="AQ78" i="4"/>
  <c r="CA10" i="17" s="1"/>
  <c r="O7" i="4"/>
  <c r="BW8" i="6" s="1"/>
  <c r="AQ114" i="4"/>
  <c r="CA22" i="17" s="1"/>
  <c r="W135" i="4"/>
  <c r="CA32" i="8" s="1"/>
  <c r="AM151" i="4"/>
  <c r="BW32" i="16" s="1"/>
  <c r="AQ109" i="4"/>
  <c r="CA20" i="17" s="1"/>
  <c r="W23" i="4"/>
  <c r="BW12" i="8" s="1"/>
  <c r="S105" i="4"/>
  <c r="CA19" i="7" s="1"/>
  <c r="AI122" i="4"/>
  <c r="CA24" i="12" s="1"/>
  <c r="AA23" i="4"/>
  <c r="BW12" i="9" s="1"/>
  <c r="AE122" i="4"/>
  <c r="CA24" i="11" s="1"/>
  <c r="O143" i="4"/>
  <c r="BW30" i="6" s="1"/>
  <c r="W31" i="4"/>
  <c r="BW14" i="8" s="1"/>
  <c r="S114" i="4"/>
  <c r="CA22" i="7" s="1"/>
  <c r="K23" i="4"/>
  <c r="BW12" i="5" s="1"/>
  <c r="AA40" i="4"/>
  <c r="BW18" i="9" s="1"/>
  <c r="W7" i="4"/>
  <c r="BW8" i="8" s="1"/>
  <c r="K122" i="4"/>
  <c r="CA24" i="5" s="1"/>
  <c r="S135" i="4"/>
  <c r="CA32" i="7" s="1"/>
  <c r="C184" i="4"/>
  <c r="BW44" i="1" s="1"/>
  <c r="C6" i="15" s="1"/>
  <c r="S7" i="4"/>
  <c r="BW8" i="7" s="1"/>
  <c r="AI151" i="4"/>
  <c r="BW32" i="12" s="1"/>
  <c r="AM15" i="4"/>
  <c r="BW10" i="16" s="1"/>
  <c r="AE135" i="4"/>
  <c r="CA32" i="11" s="1"/>
  <c r="AQ31" i="4"/>
  <c r="BW14" i="17" s="1"/>
  <c r="AE74" i="4"/>
  <c r="CA9" i="11" s="1"/>
  <c r="O31" i="4"/>
  <c r="BW14" i="6" s="1"/>
  <c r="AI15" i="4"/>
  <c r="BW10" i="12" s="1"/>
  <c r="O23" i="4"/>
  <c r="BW12" i="6" s="1"/>
  <c r="AQ122" i="4"/>
  <c r="CA24" i="17" s="1"/>
  <c r="K15" i="4"/>
  <c r="BW10" i="5" s="1"/>
  <c r="K135" i="4"/>
  <c r="CA32" i="5" s="1"/>
  <c r="AQ151" i="4"/>
  <c r="BW32" i="17" s="1"/>
  <c r="G135" i="4"/>
  <c r="CA32" i="2" s="1"/>
  <c r="AE31" i="4"/>
  <c r="BW14" i="11" s="1"/>
  <c r="AM105" i="4"/>
  <c r="CA19" i="16" s="1"/>
  <c r="K31" i="4"/>
  <c r="BW14" i="5" s="1"/>
  <c r="AI109" i="4"/>
  <c r="CA20" i="12" s="1"/>
  <c r="G74" i="4"/>
  <c r="CA9" i="2" s="1"/>
  <c r="AM122" i="4"/>
  <c r="CA24" i="16" s="1"/>
  <c r="AI31" i="4"/>
  <c r="BW14" i="12" s="1"/>
  <c r="AA143" i="4"/>
  <c r="BW30" i="9" s="1"/>
  <c r="BV42" i="1"/>
  <c r="B4" i="15" s="1"/>
  <c r="C176" i="4"/>
  <c r="BW42" i="1" s="1"/>
  <c r="C4" i="15" s="1"/>
  <c r="C155" i="4" l="1"/>
  <c r="BW33" i="1" s="1"/>
  <c r="C160" i="4"/>
  <c r="CA27" i="1" s="1"/>
  <c r="C65" i="4"/>
  <c r="BW27" i="1" s="1"/>
  <c r="C126" i="4"/>
  <c r="CA25" i="1" s="1"/>
  <c r="C56" i="4"/>
  <c r="BW23" i="1" s="1"/>
  <c r="C48" i="4"/>
  <c r="BW20" i="1" s="1"/>
  <c r="C100" i="4"/>
  <c r="CA17" i="1" s="1"/>
  <c r="C35" i="4"/>
  <c r="BW16" i="1" s="1"/>
  <c r="C83" i="4"/>
  <c r="CA12" i="1" s="1"/>
  <c r="B18" i="4" l="1"/>
  <c r="B130" i="4"/>
  <c r="B121" i="4"/>
  <c r="B39" i="4"/>
  <c r="B69" i="4"/>
  <c r="B10" i="4"/>
  <c r="B117" i="4"/>
  <c r="B26" i="4"/>
  <c r="B108" i="4"/>
  <c r="B150" i="4"/>
  <c r="B22" i="4"/>
  <c r="B146" i="4"/>
  <c r="B60" i="4"/>
  <c r="B73" i="4"/>
  <c r="B87" i="4"/>
  <c r="B104" i="4"/>
  <c r="B43" i="4"/>
  <c r="B138" i="4"/>
  <c r="B91" i="4"/>
  <c r="B113" i="4"/>
  <c r="B77" i="4"/>
  <c r="B142" i="4"/>
  <c r="B95" i="4"/>
  <c r="B30" i="4"/>
  <c r="B134" i="4"/>
  <c r="B14" i="4"/>
  <c r="B6" i="4"/>
  <c r="B7" i="4" s="1"/>
  <c r="BV8" i="1" s="1"/>
  <c r="C7" i="4" l="1"/>
  <c r="BW8" i="1" s="1"/>
  <c r="B135" i="4"/>
  <c r="BZ32" i="1" s="1"/>
  <c r="B92" i="4"/>
  <c r="BZ15" i="1" s="1"/>
  <c r="B31" i="4"/>
  <c r="BV14" i="1" s="1"/>
  <c r="B114" i="4"/>
  <c r="BZ22" i="1" s="1"/>
  <c r="B105" i="4"/>
  <c r="BZ19" i="1" s="1"/>
  <c r="B74" i="4"/>
  <c r="BZ9" i="1" s="1"/>
  <c r="B147" i="4"/>
  <c r="BV31" i="1" s="1"/>
  <c r="B151" i="4"/>
  <c r="BV32" i="1" s="1"/>
  <c r="B11" i="4"/>
  <c r="BV9" i="1" s="1"/>
  <c r="B40" i="4"/>
  <c r="BV18" i="1" s="1"/>
  <c r="B131" i="4"/>
  <c r="BZ31" i="1" s="1"/>
  <c r="B44" i="4"/>
  <c r="BV19" i="1" s="1"/>
  <c r="B23" i="4"/>
  <c r="BV12" i="1" s="1"/>
  <c r="B143" i="4"/>
  <c r="BV30" i="1" s="1"/>
  <c r="B139" i="4"/>
  <c r="BZ33" i="1" s="1"/>
  <c r="B15" i="4"/>
  <c r="BV10" i="1" s="1"/>
  <c r="B27" i="4"/>
  <c r="BV13" i="1" s="1"/>
  <c r="B96" i="4"/>
  <c r="BZ16" i="1" s="1"/>
  <c r="B88" i="4"/>
  <c r="BZ14" i="1" s="1"/>
  <c r="B109" i="4"/>
  <c r="BZ20" i="1" s="1"/>
  <c r="B118" i="4"/>
  <c r="BZ23" i="1" s="1"/>
  <c r="B70" i="4"/>
  <c r="BZ8" i="1" s="1"/>
  <c r="B122" i="4"/>
  <c r="BZ24" i="1" s="1"/>
  <c r="B78" i="4"/>
  <c r="BZ10" i="1" s="1"/>
  <c r="B61" i="4"/>
  <c r="BV25" i="1" s="1"/>
  <c r="B19" i="4"/>
  <c r="BV11" i="1" s="1"/>
  <c r="C118" i="4" l="1"/>
  <c r="CA23" i="1" s="1"/>
  <c r="C122" i="4"/>
  <c r="CA24" i="1" s="1"/>
  <c r="C109" i="4"/>
  <c r="CA20" i="1" s="1"/>
  <c r="C96" i="4"/>
  <c r="CA16" i="1" s="1"/>
  <c r="C88" i="4"/>
  <c r="CA14" i="1" s="1"/>
  <c r="C70" i="4"/>
  <c r="CA8" i="1" s="1"/>
  <c r="C27" i="4"/>
  <c r="BW13" i="1" s="1"/>
  <c r="C15" i="4"/>
  <c r="BW10" i="1" s="1"/>
  <c r="C143" i="4"/>
  <c r="BW30" i="1" s="1"/>
  <c r="C139" i="4"/>
  <c r="CA33" i="1" s="1"/>
  <c r="C19" i="4"/>
  <c r="BW11" i="1" s="1"/>
  <c r="C61" i="4"/>
  <c r="BW25" i="1" s="1"/>
  <c r="C44" i="4"/>
  <c r="BW19" i="1" s="1"/>
  <c r="C40" i="4"/>
  <c r="BW18" i="1" s="1"/>
  <c r="C151" i="4"/>
  <c r="BW32" i="1" s="1"/>
  <c r="C74" i="4"/>
  <c r="CA9" i="1" s="1"/>
  <c r="C114" i="4"/>
  <c r="CA22" i="1" s="1"/>
  <c r="C92" i="4"/>
  <c r="CA15" i="1" s="1"/>
  <c r="C78" i="4"/>
  <c r="CA10" i="1" s="1"/>
  <c r="C23" i="4"/>
  <c r="BW12" i="1" s="1"/>
  <c r="C131" i="4"/>
  <c r="CA31" i="1" s="1"/>
  <c r="C11" i="4"/>
  <c r="BW9" i="1" s="1"/>
  <c r="C147" i="4"/>
  <c r="BW31" i="1" s="1"/>
  <c r="C105" i="4"/>
  <c r="CA19" i="1" s="1"/>
  <c r="C31" i="4"/>
  <c r="BW14" i="1" s="1"/>
  <c r="C135" i="4"/>
  <c r="CA32" i="1" s="1"/>
  <c r="AQ52" i="4" l="1"/>
  <c r="BW21" i="17" s="1"/>
  <c r="K165" i="4"/>
  <c r="CA29" i="5" s="1"/>
  <c r="G52" i="4"/>
  <c r="BW21" i="2" s="1"/>
  <c r="AP10" i="4" l="1"/>
  <c r="AP6" i="4"/>
  <c r="AP11" i="4" l="1"/>
  <c r="BV9" i="17" s="1"/>
  <c r="AP7" i="4"/>
  <c r="BV8" i="17" s="1"/>
  <c r="AQ7" i="4" l="1"/>
  <c r="BW8" i="17" s="1"/>
  <c r="AQ11" i="4"/>
  <c r="BW9" i="17" s="1"/>
  <c r="C165" i="4" l="1"/>
  <c r="CA29" i="1" s="1"/>
  <c r="F10" i="4" l="1"/>
  <c r="V91" i="4"/>
  <c r="V92" i="4" l="1"/>
  <c r="BZ15" i="8" s="1"/>
  <c r="F11" i="4"/>
  <c r="BV9" i="2" s="1"/>
  <c r="V73" i="4"/>
  <c r="V108" i="4"/>
  <c r="G11" i="4" l="1"/>
  <c r="BW9" i="2" s="1"/>
  <c r="W92" i="4"/>
  <c r="CA15" i="8" s="1"/>
  <c r="V109" i="4"/>
  <c r="BZ20" i="8" s="1"/>
  <c r="V74" i="4"/>
  <c r="BZ9" i="8" s="1"/>
  <c r="W109" i="4" l="1"/>
  <c r="CA20" i="8" s="1"/>
  <c r="W74" i="4"/>
  <c r="CA9" i="8" s="1"/>
  <c r="C52" i="4"/>
  <c r="BW21" i="1" s="1"/>
</calcChain>
</file>

<file path=xl/sharedStrings.xml><?xml version="1.0" encoding="utf-8"?>
<sst xmlns="http://schemas.openxmlformats.org/spreadsheetml/2006/main" count="5267" uniqueCount="98">
  <si>
    <t>اليوم  الصنف</t>
  </si>
  <si>
    <t>صني زيت</t>
  </si>
  <si>
    <t>حياة زيت</t>
  </si>
  <si>
    <t>جولدن ميكس</t>
  </si>
  <si>
    <t xml:space="preserve">شورتنج </t>
  </si>
  <si>
    <t>(12*,750ML)</t>
  </si>
  <si>
    <t>(4*2,4L)</t>
  </si>
  <si>
    <t>(4*4,4L)</t>
  </si>
  <si>
    <t>أولين (20L)</t>
  </si>
  <si>
    <t>أولين (16L)</t>
  </si>
  <si>
    <r>
      <rPr>
        <b/>
        <sz val="10"/>
        <color theme="1"/>
        <rFont val="Calibri"/>
        <family val="2"/>
        <scheme val="minor"/>
      </rPr>
      <t>(12 * ,750ML</t>
    </r>
    <r>
      <rPr>
        <b/>
        <sz val="11"/>
        <color theme="1"/>
        <rFont val="Calibri"/>
        <family val="2"/>
        <scheme val="minor"/>
      </rPr>
      <t>)</t>
    </r>
  </si>
  <si>
    <t>(4 * 1,5KG)</t>
  </si>
  <si>
    <t>(4 * 2,5KG)</t>
  </si>
  <si>
    <t>(6 * ,900 ML)</t>
  </si>
  <si>
    <t>(4 * 1,8 L)</t>
  </si>
  <si>
    <t>Hard(25KG)</t>
  </si>
  <si>
    <t>باكيت</t>
  </si>
  <si>
    <t>كرتون</t>
  </si>
  <si>
    <t>اذن الصرف</t>
  </si>
  <si>
    <t xml:space="preserve">الصنف </t>
  </si>
  <si>
    <t>(12 * ,750ML)</t>
  </si>
  <si>
    <t>الاجمالي</t>
  </si>
  <si>
    <t>احمد شوقي</t>
  </si>
  <si>
    <t>مصطفي عبدالفتاح</t>
  </si>
  <si>
    <t>رامي حواس</t>
  </si>
  <si>
    <t>محمد نبيه</t>
  </si>
  <si>
    <t>تامر غالي</t>
  </si>
  <si>
    <t>اسلام</t>
  </si>
  <si>
    <t xml:space="preserve">محمد ابراهيم </t>
  </si>
  <si>
    <t>رصيد السيارة</t>
  </si>
  <si>
    <t>المرتجعات</t>
  </si>
  <si>
    <t>اذن مرتجع</t>
  </si>
  <si>
    <t>مندوب 1</t>
  </si>
  <si>
    <t>مندوب 2</t>
  </si>
  <si>
    <t>اجمالي المرتجعات</t>
  </si>
  <si>
    <t>مندوب 3</t>
  </si>
  <si>
    <t>الشركة</t>
  </si>
  <si>
    <t>المرتجـــــــــــــــــــــــــــــــــــــــــــــــــــــــــــــعات                           المرتجـــــــــــــــــــــــــــــــــــــــــــــــــــــــــــــعات                المرتجـــــــــــــــــــــــــــــــــــــــــــــــــــــــــــــعات                  المرتجـــــــــــــــــــــــــــــــــــــــــــــــــــــــــــــعات                المرتجـــــــــــــــــــــــــــــــــــــــــــــــــــــــــــــعات               المرتجـــــــــــــــــــــــــــــــــــــــــــــــــــــــــــــعات</t>
  </si>
  <si>
    <t>(4*2.5L)</t>
  </si>
  <si>
    <t>(4*4.5 L)</t>
  </si>
  <si>
    <t>(4*1.75 L)</t>
  </si>
  <si>
    <t>(4*1.8 L)</t>
  </si>
  <si>
    <t>(12* 970 ML)</t>
  </si>
  <si>
    <t>حيــــــــــــــــــــــــــــاة (    زيــــــــــــــــــــــــت     )</t>
  </si>
  <si>
    <t>(1 *11 KG)</t>
  </si>
  <si>
    <t>حيــــاة ( سمنة )</t>
  </si>
  <si>
    <t>نور  ( عباد الشمس )</t>
  </si>
  <si>
    <t>( 4* 2.7 L)</t>
  </si>
  <si>
    <t>( 1 * 20 L )</t>
  </si>
  <si>
    <t>صنى - صويـــــــا</t>
  </si>
  <si>
    <t>الفا ( عباد الشمس )</t>
  </si>
  <si>
    <t>أميرة ( سمنة )</t>
  </si>
  <si>
    <t>جولدن ميكس ( سمنة )</t>
  </si>
  <si>
    <t>زيت اولين مكرر غذائي</t>
  </si>
  <si>
    <t>( 1 * 50 KG )</t>
  </si>
  <si>
    <t>(6 * . 750 جرام)</t>
  </si>
  <si>
    <t>(1 * 11 KG )</t>
  </si>
  <si>
    <t>مرزوقة ( سمنة )</t>
  </si>
  <si>
    <t>مرزوقة  ( زيت )</t>
  </si>
  <si>
    <t>(6 * .700جرام)</t>
  </si>
  <si>
    <t xml:space="preserve">خير بلدي ( سمن ) </t>
  </si>
  <si>
    <t>( 6 * 1.5 KG )</t>
  </si>
  <si>
    <t>فيرن ( سمنة )</t>
  </si>
  <si>
    <t>( 16 * .450 جرام)</t>
  </si>
  <si>
    <t>( 12 * .700 جرام)</t>
  </si>
  <si>
    <t>( 4 * 1.4 KG )</t>
  </si>
  <si>
    <t>فيرن ( زبدة )</t>
  </si>
  <si>
    <t>(20 * . 500  جرام)</t>
  </si>
  <si>
    <t>( 10 * 1   KG)</t>
  </si>
  <si>
    <t>(2 * 5 KG)</t>
  </si>
  <si>
    <t>(1 * 10 KG )</t>
  </si>
  <si>
    <t>صني - صويا</t>
  </si>
  <si>
    <t xml:space="preserve">مرزوقة زيت </t>
  </si>
  <si>
    <t>مرزوقة سمنة</t>
  </si>
  <si>
    <t>خير بلدي ( سمنة )</t>
  </si>
  <si>
    <t>شورتنج</t>
  </si>
  <si>
    <t>الفا ( عباد الشمس)</t>
  </si>
  <si>
    <t>حياة  (سمنة )</t>
  </si>
  <si>
    <t>حياة( زيت )</t>
  </si>
  <si>
    <t>فيرن  (زبدة )</t>
  </si>
  <si>
    <t>فيرن  (سمنة )</t>
  </si>
  <si>
    <t>أميرة  (سمنة )</t>
  </si>
  <si>
    <t>نور ( عباد الشمس )</t>
  </si>
  <si>
    <t>صني ( زيت )</t>
  </si>
  <si>
    <t xml:space="preserve">خير بلدي </t>
  </si>
  <si>
    <t>فيرن سمنة</t>
  </si>
  <si>
    <t>فيرن زبدة</t>
  </si>
  <si>
    <t xml:space="preserve">صني - صويا </t>
  </si>
  <si>
    <t>حياة سمنة</t>
  </si>
  <si>
    <t>الفا - عباد الشمس</t>
  </si>
  <si>
    <t>نور - عباد الشمس</t>
  </si>
  <si>
    <t xml:space="preserve">أميرة سمنة </t>
  </si>
  <si>
    <t>2829/2831</t>
  </si>
  <si>
    <t>3803(بيع)</t>
  </si>
  <si>
    <t>869(نسله)</t>
  </si>
  <si>
    <t>253/251</t>
  </si>
  <si>
    <t>زهران</t>
  </si>
  <si>
    <t>محمد التيه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</si>
</sst>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 style="thin">
        <color indexed="64"/>
      </diagonal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164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164" fontId="1" fillId="0" borderId="11" xfId="0" applyNumberFormat="1" applyFont="1" applyBorder="1" applyAlignment="1">
      <alignment horizontal="center" vertical="center"/>
    </xf>
    <xf numFmtId="0" fontId="0" fillId="0" borderId="9" xfId="0" applyBorder="1"/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164" fontId="1" fillId="0" borderId="1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11" borderId="10" xfId="0" applyFill="1" applyBorder="1"/>
    <xf numFmtId="0" fontId="0" fillId="11" borderId="0" xfId="0" applyFill="1"/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14" borderId="0" xfId="0" applyFill="1" applyBorder="1" applyAlignment="1"/>
    <xf numFmtId="0" fontId="0" fillId="14" borderId="21" xfId="0" applyFill="1" applyBorder="1" applyAlignment="1"/>
    <xf numFmtId="0" fontId="0" fillId="12" borderId="21" xfId="0" applyFill="1" applyBorder="1" applyAlignment="1"/>
    <xf numFmtId="0" fontId="2" fillId="3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15" xfId="0" applyBorder="1"/>
    <xf numFmtId="0" fontId="1" fillId="0" borderId="15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1" fillId="16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Fill="1"/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16" borderId="0" xfId="0" applyFill="1" applyBorder="1" applyAlignment="1">
      <alignment horizontal="center"/>
    </xf>
    <xf numFmtId="0" fontId="4" fillId="16" borderId="0" xfId="0" applyFont="1" applyFill="1" applyBorder="1" applyAlignment="1">
      <alignment horizontal="center" vertical="center"/>
    </xf>
    <xf numFmtId="0" fontId="0" fillId="16" borderId="0" xfId="0" applyFill="1" applyAlignment="1">
      <alignment horizontal="center"/>
    </xf>
    <xf numFmtId="0" fontId="0" fillId="0" borderId="9" xfId="0" applyBorder="1" applyAlignment="1">
      <alignment horizontal="center"/>
    </xf>
    <xf numFmtId="0" fontId="0" fillId="16" borderId="9" xfId="0" applyFill="1" applyBorder="1" applyAlignment="1">
      <alignment horizontal="center"/>
    </xf>
    <xf numFmtId="0" fontId="9" fillId="16" borderId="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vertical="center"/>
    </xf>
    <xf numFmtId="0" fontId="7" fillId="10" borderId="0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13" borderId="0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11" borderId="32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7" fillId="10" borderId="0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7" borderId="11" xfId="0" applyFont="1" applyFill="1" applyBorder="1" applyAlignment="1">
      <alignment horizontal="center" vertical="center"/>
    </xf>
    <xf numFmtId="0" fontId="8" fillId="17" borderId="12" xfId="0" applyFont="1" applyFill="1" applyBorder="1" applyAlignment="1">
      <alignment horizontal="center" vertical="center"/>
    </xf>
    <xf numFmtId="0" fontId="8" fillId="17" borderId="8" xfId="0" applyFont="1" applyFill="1" applyBorder="1" applyAlignment="1">
      <alignment horizontal="center" vertical="center"/>
    </xf>
    <xf numFmtId="0" fontId="8" fillId="19" borderId="11" xfId="0" applyFont="1" applyFill="1" applyBorder="1" applyAlignment="1">
      <alignment horizontal="center" vertical="center"/>
    </xf>
    <xf numFmtId="0" fontId="8" fillId="19" borderId="12" xfId="0" applyFont="1" applyFill="1" applyBorder="1" applyAlignment="1">
      <alignment horizontal="center" vertical="center"/>
    </xf>
    <xf numFmtId="0" fontId="8" fillId="19" borderId="8" xfId="0" applyFont="1" applyFill="1" applyBorder="1" applyAlignment="1">
      <alignment horizontal="center" vertical="center"/>
    </xf>
    <xf numFmtId="0" fontId="8" fillId="20" borderId="11" xfId="0" applyFont="1" applyFill="1" applyBorder="1" applyAlignment="1">
      <alignment horizontal="center" vertical="center"/>
    </xf>
    <xf numFmtId="0" fontId="8" fillId="20" borderId="12" xfId="0" applyFont="1" applyFill="1" applyBorder="1" applyAlignment="1">
      <alignment horizontal="center" vertical="center"/>
    </xf>
    <xf numFmtId="0" fontId="8" fillId="20" borderId="8" xfId="0" applyFont="1" applyFill="1" applyBorder="1" applyAlignment="1">
      <alignment horizontal="center" vertical="center"/>
    </xf>
    <xf numFmtId="0" fontId="8" fillId="21" borderId="11" xfId="0" applyFont="1" applyFill="1" applyBorder="1" applyAlignment="1">
      <alignment horizontal="center" vertical="center"/>
    </xf>
    <xf numFmtId="0" fontId="8" fillId="21" borderId="12" xfId="0" applyFont="1" applyFill="1" applyBorder="1" applyAlignment="1">
      <alignment horizontal="center" vertical="center"/>
    </xf>
    <xf numFmtId="0" fontId="8" fillId="21" borderId="8" xfId="0" applyFont="1" applyFill="1" applyBorder="1" applyAlignment="1">
      <alignment horizontal="center" vertical="center"/>
    </xf>
    <xf numFmtId="0" fontId="8" fillId="15" borderId="11" xfId="0" applyFont="1" applyFill="1" applyBorder="1" applyAlignment="1">
      <alignment horizontal="center" vertical="center"/>
    </xf>
    <xf numFmtId="0" fontId="8" fillId="15" borderId="12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3" borderId="11" xfId="0" applyFont="1" applyFill="1" applyBorder="1" applyAlignment="1">
      <alignment horizontal="center" vertical="center"/>
    </xf>
    <xf numFmtId="0" fontId="8" fillId="23" borderId="12" xfId="0" applyFont="1" applyFill="1" applyBorder="1" applyAlignment="1">
      <alignment horizontal="center" vertical="center"/>
    </xf>
    <xf numFmtId="0" fontId="8" fillId="23" borderId="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8" fillId="18" borderId="11" xfId="0" applyFont="1" applyFill="1" applyBorder="1" applyAlignment="1">
      <alignment horizontal="center" vertical="center"/>
    </xf>
    <xf numFmtId="0" fontId="8" fillId="18" borderId="12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22" borderId="11" xfId="0" applyFont="1" applyFill="1" applyBorder="1" applyAlignment="1">
      <alignment horizontal="center" vertical="center"/>
    </xf>
    <xf numFmtId="0" fontId="8" fillId="22" borderId="12" xfId="0" applyFont="1" applyFill="1" applyBorder="1" applyAlignment="1">
      <alignment horizontal="center" vertical="center"/>
    </xf>
    <xf numFmtId="0" fontId="8" fillId="22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9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&#1578;&#1581;&#1605;&#1610;&#1604;&#1575;&#1578;.xlsx#'&#1586;&#1607;&#1585;&#1575;&#1606;'!A1" TargetMode="External"/><Relationship Id="rId13" Type="http://schemas.openxmlformats.org/officeDocument/2006/relationships/hyperlink" Target="&#1578;&#1581;&#1605;&#1610;&#1604;&#1575;&#1578;.xlsx#'&#1585;&#1575;&#1605;&#1610; &#1581;&#1608;&#1575;&#1587;'!CA5:BU5" TargetMode="External"/><Relationship Id="rId18" Type="http://schemas.openxmlformats.org/officeDocument/2006/relationships/hyperlink" Target="&#1578;&#1581;&#1605;&#1610;&#1604;&#1575;&#1578;.xlsx#'&#1605;&#1606;&#1583;&#1608;&#1576; 2'!CA5:BU5" TargetMode="External"/><Relationship Id="rId26" Type="http://schemas.openxmlformats.org/officeDocument/2006/relationships/hyperlink" Target="&#1578;&#1581;&#1605;&#1610;&#1604;&#1575;&#1578;.xlsx#'&#1586;&#1607;&#1585;&#1575;&#1606;'!A38" TargetMode="External"/><Relationship Id="rId39" Type="http://schemas.openxmlformats.org/officeDocument/2006/relationships/hyperlink" Target="&#1578;&#1581;&#1605;&#1610;&#1604;&#1575;&#1578;.xlsx#&#1575;&#1604;&#1588;&#1585;&#1603;&#1577;!A1" TargetMode="External"/><Relationship Id="rId3" Type="http://schemas.openxmlformats.org/officeDocument/2006/relationships/hyperlink" Target="&#1578;&#1581;&#1605;&#1610;&#1604;&#1575;&#1578;.xlsx#'&#1605;&#1589;&#1591;&#1601;&#1610; &#1593;&#1576;&#1583;&#1575;&#1604;&#1601;&#1578;&#1575;&#1581;'!A1" TargetMode="External"/><Relationship Id="rId21" Type="http://schemas.openxmlformats.org/officeDocument/2006/relationships/hyperlink" Target="&#1578;&#1581;&#1605;&#1610;&#1604;&#1575;&#1578;.xlsx#'&#1605;&#1589;&#1591;&#1601;&#1610; &#1593;&#1576;&#1583;&#1575;&#1604;&#1601;&#1578;&#1575;&#1581;'!A38" TargetMode="External"/><Relationship Id="rId34" Type="http://schemas.openxmlformats.org/officeDocument/2006/relationships/hyperlink" Target="&#1578;&#1581;&#1605;&#1610;&#1604;&#1575;&#1578;.xlsx#&#1575;&#1587;&#1604;&#1575;&#1605;!CA39:BU39" TargetMode="External"/><Relationship Id="rId42" Type="http://schemas.openxmlformats.org/officeDocument/2006/relationships/hyperlink" Target="&#1578;&#1581;&#1605;&#1610;&#1604;&#1575;&#1578;.xlsx#'&#1605;&#1581;&#1605;&#1583; &#1575;&#1604;&#1578;&#1610;&#1607;'!A38" TargetMode="External"/><Relationship Id="rId7" Type="http://schemas.openxmlformats.org/officeDocument/2006/relationships/hyperlink" Target="&#1578;&#1581;&#1605;&#1610;&#1604;&#1575;&#1578;.xlsx#&#1575;&#1587;&#1604;&#1575;&#1605;!A1" TargetMode="External"/><Relationship Id="rId12" Type="http://schemas.openxmlformats.org/officeDocument/2006/relationships/hyperlink" Target="&#1578;&#1581;&#1605;&#1610;&#1604;&#1575;&#1578;.xlsx#'&#1605;&#1589;&#1591;&#1601;&#1610; &#1593;&#1576;&#1583;&#1575;&#1604;&#1601;&#1578;&#1575;&#1581;'!CA5:BU5" TargetMode="External"/><Relationship Id="rId17" Type="http://schemas.openxmlformats.org/officeDocument/2006/relationships/hyperlink" Target="&#1578;&#1581;&#1605;&#1610;&#1604;&#1575;&#1578;.xlsx#'&#1586;&#1607;&#1585;&#1575;&#1606;'!CA5:BU5" TargetMode="External"/><Relationship Id="rId25" Type="http://schemas.openxmlformats.org/officeDocument/2006/relationships/hyperlink" Target="&#1578;&#1581;&#1605;&#1610;&#1604;&#1575;&#1578;.xlsx#&#1575;&#1587;&#1604;&#1575;&#1605;!A38" TargetMode="External"/><Relationship Id="rId33" Type="http://schemas.openxmlformats.org/officeDocument/2006/relationships/hyperlink" Target="&#1578;&#1581;&#1605;&#1610;&#1604;&#1575;&#1578;.xlsx#'&#1578;&#1575;&#1605;&#1585; &#1594;&#1575;&#1604;&#1610;'!CA39:BU39" TargetMode="External"/><Relationship Id="rId38" Type="http://schemas.openxmlformats.org/officeDocument/2006/relationships/hyperlink" Target="&#1578;&#1581;&#1605;&#1610;&#1604;&#1575;&#1578;.xlsx#'&#1605;&#1581;&#1605;&#1583; &#1575;&#1604;&#1578;&#1610;&#1607;'!A1" TargetMode="External"/><Relationship Id="rId2" Type="http://schemas.openxmlformats.org/officeDocument/2006/relationships/hyperlink" Target="&#1578;&#1581;&#1605;&#1610;&#1604;&#1575;&#1578;.xlsx#'&#1605;&#1581;&#1605;&#1583; &#1575;&#1576;&#1585;&#1575;&#1607;&#1610;&#1605;'!A1" TargetMode="External"/><Relationship Id="rId16" Type="http://schemas.openxmlformats.org/officeDocument/2006/relationships/hyperlink" Target="&#1578;&#1581;&#1605;&#1610;&#1604;&#1575;&#1578;.xlsx#&#1575;&#1587;&#1604;&#1575;&#1605;!CA5:BU5" TargetMode="External"/><Relationship Id="rId20" Type="http://schemas.openxmlformats.org/officeDocument/2006/relationships/hyperlink" Target="&#1578;&#1581;&#1605;&#1610;&#1604;&#1575;&#1578;.xlsx#'&#1605;&#1581;&#1605;&#1583; &#1575;&#1576;&#1585;&#1575;&#1607;&#1610;&#1605;'!A38" TargetMode="External"/><Relationship Id="rId29" Type="http://schemas.openxmlformats.org/officeDocument/2006/relationships/hyperlink" Target="&#1578;&#1581;&#1605;&#1610;&#1604;&#1575;&#1578;.xlsx#'&#1605;&#1581;&#1605;&#1583; &#1575;&#1576;&#1585;&#1575;&#1607;&#1610;&#1605;'!CA39:BU39" TargetMode="External"/><Relationship Id="rId41" Type="http://schemas.openxmlformats.org/officeDocument/2006/relationships/hyperlink" Target="&#1578;&#1581;&#1605;&#1610;&#1604;&#1575;&#1578;.xlsx#&#1575;&#1604;&#1588;&#1585;&#1603;&#1577;!CA5:BU5" TargetMode="External"/><Relationship Id="rId1" Type="http://schemas.openxmlformats.org/officeDocument/2006/relationships/hyperlink" Target="&#1578;&#1581;&#1605;&#1610;&#1604;&#1575;&#1578;.xlsx#'&#1575;&#1581;&#1605;&#1583; &#1588;&#1608;&#1602;&#1610;'!A1" TargetMode="External"/><Relationship Id="rId6" Type="http://schemas.openxmlformats.org/officeDocument/2006/relationships/hyperlink" Target="&#1578;&#1581;&#1605;&#1610;&#1604;&#1575;&#1578;.xlsx#'&#1578;&#1575;&#1605;&#1585; &#1594;&#1575;&#1604;&#1610;'!A1" TargetMode="External"/><Relationship Id="rId11" Type="http://schemas.openxmlformats.org/officeDocument/2006/relationships/hyperlink" Target="&#1578;&#1581;&#1605;&#1610;&#1604;&#1575;&#1578;.xlsx#'&#1605;&#1581;&#1605;&#1583; &#1575;&#1576;&#1585;&#1575;&#1607;&#1610;&#1605;'!CA5:BU5" TargetMode="External"/><Relationship Id="rId24" Type="http://schemas.openxmlformats.org/officeDocument/2006/relationships/hyperlink" Target="&#1578;&#1581;&#1605;&#1610;&#1604;&#1575;&#1578;.xlsx#'&#1578;&#1575;&#1605;&#1585; &#1594;&#1575;&#1604;&#1610;'!A38" TargetMode="External"/><Relationship Id="rId32" Type="http://schemas.openxmlformats.org/officeDocument/2006/relationships/hyperlink" Target="&#1578;&#1581;&#1605;&#1610;&#1604;&#1575;&#1578;.xlsx#'&#1605;&#1581;&#1605;&#1583; &#1606;&#1576;&#1610;&#1607;'!CA39:BU39" TargetMode="External"/><Relationship Id="rId37" Type="http://schemas.openxmlformats.org/officeDocument/2006/relationships/hyperlink" Target="&#1605;&#1576;&#1610;&#1593;&#1575;&#1578;.xlsx#'&#1605;&#1606;&#1583;&#1608;&#1576; 2'!A1" TargetMode="External"/><Relationship Id="rId40" Type="http://schemas.openxmlformats.org/officeDocument/2006/relationships/hyperlink" Target="&#1578;&#1581;&#1605;&#1610;&#1604;&#1575;&#1578;.xlsx#'&#1605;&#1581;&#1605;&#1583; &#1575;&#1604;&#1578;&#1610;&#1607;'!CA5:BU5" TargetMode="External"/><Relationship Id="rId45" Type="http://schemas.openxmlformats.org/officeDocument/2006/relationships/hyperlink" Target="&#1578;&#1581;&#1605;&#1610;&#1604;&#1575;&#1578;.xlsx#&#1575;&#1604;&#1588;&#1585;&#1603;&#1577;!CA39:BU39" TargetMode="External"/><Relationship Id="rId5" Type="http://schemas.openxmlformats.org/officeDocument/2006/relationships/hyperlink" Target="&#1578;&#1581;&#1605;&#1610;&#1604;&#1575;&#1578;.xlsx#'&#1605;&#1581;&#1605;&#1583; &#1606;&#1576;&#1610;&#1607;'!A1" TargetMode="External"/><Relationship Id="rId15" Type="http://schemas.openxmlformats.org/officeDocument/2006/relationships/hyperlink" Target="&#1578;&#1581;&#1605;&#1610;&#1604;&#1575;&#1578;.xlsx#'&#1578;&#1575;&#1605;&#1585; &#1594;&#1575;&#1604;&#1610;'!CA5:BU5" TargetMode="External"/><Relationship Id="rId23" Type="http://schemas.openxmlformats.org/officeDocument/2006/relationships/hyperlink" Target="&#1578;&#1581;&#1605;&#1610;&#1604;&#1575;&#1578;.xlsx#'&#1605;&#1581;&#1605;&#1583; &#1606;&#1576;&#1610;&#1607;'!A38" TargetMode="External"/><Relationship Id="rId28" Type="http://schemas.openxmlformats.org/officeDocument/2006/relationships/hyperlink" Target="&#1578;&#1581;&#1605;&#1610;&#1604;&#1575;&#1578;.xlsx#'&#1575;&#1581;&#1605;&#1583; &#1588;&#1608;&#1602;&#1610;'!CA39:BU39" TargetMode="External"/><Relationship Id="rId36" Type="http://schemas.openxmlformats.org/officeDocument/2006/relationships/hyperlink" Target="&#1578;&#1581;&#1605;&#1610;&#1604;&#1575;&#1578;.xlsx#'&#1605;&#1606;&#1583;&#1608;&#1576; 2'!CA39:BU39" TargetMode="External"/><Relationship Id="rId10" Type="http://schemas.openxmlformats.org/officeDocument/2006/relationships/hyperlink" Target="&#1578;&#1581;&#1605;&#1610;&#1604;&#1575;&#1578;.xlsx#'&#1575;&#1581;&#1605;&#1583; &#1588;&#1608;&#1602;&#1610;'!CA5:BU5" TargetMode="External"/><Relationship Id="rId19" Type="http://schemas.openxmlformats.org/officeDocument/2006/relationships/hyperlink" Target="&#1578;&#1581;&#1605;&#1610;&#1604;&#1575;&#1578;.xlsx#'&#1575;&#1581;&#1605;&#1583; &#1588;&#1608;&#1602;&#1610;'!A38" TargetMode="External"/><Relationship Id="rId31" Type="http://schemas.openxmlformats.org/officeDocument/2006/relationships/hyperlink" Target="&#1578;&#1581;&#1605;&#1610;&#1604;&#1575;&#1578;.xlsx#'&#1585;&#1575;&#1605;&#1610; &#1581;&#1608;&#1575;&#1587;'!CA39:BU39" TargetMode="External"/><Relationship Id="rId44" Type="http://schemas.openxmlformats.org/officeDocument/2006/relationships/hyperlink" Target="&#1578;&#1581;&#1605;&#1610;&#1604;&#1575;&#1578;.xlsx#'&#1605;&#1581;&#1605;&#1583; &#1575;&#1604;&#1578;&#1610;&#1607;'!CA39:BU39" TargetMode="External"/><Relationship Id="rId4" Type="http://schemas.openxmlformats.org/officeDocument/2006/relationships/hyperlink" Target="&#1578;&#1581;&#1605;&#1610;&#1604;&#1575;&#1578;.xlsx#'&#1585;&#1575;&#1605;&#1610; &#1581;&#1608;&#1575;&#1587;'!A1" TargetMode="External"/><Relationship Id="rId9" Type="http://schemas.openxmlformats.org/officeDocument/2006/relationships/hyperlink" Target="&#1578;&#1581;&#1605;&#1610;&#1604;&#1575;&#1578;.xlsx#'&#1605;&#1606;&#1583;&#1608;&#1576; 2'!A1" TargetMode="External"/><Relationship Id="rId14" Type="http://schemas.openxmlformats.org/officeDocument/2006/relationships/hyperlink" Target="&#1578;&#1581;&#1605;&#1610;&#1604;&#1575;&#1578;.xlsx#'&#1605;&#1581;&#1605;&#1583; &#1606;&#1576;&#1610;&#1607;'!CA5:BU5" TargetMode="External"/><Relationship Id="rId22" Type="http://schemas.openxmlformats.org/officeDocument/2006/relationships/hyperlink" Target="&#1578;&#1581;&#1605;&#1610;&#1604;&#1575;&#1578;.xlsx#'&#1585;&#1575;&#1605;&#1610; &#1581;&#1608;&#1575;&#1587;'!A38" TargetMode="External"/><Relationship Id="rId27" Type="http://schemas.openxmlformats.org/officeDocument/2006/relationships/hyperlink" Target="&#1578;&#1581;&#1605;&#1610;&#1604;&#1575;&#1578;.xlsx#'&#1605;&#1606;&#1583;&#1608;&#1576; 2'!A38" TargetMode="External"/><Relationship Id="rId30" Type="http://schemas.openxmlformats.org/officeDocument/2006/relationships/hyperlink" Target="&#1578;&#1581;&#1605;&#1610;&#1604;&#1575;&#1578;.xlsx#'&#1605;&#1589;&#1591;&#1601;&#1610; &#1593;&#1576;&#1583;&#1575;&#1604;&#1601;&#1578;&#1575;&#1581;'!CA39:BU39" TargetMode="External"/><Relationship Id="rId35" Type="http://schemas.openxmlformats.org/officeDocument/2006/relationships/hyperlink" Target="&#1578;&#1581;&#1605;&#1610;&#1604;&#1575;&#1578;.xlsx#'&#1586;&#1607;&#1585;&#1575;&#1606;'!CA39:BU39" TargetMode="External"/><Relationship Id="rId43" Type="http://schemas.openxmlformats.org/officeDocument/2006/relationships/hyperlink" Target="&#1578;&#1581;&#1605;&#1610;&#1604;&#1575;&#1578;.xlsx#&#1575;&#1604;&#1588;&#1585;&#1603;&#1577;!A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414890</xdr:colOff>
      <xdr:row>0</xdr:row>
      <xdr:rowOff>104775</xdr:rowOff>
    </xdr:from>
    <xdr:to>
      <xdr:col>8</xdr:col>
      <xdr:colOff>548240</xdr:colOff>
      <xdr:row>4</xdr:row>
      <xdr:rowOff>95250</xdr:rowOff>
    </xdr:to>
    <xdr:sp macro="" textlink="">
      <xdr:nvSpPr>
        <xdr:cNvPr id="2" name="مستطيل مستدير الزوايا 1"/>
        <xdr:cNvSpPr/>
      </xdr:nvSpPr>
      <xdr:spPr>
        <a:xfrm>
          <a:off x="11227388410" y="104775"/>
          <a:ext cx="4248150" cy="7905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حركة التحميلات</a:t>
          </a:r>
        </a:p>
      </xdr:txBody>
    </xdr:sp>
    <xdr:clientData/>
  </xdr:twoCellAnchor>
  <xdr:twoCellAnchor>
    <xdr:from>
      <xdr:col>0</xdr:col>
      <xdr:colOff>19050</xdr:colOff>
      <xdr:row>6</xdr:row>
      <xdr:rowOff>57150</xdr:rowOff>
    </xdr:from>
    <xdr:to>
      <xdr:col>2</xdr:col>
      <xdr:colOff>304800</xdr:colOff>
      <xdr:row>8</xdr:row>
      <xdr:rowOff>161925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</xdr:cNvPr>
        <xdr:cNvSpPr/>
      </xdr:nvSpPr>
      <xdr:spPr>
        <a:xfrm>
          <a:off x="11231746650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2</xdr:col>
      <xdr:colOff>552450</xdr:colOff>
      <xdr:row>6</xdr:row>
      <xdr:rowOff>47625</xdr:rowOff>
    </xdr:from>
    <xdr:to>
      <xdr:col>5</xdr:col>
      <xdr:colOff>152400</xdr:colOff>
      <xdr:row>8</xdr:row>
      <xdr:rowOff>152400</xdr:rowOff>
    </xdr:to>
    <xdr:sp macro="" textlink="">
      <xdr:nvSpPr>
        <xdr:cNvPr id="4" name="مستطيل مستدير الزوايا 3">
          <a:hlinkClick xmlns:r="http://schemas.openxmlformats.org/officeDocument/2006/relationships" r:id="rId2"/>
        </xdr:cNvPr>
        <xdr:cNvSpPr/>
      </xdr:nvSpPr>
      <xdr:spPr>
        <a:xfrm>
          <a:off x="11229841650" y="12477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5</xdr:col>
      <xdr:colOff>400050</xdr:colOff>
      <xdr:row>6</xdr:row>
      <xdr:rowOff>57150</xdr:rowOff>
    </xdr:from>
    <xdr:to>
      <xdr:col>8</xdr:col>
      <xdr:colOff>0</xdr:colOff>
      <xdr:row>8</xdr:row>
      <xdr:rowOff>161925</xdr:rowOff>
    </xdr:to>
    <xdr:sp macro="" textlink="">
      <xdr:nvSpPr>
        <xdr:cNvPr id="5" name="مستطيل مستدير الزوايا 4">
          <a:hlinkClick xmlns:r="http://schemas.openxmlformats.org/officeDocument/2006/relationships" r:id="rId3"/>
        </xdr:cNvPr>
        <xdr:cNvSpPr/>
      </xdr:nvSpPr>
      <xdr:spPr>
        <a:xfrm>
          <a:off x="11227936650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8</xdr:col>
      <xdr:colOff>180975</xdr:colOff>
      <xdr:row>6</xdr:row>
      <xdr:rowOff>57150</xdr:rowOff>
    </xdr:from>
    <xdr:to>
      <xdr:col>10</xdr:col>
      <xdr:colOff>466725</xdr:colOff>
      <xdr:row>8</xdr:row>
      <xdr:rowOff>161925</xdr:rowOff>
    </xdr:to>
    <xdr:sp macro="" textlink="">
      <xdr:nvSpPr>
        <xdr:cNvPr id="6" name="مستطيل مستدير الزوايا 5">
          <a:hlinkClick xmlns:r="http://schemas.openxmlformats.org/officeDocument/2006/relationships" r:id="rId4"/>
        </xdr:cNvPr>
        <xdr:cNvSpPr/>
      </xdr:nvSpPr>
      <xdr:spPr>
        <a:xfrm>
          <a:off x="11226098325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2</xdr:col>
      <xdr:colOff>285750</xdr:colOff>
      <xdr:row>12</xdr:row>
      <xdr:rowOff>104775</xdr:rowOff>
    </xdr:to>
    <xdr:sp macro="" textlink="">
      <xdr:nvSpPr>
        <xdr:cNvPr id="7" name="مستطيل مستدير الزوايا 6">
          <a:hlinkClick xmlns:r="http://schemas.openxmlformats.org/officeDocument/2006/relationships" r:id="rId5"/>
        </xdr:cNvPr>
        <xdr:cNvSpPr/>
      </xdr:nvSpPr>
      <xdr:spPr>
        <a:xfrm>
          <a:off x="11231765700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2</xdr:col>
      <xdr:colOff>533400</xdr:colOff>
      <xdr:row>9</xdr:row>
      <xdr:rowOff>190500</xdr:rowOff>
    </xdr:from>
    <xdr:to>
      <xdr:col>5</xdr:col>
      <xdr:colOff>133350</xdr:colOff>
      <xdr:row>12</xdr:row>
      <xdr:rowOff>95250</xdr:rowOff>
    </xdr:to>
    <xdr:sp macro="" textlink="">
      <xdr:nvSpPr>
        <xdr:cNvPr id="8" name="مستطيل مستدير الزوايا 7">
          <a:hlinkClick xmlns:r="http://schemas.openxmlformats.org/officeDocument/2006/relationships" r:id="rId6"/>
        </xdr:cNvPr>
        <xdr:cNvSpPr/>
      </xdr:nvSpPr>
      <xdr:spPr>
        <a:xfrm>
          <a:off x="11229860700" y="199072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5</xdr:col>
      <xdr:colOff>381000</xdr:colOff>
      <xdr:row>10</xdr:row>
      <xdr:rowOff>0</xdr:rowOff>
    </xdr:from>
    <xdr:to>
      <xdr:col>7</xdr:col>
      <xdr:colOff>666750</xdr:colOff>
      <xdr:row>12</xdr:row>
      <xdr:rowOff>104775</xdr:rowOff>
    </xdr:to>
    <xdr:sp macro="" textlink="">
      <xdr:nvSpPr>
        <xdr:cNvPr id="9" name="مستطيل مستدير الزوايا 8">
          <a:hlinkClick xmlns:r="http://schemas.openxmlformats.org/officeDocument/2006/relationships" r:id="rId7"/>
        </xdr:cNvPr>
        <xdr:cNvSpPr/>
      </xdr:nvSpPr>
      <xdr:spPr>
        <a:xfrm>
          <a:off x="11227955700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8</xdr:col>
      <xdr:colOff>161925</xdr:colOff>
      <xdr:row>10</xdr:row>
      <xdr:rowOff>0</xdr:rowOff>
    </xdr:from>
    <xdr:to>
      <xdr:col>10</xdr:col>
      <xdr:colOff>447675</xdr:colOff>
      <xdr:row>12</xdr:row>
      <xdr:rowOff>104775</xdr:rowOff>
    </xdr:to>
    <xdr:sp macro="" textlink="">
      <xdr:nvSpPr>
        <xdr:cNvPr id="10" name="مستطيل مستدير الزوايا 9">
          <a:hlinkClick xmlns:r="http://schemas.openxmlformats.org/officeDocument/2006/relationships" r:id="rId8"/>
        </xdr:cNvPr>
        <xdr:cNvSpPr/>
      </xdr:nvSpPr>
      <xdr:spPr>
        <a:xfrm>
          <a:off x="11226117375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</xdr:col>
      <xdr:colOff>441383</xdr:colOff>
      <xdr:row>13</xdr:row>
      <xdr:rowOff>95250</xdr:rowOff>
    </xdr:from>
    <xdr:to>
      <xdr:col>4</xdr:col>
      <xdr:colOff>39216</xdr:colOff>
      <xdr:row>16</xdr:row>
      <xdr:rowOff>0</xdr:rowOff>
    </xdr:to>
    <xdr:sp macro="" textlink="">
      <xdr:nvSpPr>
        <xdr:cNvPr id="11" name="مستطيل مستدير الزوايا 10">
          <a:hlinkClick xmlns:r="http://schemas.openxmlformats.org/officeDocument/2006/relationships" r:id="rId9"/>
        </xdr:cNvPr>
        <xdr:cNvSpPr/>
      </xdr:nvSpPr>
      <xdr:spPr>
        <a:xfrm>
          <a:off x="11230640634" y="2695575"/>
          <a:ext cx="1655233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2</xdr:col>
      <xdr:colOff>342900</xdr:colOff>
      <xdr:row>17</xdr:row>
      <xdr:rowOff>142875</xdr:rowOff>
    </xdr:from>
    <xdr:to>
      <xdr:col>8</xdr:col>
      <xdr:colOff>476250</xdr:colOff>
      <xdr:row>21</xdr:row>
      <xdr:rowOff>133350</xdr:rowOff>
    </xdr:to>
    <xdr:sp macro="" textlink="">
      <xdr:nvSpPr>
        <xdr:cNvPr id="12" name="مستطيل مستدير الزوايا 11"/>
        <xdr:cNvSpPr/>
      </xdr:nvSpPr>
      <xdr:spPr>
        <a:xfrm>
          <a:off x="11227460400" y="3543300"/>
          <a:ext cx="4248150" cy="7905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رصيد السيارة</a:t>
          </a:r>
        </a:p>
      </xdr:txBody>
    </xdr:sp>
    <xdr:clientData/>
  </xdr:twoCellAnchor>
  <xdr:twoCellAnchor>
    <xdr:from>
      <xdr:col>0</xdr:col>
      <xdr:colOff>9525</xdr:colOff>
      <xdr:row>23</xdr:row>
      <xdr:rowOff>114300</xdr:rowOff>
    </xdr:from>
    <xdr:to>
      <xdr:col>2</xdr:col>
      <xdr:colOff>295275</xdr:colOff>
      <xdr:row>26</xdr:row>
      <xdr:rowOff>19050</xdr:rowOff>
    </xdr:to>
    <xdr:sp macro="" textlink="">
      <xdr:nvSpPr>
        <xdr:cNvPr id="13" name="مستطيل مستدير الزوايا 12">
          <a:hlinkClick xmlns:r="http://schemas.openxmlformats.org/officeDocument/2006/relationships" r:id="rId10"/>
        </xdr:cNvPr>
        <xdr:cNvSpPr/>
      </xdr:nvSpPr>
      <xdr:spPr>
        <a:xfrm>
          <a:off x="11231756175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2</xdr:col>
      <xdr:colOff>542925</xdr:colOff>
      <xdr:row>23</xdr:row>
      <xdr:rowOff>114300</xdr:rowOff>
    </xdr:from>
    <xdr:to>
      <xdr:col>5</xdr:col>
      <xdr:colOff>142875</xdr:colOff>
      <xdr:row>26</xdr:row>
      <xdr:rowOff>19050</xdr:rowOff>
    </xdr:to>
    <xdr:sp macro="" textlink="">
      <xdr:nvSpPr>
        <xdr:cNvPr id="14" name="مستطيل مستدير الزوايا 13">
          <a:hlinkClick xmlns:r="http://schemas.openxmlformats.org/officeDocument/2006/relationships" r:id="rId11"/>
        </xdr:cNvPr>
        <xdr:cNvSpPr/>
      </xdr:nvSpPr>
      <xdr:spPr>
        <a:xfrm>
          <a:off x="11229851175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5</xdr:col>
      <xdr:colOff>466725</xdr:colOff>
      <xdr:row>23</xdr:row>
      <xdr:rowOff>104775</xdr:rowOff>
    </xdr:from>
    <xdr:to>
      <xdr:col>8</xdr:col>
      <xdr:colOff>66675</xdr:colOff>
      <xdr:row>26</xdr:row>
      <xdr:rowOff>9525</xdr:rowOff>
    </xdr:to>
    <xdr:sp macro="" textlink="">
      <xdr:nvSpPr>
        <xdr:cNvPr id="15" name="مستطيل مستدير الزوايا 14">
          <a:hlinkClick xmlns:r="http://schemas.openxmlformats.org/officeDocument/2006/relationships" r:id="rId12"/>
        </xdr:cNvPr>
        <xdr:cNvSpPr/>
      </xdr:nvSpPr>
      <xdr:spPr>
        <a:xfrm>
          <a:off x="11227869975" y="47053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8</xdr:col>
      <xdr:colOff>295275</xdr:colOff>
      <xdr:row>23</xdr:row>
      <xdr:rowOff>114300</xdr:rowOff>
    </xdr:from>
    <xdr:to>
      <xdr:col>10</xdr:col>
      <xdr:colOff>581025</xdr:colOff>
      <xdr:row>26</xdr:row>
      <xdr:rowOff>19050</xdr:rowOff>
    </xdr:to>
    <xdr:sp macro="" textlink="">
      <xdr:nvSpPr>
        <xdr:cNvPr id="16" name="مستطيل مستدير الزوايا 15">
          <a:hlinkClick xmlns:r="http://schemas.openxmlformats.org/officeDocument/2006/relationships" r:id="rId13"/>
        </xdr:cNvPr>
        <xdr:cNvSpPr/>
      </xdr:nvSpPr>
      <xdr:spPr>
        <a:xfrm>
          <a:off x="11225984025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0</xdr:col>
      <xdr:colOff>0</xdr:colOff>
      <xdr:row>27</xdr:row>
      <xdr:rowOff>38100</xdr:rowOff>
    </xdr:from>
    <xdr:to>
      <xdr:col>2</xdr:col>
      <xdr:colOff>276225</xdr:colOff>
      <xdr:row>29</xdr:row>
      <xdr:rowOff>161925</xdr:rowOff>
    </xdr:to>
    <xdr:sp macro="" textlink="">
      <xdr:nvSpPr>
        <xdr:cNvPr id="17" name="مستطيل مستدير الزوايا 16">
          <a:hlinkClick xmlns:r="http://schemas.openxmlformats.org/officeDocument/2006/relationships" r:id="rId14"/>
        </xdr:cNvPr>
        <xdr:cNvSpPr/>
      </xdr:nvSpPr>
      <xdr:spPr>
        <a:xfrm>
          <a:off x="11231775225" y="5438775"/>
          <a:ext cx="1647825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2</xdr:col>
      <xdr:colOff>523875</xdr:colOff>
      <xdr:row>27</xdr:row>
      <xdr:rowOff>38100</xdr:rowOff>
    </xdr:from>
    <xdr:to>
      <xdr:col>5</xdr:col>
      <xdr:colOff>123825</xdr:colOff>
      <xdr:row>29</xdr:row>
      <xdr:rowOff>161925</xdr:rowOff>
    </xdr:to>
    <xdr:sp macro="" textlink="">
      <xdr:nvSpPr>
        <xdr:cNvPr id="18" name="مستطيل مستدير الزوايا 17">
          <a:hlinkClick xmlns:r="http://schemas.openxmlformats.org/officeDocument/2006/relationships" r:id="rId15"/>
        </xdr:cNvPr>
        <xdr:cNvSpPr/>
      </xdr:nvSpPr>
      <xdr:spPr>
        <a:xfrm>
          <a:off x="11229870225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5</xdr:col>
      <xdr:colOff>447675</xdr:colOff>
      <xdr:row>27</xdr:row>
      <xdr:rowOff>28575</xdr:rowOff>
    </xdr:from>
    <xdr:to>
      <xdr:col>8</xdr:col>
      <xdr:colOff>47625</xdr:colOff>
      <xdr:row>29</xdr:row>
      <xdr:rowOff>152400</xdr:rowOff>
    </xdr:to>
    <xdr:sp macro="" textlink="">
      <xdr:nvSpPr>
        <xdr:cNvPr id="19" name="مستطيل مستدير الزوايا 18">
          <a:hlinkClick xmlns:r="http://schemas.openxmlformats.org/officeDocument/2006/relationships" r:id="rId16"/>
        </xdr:cNvPr>
        <xdr:cNvSpPr/>
      </xdr:nvSpPr>
      <xdr:spPr>
        <a:xfrm>
          <a:off x="11227889025" y="5429250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8</xdr:col>
      <xdr:colOff>276225</xdr:colOff>
      <xdr:row>27</xdr:row>
      <xdr:rowOff>38100</xdr:rowOff>
    </xdr:from>
    <xdr:to>
      <xdr:col>10</xdr:col>
      <xdr:colOff>561975</xdr:colOff>
      <xdr:row>29</xdr:row>
      <xdr:rowOff>161925</xdr:rowOff>
    </xdr:to>
    <xdr:sp macro="" textlink="">
      <xdr:nvSpPr>
        <xdr:cNvPr id="20" name="مستطيل مستدير الزوايا 19">
          <a:hlinkClick xmlns:r="http://schemas.openxmlformats.org/officeDocument/2006/relationships" r:id="rId17"/>
        </xdr:cNvPr>
        <xdr:cNvSpPr/>
      </xdr:nvSpPr>
      <xdr:spPr>
        <a:xfrm>
          <a:off x="11226003075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</xdr:col>
      <xdr:colOff>526044</xdr:colOff>
      <xdr:row>30</xdr:row>
      <xdr:rowOff>179917</xdr:rowOff>
    </xdr:from>
    <xdr:to>
      <xdr:col>4</xdr:col>
      <xdr:colOff>123877</xdr:colOff>
      <xdr:row>33</xdr:row>
      <xdr:rowOff>103717</xdr:rowOff>
    </xdr:to>
    <xdr:sp macro="" textlink="">
      <xdr:nvSpPr>
        <xdr:cNvPr id="21" name="مستطيل مستدير الزوايا 20">
          <a:hlinkClick xmlns:r="http://schemas.openxmlformats.org/officeDocument/2006/relationships" r:id="rId18"/>
        </xdr:cNvPr>
        <xdr:cNvSpPr/>
      </xdr:nvSpPr>
      <xdr:spPr>
        <a:xfrm>
          <a:off x="11230555973" y="6180667"/>
          <a:ext cx="1655233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16</xdr:col>
      <xdr:colOff>447675</xdr:colOff>
      <xdr:row>0</xdr:row>
      <xdr:rowOff>104775</xdr:rowOff>
    </xdr:from>
    <xdr:to>
      <xdr:col>22</xdr:col>
      <xdr:colOff>581025</xdr:colOff>
      <xdr:row>4</xdr:row>
      <xdr:rowOff>95250</xdr:rowOff>
    </xdr:to>
    <xdr:sp macro="" textlink="">
      <xdr:nvSpPr>
        <xdr:cNvPr id="22" name="مستطيل مستدير الزوايا 21"/>
        <xdr:cNvSpPr/>
      </xdr:nvSpPr>
      <xdr:spPr>
        <a:xfrm>
          <a:off x="11219611800" y="104775"/>
          <a:ext cx="4248150" cy="7905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حركة المرتجعات</a:t>
          </a:r>
        </a:p>
      </xdr:txBody>
    </xdr:sp>
    <xdr:clientData/>
  </xdr:twoCellAnchor>
  <xdr:twoCellAnchor>
    <xdr:from>
      <xdr:col>14</xdr:col>
      <xdr:colOff>152400</xdr:colOff>
      <xdr:row>6</xdr:row>
      <xdr:rowOff>57150</xdr:rowOff>
    </xdr:from>
    <xdr:to>
      <xdr:col>16</xdr:col>
      <xdr:colOff>438150</xdr:colOff>
      <xdr:row>8</xdr:row>
      <xdr:rowOff>161925</xdr:rowOff>
    </xdr:to>
    <xdr:sp macro="" textlink="">
      <xdr:nvSpPr>
        <xdr:cNvPr id="23" name="مستطيل مستدير الزوايا 22">
          <a:hlinkClick xmlns:r="http://schemas.openxmlformats.org/officeDocument/2006/relationships" r:id="rId19"/>
        </xdr:cNvPr>
        <xdr:cNvSpPr/>
      </xdr:nvSpPr>
      <xdr:spPr>
        <a:xfrm>
          <a:off x="11223869475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17</xdr:col>
      <xdr:colOff>0</xdr:colOff>
      <xdr:row>6</xdr:row>
      <xdr:rowOff>47625</xdr:rowOff>
    </xdr:from>
    <xdr:to>
      <xdr:col>19</xdr:col>
      <xdr:colOff>285750</xdr:colOff>
      <xdr:row>8</xdr:row>
      <xdr:rowOff>152400</xdr:rowOff>
    </xdr:to>
    <xdr:sp macro="" textlink="">
      <xdr:nvSpPr>
        <xdr:cNvPr id="24" name="مستطيل مستدير الزوايا 23">
          <a:hlinkClick xmlns:r="http://schemas.openxmlformats.org/officeDocument/2006/relationships" r:id="rId20"/>
        </xdr:cNvPr>
        <xdr:cNvSpPr/>
      </xdr:nvSpPr>
      <xdr:spPr>
        <a:xfrm>
          <a:off x="11221964475" y="12477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19</xdr:col>
      <xdr:colOff>533400</xdr:colOff>
      <xdr:row>6</xdr:row>
      <xdr:rowOff>57150</xdr:rowOff>
    </xdr:from>
    <xdr:to>
      <xdr:col>22</xdr:col>
      <xdr:colOff>133350</xdr:colOff>
      <xdr:row>8</xdr:row>
      <xdr:rowOff>161925</xdr:rowOff>
    </xdr:to>
    <xdr:sp macro="" textlink="">
      <xdr:nvSpPr>
        <xdr:cNvPr id="25" name="مستطيل مستدير الزوايا 24">
          <a:hlinkClick xmlns:r="http://schemas.openxmlformats.org/officeDocument/2006/relationships" r:id="rId21"/>
        </xdr:cNvPr>
        <xdr:cNvSpPr/>
      </xdr:nvSpPr>
      <xdr:spPr>
        <a:xfrm>
          <a:off x="11220059475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22</xdr:col>
      <xdr:colOff>314325</xdr:colOff>
      <xdr:row>6</xdr:row>
      <xdr:rowOff>57150</xdr:rowOff>
    </xdr:from>
    <xdr:to>
      <xdr:col>24</xdr:col>
      <xdr:colOff>600075</xdr:colOff>
      <xdr:row>8</xdr:row>
      <xdr:rowOff>161925</xdr:rowOff>
    </xdr:to>
    <xdr:sp macro="" textlink="">
      <xdr:nvSpPr>
        <xdr:cNvPr id="26" name="مستطيل مستدير الزوايا 25">
          <a:hlinkClick xmlns:r="http://schemas.openxmlformats.org/officeDocument/2006/relationships" r:id="rId22"/>
        </xdr:cNvPr>
        <xdr:cNvSpPr/>
      </xdr:nvSpPr>
      <xdr:spPr>
        <a:xfrm>
          <a:off x="11218221150" y="125730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14</xdr:col>
      <xdr:colOff>133350</xdr:colOff>
      <xdr:row>10</xdr:row>
      <xdr:rowOff>0</xdr:rowOff>
    </xdr:from>
    <xdr:to>
      <xdr:col>16</xdr:col>
      <xdr:colOff>419100</xdr:colOff>
      <xdr:row>12</xdr:row>
      <xdr:rowOff>104775</xdr:rowOff>
    </xdr:to>
    <xdr:sp macro="" textlink="">
      <xdr:nvSpPr>
        <xdr:cNvPr id="27" name="مستطيل مستدير الزوايا 26">
          <a:hlinkClick xmlns:r="http://schemas.openxmlformats.org/officeDocument/2006/relationships" r:id="rId23"/>
        </xdr:cNvPr>
        <xdr:cNvSpPr/>
      </xdr:nvSpPr>
      <xdr:spPr>
        <a:xfrm>
          <a:off x="11223888525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16</xdr:col>
      <xdr:colOff>666750</xdr:colOff>
      <xdr:row>9</xdr:row>
      <xdr:rowOff>190500</xdr:rowOff>
    </xdr:from>
    <xdr:to>
      <xdr:col>19</xdr:col>
      <xdr:colOff>266700</xdr:colOff>
      <xdr:row>12</xdr:row>
      <xdr:rowOff>95250</xdr:rowOff>
    </xdr:to>
    <xdr:sp macro="" textlink="">
      <xdr:nvSpPr>
        <xdr:cNvPr id="28" name="مستطيل مستدير الزوايا 27">
          <a:hlinkClick xmlns:r="http://schemas.openxmlformats.org/officeDocument/2006/relationships" r:id="rId24"/>
        </xdr:cNvPr>
        <xdr:cNvSpPr/>
      </xdr:nvSpPr>
      <xdr:spPr>
        <a:xfrm>
          <a:off x="11221983525" y="199072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19</xdr:col>
      <xdr:colOff>514350</xdr:colOff>
      <xdr:row>10</xdr:row>
      <xdr:rowOff>0</xdr:rowOff>
    </xdr:from>
    <xdr:to>
      <xdr:col>22</xdr:col>
      <xdr:colOff>114300</xdr:colOff>
      <xdr:row>12</xdr:row>
      <xdr:rowOff>104775</xdr:rowOff>
    </xdr:to>
    <xdr:sp macro="" textlink="">
      <xdr:nvSpPr>
        <xdr:cNvPr id="29" name="مستطيل مستدير الزوايا 28">
          <a:hlinkClick xmlns:r="http://schemas.openxmlformats.org/officeDocument/2006/relationships" r:id="rId25"/>
        </xdr:cNvPr>
        <xdr:cNvSpPr/>
      </xdr:nvSpPr>
      <xdr:spPr>
        <a:xfrm>
          <a:off x="11220078525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22</xdr:col>
      <xdr:colOff>295275</xdr:colOff>
      <xdr:row>10</xdr:row>
      <xdr:rowOff>0</xdr:rowOff>
    </xdr:from>
    <xdr:to>
      <xdr:col>24</xdr:col>
      <xdr:colOff>581025</xdr:colOff>
      <xdr:row>12</xdr:row>
      <xdr:rowOff>104775</xdr:rowOff>
    </xdr:to>
    <xdr:sp macro="" textlink="">
      <xdr:nvSpPr>
        <xdr:cNvPr id="30" name="مستطيل مستدير الزوايا 29">
          <a:hlinkClick xmlns:r="http://schemas.openxmlformats.org/officeDocument/2006/relationships" r:id="rId26"/>
        </xdr:cNvPr>
        <xdr:cNvSpPr/>
      </xdr:nvSpPr>
      <xdr:spPr>
        <a:xfrm>
          <a:off x="11218240200" y="20002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15</xdr:col>
      <xdr:colOff>558854</xdr:colOff>
      <xdr:row>13</xdr:row>
      <xdr:rowOff>95250</xdr:rowOff>
    </xdr:from>
    <xdr:to>
      <xdr:col>18</xdr:col>
      <xdr:colOff>156688</xdr:colOff>
      <xdr:row>16</xdr:row>
      <xdr:rowOff>0</xdr:rowOff>
    </xdr:to>
    <xdr:sp macro="" textlink="">
      <xdr:nvSpPr>
        <xdr:cNvPr id="31" name="مستطيل مستدير الزوايا 30">
          <a:hlinkClick xmlns:r="http://schemas.openxmlformats.org/officeDocument/2006/relationships" r:id="rId27"/>
        </xdr:cNvPr>
        <xdr:cNvSpPr/>
      </xdr:nvSpPr>
      <xdr:spPr>
        <a:xfrm>
          <a:off x="11222779337" y="2695575"/>
          <a:ext cx="1655234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16</xdr:col>
      <xdr:colOff>476250</xdr:colOff>
      <xdr:row>17</xdr:row>
      <xdr:rowOff>142875</xdr:rowOff>
    </xdr:from>
    <xdr:to>
      <xdr:col>22</xdr:col>
      <xdr:colOff>609600</xdr:colOff>
      <xdr:row>21</xdr:row>
      <xdr:rowOff>133350</xdr:rowOff>
    </xdr:to>
    <xdr:sp macro="" textlink="">
      <xdr:nvSpPr>
        <xdr:cNvPr id="32" name="مستطيل مستدير الزوايا 31"/>
        <xdr:cNvSpPr/>
      </xdr:nvSpPr>
      <xdr:spPr>
        <a:xfrm>
          <a:off x="11219583225" y="3543300"/>
          <a:ext cx="4248150" cy="790575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4000" b="1">
              <a:latin typeface="ae_AlMateen" pitchFamily="18" charset="-78"/>
              <a:cs typeface="ae_AlMateen" pitchFamily="18" charset="-78"/>
            </a:rPr>
            <a:t>اجمالي المرتجعات</a:t>
          </a:r>
        </a:p>
      </xdr:txBody>
    </xdr:sp>
    <xdr:clientData/>
  </xdr:twoCellAnchor>
  <xdr:twoCellAnchor>
    <xdr:from>
      <xdr:col>14</xdr:col>
      <xdr:colOff>142875</xdr:colOff>
      <xdr:row>23</xdr:row>
      <xdr:rowOff>114300</xdr:rowOff>
    </xdr:from>
    <xdr:to>
      <xdr:col>16</xdr:col>
      <xdr:colOff>428625</xdr:colOff>
      <xdr:row>26</xdr:row>
      <xdr:rowOff>19050</xdr:rowOff>
    </xdr:to>
    <xdr:sp macro="" textlink="">
      <xdr:nvSpPr>
        <xdr:cNvPr id="33" name="مستطيل مستدير الزوايا 32">
          <a:hlinkClick xmlns:r="http://schemas.openxmlformats.org/officeDocument/2006/relationships" r:id="rId28"/>
        </xdr:cNvPr>
        <xdr:cNvSpPr/>
      </xdr:nvSpPr>
      <xdr:spPr>
        <a:xfrm>
          <a:off x="11223879000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احمد شوقي</a:t>
          </a:r>
        </a:p>
      </xdr:txBody>
    </xdr:sp>
    <xdr:clientData/>
  </xdr:twoCellAnchor>
  <xdr:twoCellAnchor>
    <xdr:from>
      <xdr:col>16</xdr:col>
      <xdr:colOff>676275</xdr:colOff>
      <xdr:row>23</xdr:row>
      <xdr:rowOff>114300</xdr:rowOff>
    </xdr:from>
    <xdr:to>
      <xdr:col>19</xdr:col>
      <xdr:colOff>276225</xdr:colOff>
      <xdr:row>26</xdr:row>
      <xdr:rowOff>19050</xdr:rowOff>
    </xdr:to>
    <xdr:sp macro="" textlink="">
      <xdr:nvSpPr>
        <xdr:cNvPr id="34" name="مستطيل مستدير الزوايا 33">
          <a:hlinkClick xmlns:r="http://schemas.openxmlformats.org/officeDocument/2006/relationships" r:id="rId29"/>
        </xdr:cNvPr>
        <xdr:cNvSpPr/>
      </xdr:nvSpPr>
      <xdr:spPr>
        <a:xfrm>
          <a:off x="11221974000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ابراهيم</a:t>
          </a:r>
        </a:p>
      </xdr:txBody>
    </xdr:sp>
    <xdr:clientData/>
  </xdr:twoCellAnchor>
  <xdr:twoCellAnchor>
    <xdr:from>
      <xdr:col>19</xdr:col>
      <xdr:colOff>600075</xdr:colOff>
      <xdr:row>23</xdr:row>
      <xdr:rowOff>104775</xdr:rowOff>
    </xdr:from>
    <xdr:to>
      <xdr:col>22</xdr:col>
      <xdr:colOff>200025</xdr:colOff>
      <xdr:row>26</xdr:row>
      <xdr:rowOff>9525</xdr:rowOff>
    </xdr:to>
    <xdr:sp macro="" textlink="">
      <xdr:nvSpPr>
        <xdr:cNvPr id="35" name="مستطيل مستدير الزوايا 34">
          <a:hlinkClick xmlns:r="http://schemas.openxmlformats.org/officeDocument/2006/relationships" r:id="rId30"/>
        </xdr:cNvPr>
        <xdr:cNvSpPr/>
      </xdr:nvSpPr>
      <xdr:spPr>
        <a:xfrm>
          <a:off x="11219992800" y="4705350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مصطفي عبدالفتاح</a:t>
          </a:r>
        </a:p>
      </xdr:txBody>
    </xdr:sp>
    <xdr:clientData/>
  </xdr:twoCellAnchor>
  <xdr:twoCellAnchor>
    <xdr:from>
      <xdr:col>22</xdr:col>
      <xdr:colOff>428625</xdr:colOff>
      <xdr:row>23</xdr:row>
      <xdr:rowOff>114300</xdr:rowOff>
    </xdr:from>
    <xdr:to>
      <xdr:col>25</xdr:col>
      <xdr:colOff>28575</xdr:colOff>
      <xdr:row>26</xdr:row>
      <xdr:rowOff>19050</xdr:rowOff>
    </xdr:to>
    <xdr:sp macro="" textlink="">
      <xdr:nvSpPr>
        <xdr:cNvPr id="36" name="مستطيل مستدير الزوايا 35">
          <a:hlinkClick xmlns:r="http://schemas.openxmlformats.org/officeDocument/2006/relationships" r:id="rId31"/>
        </xdr:cNvPr>
        <xdr:cNvSpPr/>
      </xdr:nvSpPr>
      <xdr:spPr>
        <a:xfrm>
          <a:off x="11218106850" y="4714875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رامي حواس</a:t>
          </a:r>
        </a:p>
      </xdr:txBody>
    </xdr:sp>
    <xdr:clientData/>
  </xdr:twoCellAnchor>
  <xdr:twoCellAnchor>
    <xdr:from>
      <xdr:col>14</xdr:col>
      <xdr:colOff>123825</xdr:colOff>
      <xdr:row>27</xdr:row>
      <xdr:rowOff>38100</xdr:rowOff>
    </xdr:from>
    <xdr:to>
      <xdr:col>16</xdr:col>
      <xdr:colOff>409575</xdr:colOff>
      <xdr:row>29</xdr:row>
      <xdr:rowOff>161925</xdr:rowOff>
    </xdr:to>
    <xdr:sp macro="" textlink="">
      <xdr:nvSpPr>
        <xdr:cNvPr id="37" name="مستطيل مستدير الزوايا 36">
          <a:hlinkClick xmlns:r="http://schemas.openxmlformats.org/officeDocument/2006/relationships" r:id="rId32"/>
        </xdr:cNvPr>
        <xdr:cNvSpPr/>
      </xdr:nvSpPr>
      <xdr:spPr>
        <a:xfrm>
          <a:off x="11223898050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نبيه</a:t>
          </a:r>
        </a:p>
      </xdr:txBody>
    </xdr:sp>
    <xdr:clientData/>
  </xdr:twoCellAnchor>
  <xdr:twoCellAnchor>
    <xdr:from>
      <xdr:col>16</xdr:col>
      <xdr:colOff>657225</xdr:colOff>
      <xdr:row>27</xdr:row>
      <xdr:rowOff>38100</xdr:rowOff>
    </xdr:from>
    <xdr:to>
      <xdr:col>19</xdr:col>
      <xdr:colOff>257175</xdr:colOff>
      <xdr:row>29</xdr:row>
      <xdr:rowOff>161925</xdr:rowOff>
    </xdr:to>
    <xdr:sp macro="" textlink="">
      <xdr:nvSpPr>
        <xdr:cNvPr id="38" name="مستطيل مستدير الزوايا 37">
          <a:hlinkClick xmlns:r="http://schemas.openxmlformats.org/officeDocument/2006/relationships" r:id="rId33"/>
        </xdr:cNvPr>
        <xdr:cNvSpPr/>
      </xdr:nvSpPr>
      <xdr:spPr>
        <a:xfrm>
          <a:off x="11221993050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تامر غالي</a:t>
          </a:r>
        </a:p>
      </xdr:txBody>
    </xdr:sp>
    <xdr:clientData/>
  </xdr:twoCellAnchor>
  <xdr:twoCellAnchor>
    <xdr:from>
      <xdr:col>19</xdr:col>
      <xdr:colOff>581025</xdr:colOff>
      <xdr:row>27</xdr:row>
      <xdr:rowOff>28575</xdr:rowOff>
    </xdr:from>
    <xdr:to>
      <xdr:col>22</xdr:col>
      <xdr:colOff>180975</xdr:colOff>
      <xdr:row>29</xdr:row>
      <xdr:rowOff>152400</xdr:rowOff>
    </xdr:to>
    <xdr:sp macro="" textlink="">
      <xdr:nvSpPr>
        <xdr:cNvPr id="39" name="مستطيل مستدير الزوايا 38">
          <a:hlinkClick xmlns:r="http://schemas.openxmlformats.org/officeDocument/2006/relationships" r:id="rId34"/>
        </xdr:cNvPr>
        <xdr:cNvSpPr/>
      </xdr:nvSpPr>
      <xdr:spPr>
        <a:xfrm>
          <a:off x="11220011850" y="5429250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اسلام</a:t>
          </a:r>
        </a:p>
      </xdr:txBody>
    </xdr:sp>
    <xdr:clientData/>
  </xdr:twoCellAnchor>
  <xdr:twoCellAnchor>
    <xdr:from>
      <xdr:col>22</xdr:col>
      <xdr:colOff>409575</xdr:colOff>
      <xdr:row>27</xdr:row>
      <xdr:rowOff>38100</xdr:rowOff>
    </xdr:from>
    <xdr:to>
      <xdr:col>25</xdr:col>
      <xdr:colOff>9525</xdr:colOff>
      <xdr:row>29</xdr:row>
      <xdr:rowOff>161925</xdr:rowOff>
    </xdr:to>
    <xdr:sp macro="" textlink="">
      <xdr:nvSpPr>
        <xdr:cNvPr id="40" name="مستطيل مستدير الزوايا 39">
          <a:hlinkClick xmlns:r="http://schemas.openxmlformats.org/officeDocument/2006/relationships" r:id="rId35"/>
        </xdr:cNvPr>
        <xdr:cNvSpPr/>
      </xdr:nvSpPr>
      <xdr:spPr>
        <a:xfrm>
          <a:off x="11218125900" y="5438775"/>
          <a:ext cx="1657350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زهران</a:t>
          </a:r>
        </a:p>
      </xdr:txBody>
    </xdr:sp>
    <xdr:clientData/>
  </xdr:twoCellAnchor>
  <xdr:twoCellAnchor>
    <xdr:from>
      <xdr:col>16</xdr:col>
      <xdr:colOff>36030</xdr:colOff>
      <xdr:row>30</xdr:row>
      <xdr:rowOff>190500</xdr:rowOff>
    </xdr:from>
    <xdr:to>
      <xdr:col>18</xdr:col>
      <xdr:colOff>321781</xdr:colOff>
      <xdr:row>33</xdr:row>
      <xdr:rowOff>114300</xdr:rowOff>
    </xdr:to>
    <xdr:sp macro="" textlink="">
      <xdr:nvSpPr>
        <xdr:cNvPr id="41" name="مستطيل مستدير الزوايا 40">
          <a:hlinkClick xmlns:r="http://schemas.openxmlformats.org/officeDocument/2006/relationships" r:id="rId36"/>
        </xdr:cNvPr>
        <xdr:cNvSpPr/>
      </xdr:nvSpPr>
      <xdr:spPr>
        <a:xfrm>
          <a:off x="11222614244" y="6191250"/>
          <a:ext cx="1657351" cy="52387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59</xdr:col>
      <xdr:colOff>121709</xdr:colOff>
      <xdr:row>13</xdr:row>
      <xdr:rowOff>81492</xdr:rowOff>
    </xdr:from>
    <xdr:to>
      <xdr:col>61</xdr:col>
      <xdr:colOff>407458</xdr:colOff>
      <xdr:row>15</xdr:row>
      <xdr:rowOff>187325</xdr:rowOff>
    </xdr:to>
    <xdr:sp macro="" textlink="">
      <xdr:nvSpPr>
        <xdr:cNvPr id="42" name="مستطيل مستدير الزوايا 41">
          <a:hlinkClick xmlns:r="http://schemas.openxmlformats.org/officeDocument/2006/relationships" r:id="rId37"/>
        </xdr:cNvPr>
        <xdr:cNvSpPr/>
      </xdr:nvSpPr>
      <xdr:spPr>
        <a:xfrm>
          <a:off x="11193905942" y="2681817"/>
          <a:ext cx="1657349" cy="505883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مندوب 2</a:t>
          </a:r>
        </a:p>
      </xdr:txBody>
    </xdr:sp>
    <xdr:clientData/>
  </xdr:twoCellAnchor>
  <xdr:twoCellAnchor>
    <xdr:from>
      <xdr:col>4</xdr:col>
      <xdr:colOff>285807</xdr:colOff>
      <xdr:row>13</xdr:row>
      <xdr:rowOff>95253</xdr:rowOff>
    </xdr:from>
    <xdr:to>
      <xdr:col>6</xdr:col>
      <xdr:colOff>571557</xdr:colOff>
      <xdr:row>16</xdr:row>
      <xdr:rowOff>3</xdr:rowOff>
    </xdr:to>
    <xdr:sp macro="" textlink="">
      <xdr:nvSpPr>
        <xdr:cNvPr id="43" name="مستطيل مستدير الزوايا 42">
          <a:hlinkClick xmlns:r="http://schemas.openxmlformats.org/officeDocument/2006/relationships" r:id="rId38"/>
        </xdr:cNvPr>
        <xdr:cNvSpPr/>
      </xdr:nvSpPr>
      <xdr:spPr>
        <a:xfrm>
          <a:off x="11228736693" y="2695578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</a:p>
      </xdr:txBody>
    </xdr:sp>
    <xdr:clientData/>
  </xdr:twoCellAnchor>
  <xdr:twoCellAnchor>
    <xdr:from>
      <xdr:col>7</xdr:col>
      <xdr:colOff>179964</xdr:colOff>
      <xdr:row>13</xdr:row>
      <xdr:rowOff>95253</xdr:rowOff>
    </xdr:from>
    <xdr:to>
      <xdr:col>9</xdr:col>
      <xdr:colOff>465714</xdr:colOff>
      <xdr:row>16</xdr:row>
      <xdr:rowOff>3</xdr:rowOff>
    </xdr:to>
    <xdr:sp macro="" textlink="">
      <xdr:nvSpPr>
        <xdr:cNvPr id="44" name="مستطيل مستدير الزوايا 43">
          <a:hlinkClick xmlns:r="http://schemas.openxmlformats.org/officeDocument/2006/relationships" r:id="rId39"/>
        </xdr:cNvPr>
        <xdr:cNvSpPr/>
      </xdr:nvSpPr>
      <xdr:spPr>
        <a:xfrm>
          <a:off x="11226785136" y="2695578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  <xdr:twoCellAnchor>
    <xdr:from>
      <xdr:col>4</xdr:col>
      <xdr:colOff>455130</xdr:colOff>
      <xdr:row>30</xdr:row>
      <xdr:rowOff>190503</xdr:rowOff>
    </xdr:from>
    <xdr:to>
      <xdr:col>7</xdr:col>
      <xdr:colOff>52963</xdr:colOff>
      <xdr:row>33</xdr:row>
      <xdr:rowOff>95253</xdr:rowOff>
    </xdr:to>
    <xdr:sp macro="" textlink="">
      <xdr:nvSpPr>
        <xdr:cNvPr id="45" name="مستطيل مستدير الزوايا 44">
          <a:hlinkClick xmlns:r="http://schemas.openxmlformats.org/officeDocument/2006/relationships" r:id="rId40"/>
        </xdr:cNvPr>
        <xdr:cNvSpPr/>
      </xdr:nvSpPr>
      <xdr:spPr>
        <a:xfrm>
          <a:off x="11228569487" y="6191253"/>
          <a:ext cx="1655233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  <a:endParaRPr lang="en-US" sz="1800" b="1">
            <a:latin typeface="ae_AlMateen" pitchFamily="18" charset="-78"/>
            <a:cs typeface="ae_AlMateen" pitchFamily="18" charset="-78"/>
          </a:endParaRPr>
        </a:p>
      </xdr:txBody>
    </xdr:sp>
    <xdr:clientData/>
  </xdr:twoCellAnchor>
  <xdr:twoCellAnchor>
    <xdr:from>
      <xdr:col>7</xdr:col>
      <xdr:colOff>349287</xdr:colOff>
      <xdr:row>30</xdr:row>
      <xdr:rowOff>190503</xdr:rowOff>
    </xdr:from>
    <xdr:to>
      <xdr:col>9</xdr:col>
      <xdr:colOff>635037</xdr:colOff>
      <xdr:row>33</xdr:row>
      <xdr:rowOff>95253</xdr:rowOff>
    </xdr:to>
    <xdr:sp macro="" textlink="">
      <xdr:nvSpPr>
        <xdr:cNvPr id="46" name="مستطيل مستدير الزوايا 45">
          <a:hlinkClick xmlns:r="http://schemas.openxmlformats.org/officeDocument/2006/relationships" r:id="rId41"/>
        </xdr:cNvPr>
        <xdr:cNvSpPr/>
      </xdr:nvSpPr>
      <xdr:spPr>
        <a:xfrm>
          <a:off x="11226615813" y="6191253"/>
          <a:ext cx="1657350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  <xdr:twoCellAnchor>
    <xdr:from>
      <xdr:col>18</xdr:col>
      <xdr:colOff>359869</xdr:colOff>
      <xdr:row>13</xdr:row>
      <xdr:rowOff>95251</xdr:rowOff>
    </xdr:from>
    <xdr:to>
      <xdr:col>20</xdr:col>
      <xdr:colOff>645618</xdr:colOff>
      <xdr:row>16</xdr:row>
      <xdr:rowOff>1</xdr:rowOff>
    </xdr:to>
    <xdr:sp macro="" textlink="">
      <xdr:nvSpPr>
        <xdr:cNvPr id="47" name="مستطيل مستدير الزوايا 46">
          <a:hlinkClick xmlns:r="http://schemas.openxmlformats.org/officeDocument/2006/relationships" r:id="rId42"/>
        </xdr:cNvPr>
        <xdr:cNvSpPr/>
      </xdr:nvSpPr>
      <xdr:spPr>
        <a:xfrm>
          <a:off x="11220918807" y="2695576"/>
          <a:ext cx="1657349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  <a:endParaRPr lang="en-US" sz="1800" b="1">
            <a:latin typeface="ae_AlMateen" pitchFamily="18" charset="-78"/>
            <a:cs typeface="ae_AlMateen" pitchFamily="18" charset="-78"/>
          </a:endParaRPr>
        </a:p>
      </xdr:txBody>
    </xdr:sp>
    <xdr:clientData/>
  </xdr:twoCellAnchor>
  <xdr:twoCellAnchor>
    <xdr:from>
      <xdr:col>21</xdr:col>
      <xdr:colOff>254026</xdr:colOff>
      <xdr:row>13</xdr:row>
      <xdr:rowOff>95251</xdr:rowOff>
    </xdr:from>
    <xdr:to>
      <xdr:col>23</xdr:col>
      <xdr:colOff>539775</xdr:colOff>
      <xdr:row>16</xdr:row>
      <xdr:rowOff>1</xdr:rowOff>
    </xdr:to>
    <xdr:sp macro="" textlink="">
      <xdr:nvSpPr>
        <xdr:cNvPr id="48" name="مستطيل مستدير الزوايا 47">
          <a:hlinkClick xmlns:r="http://schemas.openxmlformats.org/officeDocument/2006/relationships" r:id="rId43"/>
        </xdr:cNvPr>
        <xdr:cNvSpPr/>
      </xdr:nvSpPr>
      <xdr:spPr>
        <a:xfrm>
          <a:off x="11218967250" y="2695576"/>
          <a:ext cx="1657349" cy="504825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  <xdr:twoCellAnchor>
    <xdr:from>
      <xdr:col>18</xdr:col>
      <xdr:colOff>656192</xdr:colOff>
      <xdr:row>31</xdr:row>
      <xdr:rowOff>1</xdr:rowOff>
    </xdr:from>
    <xdr:to>
      <xdr:col>21</xdr:col>
      <xdr:colOff>254025</xdr:colOff>
      <xdr:row>33</xdr:row>
      <xdr:rowOff>105834</xdr:rowOff>
    </xdr:to>
    <xdr:sp macro="" textlink="">
      <xdr:nvSpPr>
        <xdr:cNvPr id="49" name="مستطيل مستدير الزوايا 48">
          <a:hlinkClick xmlns:r="http://schemas.openxmlformats.org/officeDocument/2006/relationships" r:id="rId44"/>
        </xdr:cNvPr>
        <xdr:cNvSpPr/>
      </xdr:nvSpPr>
      <xdr:spPr>
        <a:xfrm>
          <a:off x="11220624600" y="6200776"/>
          <a:ext cx="1655233" cy="505883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محمد التيه</a:t>
          </a:r>
          <a:endParaRPr lang="en-US" sz="1800" b="1">
            <a:latin typeface="ae_AlMateen" pitchFamily="18" charset="-78"/>
            <a:cs typeface="ae_AlMateen" pitchFamily="18" charset="-78"/>
          </a:endParaRPr>
        </a:p>
      </xdr:txBody>
    </xdr:sp>
    <xdr:clientData/>
  </xdr:twoCellAnchor>
  <xdr:twoCellAnchor>
    <xdr:from>
      <xdr:col>21</xdr:col>
      <xdr:colOff>550349</xdr:colOff>
      <xdr:row>31</xdr:row>
      <xdr:rowOff>1</xdr:rowOff>
    </xdr:from>
    <xdr:to>
      <xdr:col>24</xdr:col>
      <xdr:colOff>148182</xdr:colOff>
      <xdr:row>33</xdr:row>
      <xdr:rowOff>105834</xdr:rowOff>
    </xdr:to>
    <xdr:sp macro="" textlink="">
      <xdr:nvSpPr>
        <xdr:cNvPr id="50" name="مستطيل مستدير الزوايا 49">
          <a:hlinkClick xmlns:r="http://schemas.openxmlformats.org/officeDocument/2006/relationships" r:id="rId45"/>
        </xdr:cNvPr>
        <xdr:cNvSpPr/>
      </xdr:nvSpPr>
      <xdr:spPr>
        <a:xfrm>
          <a:off x="11218673043" y="6200776"/>
          <a:ext cx="1655233" cy="505883"/>
        </a:xfrm>
        <a:prstGeom prst="roundRect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800" b="1">
              <a:latin typeface="ae_AlMateen" pitchFamily="18" charset="-78"/>
              <a:cs typeface="ae_AlMateen" pitchFamily="18" charset="-78"/>
            </a:rPr>
            <a:t>الشركة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ar\Desktop\&#1575;&#1601;&#1603;&#1608;\&#1605;&#1576;&#1610;&#1593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حمد شوقي"/>
      <sheetName val="محمد ابراهيم"/>
      <sheetName val="مصطفي عبدالفتاح"/>
      <sheetName val="رامي حواس"/>
      <sheetName val="محمد نبيه"/>
      <sheetName val="تامر غالي"/>
      <sheetName val="اسلام"/>
      <sheetName val="زهران"/>
      <sheetName val="مندوب 2"/>
      <sheetName val="محمد التيه"/>
      <sheetName val="الشركة"/>
      <sheetName val="معادلة الفك والتجميع"/>
    </sheetNames>
    <sheetDataSet>
      <sheetData sheetId="0"/>
      <sheetData sheetId="1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2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1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2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2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3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1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4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5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6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1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1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1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7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8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9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10">
        <row r="8">
          <cell r="DJ8">
            <v>0</v>
          </cell>
          <cell r="DK8">
            <v>0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0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11">
        <row r="8">
          <cell r="DJ8">
            <v>0</v>
          </cell>
          <cell r="DK8">
            <v>4</v>
          </cell>
          <cell r="DO8">
            <v>0</v>
          </cell>
          <cell r="DP8">
            <v>0</v>
          </cell>
        </row>
        <row r="9">
          <cell r="DJ9">
            <v>0</v>
          </cell>
          <cell r="DK9">
            <v>5</v>
          </cell>
          <cell r="DO9">
            <v>0</v>
          </cell>
          <cell r="DP9">
            <v>0</v>
          </cell>
        </row>
        <row r="10">
          <cell r="DJ10">
            <v>0</v>
          </cell>
          <cell r="DK10">
            <v>0</v>
          </cell>
          <cell r="DO10">
            <v>0</v>
          </cell>
          <cell r="DP10">
            <v>0</v>
          </cell>
        </row>
        <row r="11">
          <cell r="DJ11">
            <v>0</v>
          </cell>
          <cell r="DK11">
            <v>0</v>
          </cell>
        </row>
        <row r="12">
          <cell r="DJ12">
            <v>0</v>
          </cell>
          <cell r="DK12">
            <v>0</v>
          </cell>
          <cell r="DP12">
            <v>0</v>
          </cell>
        </row>
        <row r="13">
          <cell r="DJ13">
            <v>0</v>
          </cell>
          <cell r="DK13">
            <v>0</v>
          </cell>
        </row>
        <row r="14">
          <cell r="DJ14">
            <v>0</v>
          </cell>
          <cell r="DK14">
            <v>0</v>
          </cell>
          <cell r="DO14">
            <v>0</v>
          </cell>
          <cell r="DP14">
            <v>0</v>
          </cell>
        </row>
        <row r="15">
          <cell r="DO15">
            <v>0</v>
          </cell>
          <cell r="DP15">
            <v>0</v>
          </cell>
        </row>
        <row r="16">
          <cell r="DK16">
            <v>0</v>
          </cell>
          <cell r="DO16">
            <v>0</v>
          </cell>
          <cell r="DP16">
            <v>0</v>
          </cell>
        </row>
        <row r="17">
          <cell r="DP17">
            <v>0</v>
          </cell>
        </row>
        <row r="18">
          <cell r="DJ18">
            <v>0</v>
          </cell>
          <cell r="DK18">
            <v>0</v>
          </cell>
        </row>
        <row r="19">
          <cell r="DJ19">
            <v>0</v>
          </cell>
          <cell r="DK19">
            <v>0</v>
          </cell>
          <cell r="DO19">
            <v>0</v>
          </cell>
          <cell r="DP19">
            <v>0</v>
          </cell>
        </row>
        <row r="20">
          <cell r="DK20">
            <v>0</v>
          </cell>
          <cell r="DO20">
            <v>0</v>
          </cell>
          <cell r="DP20">
            <v>0</v>
          </cell>
        </row>
        <row r="21">
          <cell r="DK21">
            <v>20</v>
          </cell>
        </row>
        <row r="22">
          <cell r="DO22">
            <v>0</v>
          </cell>
          <cell r="DP22">
            <v>0</v>
          </cell>
        </row>
        <row r="23">
          <cell r="DK23">
            <v>0</v>
          </cell>
          <cell r="DO23">
            <v>0</v>
          </cell>
          <cell r="DP23">
            <v>0</v>
          </cell>
        </row>
        <row r="24">
          <cell r="DO24">
            <v>0</v>
          </cell>
          <cell r="DP24">
            <v>0</v>
          </cell>
        </row>
        <row r="25">
          <cell r="DJ25">
            <v>0</v>
          </cell>
          <cell r="DK25">
            <v>0</v>
          </cell>
          <cell r="DP25">
            <v>0</v>
          </cell>
        </row>
        <row r="27">
          <cell r="DK27">
            <v>0</v>
          </cell>
          <cell r="DP27">
            <v>0</v>
          </cell>
        </row>
        <row r="29">
          <cell r="DP29">
            <v>0</v>
          </cell>
        </row>
        <row r="30">
          <cell r="DJ30">
            <v>0</v>
          </cell>
          <cell r="DK30">
            <v>0</v>
          </cell>
        </row>
        <row r="31">
          <cell r="DJ31">
            <v>0</v>
          </cell>
          <cell r="DK31">
            <v>0</v>
          </cell>
          <cell r="DO31">
            <v>0</v>
          </cell>
          <cell r="DP31">
            <v>0</v>
          </cell>
        </row>
        <row r="32">
          <cell r="DJ32">
            <v>0</v>
          </cell>
          <cell r="DK32">
            <v>0</v>
          </cell>
          <cell r="DO32">
            <v>0</v>
          </cell>
          <cell r="DP32">
            <v>0</v>
          </cell>
        </row>
        <row r="33">
          <cell r="DK33">
            <v>0</v>
          </cell>
          <cell r="DO33">
            <v>0</v>
          </cell>
          <cell r="DP33">
            <v>0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rightToLeft="1" zoomScale="90" zoomScaleNormal="90" workbookViewId="0">
      <selection activeCell="O1" sqref="O1:Z46"/>
    </sheetView>
  </sheetViews>
  <sheetFormatPr defaultColWidth="9" defaultRowHeight="16.5" thickTop="1" thickBottom="1" x14ac:dyDescent="0.3"/>
  <cols>
    <col min="1" max="11" width="9" style="20"/>
    <col min="12" max="12" width="2.42578125" style="20" hidden="1" customWidth="1"/>
    <col min="13" max="13" width="1.85546875" style="20" hidden="1" customWidth="1"/>
    <col min="14" max="14" width="2.5703125" style="20" customWidth="1"/>
    <col min="15" max="24" width="9" style="20"/>
    <col min="25" max="25" width="9" style="20" customWidth="1"/>
    <col min="26" max="26" width="3" style="20" customWidth="1"/>
    <col min="27" max="27" width="3.5703125" style="20" customWidth="1"/>
    <col min="28" max="16384" width="9" style="20"/>
  </cols>
  <sheetData>
    <row r="1" spans="1:27" thickTop="1" thickBot="1" x14ac:dyDescent="0.3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18"/>
      <c r="O1" s="81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19"/>
    </row>
    <row r="2" spans="1:27" thickTop="1" thickBot="1" x14ac:dyDescent="0.3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18"/>
      <c r="O2" s="83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19"/>
    </row>
    <row r="3" spans="1:27" thickTop="1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18"/>
      <c r="O3" s="83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19"/>
    </row>
    <row r="4" spans="1:27" thickTop="1" thickBot="1" x14ac:dyDescent="0.3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18"/>
      <c r="O4" s="83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19"/>
    </row>
    <row r="5" spans="1:27" thickTop="1" thickBot="1" x14ac:dyDescent="0.3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18"/>
      <c r="O5" s="83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19"/>
    </row>
    <row r="6" spans="1:27" thickTop="1" thickBot="1" x14ac:dyDescent="0.3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18"/>
      <c r="O6" s="83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19"/>
    </row>
    <row r="7" spans="1:27" thickTop="1" thickBot="1" x14ac:dyDescent="0.3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18"/>
      <c r="O7" s="83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19"/>
    </row>
    <row r="8" spans="1:27" thickTop="1" thickBot="1" x14ac:dyDescent="0.3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18"/>
      <c r="O8" s="83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19"/>
    </row>
    <row r="9" spans="1:27" thickTop="1" thickBot="1" x14ac:dyDescent="0.3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18"/>
      <c r="O9" s="83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19"/>
    </row>
    <row r="10" spans="1:27" thickTop="1" thickBot="1" x14ac:dyDescent="0.3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18"/>
      <c r="O10" s="83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19"/>
    </row>
    <row r="11" spans="1:27" thickTop="1" thickBot="1" x14ac:dyDescent="0.3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18"/>
      <c r="O11" s="83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19"/>
    </row>
    <row r="12" spans="1:27" thickTop="1" thickBot="1" x14ac:dyDescent="0.3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18"/>
      <c r="O12" s="83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19"/>
    </row>
    <row r="13" spans="1:27" thickTop="1" thickBot="1" x14ac:dyDescent="0.3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18"/>
      <c r="O13" s="83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19"/>
    </row>
    <row r="14" spans="1:27" thickTop="1" thickBot="1" x14ac:dyDescent="0.3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18"/>
      <c r="O14" s="83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19"/>
    </row>
    <row r="15" spans="1:27" thickTop="1" thickBot="1" x14ac:dyDescent="0.3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18"/>
      <c r="O15" s="83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19"/>
    </row>
    <row r="16" spans="1:27" thickTop="1" thickBot="1" x14ac:dyDescent="0.3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18"/>
      <c r="O16" s="83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19"/>
    </row>
    <row r="17" spans="1:27" thickTop="1" thickBot="1" x14ac:dyDescent="0.3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18"/>
      <c r="O17" s="83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19"/>
    </row>
    <row r="18" spans="1:27" thickTop="1" thickBot="1" x14ac:dyDescent="0.3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18"/>
      <c r="O18" s="83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19"/>
    </row>
    <row r="19" spans="1:27" thickTop="1" thickBot="1" x14ac:dyDescent="0.3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18"/>
      <c r="O19" s="83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19"/>
    </row>
    <row r="20" spans="1:27" thickTop="1" thickBot="1" x14ac:dyDescent="0.3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18"/>
      <c r="O20" s="83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19"/>
    </row>
    <row r="21" spans="1:27" thickTop="1" thickBot="1" x14ac:dyDescent="0.3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18"/>
      <c r="O21" s="83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19"/>
    </row>
    <row r="22" spans="1:27" thickTop="1" thickBot="1" x14ac:dyDescent="0.3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18"/>
      <c r="O22" s="83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19"/>
    </row>
    <row r="23" spans="1:27" thickTop="1" thickBot="1" x14ac:dyDescent="0.3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18"/>
      <c r="O23" s="83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19"/>
    </row>
    <row r="24" spans="1:27" thickTop="1" thickBot="1" x14ac:dyDescent="0.3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18"/>
      <c r="O24" s="83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19"/>
    </row>
    <row r="25" spans="1:27" thickTop="1" thickBot="1" x14ac:dyDescent="0.3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18"/>
      <c r="O25" s="83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19"/>
    </row>
    <row r="26" spans="1:27" thickTop="1" thickBot="1" x14ac:dyDescent="0.3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18"/>
      <c r="O26" s="83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19"/>
    </row>
    <row r="27" spans="1:27" thickTop="1" thickBot="1" x14ac:dyDescent="0.3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18"/>
      <c r="O27" s="83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19"/>
    </row>
    <row r="28" spans="1:27" thickTop="1" thickBot="1" x14ac:dyDescent="0.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18"/>
      <c r="O28" s="83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19"/>
    </row>
    <row r="29" spans="1:27" thickTop="1" thickBot="1" x14ac:dyDescent="0.3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18"/>
      <c r="O29" s="83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19"/>
    </row>
    <row r="30" spans="1:27" thickTop="1" thickBot="1" x14ac:dyDescent="0.3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18"/>
      <c r="O30" s="83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19"/>
    </row>
    <row r="31" spans="1:27" thickTop="1" thickBot="1" x14ac:dyDescent="0.3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18"/>
      <c r="O31" s="83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19"/>
    </row>
    <row r="32" spans="1:27" thickTop="1" thickBot="1" x14ac:dyDescent="0.3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18"/>
      <c r="O32" s="83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19"/>
    </row>
    <row r="33" spans="1:27" thickTop="1" thickBot="1" x14ac:dyDescent="0.3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18"/>
      <c r="O33" s="83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19"/>
    </row>
    <row r="34" spans="1:27" thickTop="1" thickBot="1" x14ac:dyDescent="0.3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18"/>
      <c r="O34" s="83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19"/>
    </row>
    <row r="35" spans="1:27" thickTop="1" thickBot="1" x14ac:dyDescent="0.3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18"/>
      <c r="O35" s="83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19"/>
    </row>
    <row r="36" spans="1:27" thickTop="1" thickBot="1" x14ac:dyDescent="0.3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8"/>
      <c r="O36" s="83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19"/>
    </row>
    <row r="37" spans="1:27" thickTop="1" thickBot="1" x14ac:dyDescent="0.3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8"/>
      <c r="O37" s="83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19"/>
    </row>
    <row r="38" spans="1:27" thickTop="1" thickBot="1" x14ac:dyDescent="0.3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8"/>
      <c r="O38" s="83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19"/>
    </row>
    <row r="39" spans="1:27" thickTop="1" thickBot="1" x14ac:dyDescent="0.3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18"/>
      <c r="O39" s="83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19"/>
    </row>
    <row r="40" spans="1:27" thickTop="1" thickBot="1" x14ac:dyDescent="0.3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18"/>
      <c r="O40" s="83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19"/>
    </row>
    <row r="41" spans="1:27" thickTop="1" thickBot="1" x14ac:dyDescent="0.3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18"/>
      <c r="O41" s="83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19"/>
    </row>
    <row r="42" spans="1:27" thickTop="1" thickBot="1" x14ac:dyDescent="0.3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18"/>
      <c r="O42" s="83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19"/>
    </row>
    <row r="43" spans="1:27" thickTop="1" thickBot="1" x14ac:dyDescent="0.3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18"/>
      <c r="O43" s="83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19"/>
    </row>
    <row r="44" spans="1:27" thickTop="1" thickBot="1" x14ac:dyDescent="0.3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18"/>
      <c r="O44" s="83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19"/>
    </row>
    <row r="45" spans="1:27" thickTop="1" thickBot="1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18"/>
      <c r="O45" s="83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19"/>
    </row>
    <row r="46" spans="1:27" thickTop="1" thickBot="1" x14ac:dyDescent="0.3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18"/>
      <c r="O46" s="85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19"/>
    </row>
    <row r="47" spans="1:27" thickTop="1" thickBot="1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</sheetData>
  <mergeCells count="2">
    <mergeCell ref="A1:M46"/>
    <mergeCell ref="O1:Z4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/>
  <dimension ref="A1:CM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U4" sqref="BU4:CA67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والتجميع'!$AH$7</f>
        <v>0</v>
      </c>
      <c r="BW8" s="45">
        <f>'معادلة الفك والتجميع'!$AI$7</f>
        <v>0</v>
      </c>
      <c r="BX8" s="65"/>
      <c r="BY8" s="46" t="s">
        <v>13</v>
      </c>
      <c r="BZ8" s="62">
        <f>'معادلة الفك والتجميع'!$AH$70</f>
        <v>0</v>
      </c>
      <c r="CA8" s="62">
        <f>'معادلة الفك والتجميع'!$AI$70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والتجميع'!$AH$11</f>
        <v>0</v>
      </c>
      <c r="BW9" s="46">
        <f>'معادلة الفك والتجميع'!$AI$11</f>
        <v>0</v>
      </c>
      <c r="BX9" s="66"/>
      <c r="BY9" s="46" t="s">
        <v>14</v>
      </c>
      <c r="BZ9" s="46">
        <f>'معادلة الفك والتجميع'!$AH$74</f>
        <v>0</v>
      </c>
      <c r="CA9" s="46">
        <f>'معادلة الفك والتجميع'!$AI$74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والتجميع'!$AH$15</f>
        <v>0</v>
      </c>
      <c r="BW10" s="45">
        <f>'معادلة الفك والتجميع'!$AI$15</f>
        <v>0</v>
      </c>
      <c r="BX10" s="65"/>
      <c r="BY10" s="46" t="s">
        <v>47</v>
      </c>
      <c r="BZ10" s="45">
        <f>'معادلة الفك والتجميع'!$AH$78</f>
        <v>0</v>
      </c>
      <c r="CA10" s="45">
        <f>'معادلة الفك والتجميع'!$AI$78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والتجميع'!$AH$19</f>
        <v>0</v>
      </c>
      <c r="BW11" s="45">
        <f>'معادلة الفك والتجميع'!$AI$19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والتجميع'!$AH$23</f>
        <v>0</v>
      </c>
      <c r="BW12" s="45">
        <f>'معادلة الفك والتجميع'!$AI$23</f>
        <v>0</v>
      </c>
      <c r="BX12" s="65"/>
      <c r="BY12" s="45" t="s">
        <v>48</v>
      </c>
      <c r="BZ12" s="45"/>
      <c r="CA12" s="45">
        <f>'معادلة الفك والتجميع'!$AI$83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والتجميع'!$AH$27</f>
        <v>0</v>
      </c>
      <c r="BW13" s="45">
        <f>'معادلة الفك والتجميع'!$AI$27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والتجميع'!$AH$31</f>
        <v>0</v>
      </c>
      <c r="BW14" s="45">
        <f>'معادلة الفك والتجميع'!$AI$31</f>
        <v>0</v>
      </c>
      <c r="BX14" s="65"/>
      <c r="BY14" s="45" t="s">
        <v>55</v>
      </c>
      <c r="BZ14" s="45">
        <f>'معادلة الفك والتجميع'!$AH$88</f>
        <v>0</v>
      </c>
      <c r="CA14" s="45">
        <f>'معادلة الفك والتجميع'!$AI$88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والتجميع'!$AH$92</f>
        <v>0</v>
      </c>
      <c r="CA15" s="22">
        <f>'معادلة الفك والتجميع'!$AI$92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والتجميع'!$AI$35</f>
        <v>0</v>
      </c>
      <c r="BX16" s="65"/>
      <c r="BY16" s="45" t="s">
        <v>12</v>
      </c>
      <c r="BZ16" s="45">
        <f>'معادلة الفك والتجميع'!$AH$96</f>
        <v>0</v>
      </c>
      <c r="CA16" s="45">
        <f>'معادلة الفك والتجميع'!$AI$96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والتجميع'!$AI$100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والتجميع'!$AH$40</f>
        <v>0</v>
      </c>
      <c r="BW18" s="45">
        <f>'معادلة الفك والتجميع'!$AI$40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والتجميع'!$AH$44</f>
        <v>0</v>
      </c>
      <c r="BW19" s="45">
        <f>'معادلة الفك والتجميع'!$AI$44</f>
        <v>0</v>
      </c>
      <c r="BX19" s="65"/>
      <c r="BY19" s="45" t="s">
        <v>59</v>
      </c>
      <c r="BZ19" s="45">
        <f>'معادلة الفك والتجميع'!$AH$105</f>
        <v>0</v>
      </c>
      <c r="CA19" s="45">
        <f>'معادلة الفك والتجميع'!$AI$105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والتجميع'!$AI$48</f>
        <v>0</v>
      </c>
      <c r="BX20" s="70"/>
      <c r="BY20" s="45" t="s">
        <v>11</v>
      </c>
      <c r="BZ20" s="45">
        <f>'معادلة الفك والتجميع'!$AH$109</f>
        <v>0</v>
      </c>
      <c r="CA20" s="45">
        <f>'معادلة الفك والتجميع'!$AI$109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والتجميع'!$AI$52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والتجميع'!$AH$114</f>
        <v>0</v>
      </c>
      <c r="CA22" s="45">
        <f>'معادلة الفك والتجميع'!$AI$114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والتجميع'!$AI$56</f>
        <v>0</v>
      </c>
      <c r="BX23" s="66"/>
      <c r="BY23" s="45" t="s">
        <v>61</v>
      </c>
      <c r="BZ23" s="45">
        <f>'معادلة الفك والتجميع'!$AH$118</f>
        <v>0</v>
      </c>
      <c r="CA23" s="45">
        <f>'معادلة الفك والتجميع'!$AI$118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والتجميع'!$AH$122</f>
        <v>0</v>
      </c>
      <c r="CA24" s="45">
        <f>'معادلة الفك والتجميع'!$AI$122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والتجميع'!$AH$61</f>
        <v>0</v>
      </c>
      <c r="BW25" s="45">
        <f>'معادلة الفك والتجميع'!$AI$61</f>
        <v>0</v>
      </c>
      <c r="BX25" s="67"/>
      <c r="BY25" s="45" t="s">
        <v>56</v>
      </c>
      <c r="BZ25" s="45"/>
      <c r="CA25" s="45">
        <f>'معادلة الفك والتجميع'!$AI$126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والتجميع'!$AI$65</f>
        <v>0</v>
      </c>
      <c r="BX27" s="67"/>
      <c r="BY27" s="45" t="s">
        <v>54</v>
      </c>
      <c r="BZ27" s="45"/>
      <c r="CA27" s="45">
        <f>'معادلة الفك والتجميع'!$AI$160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والتجميع'!$AI$165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والتجميع'!$AH$143</f>
        <v>0</v>
      </c>
      <c r="BW30" s="45">
        <f>'معادلة الفك والتجميع'!$AI$143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والتجميع'!$AH$147</f>
        <v>0</v>
      </c>
      <c r="BW31" s="45">
        <f>'معادلة الفك والتجميع'!$AI$147</f>
        <v>0</v>
      </c>
      <c r="BX31" s="67"/>
      <c r="BY31" s="45" t="s">
        <v>63</v>
      </c>
      <c r="BZ31" s="45">
        <f>'معادلة الفك والتجميع'!$AH$131</f>
        <v>0</v>
      </c>
      <c r="CA31" s="45">
        <f>'معادلة الفك والتجميع'!$AI$131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والتجميع'!$AH$151</f>
        <v>0</v>
      </c>
      <c r="BW32" s="51">
        <f>'معادلة الفك والتجميع'!$AI$151</f>
        <v>0</v>
      </c>
      <c r="BX32" s="67"/>
      <c r="BY32" s="45" t="s">
        <v>64</v>
      </c>
      <c r="BZ32" s="51">
        <f>'معادلة الفك والتجميع'!$AH$135</f>
        <v>0</v>
      </c>
      <c r="CA32" s="51">
        <f>'معادلة الفك والتجميع'!$AI$135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والتجميع'!$AI$155</f>
        <v>0</v>
      </c>
      <c r="BX33" s="69"/>
      <c r="BY33" s="45" t="s">
        <v>65</v>
      </c>
      <c r="BZ33" s="45">
        <f>'معادلة الفك والتجميع'!$AH$139</f>
        <v>0</v>
      </c>
      <c r="CA33" s="45">
        <f>'معادلة الفك والتجميع'!$AI$139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والتجميع'!$AH$176</f>
        <v>0</v>
      </c>
      <c r="BW42" s="45">
        <f>'معادلة الفك والتجميع'!$AI$176</f>
        <v>0</v>
      </c>
      <c r="BX42" s="65"/>
      <c r="BY42" s="46" t="s">
        <v>13</v>
      </c>
      <c r="BZ42" s="45">
        <f>'معادلة الفك والتجميع'!$AH$239</f>
        <v>0</v>
      </c>
      <c r="CA42" s="45">
        <f>'معادلة الفك والتجميع'!$AI$239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والتجميع'!$AH$180</f>
        <v>0</v>
      </c>
      <c r="BW43" s="46">
        <f>'معادلة الفك والتجميع'!$AI$180</f>
        <v>0</v>
      </c>
      <c r="BX43" s="66"/>
      <c r="BY43" s="46" t="s">
        <v>14</v>
      </c>
      <c r="BZ43" s="46">
        <f>'معادلة الفك والتجميع'!$AH$243</f>
        <v>0</v>
      </c>
      <c r="CA43" s="46">
        <f>'معادلة الفك والتجميع'!$AI$243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والتجميع'!$AH$184</f>
        <v>0</v>
      </c>
      <c r="BW44" s="45">
        <f>'معادلة الفك والتجميع'!$AI$184</f>
        <v>0</v>
      </c>
      <c r="BX44" s="65"/>
      <c r="BY44" s="46" t="s">
        <v>47</v>
      </c>
      <c r="BZ44" s="45">
        <f>'معادلة الفك والتجميع'!$AH$247</f>
        <v>0</v>
      </c>
      <c r="CA44" s="45">
        <f>'معادلة الفك والتجميع'!$AI$247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والتجميع'!$AH$188</f>
        <v>0</v>
      </c>
      <c r="BW45" s="45">
        <f>'معادلة الفك والتجميع'!$AI$188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والتجميع'!$AH$192</f>
        <v>0</v>
      </c>
      <c r="BW46" s="45">
        <f>'معادلة الفك والتجميع'!$AI$192</f>
        <v>0</v>
      </c>
      <c r="BX46" s="65"/>
      <c r="BY46" s="45" t="s">
        <v>48</v>
      </c>
      <c r="BZ46" s="45"/>
      <c r="CA46" s="45">
        <f>'معادلة الفك والتجميع'!$AI$252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والتجميع'!$AH$196</f>
        <v>0</v>
      </c>
      <c r="BW47" s="45">
        <f>'معادلة الفك والتجميع'!$AI$196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والتجميع'!$AH$200</f>
        <v>0</v>
      </c>
      <c r="BW48" s="45">
        <f>'معادلة الفك والتجميع'!$AI$200</f>
        <v>0</v>
      </c>
      <c r="BX48" s="65"/>
      <c r="BY48" s="45" t="s">
        <v>55</v>
      </c>
      <c r="BZ48" s="45">
        <f>'معادلة الفك والتجميع'!$AH$257</f>
        <v>0</v>
      </c>
      <c r="CA48" s="45">
        <f>'معادلة الفك والتجميع'!$AI$257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والتجميع'!$AH$261</f>
        <v>0</v>
      </c>
      <c r="CA49" s="45">
        <f>'معادلة الفك والتجميع'!$AI$261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والتجميع'!$AI$204</f>
        <v>0</v>
      </c>
      <c r="BX50" s="65"/>
      <c r="BY50" s="45" t="s">
        <v>12</v>
      </c>
      <c r="BZ50" s="45">
        <f>'معادلة الفك والتجميع'!$AH$265</f>
        <v>0</v>
      </c>
      <c r="CA50" s="45">
        <f>'معادلة الفك والتجميع'!$AI$265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والتجميع'!$AI$269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والتجميع'!$AH$209</f>
        <v>0</v>
      </c>
      <c r="BW52" s="45">
        <f>'معادلة الفك والتجميع'!$AI$209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والتجميع'!$AH$213</f>
        <v>0</v>
      </c>
      <c r="BW53" s="45">
        <f>'معادلة الفك والتجميع'!$AI$213</f>
        <v>0</v>
      </c>
      <c r="BX53" s="65"/>
      <c r="BY53" s="45" t="s">
        <v>59</v>
      </c>
      <c r="BZ53" s="45">
        <f>'معادلة الفك والتجميع'!$AH$274</f>
        <v>0</v>
      </c>
      <c r="CA53" s="45">
        <f>'معادلة الفك والتجميع'!$AI$274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والتجميع'!$AI$217</f>
        <v>0</v>
      </c>
      <c r="BX54" s="65"/>
      <c r="BY54" s="45" t="s">
        <v>11</v>
      </c>
      <c r="BZ54" s="45">
        <f>'معادلة الفك والتجميع'!$AH$278</f>
        <v>0</v>
      </c>
      <c r="CA54" s="45">
        <f>'معادلة الفك والتجميع'!$AI$278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والتجميع'!$AI$221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والتجميع'!$AH$283</f>
        <v>0</v>
      </c>
      <c r="CA56" s="45">
        <f>'معادلة الفك والتجميع'!$AI$283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والتجميع'!$AI$225</f>
        <v>0</v>
      </c>
      <c r="BX57" s="66"/>
      <c r="BY57" s="45" t="s">
        <v>61</v>
      </c>
      <c r="BZ57" s="45">
        <f>'معادلة الفك والتجميع'!$AH$287</f>
        <v>0</v>
      </c>
      <c r="CA57" s="45">
        <f>'معادلة الفك والتجميع'!$AI$287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والتجميع'!$AH$291</f>
        <v>0</v>
      </c>
      <c r="CA58" s="45">
        <f>'معادلة الفك والتجميع'!$AI$291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والتجميع'!$AH$230</f>
        <v>0</v>
      </c>
      <c r="BW59" s="45">
        <f>'معادلة الفك والتجميع'!$AI$230</f>
        <v>0</v>
      </c>
      <c r="BX59" s="67"/>
      <c r="BY59" s="45" t="s">
        <v>56</v>
      </c>
      <c r="BZ59" s="45"/>
      <c r="CA59" s="45">
        <f>'معادلة الفك والتجميع'!$AI$295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والتجميع'!$AI$234</f>
        <v>0</v>
      </c>
      <c r="BX61" s="67"/>
      <c r="BY61" s="45" t="s">
        <v>54</v>
      </c>
      <c r="BZ61" s="45"/>
      <c r="CA61" s="45">
        <f>'معادلة الفك والتجميع'!$AI$329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والتجميع'!$AI$334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والتجميع'!$AH$312</f>
        <v>0</v>
      </c>
      <c r="BW64" s="45">
        <f>'معادلة الفك والتجميع'!$AI$312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والتجميع'!$AH$316</f>
        <v>0</v>
      </c>
      <c r="BW65" s="45">
        <f>'معادلة الفك والتجميع'!$AI$316</f>
        <v>0</v>
      </c>
      <c r="BX65" s="67"/>
      <c r="BY65" s="45" t="s">
        <v>63</v>
      </c>
      <c r="BZ65" s="45">
        <f>'معادلة الفك والتجميع'!$AH$300</f>
        <v>0</v>
      </c>
      <c r="CA65" s="45">
        <f>'معادلة الفك والتجميع'!$AI$300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والتجميع'!$AH$320</f>
        <v>0</v>
      </c>
      <c r="BW66" s="51">
        <f>'معادلة الفك والتجميع'!$AI$320</f>
        <v>0</v>
      </c>
      <c r="BX66" s="67"/>
      <c r="BY66" s="45" t="s">
        <v>64</v>
      </c>
      <c r="BZ66" s="51">
        <f>'معادلة الفك والتجميع'!$AH$304</f>
        <v>0</v>
      </c>
      <c r="CA66" s="51">
        <f>'معادلة الفك والتجميع'!$AI$304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والتجميع'!$AI$324</f>
        <v>0</v>
      </c>
      <c r="BX67" s="69"/>
      <c r="BY67" s="45" t="s">
        <v>65</v>
      </c>
      <c r="BZ67" s="45">
        <f>'معادلة الفك والتجميع'!$AH$308</f>
        <v>0</v>
      </c>
      <c r="CA67" s="45">
        <f>'معادلة الفك والتجميع'!$AI$308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BY62:CA62"/>
    <mergeCell ref="BU63:BW63"/>
    <mergeCell ref="BY64:CA64"/>
    <mergeCell ref="A75:B75"/>
    <mergeCell ref="BY55:CA55"/>
    <mergeCell ref="BU56:BW56"/>
    <mergeCell ref="BU58:BW58"/>
    <mergeCell ref="BU60:BW60"/>
    <mergeCell ref="BY60:CA60"/>
    <mergeCell ref="BY45:CA45"/>
    <mergeCell ref="BY47:CA47"/>
    <mergeCell ref="BU49:BW49"/>
    <mergeCell ref="BU51:BW51"/>
    <mergeCell ref="BY52:CA52"/>
    <mergeCell ref="BH42:BH43"/>
    <mergeCell ref="BI42:BI43"/>
    <mergeCell ref="BJ42:BJ43"/>
    <mergeCell ref="BK42:BK43"/>
    <mergeCell ref="BL42:BL43"/>
    <mergeCell ref="BM41:BM43"/>
    <mergeCell ref="BN41:BN43"/>
    <mergeCell ref="BO41:BO43"/>
    <mergeCell ref="BU41:BW41"/>
    <mergeCell ref="BY41:CA41"/>
    <mergeCell ref="BG41:BH41"/>
    <mergeCell ref="BI41:BJ41"/>
    <mergeCell ref="BK41:BL41"/>
    <mergeCell ref="BD42:BD43"/>
    <mergeCell ref="BE42:BE43"/>
    <mergeCell ref="BF42:BF43"/>
    <mergeCell ref="BG42:BG43"/>
    <mergeCell ref="AM41:AN41"/>
    <mergeCell ref="AO41:AO43"/>
    <mergeCell ref="AP41:AQ41"/>
    <mergeCell ref="AR41:AS41"/>
    <mergeCell ref="AV41:AW41"/>
    <mergeCell ref="AX41:AY41"/>
    <mergeCell ref="AZ41:AZ43"/>
    <mergeCell ref="BA41:BB41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1:BD41"/>
    <mergeCell ref="BE41:BF41"/>
    <mergeCell ref="AT41:AU41"/>
    <mergeCell ref="BC42:BC43"/>
    <mergeCell ref="AL42:AL43"/>
    <mergeCell ref="AM42:AM43"/>
    <mergeCell ref="AN42:AN43"/>
    <mergeCell ref="AP42:AP43"/>
    <mergeCell ref="AQ42:AQ43"/>
    <mergeCell ref="AR42:AR43"/>
    <mergeCell ref="AS42:AS43"/>
    <mergeCell ref="AH41:AH43"/>
    <mergeCell ref="AI41:AJ41"/>
    <mergeCell ref="AE42:AE43"/>
    <mergeCell ref="AF42:AF43"/>
    <mergeCell ref="AG42:AG43"/>
    <mergeCell ref="AI42:AI43"/>
    <mergeCell ref="AJ42:AJ43"/>
    <mergeCell ref="AK41:AL41"/>
    <mergeCell ref="BG40:BM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T41:U41"/>
    <mergeCell ref="V41:V43"/>
    <mergeCell ref="W41:W43"/>
    <mergeCell ref="X41:X43"/>
    <mergeCell ref="Y41:Z41"/>
    <mergeCell ref="AA41:AA43"/>
    <mergeCell ref="AB40:AG40"/>
    <mergeCell ref="AK42:AK43"/>
    <mergeCell ref="Z42:Z43"/>
    <mergeCell ref="O42:O43"/>
    <mergeCell ref="P42:P43"/>
    <mergeCell ref="R42:R43"/>
    <mergeCell ref="S42:S43"/>
    <mergeCell ref="T42:T43"/>
    <mergeCell ref="U42:U43"/>
    <mergeCell ref="Y42:Y43"/>
    <mergeCell ref="AD42:AD43"/>
    <mergeCell ref="AB42:AB43"/>
    <mergeCell ref="AC42:AC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A40:A43"/>
    <mergeCell ref="B40:B43"/>
    <mergeCell ref="C40:P40"/>
    <mergeCell ref="BY21:CA21"/>
    <mergeCell ref="BU22:BW22"/>
    <mergeCell ref="BU24:BW24"/>
    <mergeCell ref="BU26:BW26"/>
    <mergeCell ref="BY26:CA26"/>
    <mergeCell ref="BY28:CA28"/>
    <mergeCell ref="BU29:BW29"/>
    <mergeCell ref="BY30:CA30"/>
    <mergeCell ref="BQ37:BR38"/>
    <mergeCell ref="A39:BO39"/>
    <mergeCell ref="BQ39:BR39"/>
    <mergeCell ref="BU39:CA39"/>
    <mergeCell ref="AI40:AO40"/>
    <mergeCell ref="AP40:AS40"/>
    <mergeCell ref="AT40:AZ40"/>
    <mergeCell ref="BA40:BF40"/>
    <mergeCell ref="R40:W40"/>
    <mergeCell ref="Y40:Z40"/>
    <mergeCell ref="C42:C43"/>
    <mergeCell ref="D42:D43"/>
    <mergeCell ref="E42:E43"/>
    <mergeCell ref="BY13:CA13"/>
    <mergeCell ref="BU15:BW15"/>
    <mergeCell ref="BU17:BW17"/>
    <mergeCell ref="BY18:CA18"/>
    <mergeCell ref="BU3:BW3"/>
    <mergeCell ref="BU5:CA5"/>
    <mergeCell ref="BU7:BW7"/>
    <mergeCell ref="BY7:CA7"/>
    <mergeCell ref="AB41:AC41"/>
    <mergeCell ref="AD41:AE41"/>
    <mergeCell ref="AF41:AG41"/>
    <mergeCell ref="BH3:BH4"/>
    <mergeCell ref="BI3:BI4"/>
    <mergeCell ref="BJ3:BJ4"/>
    <mergeCell ref="BA3:BA4"/>
    <mergeCell ref="BB3:BB4"/>
    <mergeCell ref="BC3:BC4"/>
    <mergeCell ref="BD3:BD4"/>
    <mergeCell ref="BE3:BE4"/>
    <mergeCell ref="BY11:CA11"/>
    <mergeCell ref="BK2:BL2"/>
    <mergeCell ref="BM2:BM4"/>
    <mergeCell ref="BN2:BN4"/>
    <mergeCell ref="BO2:BO4"/>
    <mergeCell ref="BK3:BK4"/>
    <mergeCell ref="BL3:BL4"/>
    <mergeCell ref="Y3:Y4"/>
    <mergeCell ref="Z3:Z4"/>
    <mergeCell ref="AB3:AB4"/>
    <mergeCell ref="AC3:AC4"/>
    <mergeCell ref="AD3:AD4"/>
    <mergeCell ref="AE3:AE4"/>
    <mergeCell ref="AF3:AF4"/>
    <mergeCell ref="BI2:BJ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BF3:BF4"/>
    <mergeCell ref="U3:U4"/>
    <mergeCell ref="AG3:AG4"/>
    <mergeCell ref="AI3:AI4"/>
    <mergeCell ref="AJ3:AJ4"/>
    <mergeCell ref="BA2:BB2"/>
    <mergeCell ref="BC2:BD2"/>
    <mergeCell ref="BE2:BF2"/>
    <mergeCell ref="BG2:BH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BG3:BG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O3:O4"/>
    <mergeCell ref="P3:P4"/>
    <mergeCell ref="R3:R4"/>
    <mergeCell ref="T3:T4"/>
    <mergeCell ref="A1:A4"/>
    <mergeCell ref="B1:B4"/>
    <mergeCell ref="I3:I4"/>
    <mergeCell ref="J3:J4"/>
    <mergeCell ref="M3:M4"/>
    <mergeCell ref="H3:H4"/>
    <mergeCell ref="G3:G4"/>
    <mergeCell ref="N3:N4"/>
    <mergeCell ref="C1:P1"/>
    <mergeCell ref="C2:D2"/>
    <mergeCell ref="E2:F2"/>
    <mergeCell ref="G2:H2"/>
    <mergeCell ref="I2:J2"/>
    <mergeCell ref="M2:N2"/>
    <mergeCell ref="O2:P2"/>
    <mergeCell ref="C3:C4"/>
    <mergeCell ref="D3:D4"/>
    <mergeCell ref="E3:E4"/>
    <mergeCell ref="F3:F4"/>
    <mergeCell ref="K3:K4"/>
    <mergeCell ref="L3:L4"/>
    <mergeCell ref="S3:S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6"/>
  <sheetViews>
    <sheetView rightToLeft="1" workbookViewId="0">
      <pane xSplit="1" ySplit="4" topLeftCell="BQ5" activePane="bottomRight" state="frozen"/>
      <selection pane="topRight" activeCell="B1" sqref="B1"/>
      <selection pane="bottomLeft" activeCell="A5" sqref="A5"/>
      <selection pane="bottomRight" activeCell="W13" sqref="W13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والتجميع'!$AL$7</f>
        <v>0</v>
      </c>
      <c r="BW8" s="45">
        <f>'معادلة الفك والتجميع'!$AM$7</f>
        <v>0</v>
      </c>
      <c r="BX8" s="65"/>
      <c r="BY8" s="46" t="s">
        <v>13</v>
      </c>
      <c r="BZ8" s="62">
        <f>'معادلة الفك والتجميع'!$AL$70</f>
        <v>0</v>
      </c>
      <c r="CA8" s="62">
        <f>'معادلة الفك والتجميع'!$AM$70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والتجميع'!$AL$11</f>
        <v>0</v>
      </c>
      <c r="BW9" s="46">
        <f>'معادلة الفك والتجميع'!$AM$11</f>
        <v>0</v>
      </c>
      <c r="BX9" s="66"/>
      <c r="BY9" s="46" t="s">
        <v>14</v>
      </c>
      <c r="BZ9" s="46">
        <f>'معادلة الفك والتجميع'!$AL$74</f>
        <v>0</v>
      </c>
      <c r="CA9" s="46">
        <f>'معادلة الفك والتجميع'!$AM$74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والتجميع'!$AL$15</f>
        <v>0</v>
      </c>
      <c r="BW10" s="45">
        <f>'معادلة الفك والتجميع'!$AM$15</f>
        <v>0</v>
      </c>
      <c r="BX10" s="65"/>
      <c r="BY10" s="46" t="s">
        <v>47</v>
      </c>
      <c r="BZ10" s="45">
        <f>'معادلة الفك والتجميع'!$AL$78</f>
        <v>0</v>
      </c>
      <c r="CA10" s="45">
        <f>'معادلة الفك والتجميع'!$AM$78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والتجميع'!$AL$19</f>
        <v>0</v>
      </c>
      <c r="BW11" s="45">
        <f>'معادلة الفك والتجميع'!$AM$19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والتجميع'!$AL$23</f>
        <v>0</v>
      </c>
      <c r="BW12" s="45">
        <f>'معادلة الفك والتجميع'!$AM$23</f>
        <v>0</v>
      </c>
      <c r="BX12" s="65"/>
      <c r="BY12" s="45" t="s">
        <v>48</v>
      </c>
      <c r="BZ12" s="45"/>
      <c r="CA12" s="45">
        <f>'معادلة الفك والتجميع'!$AM$83</f>
        <v>0</v>
      </c>
    </row>
    <row r="13" spans="1:79" ht="21.75" thickBot="1" x14ac:dyDescent="0.3">
      <c r="A13" s="1">
        <v>43352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والتجميع'!$AL$27</f>
        <v>0</v>
      </c>
      <c r="BW13" s="45">
        <f>'معادلة الفك والتجميع'!$AM$27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والتجميع'!$AL$31</f>
        <v>0</v>
      </c>
      <c r="BW14" s="45">
        <f>'معادلة الفك والتجميع'!$AM$31</f>
        <v>0</v>
      </c>
      <c r="BX14" s="65"/>
      <c r="BY14" s="45" t="s">
        <v>55</v>
      </c>
      <c r="BZ14" s="45">
        <f>'معادلة الفك والتجميع'!$AL$88</f>
        <v>0</v>
      </c>
      <c r="CA14" s="45">
        <f>'معادلة الفك والتجميع'!$AM$88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والتجميع'!$AL$92</f>
        <v>0</v>
      </c>
      <c r="CA15" s="22">
        <f>'معادلة الفك والتجميع'!$AM$92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والتجميع'!$AM$35</f>
        <v>0</v>
      </c>
      <c r="BX16" s="65"/>
      <c r="BY16" s="45" t="s">
        <v>12</v>
      </c>
      <c r="BZ16" s="45">
        <f>'معادلة الفك والتجميع'!$AL$96</f>
        <v>0</v>
      </c>
      <c r="CA16" s="45">
        <f>'معادلة الفك والتجميع'!$AM$96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والتجميع'!$AM$100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والتجميع'!$AL$40</f>
        <v>0</v>
      </c>
      <c r="BW18" s="45">
        <f>'معادلة الفك والتجميع'!$AM$40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والتجميع'!$AL$44</f>
        <v>0</v>
      </c>
      <c r="BW19" s="45">
        <f>'معادلة الفك والتجميع'!$AM$44</f>
        <v>0</v>
      </c>
      <c r="BX19" s="65"/>
      <c r="BY19" s="45" t="s">
        <v>59</v>
      </c>
      <c r="BZ19" s="45">
        <f>'معادلة الفك والتجميع'!$AL$105</f>
        <v>0</v>
      </c>
      <c r="CA19" s="45">
        <f>'معادلة الفك والتجميع'!$AM$105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والتجميع'!$AM$48</f>
        <v>0</v>
      </c>
      <c r="BX20" s="70"/>
      <c r="BY20" s="45" t="s">
        <v>11</v>
      </c>
      <c r="BZ20" s="45">
        <f>'معادلة الفك والتجميع'!$AL$109</f>
        <v>0</v>
      </c>
      <c r="CA20" s="45">
        <f>'معادلة الفك والتجميع'!$AM$109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والتجميع'!$AM$52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والتجميع'!$AL$114</f>
        <v>0</v>
      </c>
      <c r="CA22" s="45">
        <f>'معادلة الفك والتجميع'!$AM$114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والتجميع'!$AM$56</f>
        <v>0</v>
      </c>
      <c r="BX23" s="66"/>
      <c r="BY23" s="45" t="s">
        <v>61</v>
      </c>
      <c r="BZ23" s="45">
        <f>'معادلة الفك والتجميع'!$AL$118</f>
        <v>0</v>
      </c>
      <c r="CA23" s="45">
        <f>'معادلة الفك والتجميع'!$AM$118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والتجميع'!$AL$122</f>
        <v>0</v>
      </c>
      <c r="CA24" s="45">
        <f>'معادلة الفك والتجميع'!$AM$122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والتجميع'!$AL$61</f>
        <v>0</v>
      </c>
      <c r="BW25" s="45">
        <f>'معادلة الفك والتجميع'!$AM$61</f>
        <v>0</v>
      </c>
      <c r="BX25" s="67"/>
      <c r="BY25" s="45" t="s">
        <v>56</v>
      </c>
      <c r="BZ25" s="45"/>
      <c r="CA25" s="45">
        <f>'معادلة الفك والتجميع'!$AM$126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والتجميع'!$AM$65</f>
        <v>0</v>
      </c>
      <c r="BX27" s="67"/>
      <c r="BY27" s="45" t="s">
        <v>54</v>
      </c>
      <c r="BZ27" s="45"/>
      <c r="CA27" s="45">
        <f>'معادلة الفك والتجميع'!$AM$160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والتجميع'!$AM$165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والتجميع'!$AL$143</f>
        <v>0</v>
      </c>
      <c r="BW30" s="45">
        <f>'معادلة الفك والتجميع'!$AM$143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والتجميع'!$AL$147</f>
        <v>0</v>
      </c>
      <c r="BW31" s="45">
        <f>'معادلة الفك والتجميع'!$AM$147</f>
        <v>0</v>
      </c>
      <c r="BX31" s="67"/>
      <c r="BY31" s="45" t="s">
        <v>63</v>
      </c>
      <c r="BZ31" s="45">
        <f>'معادلة الفك والتجميع'!$AL$131</f>
        <v>0</v>
      </c>
      <c r="CA31" s="45">
        <f>'معادلة الفك والتجميع'!$AM$131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والتجميع'!$AL$151</f>
        <v>0</v>
      </c>
      <c r="BW32" s="51">
        <f>'معادلة الفك والتجميع'!$AM$151</f>
        <v>0</v>
      </c>
      <c r="BX32" s="67"/>
      <c r="BY32" s="45" t="s">
        <v>64</v>
      </c>
      <c r="BZ32" s="51">
        <f>'معادلة الفك والتجميع'!$AL$135</f>
        <v>0</v>
      </c>
      <c r="CA32" s="51">
        <f>'معادلة الفك والتجميع'!$AM$135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والتجميع'!$AM$155</f>
        <v>0</v>
      </c>
      <c r="BX33" s="69"/>
      <c r="BY33" s="45" t="s">
        <v>65</v>
      </c>
      <c r="BZ33" s="45">
        <f>'معادلة الفك والتجميع'!$AL$139</f>
        <v>0</v>
      </c>
      <c r="CA33" s="45">
        <f>'معادلة الفك والتجميع'!$AM$139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والتجميع'!$AL$176</f>
        <v>0</v>
      </c>
      <c r="BW42" s="45">
        <f>'معادلة الفك والتجميع'!$AM$176</f>
        <v>0</v>
      </c>
      <c r="BX42" s="65"/>
      <c r="BY42" s="46" t="s">
        <v>13</v>
      </c>
      <c r="BZ42" s="45">
        <f>'معادلة الفك والتجميع'!$AL$239</f>
        <v>0</v>
      </c>
      <c r="CA42" s="45">
        <f>'معادلة الفك والتجميع'!$AM$239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والتجميع'!$AL$180</f>
        <v>0</v>
      </c>
      <c r="BW43" s="46">
        <f>'معادلة الفك والتجميع'!$AM$180</f>
        <v>0</v>
      </c>
      <c r="BX43" s="66"/>
      <c r="BY43" s="46" t="s">
        <v>14</v>
      </c>
      <c r="BZ43" s="46">
        <f>'معادلة الفك والتجميع'!$AL$243</f>
        <v>0</v>
      </c>
      <c r="CA43" s="46">
        <f>'معادلة الفك والتجميع'!$AM$243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والتجميع'!$AL$184</f>
        <v>0</v>
      </c>
      <c r="BW44" s="45">
        <f>'معادلة الفك والتجميع'!$AM$184</f>
        <v>0</v>
      </c>
      <c r="BX44" s="65"/>
      <c r="BY44" s="46" t="s">
        <v>47</v>
      </c>
      <c r="BZ44" s="45">
        <f>'معادلة الفك والتجميع'!$AL$247</f>
        <v>0</v>
      </c>
      <c r="CA44" s="45">
        <f>'معادلة الفك والتجميع'!$AM$247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والتجميع'!$AL$188</f>
        <v>0</v>
      </c>
      <c r="BW45" s="45">
        <f>'معادلة الفك والتجميع'!$AM$188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والتجميع'!$AL$192</f>
        <v>0</v>
      </c>
      <c r="BW46" s="45">
        <f>'معادلة الفك والتجميع'!$AM$192</f>
        <v>0</v>
      </c>
      <c r="BX46" s="65"/>
      <c r="BY46" s="45" t="s">
        <v>48</v>
      </c>
      <c r="BZ46" s="45"/>
      <c r="CA46" s="45">
        <f>'معادلة الفك والتجميع'!$AM$252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والتجميع'!$AL$196</f>
        <v>0</v>
      </c>
      <c r="BW47" s="45">
        <f>'معادلة الفك والتجميع'!$AM$196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والتجميع'!$AL$200</f>
        <v>0</v>
      </c>
      <c r="BW48" s="45">
        <f>'معادلة الفك والتجميع'!$AM$200</f>
        <v>0</v>
      </c>
      <c r="BX48" s="65"/>
      <c r="BY48" s="45" t="s">
        <v>55</v>
      </c>
      <c r="BZ48" s="45">
        <f>'معادلة الفك والتجميع'!$AL$257</f>
        <v>0</v>
      </c>
      <c r="CA48" s="45">
        <f>'معادلة الفك والتجميع'!$AM$257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والتجميع'!$AL$261</f>
        <v>0</v>
      </c>
      <c r="CA49" s="45">
        <f>'معادلة الفك والتجميع'!$AM$261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والتجميع'!$AM$204</f>
        <v>0</v>
      </c>
      <c r="BX50" s="65"/>
      <c r="BY50" s="45" t="s">
        <v>12</v>
      </c>
      <c r="BZ50" s="45">
        <f>'معادلة الفك والتجميع'!$AL$265</f>
        <v>0</v>
      </c>
      <c r="CA50" s="45">
        <f>'معادلة الفك والتجميع'!$AM$265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والتجميع'!$AM$269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والتجميع'!$AL$209</f>
        <v>0</v>
      </c>
      <c r="BW52" s="45">
        <f>'معادلة الفك والتجميع'!$AM$209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والتجميع'!$AL$213</f>
        <v>0</v>
      </c>
      <c r="BW53" s="45">
        <f>'معادلة الفك والتجميع'!$AM$213</f>
        <v>0</v>
      </c>
      <c r="BX53" s="65"/>
      <c r="BY53" s="45" t="s">
        <v>59</v>
      </c>
      <c r="BZ53" s="45">
        <f>'معادلة الفك والتجميع'!$AL$274</f>
        <v>0</v>
      </c>
      <c r="CA53" s="45">
        <f>'معادلة الفك والتجميع'!$AM$274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والتجميع'!$AM$217</f>
        <v>0</v>
      </c>
      <c r="BX54" s="65"/>
      <c r="BY54" s="45" t="s">
        <v>11</v>
      </c>
      <c r="BZ54" s="45">
        <f>'معادلة الفك والتجميع'!$AL$278</f>
        <v>0</v>
      </c>
      <c r="CA54" s="45">
        <f>'معادلة الفك والتجميع'!$AM$278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والتجميع'!$AM$221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والتجميع'!$AL$283</f>
        <v>0</v>
      </c>
      <c r="CA56" s="45">
        <f>'معادلة الفك والتجميع'!$AM$283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والتجميع'!$AM$225</f>
        <v>0</v>
      </c>
      <c r="BX57" s="66"/>
      <c r="BY57" s="45" t="s">
        <v>61</v>
      </c>
      <c r="BZ57" s="45">
        <f>'معادلة الفك والتجميع'!$AL$287</f>
        <v>0</v>
      </c>
      <c r="CA57" s="45">
        <f>'معادلة الفك والتجميع'!$AM$287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والتجميع'!$AL$291</f>
        <v>0</v>
      </c>
      <c r="CA58" s="45">
        <f>'معادلة الفك والتجميع'!$AM$291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والتجميع'!$AL$230</f>
        <v>0</v>
      </c>
      <c r="BW59" s="45">
        <f>'معادلة الفك والتجميع'!$AM$230</f>
        <v>0</v>
      </c>
      <c r="BX59" s="67"/>
      <c r="BY59" s="45" t="s">
        <v>56</v>
      </c>
      <c r="BZ59" s="45"/>
      <c r="CA59" s="45">
        <f>'معادلة الفك والتجميع'!$AM$295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والتجميع'!$AM$234</f>
        <v>0</v>
      </c>
      <c r="BX61" s="67"/>
      <c r="BY61" s="45" t="s">
        <v>54</v>
      </c>
      <c r="BZ61" s="45"/>
      <c r="CA61" s="45">
        <f>'معادلة الفك والتجميع'!$AM$329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والتجميع'!$AM$334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والتجميع'!$AL$312</f>
        <v>0</v>
      </c>
      <c r="BW64" s="45">
        <f>'معادلة الفك والتجميع'!$AM$312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والتجميع'!$AL$316</f>
        <v>0</v>
      </c>
      <c r="BW65" s="45">
        <f>'معادلة الفك والتجميع'!$AM$316</f>
        <v>0</v>
      </c>
      <c r="BX65" s="67"/>
      <c r="BY65" s="45" t="s">
        <v>63</v>
      </c>
      <c r="BZ65" s="45">
        <f>'معادلة الفك والتجميع'!$AL$300</f>
        <v>0</v>
      </c>
      <c r="CA65" s="45">
        <f>'معادلة الفك والتجميع'!$AM$300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والتجميع'!$AL$320</f>
        <v>0</v>
      </c>
      <c r="BW66" s="51">
        <f>'معادلة الفك والتجميع'!$AM$320</f>
        <v>0</v>
      </c>
      <c r="BX66" s="67"/>
      <c r="BY66" s="45" t="s">
        <v>64</v>
      </c>
      <c r="BZ66" s="51">
        <f>'معادلة الفك والتجميع'!$AL$304</f>
        <v>0</v>
      </c>
      <c r="CA66" s="51">
        <f>'معادلة الفك والتجميع'!$AM$304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والتجميع'!$AM$324</f>
        <v>0</v>
      </c>
      <c r="BX67" s="69"/>
      <c r="BY67" s="45" t="s">
        <v>65</v>
      </c>
      <c r="BZ67" s="45">
        <f>'معادلة الفك والتجميع'!$AL$308</f>
        <v>0</v>
      </c>
      <c r="CA67" s="45">
        <f>'معادلة الفك والتجميع'!$AM$308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BY64:CA64"/>
    <mergeCell ref="A75:B75"/>
    <mergeCell ref="BY55:CA55"/>
    <mergeCell ref="BU56:BW56"/>
    <mergeCell ref="BU58:BW58"/>
    <mergeCell ref="BU60:BW60"/>
    <mergeCell ref="BY60:CA60"/>
    <mergeCell ref="BC41:BD41"/>
    <mergeCell ref="BE41:BF41"/>
    <mergeCell ref="BG41:BH41"/>
    <mergeCell ref="BI41:BJ41"/>
    <mergeCell ref="BK41:BL41"/>
    <mergeCell ref="AT41:AU41"/>
    <mergeCell ref="AV41:AW41"/>
    <mergeCell ref="BY62:CA62"/>
    <mergeCell ref="BU63:BW63"/>
    <mergeCell ref="BU49:BW49"/>
    <mergeCell ref="BU51:BW51"/>
    <mergeCell ref="BY52:CA52"/>
    <mergeCell ref="BH42:BH43"/>
    <mergeCell ref="BI42:BI43"/>
    <mergeCell ref="BJ42:BJ43"/>
    <mergeCell ref="BK42:BK43"/>
    <mergeCell ref="BL42:BL43"/>
    <mergeCell ref="BN41:BN43"/>
    <mergeCell ref="BO41:BO43"/>
    <mergeCell ref="BU41:BW41"/>
    <mergeCell ref="BY41:CA41"/>
    <mergeCell ref="AW42:AW43"/>
    <mergeCell ref="AX42:AX43"/>
    <mergeCell ref="AY42:AY43"/>
    <mergeCell ref="BA42:BA43"/>
    <mergeCell ref="BB42:BB43"/>
    <mergeCell ref="AX41:AY41"/>
    <mergeCell ref="Z42:Z43"/>
    <mergeCell ref="AB42:AB43"/>
    <mergeCell ref="BY45:CA45"/>
    <mergeCell ref="BY47:CA47"/>
    <mergeCell ref="BC42:BC43"/>
    <mergeCell ref="BD42:BD43"/>
    <mergeCell ref="BE42:BE43"/>
    <mergeCell ref="BF42:BF43"/>
    <mergeCell ref="BG42:BG43"/>
    <mergeCell ref="AZ41:AZ43"/>
    <mergeCell ref="BA41:BB41"/>
    <mergeCell ref="AT42:AT43"/>
    <mergeCell ref="AU42:AU43"/>
    <mergeCell ref="AV42:AV43"/>
    <mergeCell ref="AH41:AH43"/>
    <mergeCell ref="AI41:AJ41"/>
    <mergeCell ref="AC42:AC43"/>
    <mergeCell ref="AD42:AD43"/>
    <mergeCell ref="AE42:AE43"/>
    <mergeCell ref="AF42:AF43"/>
    <mergeCell ref="AG42:AG43"/>
    <mergeCell ref="AI42:AI43"/>
    <mergeCell ref="AJ42:AJ43"/>
    <mergeCell ref="BM41:BM43"/>
    <mergeCell ref="AK41:AL41"/>
    <mergeCell ref="AM41:AN41"/>
    <mergeCell ref="AO41:AO43"/>
    <mergeCell ref="AP41:AQ41"/>
    <mergeCell ref="AR41:AS41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BG40:BM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T41:U41"/>
    <mergeCell ref="V41:V43"/>
    <mergeCell ref="W41:W43"/>
    <mergeCell ref="X41:X43"/>
    <mergeCell ref="Y41:Z41"/>
    <mergeCell ref="AA41:AA43"/>
    <mergeCell ref="AB40:AG40"/>
    <mergeCell ref="AI40:AO40"/>
    <mergeCell ref="AP40:AS40"/>
    <mergeCell ref="AT40:AZ40"/>
    <mergeCell ref="BA40:BF40"/>
    <mergeCell ref="AB41:AC41"/>
    <mergeCell ref="AD41:AE41"/>
    <mergeCell ref="AF41:AG41"/>
    <mergeCell ref="A40:A43"/>
    <mergeCell ref="B40:B43"/>
    <mergeCell ref="C40:P40"/>
    <mergeCell ref="R40:W40"/>
    <mergeCell ref="Y40:Z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R42:R43"/>
    <mergeCell ref="S42:S43"/>
    <mergeCell ref="T42:T43"/>
    <mergeCell ref="U42:U43"/>
    <mergeCell ref="Y42:Y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N3:N4"/>
    <mergeCell ref="O3:O4"/>
    <mergeCell ref="P3:P4"/>
    <mergeCell ref="R3:R4"/>
    <mergeCell ref="S3:S4"/>
    <mergeCell ref="T3:T4"/>
    <mergeCell ref="U3:U4"/>
    <mergeCell ref="C2:D2"/>
    <mergeCell ref="E2:F2"/>
    <mergeCell ref="G2:H2"/>
    <mergeCell ref="I2:J2"/>
    <mergeCell ref="M2:N2"/>
    <mergeCell ref="O2:P2"/>
    <mergeCell ref="C3:C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W13" sqref="W13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 t="s">
        <v>92</v>
      </c>
      <c r="C5" s="3"/>
      <c r="D5" s="3">
        <v>4</v>
      </c>
      <c r="E5" s="3"/>
      <c r="F5" s="3">
        <v>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4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والتجميع'!$AP$7</f>
        <v>0</v>
      </c>
      <c r="BW8" s="45">
        <f>'معادلة الفك والتجميع'!$AQ$7</f>
        <v>0</v>
      </c>
      <c r="BX8" s="65"/>
      <c r="BY8" s="46" t="s">
        <v>13</v>
      </c>
      <c r="BZ8" s="62">
        <f>'معادلة الفك والتجميع'!$AP$70</f>
        <v>0</v>
      </c>
      <c r="CA8" s="62">
        <f>'معادلة الفك والتجميع'!$AQ$70</f>
        <v>0</v>
      </c>
    </row>
    <row r="9" spans="1:79" ht="21.75" thickBot="1" x14ac:dyDescent="0.3">
      <c r="A9" s="1">
        <v>43348</v>
      </c>
      <c r="B9" s="2" t="s">
        <v>95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6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والتجميع'!$AP$11</f>
        <v>0</v>
      </c>
      <c r="BW9" s="46">
        <f>'معادلة الفك والتجميع'!$AQ$11</f>
        <v>0</v>
      </c>
      <c r="BX9" s="66"/>
      <c r="BY9" s="46" t="s">
        <v>14</v>
      </c>
      <c r="BZ9" s="46">
        <f>'معادلة الفك والتجميع'!$AP$74</f>
        <v>0</v>
      </c>
      <c r="CA9" s="46">
        <f>'معادلة الفك والتجميع'!$AQ$74</f>
        <v>0</v>
      </c>
    </row>
    <row r="10" spans="1:79" ht="16.5" thickBot="1" x14ac:dyDescent="0.3">
      <c r="A10" s="1">
        <v>43349</v>
      </c>
      <c r="B10" s="2">
        <v>353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7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والتجميع'!$AP$15</f>
        <v>0</v>
      </c>
      <c r="BW10" s="45">
        <f>'معادلة الفك والتجميع'!$AQ$15</f>
        <v>0</v>
      </c>
      <c r="BX10" s="65"/>
      <c r="BY10" s="46" t="s">
        <v>47</v>
      </c>
      <c r="BZ10" s="45">
        <f>'معادلة الفك والتجميع'!$AP$78</f>
        <v>0</v>
      </c>
      <c r="CA10" s="45">
        <f>'معادلة الفك والتجميع'!$AQ$78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والتجميع'!$AP$19</f>
        <v>0</v>
      </c>
      <c r="BW11" s="45">
        <f>'معادلة الفك والتجميع'!$AQ$19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والتجميع'!$AP$23</f>
        <v>0</v>
      </c>
      <c r="BW12" s="45">
        <f>'معادلة الفك والتجميع'!$AQ$23</f>
        <v>0</v>
      </c>
      <c r="BX12" s="65"/>
      <c r="BY12" s="45" t="s">
        <v>48</v>
      </c>
      <c r="BZ12" s="45"/>
      <c r="CA12" s="45">
        <f>'معادلة الفك والتجميع'!$AQ$83</f>
        <v>0</v>
      </c>
    </row>
    <row r="13" spans="1:79" ht="21.75" thickBot="1" x14ac:dyDescent="0.3">
      <c r="A13" s="1">
        <v>43352</v>
      </c>
      <c r="B13" s="2">
        <v>2833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3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والتجميع'!$AP$27</f>
        <v>0</v>
      </c>
      <c r="BW13" s="45">
        <f>'معادلة الفك والتجميع'!$AQ$27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والتجميع'!$AP$31</f>
        <v>0</v>
      </c>
      <c r="BW14" s="45">
        <f>'معادلة الفك والتجميع'!$AQ$31</f>
        <v>0</v>
      </c>
      <c r="BX14" s="65"/>
      <c r="BY14" s="45" t="s">
        <v>55</v>
      </c>
      <c r="BZ14" s="45">
        <f>'معادلة الفك والتجميع'!$AP$88</f>
        <v>0</v>
      </c>
      <c r="CA14" s="45">
        <f>'معادلة الفك والتجميع'!$AQ$88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والتجميع'!$AP$92</f>
        <v>0</v>
      </c>
      <c r="CA15" s="22">
        <f>'معادلة الفك والتجميع'!$AQ$92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والتجميع'!$AQ$35</f>
        <v>0</v>
      </c>
      <c r="BX16" s="65"/>
      <c r="BY16" s="45" t="s">
        <v>12</v>
      </c>
      <c r="BZ16" s="45">
        <f>'معادلة الفك والتجميع'!$AP$96</f>
        <v>0</v>
      </c>
      <c r="CA16" s="45">
        <f>'معادلة الفك والتجميع'!$AQ$96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والتجميع'!$AQ$100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والتجميع'!$AP$40</f>
        <v>0</v>
      </c>
      <c r="BW18" s="45">
        <f>'معادلة الفك والتجميع'!$AQ$40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والتجميع'!$AP$44</f>
        <v>0</v>
      </c>
      <c r="BW19" s="45">
        <f>'معادلة الفك والتجميع'!$AQ$44</f>
        <v>0</v>
      </c>
      <c r="BX19" s="65"/>
      <c r="BY19" s="45" t="s">
        <v>59</v>
      </c>
      <c r="BZ19" s="45">
        <f>'معادلة الفك والتجميع'!$AP$105</f>
        <v>0</v>
      </c>
      <c r="CA19" s="45">
        <f>'معادلة الفك والتجميع'!$AQ$105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والتجميع'!$AQ$48</f>
        <v>0</v>
      </c>
      <c r="BX20" s="70"/>
      <c r="BY20" s="45" t="s">
        <v>11</v>
      </c>
      <c r="BZ20" s="45">
        <f>'معادلة الفك والتجميع'!$AP$109</f>
        <v>0</v>
      </c>
      <c r="CA20" s="45">
        <f>'معادلة الفك والتجميع'!$AQ$109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والتجميع'!$AQ$52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والتجميع'!$AP$114</f>
        <v>0</v>
      </c>
      <c r="CA22" s="45">
        <f>'معادلة الفك والتجميع'!$AQ$114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والتجميع'!$AQ$56</f>
        <v>0</v>
      </c>
      <c r="BX23" s="66"/>
      <c r="BY23" s="45" t="s">
        <v>61</v>
      </c>
      <c r="BZ23" s="45">
        <f>'معادلة الفك والتجميع'!$AP$118</f>
        <v>0</v>
      </c>
      <c r="CA23" s="45">
        <f>'معادلة الفك والتجميع'!$AQ$118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والتجميع'!$AP$122</f>
        <v>0</v>
      </c>
      <c r="CA24" s="45">
        <f>'معادلة الفك والتجميع'!$AQ$122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والتجميع'!$AP$61</f>
        <v>0</v>
      </c>
      <c r="BW25" s="45">
        <f>'معادلة الفك والتجميع'!$AQ$61</f>
        <v>0</v>
      </c>
      <c r="BX25" s="67"/>
      <c r="BY25" s="45" t="s">
        <v>56</v>
      </c>
      <c r="BZ25" s="45"/>
      <c r="CA25" s="45">
        <f>'معادلة الفك والتجميع'!$AQ$126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والتجميع'!$AQ$65</f>
        <v>0</v>
      </c>
      <c r="BX27" s="67"/>
      <c r="BY27" s="45" t="s">
        <v>54</v>
      </c>
      <c r="BZ27" s="45"/>
      <c r="CA27" s="45">
        <f>'معادلة الفك والتجميع'!$AQ$160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والتجميع'!$AQ$165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والتجميع'!$AP$143</f>
        <v>0</v>
      </c>
      <c r="BW30" s="45">
        <f>'معادلة الفك والتجميع'!$AQ$143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والتجميع'!$AP$147</f>
        <v>0</v>
      </c>
      <c r="BW31" s="45">
        <f>'معادلة الفك والتجميع'!$AQ$147</f>
        <v>0</v>
      </c>
      <c r="BX31" s="67"/>
      <c r="BY31" s="45" t="s">
        <v>63</v>
      </c>
      <c r="BZ31" s="45">
        <f>'معادلة الفك والتجميع'!$AP$131</f>
        <v>0</v>
      </c>
      <c r="CA31" s="45">
        <f>'معادلة الفك والتجميع'!$AQ$131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والتجميع'!$AP$151</f>
        <v>0</v>
      </c>
      <c r="BW32" s="51">
        <f>'معادلة الفك والتجميع'!$AQ$151</f>
        <v>0</v>
      </c>
      <c r="BX32" s="67"/>
      <c r="BY32" s="45" t="s">
        <v>64</v>
      </c>
      <c r="BZ32" s="51">
        <f>'معادلة الفك والتجميع'!$AP$135</f>
        <v>0</v>
      </c>
      <c r="CA32" s="51">
        <f>'معادلة الفك والتجميع'!$AQ$135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والتجميع'!$AQ$155</f>
        <v>0</v>
      </c>
      <c r="BX33" s="69"/>
      <c r="BY33" s="45" t="s">
        <v>65</v>
      </c>
      <c r="BZ33" s="45">
        <f>'معادلة الفك والتجميع'!$AP$139</f>
        <v>0</v>
      </c>
      <c r="CA33" s="45">
        <f>'معادلة الفك والتجميع'!$AQ$139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4</v>
      </c>
      <c r="E36" s="8">
        <f t="shared" si="0"/>
        <v>0</v>
      </c>
      <c r="F36" s="8">
        <f t="shared" si="0"/>
        <v>5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20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والتجميع'!$AP$176</f>
        <v>0</v>
      </c>
      <c r="BW42" s="45">
        <f>'معادلة الفك والتجميع'!$AQ$176</f>
        <v>0</v>
      </c>
      <c r="BX42" s="65"/>
      <c r="BY42" s="46" t="s">
        <v>13</v>
      </c>
      <c r="BZ42" s="45">
        <f>'معادلة الفك والتجميع'!$AP$239</f>
        <v>0</v>
      </c>
      <c r="CA42" s="45">
        <f>'معادلة الفك والتجميع'!$AQ$239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والتجميع'!$AP$180</f>
        <v>0</v>
      </c>
      <c r="BW43" s="46">
        <f>'معادلة الفك والتجميع'!$AQ$180</f>
        <v>0</v>
      </c>
      <c r="BX43" s="66"/>
      <c r="BY43" s="46" t="s">
        <v>14</v>
      </c>
      <c r="BZ43" s="46">
        <f>'معادلة الفك والتجميع'!$AP$243</f>
        <v>0</v>
      </c>
      <c r="CA43" s="46">
        <f>'معادلة الفك والتجميع'!$AQ$243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والتجميع'!$AP$184</f>
        <v>0</v>
      </c>
      <c r="BW44" s="45">
        <f>'معادلة الفك والتجميع'!$AQ$184</f>
        <v>0</v>
      </c>
      <c r="BX44" s="65"/>
      <c r="BY44" s="46" t="s">
        <v>47</v>
      </c>
      <c r="BZ44" s="45">
        <f>'معادلة الفك والتجميع'!$AP$247</f>
        <v>0</v>
      </c>
      <c r="CA44" s="45">
        <f>'معادلة الفك والتجميع'!$AQ$247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والتجميع'!$AP$188</f>
        <v>0</v>
      </c>
      <c r="BW45" s="45">
        <f>'معادلة الفك والتجميع'!$AQ$188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والتجميع'!$AP$192</f>
        <v>0</v>
      </c>
      <c r="BW46" s="45">
        <f>'معادلة الفك والتجميع'!$AQ$192</f>
        <v>0</v>
      </c>
      <c r="BX46" s="65"/>
      <c r="BY46" s="45" t="s">
        <v>48</v>
      </c>
      <c r="BZ46" s="45"/>
      <c r="CA46" s="45">
        <f>'معادلة الفك والتجميع'!$AQ$252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والتجميع'!$AP$196</f>
        <v>0</v>
      </c>
      <c r="BW47" s="45">
        <f>'معادلة الفك والتجميع'!$AQ$196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والتجميع'!$AP$200</f>
        <v>0</v>
      </c>
      <c r="BW48" s="45">
        <f>'معادلة الفك والتجميع'!$AQ$200</f>
        <v>0</v>
      </c>
      <c r="BX48" s="65"/>
      <c r="BY48" s="45" t="s">
        <v>55</v>
      </c>
      <c r="BZ48" s="45">
        <f>'معادلة الفك والتجميع'!$AP$257</f>
        <v>0</v>
      </c>
      <c r="CA48" s="45">
        <f>'معادلة الفك والتجميع'!$AQ$257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والتجميع'!$AP$261</f>
        <v>0</v>
      </c>
      <c r="CA49" s="45">
        <f>'معادلة الفك والتجميع'!$AQ$261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والتجميع'!$AQ$204</f>
        <v>0</v>
      </c>
      <c r="BX50" s="65"/>
      <c r="BY50" s="45" t="s">
        <v>12</v>
      </c>
      <c r="BZ50" s="45">
        <f>'معادلة الفك والتجميع'!$AP$265</f>
        <v>0</v>
      </c>
      <c r="CA50" s="45">
        <f>'معادلة الفك والتجميع'!$AQ$265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والتجميع'!$AQ$269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والتجميع'!$AP$209</f>
        <v>0</v>
      </c>
      <c r="BW52" s="45">
        <f>'معادلة الفك والتجميع'!$AQ$209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والتجميع'!$AP$213</f>
        <v>0</v>
      </c>
      <c r="BW53" s="45">
        <f>'معادلة الفك والتجميع'!$AQ$213</f>
        <v>0</v>
      </c>
      <c r="BX53" s="65"/>
      <c r="BY53" s="45" t="s">
        <v>59</v>
      </c>
      <c r="BZ53" s="45">
        <f>'معادلة الفك والتجميع'!$AP$274</f>
        <v>0</v>
      </c>
      <c r="CA53" s="45">
        <f>'معادلة الفك والتجميع'!$AQ$274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والتجميع'!$AQ$217</f>
        <v>0</v>
      </c>
      <c r="BX54" s="65"/>
      <c r="BY54" s="45" t="s">
        <v>11</v>
      </c>
      <c r="BZ54" s="45">
        <f>'معادلة الفك والتجميع'!$AP$278</f>
        <v>0</v>
      </c>
      <c r="CA54" s="45">
        <f>'معادلة الفك والتجميع'!$AQ$278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والتجميع'!$AQ$221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والتجميع'!$AP$283</f>
        <v>0</v>
      </c>
      <c r="CA56" s="45">
        <f>'معادلة الفك والتجميع'!$AQ$283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والتجميع'!$AQ$225</f>
        <v>0</v>
      </c>
      <c r="BX57" s="66"/>
      <c r="BY57" s="45" t="s">
        <v>61</v>
      </c>
      <c r="BZ57" s="45">
        <f>'معادلة الفك والتجميع'!$AP$287</f>
        <v>0</v>
      </c>
      <c r="CA57" s="45">
        <f>'معادلة الفك والتجميع'!$AQ$287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والتجميع'!$AP$291</f>
        <v>0</v>
      </c>
      <c r="CA58" s="45">
        <f>'معادلة الفك والتجميع'!$AQ$291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والتجميع'!$AP$230</f>
        <v>0</v>
      </c>
      <c r="BW59" s="45">
        <f>'معادلة الفك والتجميع'!$AQ$230</f>
        <v>0</v>
      </c>
      <c r="BX59" s="67"/>
      <c r="BY59" s="45" t="s">
        <v>56</v>
      </c>
      <c r="BZ59" s="45"/>
      <c r="CA59" s="45">
        <f>'معادلة الفك والتجميع'!$AQ$295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والتجميع'!$AQ$234</f>
        <v>0</v>
      </c>
      <c r="BX61" s="67"/>
      <c r="BY61" s="45" t="s">
        <v>54</v>
      </c>
      <c r="BZ61" s="45"/>
      <c r="CA61" s="45">
        <f>'معادلة الفك والتجميع'!$AQ$329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والتجميع'!$AQ$334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والتجميع'!$AP$312</f>
        <v>0</v>
      </c>
      <c r="BW64" s="45">
        <f>'معادلة الفك والتجميع'!$AQ$312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والتجميع'!$AP$316</f>
        <v>0</v>
      </c>
      <c r="BW65" s="45">
        <f>'معادلة الفك والتجميع'!$AQ$316</f>
        <v>0</v>
      </c>
      <c r="BX65" s="67"/>
      <c r="BY65" s="45" t="s">
        <v>63</v>
      </c>
      <c r="BZ65" s="45">
        <f>'معادلة الفك والتجميع'!$AP$300</f>
        <v>0</v>
      </c>
      <c r="CA65" s="45">
        <f>'معادلة الفك والتجميع'!$AQ$300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والتجميع'!$AP$320</f>
        <v>0</v>
      </c>
      <c r="BW66" s="51">
        <f>'معادلة الفك والتجميع'!$AQ$320</f>
        <v>0</v>
      </c>
      <c r="BX66" s="67"/>
      <c r="BY66" s="45" t="s">
        <v>64</v>
      </c>
      <c r="BZ66" s="51">
        <f>'معادلة الفك والتجميع'!$AP$304</f>
        <v>0</v>
      </c>
      <c r="CA66" s="51">
        <f>'معادلة الفك والتجميع'!$AQ$304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والتجميع'!$AQ$324</f>
        <v>0</v>
      </c>
      <c r="BX67" s="69"/>
      <c r="BY67" s="45" t="s">
        <v>65</v>
      </c>
      <c r="BZ67" s="45">
        <f>'معادلة الفك والتجميع'!$AP$308</f>
        <v>0</v>
      </c>
      <c r="CA67" s="45">
        <f>'معادلة الفك والتجميع'!$AQ$308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BY64:CA64"/>
    <mergeCell ref="A75:B75"/>
    <mergeCell ref="BY55:CA55"/>
    <mergeCell ref="BU56:BW56"/>
    <mergeCell ref="BU58:BW58"/>
    <mergeCell ref="BU60:BW60"/>
    <mergeCell ref="BY60:CA60"/>
    <mergeCell ref="BC41:BD41"/>
    <mergeCell ref="BE41:BF41"/>
    <mergeCell ref="BG41:BH41"/>
    <mergeCell ref="BI41:BJ41"/>
    <mergeCell ref="BK41:BL41"/>
    <mergeCell ref="AT41:AU41"/>
    <mergeCell ref="AV41:AW41"/>
    <mergeCell ref="BY62:CA62"/>
    <mergeCell ref="BU63:BW63"/>
    <mergeCell ref="BU49:BW49"/>
    <mergeCell ref="BU51:BW51"/>
    <mergeCell ref="BY52:CA52"/>
    <mergeCell ref="BH42:BH43"/>
    <mergeCell ref="BI42:BI43"/>
    <mergeCell ref="BJ42:BJ43"/>
    <mergeCell ref="BK42:BK43"/>
    <mergeCell ref="BL42:BL43"/>
    <mergeCell ref="BN41:BN43"/>
    <mergeCell ref="BO41:BO43"/>
    <mergeCell ref="BU41:BW41"/>
    <mergeCell ref="BY41:CA41"/>
    <mergeCell ref="AW42:AW43"/>
    <mergeCell ref="AX42:AX43"/>
    <mergeCell ref="AY42:AY43"/>
    <mergeCell ref="BA42:BA43"/>
    <mergeCell ref="BB42:BB43"/>
    <mergeCell ref="AX41:AY41"/>
    <mergeCell ref="Z42:Z43"/>
    <mergeCell ref="AB42:AB43"/>
    <mergeCell ref="BY45:CA45"/>
    <mergeCell ref="BY47:CA47"/>
    <mergeCell ref="BC42:BC43"/>
    <mergeCell ref="BD42:BD43"/>
    <mergeCell ref="BE42:BE43"/>
    <mergeCell ref="BF42:BF43"/>
    <mergeCell ref="BG42:BG43"/>
    <mergeCell ref="AZ41:AZ43"/>
    <mergeCell ref="BA41:BB41"/>
    <mergeCell ref="AT42:AT43"/>
    <mergeCell ref="AU42:AU43"/>
    <mergeCell ref="AV42:AV43"/>
    <mergeCell ref="AH41:AH43"/>
    <mergeCell ref="AI41:AJ41"/>
    <mergeCell ref="AC42:AC43"/>
    <mergeCell ref="AD42:AD43"/>
    <mergeCell ref="AE42:AE43"/>
    <mergeCell ref="AF42:AF43"/>
    <mergeCell ref="AG42:AG43"/>
    <mergeCell ref="AI42:AI43"/>
    <mergeCell ref="AJ42:AJ43"/>
    <mergeCell ref="BM41:BM43"/>
    <mergeCell ref="AK41:AL41"/>
    <mergeCell ref="AM41:AN41"/>
    <mergeCell ref="AO41:AO43"/>
    <mergeCell ref="AP41:AQ41"/>
    <mergeCell ref="AR41:AS41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BG40:BM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T41:U41"/>
    <mergeCell ref="V41:V43"/>
    <mergeCell ref="W41:W43"/>
    <mergeCell ref="X41:X43"/>
    <mergeCell ref="Y41:Z41"/>
    <mergeCell ref="AA41:AA43"/>
    <mergeCell ref="AB40:AG40"/>
    <mergeCell ref="AI40:AO40"/>
    <mergeCell ref="AP40:AS40"/>
    <mergeCell ref="AT40:AZ40"/>
    <mergeCell ref="BA40:BF40"/>
    <mergeCell ref="AB41:AC41"/>
    <mergeCell ref="AD41:AE41"/>
    <mergeCell ref="AF41:AG41"/>
    <mergeCell ref="A40:A43"/>
    <mergeCell ref="B40:B43"/>
    <mergeCell ref="C40:P40"/>
    <mergeCell ref="R40:W40"/>
    <mergeCell ref="Y40:Z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P42:P43"/>
    <mergeCell ref="R42:R43"/>
    <mergeCell ref="S42:S43"/>
    <mergeCell ref="T42:T43"/>
    <mergeCell ref="U42:U43"/>
    <mergeCell ref="Y42:Y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N3:N4"/>
    <mergeCell ref="O3:O4"/>
    <mergeCell ref="P3:P4"/>
    <mergeCell ref="R3:R4"/>
    <mergeCell ref="S3:S4"/>
    <mergeCell ref="T3:T4"/>
    <mergeCell ref="U3:U4"/>
    <mergeCell ref="C2:D2"/>
    <mergeCell ref="E2:F2"/>
    <mergeCell ref="G2:H2"/>
    <mergeCell ref="I2:J2"/>
    <mergeCell ref="M2:N2"/>
    <mergeCell ref="O2:P2"/>
    <mergeCell ref="C3:C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:AQ335"/>
  <sheetViews>
    <sheetView rightToLeft="1" topLeftCell="Y1" workbookViewId="0">
      <selection activeCell="AK2" sqref="AK2:AM2"/>
    </sheetView>
  </sheetViews>
  <sheetFormatPr defaultRowHeight="15" x14ac:dyDescent="0.25"/>
  <cols>
    <col min="1" max="1" width="12" bestFit="1" customWidth="1"/>
    <col min="5" max="5" width="10.7109375" bestFit="1" customWidth="1"/>
    <col min="6" max="6" width="9" customWidth="1"/>
    <col min="9" max="9" width="10.7109375" bestFit="1" customWidth="1"/>
    <col min="13" max="13" width="10.7109375" bestFit="1" customWidth="1"/>
    <col min="17" max="17" width="10.7109375" bestFit="1" customWidth="1"/>
    <col min="21" max="21" width="10.7109375" bestFit="1" customWidth="1"/>
    <col min="25" max="25" width="10.7109375" bestFit="1" customWidth="1"/>
    <col min="29" max="29" width="10.7109375" bestFit="1" customWidth="1"/>
    <col min="33" max="33" width="10.7109375" bestFit="1" customWidth="1"/>
    <col min="37" max="37" width="10.7109375" bestFit="1" customWidth="1"/>
    <col min="41" max="41" width="10.7109375" bestFit="1" customWidth="1"/>
  </cols>
  <sheetData>
    <row r="1" spans="1:43" ht="15.75" thickBot="1" x14ac:dyDescent="0.3">
      <c r="A1" s="152" t="s">
        <v>22</v>
      </c>
      <c r="B1" s="152"/>
      <c r="C1" s="152"/>
      <c r="E1" s="152" t="s">
        <v>28</v>
      </c>
      <c r="F1" s="152"/>
      <c r="G1" s="152"/>
      <c r="I1" s="152" t="s">
        <v>23</v>
      </c>
      <c r="J1" s="152"/>
      <c r="K1" s="152"/>
      <c r="M1" s="152" t="s">
        <v>24</v>
      </c>
      <c r="N1" s="152"/>
      <c r="O1" s="152"/>
      <c r="Q1" s="152" t="s">
        <v>25</v>
      </c>
      <c r="R1" s="152"/>
      <c r="S1" s="152"/>
      <c r="U1" s="152" t="s">
        <v>26</v>
      </c>
      <c r="V1" s="152"/>
      <c r="W1" s="152"/>
      <c r="Y1" s="152" t="s">
        <v>27</v>
      </c>
      <c r="Z1" s="152"/>
      <c r="AA1" s="152"/>
      <c r="AC1" s="152" t="s">
        <v>96</v>
      </c>
      <c r="AD1" s="152"/>
      <c r="AE1" s="152"/>
      <c r="AG1" s="152" t="s">
        <v>33</v>
      </c>
      <c r="AH1" s="152"/>
      <c r="AI1" s="152"/>
      <c r="AK1" s="152" t="s">
        <v>97</v>
      </c>
      <c r="AL1" s="152"/>
      <c r="AM1" s="152"/>
      <c r="AO1" s="152" t="s">
        <v>36</v>
      </c>
      <c r="AP1" s="152"/>
      <c r="AQ1" s="152"/>
    </row>
    <row r="2" spans="1:43" ht="15.75" thickBot="1" x14ac:dyDescent="0.3">
      <c r="A2" s="198" t="s">
        <v>21</v>
      </c>
      <c r="B2" s="198"/>
      <c r="C2" s="198"/>
      <c r="E2" s="198" t="s">
        <v>21</v>
      </c>
      <c r="F2" s="198"/>
      <c r="G2" s="198"/>
      <c r="I2" s="198" t="s">
        <v>21</v>
      </c>
      <c r="J2" s="198"/>
      <c r="K2" s="198"/>
      <c r="M2" s="198" t="s">
        <v>21</v>
      </c>
      <c r="N2" s="198"/>
      <c r="O2" s="198"/>
      <c r="Q2" s="198" t="s">
        <v>21</v>
      </c>
      <c r="R2" s="198"/>
      <c r="S2" s="198"/>
      <c r="U2" s="198" t="s">
        <v>21</v>
      </c>
      <c r="V2" s="198"/>
      <c r="W2" s="198"/>
      <c r="Y2" s="198" t="s">
        <v>21</v>
      </c>
      <c r="Z2" s="198"/>
      <c r="AA2" s="198"/>
      <c r="AC2" s="198" t="s">
        <v>21</v>
      </c>
      <c r="AD2" s="198"/>
      <c r="AE2" s="198"/>
      <c r="AG2" s="198" t="s">
        <v>21</v>
      </c>
      <c r="AH2" s="198"/>
      <c r="AI2" s="198"/>
      <c r="AK2" s="198" t="s">
        <v>21</v>
      </c>
      <c r="AL2" s="198"/>
      <c r="AM2" s="198"/>
      <c r="AO2" s="198" t="s">
        <v>21</v>
      </c>
      <c r="AP2" s="198"/>
      <c r="AQ2" s="198"/>
    </row>
    <row r="3" spans="1:43" ht="15.75" thickBot="1" x14ac:dyDescent="0.3">
      <c r="A3" s="7" t="s">
        <v>19</v>
      </c>
      <c r="B3" s="7" t="s">
        <v>16</v>
      </c>
      <c r="C3" s="7" t="s">
        <v>17</v>
      </c>
      <c r="E3" s="32" t="s">
        <v>19</v>
      </c>
      <c r="F3" s="32" t="s">
        <v>16</v>
      </c>
      <c r="G3" s="32" t="s">
        <v>17</v>
      </c>
      <c r="I3" s="32" t="s">
        <v>19</v>
      </c>
      <c r="J3" s="32" t="s">
        <v>16</v>
      </c>
      <c r="K3" s="32" t="s">
        <v>17</v>
      </c>
      <c r="M3" s="32" t="s">
        <v>19</v>
      </c>
      <c r="N3" s="32" t="s">
        <v>16</v>
      </c>
      <c r="O3" s="32" t="s">
        <v>17</v>
      </c>
      <c r="Q3" s="32" t="s">
        <v>19</v>
      </c>
      <c r="R3" s="32" t="s">
        <v>16</v>
      </c>
      <c r="S3" s="32" t="s">
        <v>17</v>
      </c>
      <c r="U3" s="32" t="s">
        <v>19</v>
      </c>
      <c r="V3" s="32" t="s">
        <v>16</v>
      </c>
      <c r="W3" s="32" t="s">
        <v>17</v>
      </c>
      <c r="Y3" s="32" t="s">
        <v>19</v>
      </c>
      <c r="Z3" s="32" t="s">
        <v>16</v>
      </c>
      <c r="AA3" s="32" t="s">
        <v>17</v>
      </c>
      <c r="AC3" s="32" t="s">
        <v>19</v>
      </c>
      <c r="AD3" s="32" t="s">
        <v>16</v>
      </c>
      <c r="AE3" s="32" t="s">
        <v>17</v>
      </c>
      <c r="AG3" s="32" t="s">
        <v>19</v>
      </c>
      <c r="AH3" s="32" t="s">
        <v>16</v>
      </c>
      <c r="AI3" s="32" t="s">
        <v>17</v>
      </c>
      <c r="AK3" s="32" t="s">
        <v>19</v>
      </c>
      <c r="AL3" s="32" t="s">
        <v>16</v>
      </c>
      <c r="AM3" s="32" t="s">
        <v>17</v>
      </c>
      <c r="AO3" s="32" t="s">
        <v>19</v>
      </c>
      <c r="AP3" s="32" t="s">
        <v>16</v>
      </c>
      <c r="AQ3" s="32" t="s">
        <v>17</v>
      </c>
    </row>
    <row r="4" spans="1:43" ht="15.75" thickBot="1" x14ac:dyDescent="0.3">
      <c r="A4" s="199" t="s">
        <v>1</v>
      </c>
      <c r="B4" s="200"/>
      <c r="C4" s="201"/>
      <c r="E4" s="199" t="s">
        <v>1</v>
      </c>
      <c r="F4" s="200"/>
      <c r="G4" s="201"/>
      <c r="I4" s="199" t="s">
        <v>1</v>
      </c>
      <c r="J4" s="200"/>
      <c r="K4" s="201"/>
      <c r="M4" s="199" t="s">
        <v>1</v>
      </c>
      <c r="N4" s="200"/>
      <c r="O4" s="201"/>
      <c r="Q4" s="199" t="s">
        <v>1</v>
      </c>
      <c r="R4" s="200"/>
      <c r="S4" s="201"/>
      <c r="U4" s="199" t="s">
        <v>1</v>
      </c>
      <c r="V4" s="200"/>
      <c r="W4" s="201"/>
      <c r="Y4" s="199" t="s">
        <v>1</v>
      </c>
      <c r="Z4" s="200"/>
      <c r="AA4" s="201"/>
      <c r="AC4" s="199" t="s">
        <v>1</v>
      </c>
      <c r="AD4" s="200"/>
      <c r="AE4" s="201"/>
      <c r="AG4" s="199" t="s">
        <v>1</v>
      </c>
      <c r="AH4" s="200"/>
      <c r="AI4" s="201"/>
      <c r="AK4" s="199" t="s">
        <v>1</v>
      </c>
      <c r="AL4" s="200"/>
      <c r="AM4" s="201"/>
      <c r="AO4" s="199" t="s">
        <v>1</v>
      </c>
      <c r="AP4" s="200"/>
      <c r="AQ4" s="201"/>
    </row>
    <row r="5" spans="1:43" ht="15.75" thickBot="1" x14ac:dyDescent="0.3">
      <c r="A5" s="153" t="s">
        <v>5</v>
      </c>
      <c r="B5" s="7">
        <f>'احمد شوقي'!$C$36</f>
        <v>0</v>
      </c>
      <c r="C5" s="32">
        <f>'احمد شوقي'!$D$36</f>
        <v>0</v>
      </c>
      <c r="E5" s="153" t="s">
        <v>5</v>
      </c>
      <c r="F5" s="32">
        <f>'محمد ابراهيم'!$C$36</f>
        <v>0</v>
      </c>
      <c r="G5" s="32">
        <f>'محمد ابراهيم'!$D$36</f>
        <v>0</v>
      </c>
      <c r="I5" s="153" t="s">
        <v>5</v>
      </c>
      <c r="J5" s="32">
        <f>'مصطفي عبدالفتاح'!$C$36</f>
        <v>0</v>
      </c>
      <c r="K5" s="32">
        <f>'مصطفي عبدالفتاح'!$D$36</f>
        <v>0</v>
      </c>
      <c r="M5" s="153" t="s">
        <v>5</v>
      </c>
      <c r="N5" s="32">
        <f>'رامي حواس'!$C$36</f>
        <v>0</v>
      </c>
      <c r="O5" s="32">
        <f>'رامي حواس'!$D$36</f>
        <v>0</v>
      </c>
      <c r="Q5" s="153" t="s">
        <v>5</v>
      </c>
      <c r="R5" s="32">
        <f>'محمد نبيه'!$C$36</f>
        <v>0</v>
      </c>
      <c r="S5" s="32">
        <f>'محمد نبيه'!$D$36</f>
        <v>0</v>
      </c>
      <c r="U5" s="153" t="s">
        <v>5</v>
      </c>
      <c r="V5" s="32">
        <f>'تامر غالي'!$C$36</f>
        <v>0</v>
      </c>
      <c r="W5" s="32">
        <f>'تامر غالي'!$D$36</f>
        <v>0</v>
      </c>
      <c r="Y5" s="153" t="s">
        <v>5</v>
      </c>
      <c r="Z5" s="32">
        <f>اسلام!$C$36</f>
        <v>0</v>
      </c>
      <c r="AA5" s="32">
        <f>اسلام!$D$36</f>
        <v>0</v>
      </c>
      <c r="AC5" s="153" t="s">
        <v>5</v>
      </c>
      <c r="AD5" s="32">
        <f>زهران!$C$36</f>
        <v>0</v>
      </c>
      <c r="AE5" s="32">
        <f>زهران!$D$36</f>
        <v>0</v>
      </c>
      <c r="AG5" s="153" t="s">
        <v>5</v>
      </c>
      <c r="AH5" s="32">
        <f>'مندوب 2'!$C$36</f>
        <v>0</v>
      </c>
      <c r="AI5" s="32">
        <f>'مندوب 2'!$D$36</f>
        <v>0</v>
      </c>
      <c r="AK5" s="153" t="s">
        <v>5</v>
      </c>
      <c r="AL5" s="32">
        <f>'محمد التيه'!$C$36</f>
        <v>0</v>
      </c>
      <c r="AM5" s="32">
        <f>'محمد التيه'!$D$36</f>
        <v>0</v>
      </c>
      <c r="AO5" s="153" t="s">
        <v>5</v>
      </c>
      <c r="AP5" s="32">
        <f>الشركة!$C$36</f>
        <v>0</v>
      </c>
      <c r="AQ5" s="32">
        <f>الشركة!$D$36</f>
        <v>4</v>
      </c>
    </row>
    <row r="6" spans="1:43" ht="15.75" thickBot="1" x14ac:dyDescent="0.3">
      <c r="A6" s="154"/>
      <c r="B6" s="7">
        <f>((C5*12)+B5)-(B176)-'[1]احمد شوقي'!$DJ$8</f>
        <v>0</v>
      </c>
      <c r="C6" s="7"/>
      <c r="E6" s="154"/>
      <c r="F6" s="32">
        <f>((G5*12)+F5)-(F176)-'[1]محمد ابراهيم'!$DJ$8</f>
        <v>0</v>
      </c>
      <c r="G6" s="32"/>
      <c r="I6" s="154"/>
      <c r="J6" s="32">
        <f>((K5*12)+J5)-(J176)-'[1]مصطفي عبدالفتاح'!$DJ$8</f>
        <v>0</v>
      </c>
      <c r="K6" s="32"/>
      <c r="M6" s="154"/>
      <c r="N6" s="32">
        <f>((O5*12)+N5)-(N176)-'[1]رامي حواس'!$DJ$8</f>
        <v>0</v>
      </c>
      <c r="O6" s="32"/>
      <c r="Q6" s="154"/>
      <c r="R6" s="32">
        <f>((S5*12)+R5)-(R176)-'[1]محمد نبيه'!$DJ$8</f>
        <v>0</v>
      </c>
      <c r="S6" s="32"/>
      <c r="U6" s="154"/>
      <c r="V6" s="32">
        <f>((W5*12)+V5)-(V176)-'[1]تامر غالي'!$DJ$8</f>
        <v>0</v>
      </c>
      <c r="W6" s="32"/>
      <c r="Y6" s="154"/>
      <c r="Z6" s="32">
        <f>((AA5*12)+Z5)-(Z176)-[1]اسلام!$DJ$8</f>
        <v>0</v>
      </c>
      <c r="AA6" s="32"/>
      <c r="AC6" s="154"/>
      <c r="AD6" s="32">
        <f>((AE5*12)+AD5)-(AD176)-[1]زهران!$DJ$8</f>
        <v>0</v>
      </c>
      <c r="AE6" s="32"/>
      <c r="AG6" s="154"/>
      <c r="AH6" s="32">
        <f>((AI5*12)+AH5)-(AH176)-'[1]مندوب 2'!$DJ$8</f>
        <v>0</v>
      </c>
      <c r="AI6" s="32"/>
      <c r="AK6" s="154"/>
      <c r="AL6" s="32">
        <f>((AM5*12)+AL5)-(AL176)-'[1]محمد التيه'!$DJ$8</f>
        <v>0</v>
      </c>
      <c r="AM6" s="32"/>
      <c r="AO6" s="154"/>
      <c r="AP6" s="32">
        <f>((AQ5*12)+AP5)-(AP176)-[1]الشركة!$DJ$8</f>
        <v>48</v>
      </c>
      <c r="AQ6" s="32"/>
    </row>
    <row r="7" spans="1:43" ht="15.75" thickBot="1" x14ac:dyDescent="0.3">
      <c r="A7" s="155"/>
      <c r="B7" s="7">
        <f>MOD(B6,12)</f>
        <v>0</v>
      </c>
      <c r="C7" s="7">
        <f>((B6-B7)/12)-C176-'[1]احمد شوقي'!$DK$8</f>
        <v>0</v>
      </c>
      <c r="E7" s="155"/>
      <c r="F7" s="32">
        <f>MOD(F6,12)</f>
        <v>0</v>
      </c>
      <c r="G7" s="32">
        <f>((F6-F7)/12)-G176-'[1]محمد ابراهيم'!$DK$8</f>
        <v>0</v>
      </c>
      <c r="I7" s="155"/>
      <c r="J7" s="32">
        <f>MOD(J6,12)</f>
        <v>0</v>
      </c>
      <c r="K7" s="32">
        <f>((J6-J7)/12)-K176-'[1]مصطفي عبدالفتاح'!$DK$8</f>
        <v>0</v>
      </c>
      <c r="M7" s="155"/>
      <c r="N7" s="32">
        <f>MOD(N6,12)</f>
        <v>0</v>
      </c>
      <c r="O7" s="32">
        <f>((N6-N7)/12)-O176-'[1]رامي حواس'!$DK$8</f>
        <v>0</v>
      </c>
      <c r="Q7" s="155"/>
      <c r="R7" s="32">
        <f>MOD(R6,12)</f>
        <v>0</v>
      </c>
      <c r="S7" s="32">
        <f>((R6-R7)/12)-S176-'[1]محمد نبيه'!$DK$8</f>
        <v>0</v>
      </c>
      <c r="U7" s="155"/>
      <c r="V7" s="32">
        <f>MOD(V6,12)</f>
        <v>0</v>
      </c>
      <c r="W7" s="32">
        <f>((V6-V7)/12)-W176-'[1]تامر غالي'!$DK$8</f>
        <v>0</v>
      </c>
      <c r="Y7" s="155"/>
      <c r="Z7" s="32">
        <f>MOD(Z6,12)</f>
        <v>0</v>
      </c>
      <c r="AA7" s="32">
        <f>((Z6-Z7)/12)-AA176-[1]اسلام!$DK$8</f>
        <v>0</v>
      </c>
      <c r="AC7" s="155"/>
      <c r="AD7" s="32">
        <f>MOD(AD6,12)</f>
        <v>0</v>
      </c>
      <c r="AE7" s="32">
        <f>((AD6-AD7)/12)-AE176-[1]زهران!$DK$8</f>
        <v>0</v>
      </c>
      <c r="AG7" s="155"/>
      <c r="AH7" s="32">
        <f>MOD(AH6,12)</f>
        <v>0</v>
      </c>
      <c r="AI7" s="32">
        <f>((AH6-AH7)/12)-AI176-'[1]مندوب 2'!$DK$8</f>
        <v>0</v>
      </c>
      <c r="AK7" s="155"/>
      <c r="AL7" s="32">
        <f>MOD(AL6,12)</f>
        <v>0</v>
      </c>
      <c r="AM7" s="32">
        <f>((AL6-AL7)/12)-AM176-'[1]محمد التيه'!$DK$8</f>
        <v>0</v>
      </c>
      <c r="AO7" s="155"/>
      <c r="AP7" s="32">
        <f>MOD(AP6,12)</f>
        <v>0</v>
      </c>
      <c r="AQ7" s="32">
        <f>((AP6-AP7)/12)-AQ176-[1]الشركة!$DK$8</f>
        <v>0</v>
      </c>
    </row>
    <row r="8" spans="1:43" ht="15.75" thickBot="1" x14ac:dyDescent="0.3">
      <c r="A8" s="175"/>
      <c r="B8" s="176"/>
      <c r="C8" s="177"/>
      <c r="E8" s="175"/>
      <c r="F8" s="176"/>
      <c r="G8" s="177"/>
      <c r="I8" s="175"/>
      <c r="J8" s="176"/>
      <c r="K8" s="177"/>
      <c r="M8" s="175"/>
      <c r="N8" s="176"/>
      <c r="O8" s="177"/>
      <c r="Q8" s="175"/>
      <c r="R8" s="176"/>
      <c r="S8" s="177"/>
      <c r="U8" s="175"/>
      <c r="V8" s="176"/>
      <c r="W8" s="177"/>
      <c r="Y8" s="175"/>
      <c r="Z8" s="176"/>
      <c r="AA8" s="177"/>
      <c r="AC8" s="175"/>
      <c r="AD8" s="176"/>
      <c r="AE8" s="177"/>
      <c r="AG8" s="175"/>
      <c r="AH8" s="176"/>
      <c r="AI8" s="177"/>
      <c r="AK8" s="175"/>
      <c r="AL8" s="176"/>
      <c r="AM8" s="177"/>
      <c r="AO8" s="175"/>
      <c r="AP8" s="176"/>
      <c r="AQ8" s="177"/>
    </row>
    <row r="9" spans="1:43" ht="15.75" thickBot="1" x14ac:dyDescent="0.3">
      <c r="A9" s="153" t="s">
        <v>6</v>
      </c>
      <c r="B9" s="32">
        <f>'احمد شوقي'!$E$36</f>
        <v>0</v>
      </c>
      <c r="C9" s="32">
        <f>'احمد شوقي'!$F$36</f>
        <v>0</v>
      </c>
      <c r="E9" s="153" t="s">
        <v>6</v>
      </c>
      <c r="F9" s="32">
        <f>'محمد ابراهيم'!$E$36</f>
        <v>0</v>
      </c>
      <c r="G9" s="32">
        <f>'محمد ابراهيم'!$F$36</f>
        <v>2</v>
      </c>
      <c r="I9" s="153" t="s">
        <v>6</v>
      </c>
      <c r="J9" s="32">
        <f>'مصطفي عبدالفتاح'!$E$36</f>
        <v>0</v>
      </c>
      <c r="K9" s="32">
        <f>'مصطفي عبدالفتاح'!$F$36</f>
        <v>0</v>
      </c>
      <c r="M9" s="153" t="s">
        <v>6</v>
      </c>
      <c r="N9" s="32">
        <f>'رامي حواس'!$E$36</f>
        <v>0</v>
      </c>
      <c r="O9" s="32">
        <f>'رامي حواس'!$F$36</f>
        <v>0</v>
      </c>
      <c r="Q9" s="153" t="s">
        <v>6</v>
      </c>
      <c r="R9" s="32">
        <f>'محمد نبيه'!$E$36</f>
        <v>0</v>
      </c>
      <c r="S9" s="32">
        <f>'محمد نبيه'!$F$36</f>
        <v>0</v>
      </c>
      <c r="U9" s="153" t="s">
        <v>6</v>
      </c>
      <c r="V9" s="32">
        <f>'تامر غالي'!$E$36</f>
        <v>0</v>
      </c>
      <c r="W9" s="32">
        <f>'تامر غالي'!$F$36</f>
        <v>0</v>
      </c>
      <c r="Y9" s="153" t="s">
        <v>6</v>
      </c>
      <c r="Z9" s="32">
        <f>اسلام!$E$36</f>
        <v>0</v>
      </c>
      <c r="AA9" s="32">
        <f>اسلام!$F$36</f>
        <v>0</v>
      </c>
      <c r="AC9" s="153" t="s">
        <v>6</v>
      </c>
      <c r="AD9" s="32">
        <f>زهران!$E$36</f>
        <v>0</v>
      </c>
      <c r="AE9" s="32">
        <f>زهران!$F$36</f>
        <v>0</v>
      </c>
      <c r="AG9" s="153" t="s">
        <v>6</v>
      </c>
      <c r="AH9" s="32">
        <f>'مندوب 2'!$E$36</f>
        <v>0</v>
      </c>
      <c r="AI9" s="32">
        <f>'مندوب 2'!$F$36</f>
        <v>0</v>
      </c>
      <c r="AK9" s="153" t="s">
        <v>6</v>
      </c>
      <c r="AL9" s="32">
        <f>'محمد التيه'!$E$36</f>
        <v>0</v>
      </c>
      <c r="AM9" s="32">
        <f>'محمد التيه'!$F$36</f>
        <v>0</v>
      </c>
      <c r="AO9" s="153" t="s">
        <v>6</v>
      </c>
      <c r="AP9" s="32">
        <f>الشركة!$E$36</f>
        <v>0</v>
      </c>
      <c r="AQ9" s="32">
        <f>الشركة!$F$36</f>
        <v>5</v>
      </c>
    </row>
    <row r="10" spans="1:43" ht="15.75" thickBot="1" x14ac:dyDescent="0.3">
      <c r="A10" s="154"/>
      <c r="B10" s="32">
        <f>((C9*4)+B9)-B180-'[1]احمد شوقي'!$DJ$9</f>
        <v>0</v>
      </c>
      <c r="C10" s="32"/>
      <c r="E10" s="154"/>
      <c r="F10" s="32">
        <f>((G9*4)+F9)-F180-'[1]محمد ابراهيم'!$DJ$9</f>
        <v>8</v>
      </c>
      <c r="G10" s="32"/>
      <c r="I10" s="154"/>
      <c r="J10" s="32">
        <f>((K9*4)+J9)-J180-'[1]مصطفي عبدالفتاح'!$DJ$9</f>
        <v>0</v>
      </c>
      <c r="K10" s="32"/>
      <c r="M10" s="154"/>
      <c r="N10" s="32">
        <f>((O9*4)+N9)-N180-'[1]رامي حواس'!$DJ$9</f>
        <v>0</v>
      </c>
      <c r="O10" s="32"/>
      <c r="Q10" s="154"/>
      <c r="R10" s="32">
        <f>((S9*4)+R9)-R180-'[1]محمد نبيه'!$DJ$9</f>
        <v>0</v>
      </c>
      <c r="S10" s="32"/>
      <c r="U10" s="154"/>
      <c r="V10" s="32">
        <f>((W9*4)+V9)-V180-'[1]تامر غالي'!$DJ$9</f>
        <v>0</v>
      </c>
      <c r="W10" s="32"/>
      <c r="Y10" s="154"/>
      <c r="Z10" s="32">
        <f>((AA9*4)+Z9)-Z180-[1]اسلام!$DJ$9</f>
        <v>0</v>
      </c>
      <c r="AA10" s="32"/>
      <c r="AC10" s="154"/>
      <c r="AD10" s="32">
        <f>((AE9*4)+AD9)-AD180-[1]زهران!$DJ$9</f>
        <v>0</v>
      </c>
      <c r="AE10" s="32"/>
      <c r="AG10" s="154"/>
      <c r="AH10" s="32">
        <f>((AI9*4)+AH9)-AH180-'[1]مندوب 2'!$DJ$9</f>
        <v>0</v>
      </c>
      <c r="AI10" s="32"/>
      <c r="AK10" s="154"/>
      <c r="AL10" s="32">
        <f>((AM9*4)+AL9)-AL180-'[1]محمد التيه'!$DJ$9</f>
        <v>0</v>
      </c>
      <c r="AM10" s="32"/>
      <c r="AO10" s="154"/>
      <c r="AP10" s="32">
        <f>((AQ9*4)+AP9)-AP180-[1]الشركة!$DJ$9</f>
        <v>20</v>
      </c>
      <c r="AQ10" s="32"/>
    </row>
    <row r="11" spans="1:43" ht="15.75" thickBot="1" x14ac:dyDescent="0.3">
      <c r="A11" s="155"/>
      <c r="B11" s="32">
        <f>MOD(B10,4)</f>
        <v>0</v>
      </c>
      <c r="C11" s="32">
        <f>((B10-B11)/4)-B180-'[1]احمد شوقي'!$DK$9</f>
        <v>0</v>
      </c>
      <c r="E11" s="155"/>
      <c r="F11" s="32">
        <f>MOD(F10,4)</f>
        <v>0</v>
      </c>
      <c r="G11" s="32">
        <f>((F10-F11)/4)-F180-'[1]محمد ابراهيم'!$DK$9</f>
        <v>0</v>
      </c>
      <c r="I11" s="155"/>
      <c r="J11" s="32">
        <f>MOD(J10,4)</f>
        <v>0</v>
      </c>
      <c r="K11" s="32">
        <f>((J10-J11)/4)-J180-'[1]مصطفي عبدالفتاح'!$DK$9</f>
        <v>0</v>
      </c>
      <c r="M11" s="155"/>
      <c r="N11" s="32">
        <f>MOD(N10,4)</f>
        <v>0</v>
      </c>
      <c r="O11" s="32">
        <f>((N10-N11)/4)-N180-'[1]رامي حواس'!$DK$9</f>
        <v>0</v>
      </c>
      <c r="Q11" s="155"/>
      <c r="R11" s="32">
        <f>MOD(R10,4)</f>
        <v>0</v>
      </c>
      <c r="S11" s="32">
        <f>((R10-R11)/4)-R180-'[1]محمد نبيه'!$DK$9</f>
        <v>0</v>
      </c>
      <c r="U11" s="155"/>
      <c r="V11" s="32">
        <f>MOD(V10,4)</f>
        <v>0</v>
      </c>
      <c r="W11" s="32">
        <f>((V10-V11)/4)-V180-'[1]تامر غالي'!$DK$9</f>
        <v>0</v>
      </c>
      <c r="Y11" s="155"/>
      <c r="Z11" s="32">
        <f>MOD(Z10,4)</f>
        <v>0</v>
      </c>
      <c r="AA11" s="32">
        <f>((Z10-Z11)/4)-Z180-[1]اسلام!$DK$9</f>
        <v>0</v>
      </c>
      <c r="AC11" s="155"/>
      <c r="AD11" s="32">
        <f>MOD(AD10,4)</f>
        <v>0</v>
      </c>
      <c r="AE11" s="32">
        <f>((AD10-AD11)/4)-AD180-[1]زهران!$DK$9</f>
        <v>0</v>
      </c>
      <c r="AG11" s="155"/>
      <c r="AH11" s="32">
        <f>MOD(AH10,4)</f>
        <v>0</v>
      </c>
      <c r="AI11" s="32">
        <f>((AH10-AH11)/4)-AH180-'[1]مندوب 2'!$DK$9</f>
        <v>0</v>
      </c>
      <c r="AK11" s="155"/>
      <c r="AL11" s="32">
        <f>MOD(AL10,4)</f>
        <v>0</v>
      </c>
      <c r="AM11" s="32">
        <f>((AL10-AL11)/4)-AL180-'[1]محمد التيه'!$DK$9</f>
        <v>0</v>
      </c>
      <c r="AO11" s="155"/>
      <c r="AP11" s="32">
        <f>MOD(AP10,4)</f>
        <v>0</v>
      </c>
      <c r="AQ11" s="32">
        <f>((AP10-AP11)/4)-AP180-[1]الشركة!$DK$9</f>
        <v>0</v>
      </c>
    </row>
    <row r="12" spans="1:43" ht="15.75" thickBot="1" x14ac:dyDescent="0.3">
      <c r="A12" s="175"/>
      <c r="B12" s="176"/>
      <c r="C12" s="177"/>
      <c r="E12" s="175"/>
      <c r="F12" s="176"/>
      <c r="G12" s="177"/>
      <c r="I12" s="175"/>
      <c r="J12" s="176"/>
      <c r="K12" s="177"/>
      <c r="M12" s="175"/>
      <c r="N12" s="176"/>
      <c r="O12" s="177"/>
      <c r="Q12" s="175"/>
      <c r="R12" s="176"/>
      <c r="S12" s="177"/>
      <c r="U12" s="175"/>
      <c r="V12" s="176"/>
      <c r="W12" s="177"/>
      <c r="Y12" s="175"/>
      <c r="Z12" s="176"/>
      <c r="AA12" s="177"/>
      <c r="AC12" s="175"/>
      <c r="AD12" s="176"/>
      <c r="AE12" s="177"/>
      <c r="AG12" s="175"/>
      <c r="AH12" s="176"/>
      <c r="AI12" s="177"/>
      <c r="AK12" s="175"/>
      <c r="AL12" s="176"/>
      <c r="AM12" s="177"/>
      <c r="AO12" s="175"/>
      <c r="AP12" s="176"/>
      <c r="AQ12" s="177"/>
    </row>
    <row r="13" spans="1:43" ht="15.75" thickBot="1" x14ac:dyDescent="0.3">
      <c r="A13" s="153" t="s">
        <v>7</v>
      </c>
      <c r="B13" s="32">
        <f>'احمد شوقي'!$G$36</f>
        <v>0</v>
      </c>
      <c r="C13" s="32">
        <f>'احمد شوقي'!$H$36</f>
        <v>0</v>
      </c>
      <c r="E13" s="153" t="s">
        <v>7</v>
      </c>
      <c r="F13" s="32">
        <f>'محمد ابراهيم'!$G$36</f>
        <v>0</v>
      </c>
      <c r="G13" s="32">
        <f>'محمد ابراهيم'!$H$36</f>
        <v>0</v>
      </c>
      <c r="I13" s="153" t="s">
        <v>7</v>
      </c>
      <c r="J13" s="32">
        <f>'مصطفي عبدالفتاح'!$G$36</f>
        <v>0</v>
      </c>
      <c r="K13" s="32">
        <f>'مصطفي عبدالفتاح'!$H$36</f>
        <v>0</v>
      </c>
      <c r="M13" s="153" t="s">
        <v>7</v>
      </c>
      <c r="N13" s="32">
        <f>'رامي حواس'!$G$36</f>
        <v>0</v>
      </c>
      <c r="O13" s="32">
        <f>'رامي حواس'!$H$36</f>
        <v>0</v>
      </c>
      <c r="Q13" s="153" t="s">
        <v>7</v>
      </c>
      <c r="R13" s="32">
        <f>'محمد نبيه'!$G$36</f>
        <v>0</v>
      </c>
      <c r="S13" s="32">
        <f>'محمد نبيه'!$H$36</f>
        <v>0</v>
      </c>
      <c r="U13" s="153" t="s">
        <v>7</v>
      </c>
      <c r="V13" s="32">
        <f>'تامر غالي'!$G$36</f>
        <v>0</v>
      </c>
      <c r="W13" s="32">
        <f>'تامر غالي'!$H$36</f>
        <v>0</v>
      </c>
      <c r="Y13" s="153" t="s">
        <v>7</v>
      </c>
      <c r="Z13" s="32">
        <f>اسلام!$G$36</f>
        <v>0</v>
      </c>
      <c r="AA13" s="32">
        <f>اسلام!$H$36</f>
        <v>0</v>
      </c>
      <c r="AC13" s="153" t="s">
        <v>7</v>
      </c>
      <c r="AD13" s="32">
        <f>زهران!$G$36</f>
        <v>0</v>
      </c>
      <c r="AE13" s="32">
        <f>زهران!$H$36</f>
        <v>0</v>
      </c>
      <c r="AG13" s="153" t="s">
        <v>7</v>
      </c>
      <c r="AH13" s="32">
        <f>'مندوب 2'!$G$36</f>
        <v>0</v>
      </c>
      <c r="AI13" s="32">
        <f>'مندوب 2'!$H$36</f>
        <v>0</v>
      </c>
      <c r="AK13" s="153" t="s">
        <v>7</v>
      </c>
      <c r="AL13" s="32">
        <f>'محمد التيه'!$G$36</f>
        <v>0</v>
      </c>
      <c r="AM13" s="32">
        <f>'محمد التيه'!$H$36</f>
        <v>0</v>
      </c>
      <c r="AO13" s="153" t="s">
        <v>7</v>
      </c>
      <c r="AP13" s="32">
        <f>الشركة!$G$36</f>
        <v>0</v>
      </c>
      <c r="AQ13" s="32">
        <f>الشركة!$H$36</f>
        <v>0</v>
      </c>
    </row>
    <row r="14" spans="1:43" ht="15.75" thickBot="1" x14ac:dyDescent="0.3">
      <c r="A14" s="154"/>
      <c r="B14" s="32">
        <f>((C13*4)+B13)-B184-'[1]احمد شوقي'!$DJ$10</f>
        <v>0</v>
      </c>
      <c r="C14" s="32"/>
      <c r="E14" s="154"/>
      <c r="F14" s="32">
        <f>((G13*4)+F13)-F184-'[1]محمد ابراهيم'!$DJ$10</f>
        <v>0</v>
      </c>
      <c r="G14" s="32"/>
      <c r="I14" s="154"/>
      <c r="J14" s="32">
        <f>((K13*4)+J13)-J184-'[1]مصطفي عبدالفتاح'!$DJ$10</f>
        <v>0</v>
      </c>
      <c r="K14" s="32"/>
      <c r="M14" s="154"/>
      <c r="N14" s="32">
        <f>((O13*4)+N13)-N184-'[1]رامي حواس'!$DJ$10</f>
        <v>0</v>
      </c>
      <c r="O14" s="32"/>
      <c r="Q14" s="154"/>
      <c r="R14" s="32">
        <f>((S13*4)+R13)-R184-'[1]محمد نبيه'!$DJ$10</f>
        <v>0</v>
      </c>
      <c r="S14" s="32"/>
      <c r="U14" s="154"/>
      <c r="V14" s="32">
        <f>((W13*4)+V13)-V184-'[1]تامر غالي'!$DJ$10</f>
        <v>0</v>
      </c>
      <c r="W14" s="32"/>
      <c r="Y14" s="154"/>
      <c r="Z14" s="32">
        <f>((AA13*4)+Z13)-Z184-[1]اسلام!$DJ$10</f>
        <v>0</v>
      </c>
      <c r="AA14" s="32"/>
      <c r="AC14" s="154"/>
      <c r="AD14" s="32">
        <f>((AE13*4)+AD13)-AD184-[1]زهران!$DJ$10</f>
        <v>0</v>
      </c>
      <c r="AE14" s="32"/>
      <c r="AG14" s="154"/>
      <c r="AH14" s="32">
        <f>((AI13*4)+AH13)-AH184-'[1]مندوب 2'!$DJ$10</f>
        <v>0</v>
      </c>
      <c r="AI14" s="32"/>
      <c r="AK14" s="154"/>
      <c r="AL14" s="32">
        <f>((AM13*4)+AL13)-AL184-'[1]محمد التيه'!$DJ$10</f>
        <v>0</v>
      </c>
      <c r="AM14" s="32"/>
      <c r="AO14" s="154"/>
      <c r="AP14" s="32">
        <f>((AQ13*4)+AP13)-AP184-[1]الشركة!$DJ$10</f>
        <v>0</v>
      </c>
      <c r="AQ14" s="32"/>
    </row>
    <row r="15" spans="1:43" ht="15.75" thickBot="1" x14ac:dyDescent="0.3">
      <c r="A15" s="155"/>
      <c r="B15" s="32">
        <f>MOD(B14,4)</f>
        <v>0</v>
      </c>
      <c r="C15" s="32">
        <f>((B14-B15)/4)-C184-'[1]احمد شوقي'!$DK$10</f>
        <v>0</v>
      </c>
      <c r="E15" s="155"/>
      <c r="F15" s="32">
        <f>MOD(F14,4)</f>
        <v>0</v>
      </c>
      <c r="G15" s="32">
        <f>((F14-F15)/4)-G184-'[1]محمد ابراهيم'!$DK$10</f>
        <v>0</v>
      </c>
      <c r="I15" s="155"/>
      <c r="J15" s="32">
        <f>MOD(J14,4)</f>
        <v>0</v>
      </c>
      <c r="K15" s="32">
        <f>((J14-J15)/4)-K184-'[1]مصطفي عبدالفتاح'!$DK$10</f>
        <v>0</v>
      </c>
      <c r="M15" s="155"/>
      <c r="N15" s="32">
        <f>MOD(N14,4)</f>
        <v>0</v>
      </c>
      <c r="O15" s="32">
        <f>((N14-N15)/4)-O184-'[1]رامي حواس'!$DK$10</f>
        <v>0</v>
      </c>
      <c r="Q15" s="155"/>
      <c r="R15" s="32">
        <f>MOD(R14,4)</f>
        <v>0</v>
      </c>
      <c r="S15" s="32">
        <f>((R14-R15)/4)-S184-'[1]محمد نبيه'!$DK$10</f>
        <v>0</v>
      </c>
      <c r="U15" s="155"/>
      <c r="V15" s="32">
        <f>MOD(V14,4)</f>
        <v>0</v>
      </c>
      <c r="W15" s="32">
        <f>((V14-V15)/4)-W184-'[1]تامر غالي'!$DK$10</f>
        <v>0</v>
      </c>
      <c r="Y15" s="155"/>
      <c r="Z15" s="32">
        <f>MOD(Z14,4)</f>
        <v>0</v>
      </c>
      <c r="AA15" s="32">
        <f>((Z14-Z15)/4)-AA184-[1]اسلام!$DK$10</f>
        <v>0</v>
      </c>
      <c r="AC15" s="155"/>
      <c r="AD15" s="32">
        <f>MOD(AD14,4)</f>
        <v>0</v>
      </c>
      <c r="AE15" s="32">
        <f>((AD14-AD15)/4)-AE184-[1]زهران!$DK$10</f>
        <v>0</v>
      </c>
      <c r="AG15" s="155"/>
      <c r="AH15" s="32">
        <f>MOD(AH14,4)</f>
        <v>0</v>
      </c>
      <c r="AI15" s="32">
        <f>((AH14-AH15)/4)-AI184-'[1]مندوب 2'!$DK$10</f>
        <v>0</v>
      </c>
      <c r="AK15" s="155"/>
      <c r="AL15" s="32">
        <f>MOD(AL14,4)</f>
        <v>0</v>
      </c>
      <c r="AM15" s="32">
        <f>((AL14-AL15)/4)-AM184-'[1]محمد التيه'!$DK$10</f>
        <v>0</v>
      </c>
      <c r="AO15" s="155"/>
      <c r="AP15" s="32">
        <f>MOD(AP14,4)</f>
        <v>0</v>
      </c>
      <c r="AQ15" s="32">
        <f>((AP14-AP15)/4)-AQ184-[1]الشركة!$DK$10</f>
        <v>0</v>
      </c>
    </row>
    <row r="16" spans="1:43" ht="15.75" thickBot="1" x14ac:dyDescent="0.3">
      <c r="A16" s="175"/>
      <c r="B16" s="176"/>
      <c r="C16" s="177"/>
      <c r="E16" s="175"/>
      <c r="F16" s="176"/>
      <c r="G16" s="177"/>
      <c r="I16" s="175"/>
      <c r="J16" s="176"/>
      <c r="K16" s="177"/>
      <c r="M16" s="175"/>
      <c r="N16" s="176"/>
      <c r="O16" s="177"/>
      <c r="Q16" s="175"/>
      <c r="R16" s="176"/>
      <c r="S16" s="177"/>
      <c r="U16" s="175"/>
      <c r="V16" s="176"/>
      <c r="W16" s="177"/>
      <c r="Y16" s="175"/>
      <c r="Z16" s="176"/>
      <c r="AA16" s="177"/>
      <c r="AC16" s="175"/>
      <c r="AD16" s="176"/>
      <c r="AE16" s="177"/>
      <c r="AG16" s="175"/>
      <c r="AH16" s="176"/>
      <c r="AI16" s="177"/>
      <c r="AK16" s="175"/>
      <c r="AL16" s="176"/>
      <c r="AM16" s="177"/>
      <c r="AO16" s="175"/>
      <c r="AP16" s="176"/>
      <c r="AQ16" s="177"/>
    </row>
    <row r="17" spans="1:43" ht="15.75" thickBot="1" x14ac:dyDescent="0.3">
      <c r="A17" s="153" t="s">
        <v>38</v>
      </c>
      <c r="B17" s="32">
        <f>'احمد شوقي'!$I$36</f>
        <v>0</v>
      </c>
      <c r="C17" s="32">
        <f>'احمد شوقي'!$J$36</f>
        <v>0</v>
      </c>
      <c r="E17" s="153" t="s">
        <v>38</v>
      </c>
      <c r="F17" s="32">
        <f>'محمد ابراهيم'!$I$36</f>
        <v>0</v>
      </c>
      <c r="G17" s="32">
        <f>'محمد ابراهيم'!$J$36</f>
        <v>0</v>
      </c>
      <c r="I17" s="153" t="s">
        <v>38</v>
      </c>
      <c r="J17" s="32">
        <f>'مصطفي عبدالفتاح'!$I$36</f>
        <v>0</v>
      </c>
      <c r="K17" s="32">
        <f>'مصطفي عبدالفتاح'!$J$36</f>
        <v>0</v>
      </c>
      <c r="M17" s="153" t="s">
        <v>38</v>
      </c>
      <c r="N17" s="32">
        <f>'رامي حواس'!$I$36</f>
        <v>0</v>
      </c>
      <c r="O17" s="32">
        <f>'رامي حواس'!$J$36</f>
        <v>0</v>
      </c>
      <c r="Q17" s="153" t="s">
        <v>38</v>
      </c>
      <c r="R17" s="32">
        <f>'محمد نبيه'!$I$36</f>
        <v>0</v>
      </c>
      <c r="S17" s="32">
        <f>'محمد نبيه'!$J$36</f>
        <v>0</v>
      </c>
      <c r="U17" s="153" t="s">
        <v>38</v>
      </c>
      <c r="V17" s="32">
        <f>'تامر غالي'!$I$36</f>
        <v>0</v>
      </c>
      <c r="W17" s="32">
        <f>'تامر غالي'!$J$36</f>
        <v>0</v>
      </c>
      <c r="Y17" s="153" t="s">
        <v>38</v>
      </c>
      <c r="Z17" s="32">
        <f>اسلام!$I$36</f>
        <v>0</v>
      </c>
      <c r="AA17" s="32">
        <f>اسلام!$J$36</f>
        <v>0</v>
      </c>
      <c r="AC17" s="153" t="s">
        <v>38</v>
      </c>
      <c r="AD17" s="32">
        <f>زهران!$I$36</f>
        <v>0</v>
      </c>
      <c r="AE17" s="32">
        <f>زهران!$J$36</f>
        <v>0</v>
      </c>
      <c r="AG17" s="153" t="s">
        <v>38</v>
      </c>
      <c r="AH17" s="32">
        <f>'مندوب 2'!$I$36</f>
        <v>0</v>
      </c>
      <c r="AI17" s="32">
        <f>'مندوب 2'!$J$36</f>
        <v>0</v>
      </c>
      <c r="AK17" s="153" t="s">
        <v>38</v>
      </c>
      <c r="AL17" s="32">
        <f>'محمد التيه'!$I$36</f>
        <v>0</v>
      </c>
      <c r="AM17" s="32">
        <f>'محمد التيه'!$J$36</f>
        <v>0</v>
      </c>
      <c r="AO17" s="153" t="s">
        <v>38</v>
      </c>
      <c r="AP17" s="32">
        <f>الشركة!$I$36</f>
        <v>0</v>
      </c>
      <c r="AQ17" s="32">
        <f>الشركة!$J$36</f>
        <v>0</v>
      </c>
    </row>
    <row r="18" spans="1:43" ht="15.75" thickBot="1" x14ac:dyDescent="0.3">
      <c r="A18" s="154"/>
      <c r="B18" s="32">
        <f>((C17*4)+B17)-B188-'[1]احمد شوقي'!$DJ$11</f>
        <v>0</v>
      </c>
      <c r="C18" s="32"/>
      <c r="E18" s="154"/>
      <c r="F18" s="32">
        <f>((G17*4)+F17)-F188-'[1]محمد ابراهيم'!$DJ$11</f>
        <v>0</v>
      </c>
      <c r="G18" s="32"/>
      <c r="I18" s="154"/>
      <c r="J18" s="32">
        <f>((K17*4)+J17)-J188-'[1]مصطفي عبدالفتاح'!$DJ$11</f>
        <v>0</v>
      </c>
      <c r="K18" s="32"/>
      <c r="M18" s="154"/>
      <c r="N18" s="32">
        <f>((O17*4)+N17)-N188-'[1]رامي حواس'!$DJ$11</f>
        <v>0</v>
      </c>
      <c r="O18" s="32"/>
      <c r="Q18" s="154"/>
      <c r="R18" s="32">
        <f>((S17*4)+R17)-R188-'[1]محمد نبيه'!$DJ$11</f>
        <v>0</v>
      </c>
      <c r="S18" s="32"/>
      <c r="U18" s="154"/>
      <c r="V18" s="32">
        <f>((W17*4)+V17)-V188-'[1]تامر غالي'!$DJ$11</f>
        <v>0</v>
      </c>
      <c r="W18" s="32"/>
      <c r="Y18" s="154"/>
      <c r="Z18" s="32">
        <f>((AA17*4)+Z17)-Z188-[1]اسلام!$DJ$11</f>
        <v>0</v>
      </c>
      <c r="AA18" s="32"/>
      <c r="AC18" s="154"/>
      <c r="AD18" s="32">
        <f>((AE17*4)+AD17)-AD188-[1]زهران!$DJ$11</f>
        <v>0</v>
      </c>
      <c r="AE18" s="32"/>
      <c r="AG18" s="154"/>
      <c r="AH18" s="32">
        <f>((AI17*4)+AH17)-AH188-'[1]مندوب 2'!$DJ$11</f>
        <v>0</v>
      </c>
      <c r="AI18" s="32"/>
      <c r="AK18" s="154"/>
      <c r="AL18" s="32">
        <f>((AM17*4)+AL17)-AL188-'[1]محمد التيه'!$DJ$11</f>
        <v>0</v>
      </c>
      <c r="AM18" s="32"/>
      <c r="AO18" s="154"/>
      <c r="AP18" s="32">
        <f>((AQ17*4)+AP17)-AP188-[1]الشركة!$DJ$11</f>
        <v>0</v>
      </c>
      <c r="AQ18" s="32"/>
    </row>
    <row r="19" spans="1:43" ht="15.75" thickBot="1" x14ac:dyDescent="0.3">
      <c r="A19" s="155"/>
      <c r="B19" s="32">
        <f>MOD(B18,4)</f>
        <v>0</v>
      </c>
      <c r="C19" s="32">
        <f>((B18-B19)/4)-C188-'[1]احمد شوقي'!$DK$11</f>
        <v>0</v>
      </c>
      <c r="E19" s="155"/>
      <c r="F19" s="32">
        <f>MOD(F18,4)</f>
        <v>0</v>
      </c>
      <c r="G19" s="32">
        <f>((F18-F19)/4)-G188-'[1]محمد ابراهيم'!$DK$11</f>
        <v>0</v>
      </c>
      <c r="I19" s="155"/>
      <c r="J19" s="32">
        <f>MOD(J18,4)</f>
        <v>0</v>
      </c>
      <c r="K19" s="32">
        <f>((J18-J19)/4)-K188-'[1]مصطفي عبدالفتاح'!$DK$11</f>
        <v>0</v>
      </c>
      <c r="M19" s="155"/>
      <c r="N19" s="32">
        <f>MOD(N18,4)</f>
        <v>0</v>
      </c>
      <c r="O19" s="32">
        <f>((N18-N19)/4)-O188-'[1]رامي حواس'!$DK$11</f>
        <v>0</v>
      </c>
      <c r="Q19" s="155"/>
      <c r="R19" s="32">
        <f>MOD(R18,4)</f>
        <v>0</v>
      </c>
      <c r="S19" s="32">
        <f>((R18-R19)/4)-S188-'[1]محمد نبيه'!$DK$11</f>
        <v>0</v>
      </c>
      <c r="U19" s="155"/>
      <c r="V19" s="32">
        <f>MOD(V18,4)</f>
        <v>0</v>
      </c>
      <c r="W19" s="32">
        <f>((V18-V19)/4)-W188-'[1]تامر غالي'!$DK$11</f>
        <v>0</v>
      </c>
      <c r="Y19" s="155"/>
      <c r="Z19" s="32">
        <f>MOD(Z18,4)</f>
        <v>0</v>
      </c>
      <c r="AA19" s="32">
        <f>((Z18-Z19)/4)-AA188-[1]اسلام!$DK$11</f>
        <v>0</v>
      </c>
      <c r="AC19" s="155"/>
      <c r="AD19" s="32">
        <f>MOD(AD18,4)</f>
        <v>0</v>
      </c>
      <c r="AE19" s="32">
        <f>((AD18-AD19)/4)-AE188-[1]زهران!$DK$11</f>
        <v>0</v>
      </c>
      <c r="AG19" s="155"/>
      <c r="AH19" s="32">
        <f>MOD(AH18,4)</f>
        <v>0</v>
      </c>
      <c r="AI19" s="32">
        <f>((AH18-AH19)/4)-AI188-'[1]مندوب 2'!$DK$11</f>
        <v>0</v>
      </c>
      <c r="AK19" s="155"/>
      <c r="AL19" s="32">
        <f>MOD(AL18,4)</f>
        <v>0</v>
      </c>
      <c r="AM19" s="32">
        <f>((AL18-AL19)/4)-AM188-'[1]محمد التيه'!$DK$11</f>
        <v>0</v>
      </c>
      <c r="AO19" s="155"/>
      <c r="AP19" s="32">
        <f>MOD(AP18,4)</f>
        <v>0</v>
      </c>
      <c r="AQ19" s="32">
        <f>((AP18-AP19)/4)-AQ188-[1]الشركة!$DK$11</f>
        <v>0</v>
      </c>
    </row>
    <row r="20" spans="1:43" ht="15.75" thickBot="1" x14ac:dyDescent="0.3">
      <c r="A20" s="55"/>
      <c r="B20" s="24"/>
      <c r="C20" s="25"/>
      <c r="E20" s="55"/>
      <c r="F20" s="30"/>
      <c r="G20" s="31"/>
      <c r="I20" s="55"/>
      <c r="J20" s="30"/>
      <c r="K20" s="31"/>
      <c r="M20" s="55"/>
      <c r="N20" s="30"/>
      <c r="O20" s="31"/>
      <c r="Q20" s="55"/>
      <c r="R20" s="30"/>
      <c r="S20" s="31"/>
      <c r="U20" s="55"/>
      <c r="V20" s="30"/>
      <c r="W20" s="31"/>
      <c r="Y20" s="55"/>
      <c r="Z20" s="30"/>
      <c r="AA20" s="31"/>
      <c r="AC20" s="55"/>
      <c r="AD20" s="30"/>
      <c r="AE20" s="31"/>
      <c r="AG20" s="55"/>
      <c r="AH20" s="30"/>
      <c r="AI20" s="31"/>
      <c r="AK20" s="55"/>
      <c r="AL20" s="30"/>
      <c r="AM20" s="31"/>
      <c r="AO20" s="55"/>
      <c r="AP20" s="30"/>
      <c r="AQ20" s="31"/>
    </row>
    <row r="21" spans="1:43" ht="15.75" thickBot="1" x14ac:dyDescent="0.3">
      <c r="A21" s="153" t="s">
        <v>39</v>
      </c>
      <c r="B21" s="32">
        <f>'احمد شوقي'!$K$36</f>
        <v>0</v>
      </c>
      <c r="C21" s="32">
        <f>'احمد شوقي'!$L$36</f>
        <v>0</v>
      </c>
      <c r="E21" s="153" t="s">
        <v>39</v>
      </c>
      <c r="F21" s="32">
        <f>'محمد ابراهيم'!$K$36</f>
        <v>0</v>
      </c>
      <c r="G21" s="32">
        <f>'محمد ابراهيم'!$L$36</f>
        <v>0</v>
      </c>
      <c r="I21" s="153" t="s">
        <v>39</v>
      </c>
      <c r="J21" s="32">
        <f>'مصطفي عبدالفتاح'!$K$36</f>
        <v>0</v>
      </c>
      <c r="K21" s="32">
        <f>'مصطفي عبدالفتاح'!$L$36</f>
        <v>0</v>
      </c>
      <c r="M21" s="153" t="s">
        <v>39</v>
      </c>
      <c r="N21" s="32">
        <f>'رامي حواس'!$K$36</f>
        <v>0</v>
      </c>
      <c r="O21" s="32">
        <f>'رامي حواس'!$L$36</f>
        <v>0</v>
      </c>
      <c r="Q21" s="153" t="s">
        <v>39</v>
      </c>
      <c r="R21" s="32">
        <f>'محمد نبيه'!$K$36</f>
        <v>0</v>
      </c>
      <c r="S21" s="32">
        <f>'محمد نبيه'!$L$36</f>
        <v>0</v>
      </c>
      <c r="U21" s="153" t="s">
        <v>39</v>
      </c>
      <c r="V21" s="32">
        <f>'تامر غالي'!$K$36</f>
        <v>0</v>
      </c>
      <c r="W21" s="32">
        <f>'تامر غالي'!$L$36</f>
        <v>0</v>
      </c>
      <c r="Y21" s="153" t="s">
        <v>39</v>
      </c>
      <c r="Z21" s="32">
        <f>اسلام!$K$36</f>
        <v>0</v>
      </c>
      <c r="AA21" s="32">
        <f>اسلام!$L$36</f>
        <v>0</v>
      </c>
      <c r="AC21" s="153" t="s">
        <v>39</v>
      </c>
      <c r="AD21" s="32">
        <f>زهران!$K$36</f>
        <v>0</v>
      </c>
      <c r="AE21" s="32">
        <f>زهران!$L$36</f>
        <v>0</v>
      </c>
      <c r="AG21" s="153" t="s">
        <v>39</v>
      </c>
      <c r="AH21" s="32">
        <f>'مندوب 2'!$K$36</f>
        <v>0</v>
      </c>
      <c r="AI21" s="32">
        <f>'مندوب 2'!$L$36</f>
        <v>0</v>
      </c>
      <c r="AK21" s="153" t="s">
        <v>39</v>
      </c>
      <c r="AL21" s="32">
        <f>'محمد التيه'!$K$36</f>
        <v>0</v>
      </c>
      <c r="AM21" s="32">
        <f>'محمد التيه'!$L$36</f>
        <v>0</v>
      </c>
      <c r="AO21" s="153" t="s">
        <v>39</v>
      </c>
      <c r="AP21" s="32">
        <f>الشركة!$K$36</f>
        <v>0</v>
      </c>
      <c r="AQ21" s="32">
        <f>الشركة!$L$36</f>
        <v>0</v>
      </c>
    </row>
    <row r="22" spans="1:43" ht="15.75" thickBot="1" x14ac:dyDescent="0.3">
      <c r="A22" s="154"/>
      <c r="B22" s="32">
        <f>((C21*4)+B21)-B192-'[1]احمد شوقي'!$DJ$12</f>
        <v>0</v>
      </c>
      <c r="C22" s="32"/>
      <c r="E22" s="154"/>
      <c r="F22" s="32">
        <f>((G21*4)+F21)-F192-'[1]محمد ابراهيم'!$DJ$12</f>
        <v>0</v>
      </c>
      <c r="G22" s="32"/>
      <c r="I22" s="154"/>
      <c r="J22" s="32">
        <f>((K21*4)+J21)-J192-'[1]مصطفي عبدالفتاح'!$DJ$12</f>
        <v>0</v>
      </c>
      <c r="K22" s="32"/>
      <c r="M22" s="154"/>
      <c r="N22" s="32">
        <f>((O21*4)+N21)-N192-'[1]رامي حواس'!$DJ$12</f>
        <v>0</v>
      </c>
      <c r="O22" s="32"/>
      <c r="Q22" s="154"/>
      <c r="R22" s="32">
        <f>((S21*4)+R21)-R192-'[1]محمد نبيه'!$DJ$12</f>
        <v>0</v>
      </c>
      <c r="S22" s="32"/>
      <c r="U22" s="154"/>
      <c r="V22" s="32">
        <f>((W21*4)+V21)-V192-'[1]تامر غالي'!$DJ$12</f>
        <v>0</v>
      </c>
      <c r="W22" s="32"/>
      <c r="Y22" s="154"/>
      <c r="Z22" s="32">
        <f>((AA21*4)+Z21)-Z192-[1]اسلام!$DJ$12</f>
        <v>0</v>
      </c>
      <c r="AA22" s="32"/>
      <c r="AC22" s="154"/>
      <c r="AD22" s="32">
        <f>((AE21*4)+AD21)-AD192-[1]زهران!$DJ$12</f>
        <v>0</v>
      </c>
      <c r="AE22" s="32"/>
      <c r="AG22" s="154"/>
      <c r="AH22" s="32">
        <f>((AI21*4)+AH21)-AH192-'[1]مندوب 2'!$DJ$12</f>
        <v>0</v>
      </c>
      <c r="AI22" s="32"/>
      <c r="AK22" s="154"/>
      <c r="AL22" s="32">
        <f>((AM21*4)+AL21)-AL192-'[1]محمد التيه'!$DJ$12</f>
        <v>0</v>
      </c>
      <c r="AM22" s="32"/>
      <c r="AO22" s="154"/>
      <c r="AP22" s="32">
        <f>((AQ21*4)+AP21)-AP192-[1]الشركة!$DJ$12</f>
        <v>0</v>
      </c>
      <c r="AQ22" s="32"/>
    </row>
    <row r="23" spans="1:43" ht="15.75" thickBot="1" x14ac:dyDescent="0.3">
      <c r="A23" s="155"/>
      <c r="B23" s="32">
        <f>MOD(B22,4)</f>
        <v>0</v>
      </c>
      <c r="C23" s="32">
        <f>((B22-B23)/4)-C192-'[1]احمد شوقي'!$DK$12</f>
        <v>0</v>
      </c>
      <c r="E23" s="155"/>
      <c r="F23" s="32">
        <f>MOD(F22,4)</f>
        <v>0</v>
      </c>
      <c r="G23" s="32">
        <f>((F22-F23)/4)-G192-'[1]محمد ابراهيم'!$DK$12</f>
        <v>0</v>
      </c>
      <c r="I23" s="155"/>
      <c r="J23" s="32">
        <f>MOD(J22,4)</f>
        <v>0</v>
      </c>
      <c r="K23" s="32">
        <f>((J22-J23)/4)-K192-'[1]مصطفي عبدالفتاح'!$DK$12</f>
        <v>0</v>
      </c>
      <c r="M23" s="155"/>
      <c r="N23" s="32">
        <f>MOD(N22,4)</f>
        <v>0</v>
      </c>
      <c r="O23" s="32">
        <f>((N22-N23)/4)-O192-'[1]رامي حواس'!$DK$12</f>
        <v>0</v>
      </c>
      <c r="Q23" s="155"/>
      <c r="R23" s="32">
        <f>MOD(R22,4)</f>
        <v>0</v>
      </c>
      <c r="S23" s="32">
        <f>((R22-R23)/4)-S192-'[1]محمد نبيه'!$DK$12</f>
        <v>0</v>
      </c>
      <c r="U23" s="155"/>
      <c r="V23" s="32">
        <f>MOD(V22,4)</f>
        <v>0</v>
      </c>
      <c r="W23" s="32">
        <f>((V22-V23)/4)-W192-'[1]تامر غالي'!$DK$12</f>
        <v>0</v>
      </c>
      <c r="Y23" s="155"/>
      <c r="Z23" s="32">
        <f>MOD(Z22,4)</f>
        <v>0</v>
      </c>
      <c r="AA23" s="32">
        <f>((Z22-Z23)/4)-AA192-[1]اسلام!$DK$12</f>
        <v>0</v>
      </c>
      <c r="AC23" s="155"/>
      <c r="AD23" s="32">
        <f>MOD(AD22,4)</f>
        <v>0</v>
      </c>
      <c r="AE23" s="32">
        <f>((AD22-AD23)/4)-AE192-[1]زهران!$DK$12</f>
        <v>0</v>
      </c>
      <c r="AG23" s="155"/>
      <c r="AH23" s="32">
        <f>MOD(AH22,4)</f>
        <v>0</v>
      </c>
      <c r="AI23" s="32">
        <f>((AH22-AH23)/4)-AI192-'[1]مندوب 2'!$DK$12</f>
        <v>0</v>
      </c>
      <c r="AK23" s="155"/>
      <c r="AL23" s="32">
        <f>MOD(AL22,4)</f>
        <v>0</v>
      </c>
      <c r="AM23" s="32">
        <f>((AL22-AL23)/4)-AM192-'[1]محمد التيه'!$DK$12</f>
        <v>0</v>
      </c>
      <c r="AO23" s="155"/>
      <c r="AP23" s="32">
        <f>MOD(AP22,4)</f>
        <v>0</v>
      </c>
      <c r="AQ23" s="32">
        <f>((AP22-AP23)/4)-AQ192-[1]الشركة!$DK$12</f>
        <v>0</v>
      </c>
    </row>
    <row r="24" spans="1:43" ht="15.75" thickBot="1" x14ac:dyDescent="0.3">
      <c r="A24" s="55"/>
      <c r="B24" s="24"/>
      <c r="C24" s="25"/>
      <c r="E24" s="55"/>
      <c r="F24" s="30"/>
      <c r="G24" s="31"/>
      <c r="I24" s="55"/>
      <c r="J24" s="30"/>
      <c r="K24" s="31"/>
      <c r="M24" s="55"/>
      <c r="N24" s="30"/>
      <c r="O24" s="31"/>
      <c r="Q24" s="55"/>
      <c r="R24" s="30"/>
      <c r="S24" s="31"/>
      <c r="U24" s="55"/>
      <c r="V24" s="30"/>
      <c r="W24" s="31"/>
      <c r="Y24" s="55"/>
      <c r="Z24" s="30"/>
      <c r="AA24" s="31"/>
      <c r="AC24" s="55"/>
      <c r="AD24" s="30"/>
      <c r="AE24" s="31"/>
      <c r="AG24" s="55"/>
      <c r="AH24" s="30"/>
      <c r="AI24" s="31"/>
      <c r="AK24" s="55"/>
      <c r="AL24" s="30"/>
      <c r="AM24" s="31"/>
      <c r="AO24" s="55"/>
      <c r="AP24" s="30"/>
      <c r="AQ24" s="31"/>
    </row>
    <row r="25" spans="1:43" ht="15.75" thickBot="1" x14ac:dyDescent="0.3">
      <c r="A25" s="153" t="s">
        <v>40</v>
      </c>
      <c r="B25" s="32">
        <f>'احمد شوقي'!$M$36</f>
        <v>0</v>
      </c>
      <c r="C25" s="32">
        <f>'احمد شوقي'!$N$36</f>
        <v>0</v>
      </c>
      <c r="E25" s="153" t="s">
        <v>40</v>
      </c>
      <c r="F25" s="32">
        <f>'محمد ابراهيم'!$M$36</f>
        <v>0</v>
      </c>
      <c r="G25" s="32">
        <f>'محمد ابراهيم'!$N$36</f>
        <v>0</v>
      </c>
      <c r="I25" s="153" t="s">
        <v>40</v>
      </c>
      <c r="J25" s="32">
        <f>'مصطفي عبدالفتاح'!$M$36</f>
        <v>0</v>
      </c>
      <c r="K25" s="32">
        <f>'مصطفي عبدالفتاح'!$N$36</f>
        <v>0</v>
      </c>
      <c r="M25" s="153" t="s">
        <v>40</v>
      </c>
      <c r="N25" s="32">
        <f>'رامي حواس'!$M$36</f>
        <v>0</v>
      </c>
      <c r="O25" s="32">
        <f>'رامي حواس'!$N$36</f>
        <v>0</v>
      </c>
      <c r="Q25" s="153" t="s">
        <v>40</v>
      </c>
      <c r="R25" s="32">
        <f>'محمد نبيه'!$M$36</f>
        <v>0</v>
      </c>
      <c r="S25" s="32">
        <f>'محمد نبيه'!$N$36</f>
        <v>0</v>
      </c>
      <c r="U25" s="153" t="s">
        <v>40</v>
      </c>
      <c r="V25" s="32">
        <f>'تامر غالي'!$M$36</f>
        <v>0</v>
      </c>
      <c r="W25" s="32">
        <f>'تامر غالي'!$N$36</f>
        <v>0</v>
      </c>
      <c r="Y25" s="153" t="s">
        <v>40</v>
      </c>
      <c r="Z25" s="32">
        <f>اسلام!$M$36</f>
        <v>0</v>
      </c>
      <c r="AA25" s="32">
        <f>اسلام!$N$36</f>
        <v>0</v>
      </c>
      <c r="AC25" s="153" t="s">
        <v>40</v>
      </c>
      <c r="AD25" s="32">
        <f>زهران!$M$36</f>
        <v>0</v>
      </c>
      <c r="AE25" s="32">
        <f>زهران!$N$36</f>
        <v>0</v>
      </c>
      <c r="AG25" s="153" t="s">
        <v>40</v>
      </c>
      <c r="AH25" s="32">
        <f>'مندوب 2'!$M$36</f>
        <v>0</v>
      </c>
      <c r="AI25" s="32">
        <f>'مندوب 2'!$N$36</f>
        <v>0</v>
      </c>
      <c r="AK25" s="153" t="s">
        <v>40</v>
      </c>
      <c r="AL25" s="32">
        <f>'محمد التيه'!$M$36</f>
        <v>0</v>
      </c>
      <c r="AM25" s="32">
        <f>'محمد التيه'!$N$36</f>
        <v>0</v>
      </c>
      <c r="AO25" s="153" t="s">
        <v>40</v>
      </c>
      <c r="AP25" s="32">
        <f>الشركة!$M$36</f>
        <v>0</v>
      </c>
      <c r="AQ25" s="32">
        <f>الشركة!$N$36</f>
        <v>0</v>
      </c>
    </row>
    <row r="26" spans="1:43" ht="15.75" thickBot="1" x14ac:dyDescent="0.3">
      <c r="A26" s="154"/>
      <c r="B26" s="32">
        <f>((C25*4)+B25)-B196-'[1]احمد شوقي'!$DJ$13</f>
        <v>0</v>
      </c>
      <c r="C26" s="32"/>
      <c r="E26" s="154"/>
      <c r="F26" s="32">
        <f>((G25*4)+F25)-F196-'[1]محمد ابراهيم'!$DJ$13</f>
        <v>0</v>
      </c>
      <c r="G26" s="32"/>
      <c r="I26" s="154"/>
      <c r="J26" s="32">
        <f>((K25*4)+J25)-J196-'[1]مصطفي عبدالفتاح'!$DJ$13</f>
        <v>0</v>
      </c>
      <c r="K26" s="32"/>
      <c r="M26" s="154"/>
      <c r="N26" s="32">
        <f>((O25*4)+N25)-N196-'[1]رامي حواس'!$DJ$13</f>
        <v>0</v>
      </c>
      <c r="O26" s="32"/>
      <c r="Q26" s="154"/>
      <c r="R26" s="32">
        <f>((S25*4)+R25)-R196-'[1]محمد نبيه'!$DJ$13</f>
        <v>0</v>
      </c>
      <c r="S26" s="32"/>
      <c r="U26" s="154"/>
      <c r="V26" s="32">
        <f>((W25*4)+V25)-V196-'[1]تامر غالي'!$DJ$13</f>
        <v>0</v>
      </c>
      <c r="W26" s="32"/>
      <c r="Y26" s="154"/>
      <c r="Z26" s="32">
        <f>((AA25*4)+Z25)-Z196-[1]اسلام!$DJ$13</f>
        <v>0</v>
      </c>
      <c r="AA26" s="32"/>
      <c r="AC26" s="154"/>
      <c r="AD26" s="32">
        <f>((AE25*4)+AD25)-AD196-[1]زهران!$DJ$13</f>
        <v>0</v>
      </c>
      <c r="AE26" s="32"/>
      <c r="AG26" s="154"/>
      <c r="AH26" s="32">
        <f>((AI25*4)+AH25)-AH196-'[1]مندوب 2'!$DJ$13</f>
        <v>0</v>
      </c>
      <c r="AI26" s="32"/>
      <c r="AK26" s="154"/>
      <c r="AL26" s="32">
        <f>((AM25*4)+AL25)-AL196-'[1]محمد التيه'!$DJ$13</f>
        <v>0</v>
      </c>
      <c r="AM26" s="32"/>
      <c r="AO26" s="154"/>
      <c r="AP26" s="32">
        <f>((AQ25*4)+AP25)-AP196-[1]الشركة!$DJ$13</f>
        <v>0</v>
      </c>
      <c r="AQ26" s="32"/>
    </row>
    <row r="27" spans="1:43" ht="15.75" thickBot="1" x14ac:dyDescent="0.3">
      <c r="A27" s="155"/>
      <c r="B27" s="32">
        <f>MOD(B26,4)</f>
        <v>0</v>
      </c>
      <c r="C27" s="32">
        <f>((B26-B27)/4)-C196-'[1]احمد شوقي'!$DK$13</f>
        <v>0</v>
      </c>
      <c r="E27" s="155"/>
      <c r="F27" s="32">
        <f>MOD(F26,4)</f>
        <v>0</v>
      </c>
      <c r="G27" s="32">
        <f>((F26-F27)/4)-G196-'[1]محمد ابراهيم'!$DK$13</f>
        <v>0</v>
      </c>
      <c r="I27" s="155"/>
      <c r="J27" s="32">
        <f>MOD(J26,4)</f>
        <v>0</v>
      </c>
      <c r="K27" s="32">
        <f>((J26-J27)/4)-K196-'[1]مصطفي عبدالفتاح'!$DK$13</f>
        <v>0</v>
      </c>
      <c r="M27" s="155"/>
      <c r="N27" s="32">
        <f>MOD(N26,4)</f>
        <v>0</v>
      </c>
      <c r="O27" s="32">
        <f>((N26-N27)/4)-O196-'[1]رامي حواس'!$DK$13</f>
        <v>0</v>
      </c>
      <c r="Q27" s="155"/>
      <c r="R27" s="32">
        <f>MOD(R26,4)</f>
        <v>0</v>
      </c>
      <c r="S27" s="32">
        <f>((R26-R27)/4)-S196-'[1]محمد نبيه'!$DK$13</f>
        <v>0</v>
      </c>
      <c r="U27" s="155"/>
      <c r="V27" s="32">
        <f>MOD(V26,4)</f>
        <v>0</v>
      </c>
      <c r="W27" s="32">
        <f>((V26-V27)/4)-W196-'[1]تامر غالي'!$DK$13</f>
        <v>0</v>
      </c>
      <c r="Y27" s="155"/>
      <c r="Z27" s="32">
        <f>MOD(Z26,4)</f>
        <v>0</v>
      </c>
      <c r="AA27" s="32">
        <f>((Z26-Z27)/4)-AA196-[1]اسلام!$DK$13</f>
        <v>0</v>
      </c>
      <c r="AC27" s="155"/>
      <c r="AD27" s="32">
        <f>MOD(AD26,4)</f>
        <v>0</v>
      </c>
      <c r="AE27" s="32">
        <f>((AD26-AD27)/4)-AE196-[1]زهران!$DK$13</f>
        <v>0</v>
      </c>
      <c r="AG27" s="155"/>
      <c r="AH27" s="32">
        <f>MOD(AH26,4)</f>
        <v>0</v>
      </c>
      <c r="AI27" s="32">
        <f>((AH26-AH27)/4)-AI196-'[1]مندوب 2'!$DK$13</f>
        <v>0</v>
      </c>
      <c r="AK27" s="155"/>
      <c r="AL27" s="32">
        <f>MOD(AL26,4)</f>
        <v>0</v>
      </c>
      <c r="AM27" s="32">
        <f>((AL26-AL27)/4)-AM196-'[1]محمد التيه'!$DK$13</f>
        <v>0</v>
      </c>
      <c r="AO27" s="155"/>
      <c r="AP27" s="32">
        <f>MOD(AP26,4)</f>
        <v>0</v>
      </c>
      <c r="AQ27" s="32">
        <f>((AP26-AP27)/4)-AQ196-[1]الشركة!$DK$13</f>
        <v>0</v>
      </c>
    </row>
    <row r="28" spans="1:43" ht="15.75" thickBot="1" x14ac:dyDescent="0.3">
      <c r="A28" s="55"/>
      <c r="B28" s="24"/>
      <c r="C28" s="25"/>
      <c r="E28" s="55"/>
      <c r="F28" s="30"/>
      <c r="G28" s="31"/>
      <c r="I28" s="55"/>
      <c r="J28" s="30"/>
      <c r="K28" s="31"/>
      <c r="M28" s="55"/>
      <c r="N28" s="30"/>
      <c r="O28" s="31"/>
      <c r="Q28" s="55"/>
      <c r="R28" s="30"/>
      <c r="S28" s="31"/>
      <c r="U28" s="55"/>
      <c r="V28" s="30"/>
      <c r="W28" s="31"/>
      <c r="Y28" s="55"/>
      <c r="Z28" s="30"/>
      <c r="AA28" s="31"/>
      <c r="AC28" s="55"/>
      <c r="AD28" s="30"/>
      <c r="AE28" s="31"/>
      <c r="AG28" s="55"/>
      <c r="AH28" s="30"/>
      <c r="AI28" s="31"/>
      <c r="AK28" s="55"/>
      <c r="AL28" s="30"/>
      <c r="AM28" s="31"/>
      <c r="AO28" s="55"/>
      <c r="AP28" s="30"/>
      <c r="AQ28" s="31"/>
    </row>
    <row r="29" spans="1:43" ht="15.75" thickBot="1" x14ac:dyDescent="0.3">
      <c r="A29" s="153" t="s">
        <v>41</v>
      </c>
      <c r="B29" s="32">
        <f>'احمد شوقي'!$O$36</f>
        <v>0</v>
      </c>
      <c r="C29" s="32">
        <f>'احمد شوقي'!$P$36</f>
        <v>0</v>
      </c>
      <c r="E29" s="153" t="s">
        <v>41</v>
      </c>
      <c r="F29" s="32">
        <f>'محمد ابراهيم'!$O$36</f>
        <v>0</v>
      </c>
      <c r="G29" s="32">
        <f>'محمد ابراهيم'!$P$36</f>
        <v>0</v>
      </c>
      <c r="I29" s="153" t="s">
        <v>41</v>
      </c>
      <c r="J29" s="32">
        <f>'مصطفي عبدالفتاح'!$O$36</f>
        <v>0</v>
      </c>
      <c r="K29" s="32">
        <f>'مصطفي عبدالفتاح'!$P$36</f>
        <v>0</v>
      </c>
      <c r="M29" s="153" t="s">
        <v>41</v>
      </c>
      <c r="N29" s="32">
        <f>'رامي حواس'!$O$36</f>
        <v>0</v>
      </c>
      <c r="O29" s="32">
        <f>'رامي حواس'!$P$36</f>
        <v>0</v>
      </c>
      <c r="Q29" s="153" t="s">
        <v>41</v>
      </c>
      <c r="R29" s="32">
        <f>'محمد نبيه'!$O$36</f>
        <v>0</v>
      </c>
      <c r="S29" s="32">
        <f>'محمد نبيه'!$P$36</f>
        <v>0</v>
      </c>
      <c r="U29" s="153" t="s">
        <v>41</v>
      </c>
      <c r="V29" s="32">
        <f>'تامر غالي'!$O$36</f>
        <v>0</v>
      </c>
      <c r="W29" s="32">
        <f>'تامر غالي'!$P$36</f>
        <v>0</v>
      </c>
      <c r="Y29" s="153" t="s">
        <v>41</v>
      </c>
      <c r="Z29" s="32">
        <f>اسلام!$O$36</f>
        <v>0</v>
      </c>
      <c r="AA29" s="32">
        <f>اسلام!$P$36</f>
        <v>0</v>
      </c>
      <c r="AC29" s="153" t="s">
        <v>41</v>
      </c>
      <c r="AD29" s="32">
        <f>زهران!$O$36</f>
        <v>0</v>
      </c>
      <c r="AE29" s="32">
        <f>زهران!$P$36</f>
        <v>0</v>
      </c>
      <c r="AG29" s="153" t="s">
        <v>41</v>
      </c>
      <c r="AH29" s="32">
        <f>'مندوب 2'!$O$36</f>
        <v>0</v>
      </c>
      <c r="AI29" s="32">
        <f>'مندوب 2'!$P$36</f>
        <v>0</v>
      </c>
      <c r="AK29" s="153" t="s">
        <v>41</v>
      </c>
      <c r="AL29" s="32">
        <f>'محمد التيه'!$O$36</f>
        <v>0</v>
      </c>
      <c r="AM29" s="32">
        <f>'محمد التيه'!$P$36</f>
        <v>0</v>
      </c>
      <c r="AO29" s="153" t="s">
        <v>41</v>
      </c>
      <c r="AP29" s="32">
        <f>الشركة!$O$36</f>
        <v>0</v>
      </c>
      <c r="AQ29" s="32">
        <f>الشركة!$P$36</f>
        <v>0</v>
      </c>
    </row>
    <row r="30" spans="1:43" ht="15.75" thickBot="1" x14ac:dyDescent="0.3">
      <c r="A30" s="154"/>
      <c r="B30" s="32">
        <f>((C29*4)+B29)-B200-'[1]احمد شوقي'!$DJ$14</f>
        <v>0</v>
      </c>
      <c r="C30" s="32"/>
      <c r="E30" s="154"/>
      <c r="F30" s="32">
        <f>((G29*4)+F29)-F200-'[1]محمد ابراهيم'!$DJ$14</f>
        <v>0</v>
      </c>
      <c r="G30" s="32"/>
      <c r="I30" s="154"/>
      <c r="J30" s="32">
        <f>((K29*4)+J29)-J200-'[1]مصطفي عبدالفتاح'!$DJ$14</f>
        <v>0</v>
      </c>
      <c r="K30" s="32"/>
      <c r="M30" s="154"/>
      <c r="N30" s="32">
        <f>((O29*4)+N29)-N200-'[1]رامي حواس'!$DJ$14</f>
        <v>0</v>
      </c>
      <c r="O30" s="32"/>
      <c r="Q30" s="154"/>
      <c r="R30" s="32">
        <f>((S29*4)+R29)-R200-'[1]محمد نبيه'!$DJ$14</f>
        <v>0</v>
      </c>
      <c r="S30" s="32"/>
      <c r="U30" s="154"/>
      <c r="V30" s="32">
        <f>((W29*4)+V29)-V200-'[1]تامر غالي'!$DJ$14</f>
        <v>0</v>
      </c>
      <c r="W30" s="32"/>
      <c r="Y30" s="154"/>
      <c r="Z30" s="32">
        <f>((AA29*4)+Z29)-Z200-[1]اسلام!$DJ$14</f>
        <v>0</v>
      </c>
      <c r="AA30" s="32"/>
      <c r="AC30" s="154"/>
      <c r="AD30" s="32">
        <f>((AE29*4)+AD29)-AD200-[1]زهران!$DJ$14</f>
        <v>0</v>
      </c>
      <c r="AE30" s="32"/>
      <c r="AG30" s="154"/>
      <c r="AH30" s="32">
        <f>((AI29*4)+AH29)-AH200-'[1]مندوب 2'!$DJ$14</f>
        <v>0</v>
      </c>
      <c r="AI30" s="32"/>
      <c r="AK30" s="154"/>
      <c r="AL30" s="32">
        <f>((AM29*4)+AL29)-AL200-'[1]محمد التيه'!$DJ$14</f>
        <v>0</v>
      </c>
      <c r="AM30" s="32"/>
      <c r="AO30" s="154"/>
      <c r="AP30" s="32">
        <f>((AQ29*4)+AP29)-AP200-[1]الشركة!$DJ$14</f>
        <v>0</v>
      </c>
      <c r="AQ30" s="32"/>
    </row>
    <row r="31" spans="1:43" ht="15.75" thickBot="1" x14ac:dyDescent="0.3">
      <c r="A31" s="155"/>
      <c r="B31" s="32">
        <f>MOD(B30,4)</f>
        <v>0</v>
      </c>
      <c r="C31" s="32">
        <f>((B30-B31)/4)-C200-'[1]احمد شوقي'!$DK$14</f>
        <v>0</v>
      </c>
      <c r="E31" s="155"/>
      <c r="F31" s="32">
        <f>MOD(F30,4)</f>
        <v>0</v>
      </c>
      <c r="G31" s="32">
        <f>((F30-F31)/4)-G200-'[1]محمد ابراهيم'!$DK$14</f>
        <v>0</v>
      </c>
      <c r="I31" s="155"/>
      <c r="J31" s="32">
        <f>MOD(J30,4)</f>
        <v>0</v>
      </c>
      <c r="K31" s="32">
        <f>((J30-J31)/4)-K200-'[1]مصطفي عبدالفتاح'!$DK$14</f>
        <v>0</v>
      </c>
      <c r="M31" s="155"/>
      <c r="N31" s="32">
        <f>MOD(N30,4)</f>
        <v>0</v>
      </c>
      <c r="O31" s="32">
        <f>((N30-N31)/4)-O200-'[1]رامي حواس'!$DK$14</f>
        <v>0</v>
      </c>
      <c r="Q31" s="155"/>
      <c r="R31" s="32">
        <f>MOD(R30,4)</f>
        <v>0</v>
      </c>
      <c r="S31" s="32">
        <f>((R30-R31)/4)-S200-'[1]محمد نبيه'!$DK$14</f>
        <v>0</v>
      </c>
      <c r="U31" s="155"/>
      <c r="V31" s="32">
        <f>MOD(V30,4)</f>
        <v>0</v>
      </c>
      <c r="W31" s="32">
        <f>((V30-V31)/4)-W200-'[1]تامر غالي'!$DK$14</f>
        <v>0</v>
      </c>
      <c r="Y31" s="155"/>
      <c r="Z31" s="32">
        <f>MOD(Z30,4)</f>
        <v>0</v>
      </c>
      <c r="AA31" s="32">
        <f>((Z30-Z31)/4)-AA200-[1]اسلام!$DK$14</f>
        <v>0</v>
      </c>
      <c r="AC31" s="155"/>
      <c r="AD31" s="32">
        <f>MOD(AD30,4)</f>
        <v>0</v>
      </c>
      <c r="AE31" s="32">
        <f>((AD30-AD31)/4)-AE200-[1]زهران!$DK$14</f>
        <v>0</v>
      </c>
      <c r="AG31" s="155"/>
      <c r="AH31" s="32">
        <f>MOD(AH30,4)</f>
        <v>0</v>
      </c>
      <c r="AI31" s="32">
        <f>((AH30-AH31)/4)-AI200-'[1]مندوب 2'!$DK$14</f>
        <v>0</v>
      </c>
      <c r="AK31" s="155"/>
      <c r="AL31" s="32">
        <f>MOD(AL30,4)</f>
        <v>0</v>
      </c>
      <c r="AM31" s="32">
        <f>((AL30-AL31)/4)-AM200-'[1]محمد التيه'!$DK$14</f>
        <v>0</v>
      </c>
      <c r="AO31" s="155"/>
      <c r="AP31" s="32">
        <f>MOD(AP30,4)</f>
        <v>0</v>
      </c>
      <c r="AQ31" s="32">
        <f>((AP30-AP31)/4)-AQ200-[1]الشركة!$DK$14</f>
        <v>0</v>
      </c>
    </row>
    <row r="32" spans="1:43" ht="15.75" thickBot="1" x14ac:dyDescent="0.3">
      <c r="A32" s="175" t="s">
        <v>87</v>
      </c>
      <c r="B32" s="176"/>
      <c r="C32" s="177"/>
      <c r="E32" s="175" t="s">
        <v>87</v>
      </c>
      <c r="F32" s="176"/>
      <c r="G32" s="177"/>
      <c r="I32" s="175" t="s">
        <v>87</v>
      </c>
      <c r="J32" s="176"/>
      <c r="K32" s="177"/>
      <c r="M32" s="175" t="s">
        <v>87</v>
      </c>
      <c r="N32" s="176"/>
      <c r="O32" s="177"/>
      <c r="Q32" s="175" t="s">
        <v>87</v>
      </c>
      <c r="R32" s="176"/>
      <c r="S32" s="177"/>
      <c r="U32" s="175" t="s">
        <v>87</v>
      </c>
      <c r="V32" s="176"/>
      <c r="W32" s="177"/>
      <c r="Y32" s="175" t="s">
        <v>87</v>
      </c>
      <c r="Z32" s="176"/>
      <c r="AA32" s="177"/>
      <c r="AC32" s="175" t="s">
        <v>87</v>
      </c>
      <c r="AD32" s="176"/>
      <c r="AE32" s="177"/>
      <c r="AG32" s="175" t="s">
        <v>87</v>
      </c>
      <c r="AH32" s="176"/>
      <c r="AI32" s="177"/>
      <c r="AK32" s="175" t="s">
        <v>87</v>
      </c>
      <c r="AL32" s="176"/>
      <c r="AM32" s="177"/>
      <c r="AO32" s="175" t="s">
        <v>87</v>
      </c>
      <c r="AP32" s="176"/>
      <c r="AQ32" s="177"/>
    </row>
    <row r="33" spans="1:43" ht="15.75" thickBot="1" x14ac:dyDescent="0.3">
      <c r="A33" s="153" t="s">
        <v>48</v>
      </c>
      <c r="B33" s="26"/>
      <c r="C33" s="26"/>
      <c r="E33" s="153" t="s">
        <v>48</v>
      </c>
      <c r="F33" s="32"/>
      <c r="G33" s="32"/>
      <c r="I33" s="153" t="s">
        <v>48</v>
      </c>
      <c r="J33" s="32"/>
      <c r="K33" s="32"/>
      <c r="M33" s="153" t="s">
        <v>48</v>
      </c>
      <c r="N33" s="32"/>
      <c r="O33" s="32"/>
      <c r="Q33" s="153" t="s">
        <v>48</v>
      </c>
      <c r="R33" s="32"/>
      <c r="S33" s="32"/>
      <c r="U33" s="153" t="s">
        <v>48</v>
      </c>
      <c r="V33" s="32"/>
      <c r="W33" s="32"/>
      <c r="Y33" s="153" t="s">
        <v>48</v>
      </c>
      <c r="Z33" s="32"/>
      <c r="AA33" s="32"/>
      <c r="AC33" s="153" t="s">
        <v>48</v>
      </c>
      <c r="AD33" s="32"/>
      <c r="AE33" s="32"/>
      <c r="AG33" s="153" t="s">
        <v>48</v>
      </c>
      <c r="AH33" s="32"/>
      <c r="AI33" s="32"/>
      <c r="AK33" s="153" t="s">
        <v>48</v>
      </c>
      <c r="AL33" s="32"/>
      <c r="AM33" s="32"/>
      <c r="AO33" s="153" t="s">
        <v>48</v>
      </c>
      <c r="AP33" s="32"/>
      <c r="AQ33" s="32"/>
    </row>
    <row r="34" spans="1:43" ht="15.75" thickBot="1" x14ac:dyDescent="0.3">
      <c r="A34" s="154"/>
      <c r="B34" s="26"/>
      <c r="C34" s="26"/>
      <c r="E34" s="154"/>
      <c r="F34" s="32"/>
      <c r="G34" s="32"/>
      <c r="I34" s="154"/>
      <c r="J34" s="32"/>
      <c r="K34" s="32"/>
      <c r="M34" s="154"/>
      <c r="N34" s="32"/>
      <c r="O34" s="32"/>
      <c r="Q34" s="154"/>
      <c r="R34" s="32"/>
      <c r="S34" s="32"/>
      <c r="U34" s="154"/>
      <c r="V34" s="32"/>
      <c r="W34" s="32"/>
      <c r="Y34" s="154"/>
      <c r="Z34" s="32"/>
      <c r="AA34" s="32"/>
      <c r="AC34" s="154"/>
      <c r="AD34" s="32"/>
      <c r="AE34" s="32"/>
      <c r="AG34" s="154"/>
      <c r="AH34" s="32"/>
      <c r="AI34" s="32"/>
      <c r="AK34" s="154"/>
      <c r="AL34" s="32"/>
      <c r="AM34" s="32"/>
      <c r="AO34" s="154"/>
      <c r="AP34" s="32"/>
      <c r="AQ34" s="32"/>
    </row>
    <row r="35" spans="1:43" ht="15.75" thickBot="1" x14ac:dyDescent="0.3">
      <c r="A35" s="155"/>
      <c r="B35" s="26"/>
      <c r="C35" s="26">
        <f>'احمد شوقي'!$Q$36-(C204)-'[1]احمد شوقي'!$DK$16</f>
        <v>0</v>
      </c>
      <c r="E35" s="155"/>
      <c r="F35" s="32"/>
      <c r="G35" s="32">
        <f>'محمد ابراهيم'!$Q$36-(G204)-'[1]محمد ابراهيم'!$DK$16</f>
        <v>0</v>
      </c>
      <c r="I35" s="155"/>
      <c r="J35" s="32"/>
      <c r="K35" s="32">
        <f>'مصطفي عبدالفتاح'!$Q$36-(K204)-'[1]مصطفي عبدالفتاح'!$DK$16</f>
        <v>0</v>
      </c>
      <c r="M35" s="155"/>
      <c r="N35" s="32"/>
      <c r="O35" s="32">
        <f>'رامي حواس'!$Q$36-(O204)-'[1]رامي حواس'!$DK$16</f>
        <v>0</v>
      </c>
      <c r="Q35" s="155"/>
      <c r="R35" s="32"/>
      <c r="S35" s="32">
        <f>'محمد نبيه'!$Q$36-(S204)-'[1]محمد نبيه'!$DK$16</f>
        <v>0</v>
      </c>
      <c r="U35" s="155"/>
      <c r="V35" s="32"/>
      <c r="W35" s="32">
        <f>'تامر غالي'!$Q$36-(W204)-'[1]تامر غالي'!$DK$16</f>
        <v>0</v>
      </c>
      <c r="Y35" s="155"/>
      <c r="Z35" s="32"/>
      <c r="AA35" s="32">
        <f>اسلام!$Q$36-(AA204)-[1]اسلام!$DK$16</f>
        <v>0</v>
      </c>
      <c r="AC35" s="155"/>
      <c r="AD35" s="32"/>
      <c r="AE35" s="32">
        <f>زهران!$Q$36-(AE204)-[1]زهران!$DK$16</f>
        <v>0</v>
      </c>
      <c r="AG35" s="155"/>
      <c r="AH35" s="32"/>
      <c r="AI35" s="32">
        <f>'مندوب 2'!$Q$36-(AI204)-'[1]مندوب 2'!$DK$16</f>
        <v>0</v>
      </c>
      <c r="AK35" s="155"/>
      <c r="AL35" s="32"/>
      <c r="AM35" s="32">
        <f>'محمد التيه'!$Q$36-(AM204)-'[1]محمد التيه'!$DK$16</f>
        <v>0</v>
      </c>
      <c r="AO35" s="155"/>
      <c r="AP35" s="32"/>
      <c r="AQ35" s="32">
        <f>الشركة!$Q$36-(AQ204)-[1]الشركة!$DK$16</f>
        <v>0</v>
      </c>
    </row>
    <row r="36" spans="1:43" ht="16.5" customHeight="1" thickBot="1" x14ac:dyDescent="0.3">
      <c r="A36" s="175"/>
      <c r="B36" s="176"/>
      <c r="C36" s="177"/>
      <c r="E36" s="175"/>
      <c r="F36" s="176"/>
      <c r="G36" s="177"/>
      <c r="I36" s="175"/>
      <c r="J36" s="176"/>
      <c r="K36" s="177"/>
      <c r="M36" s="175"/>
      <c r="N36" s="176"/>
      <c r="O36" s="177"/>
      <c r="Q36" s="175"/>
      <c r="R36" s="176"/>
      <c r="S36" s="177"/>
      <c r="U36" s="175"/>
      <c r="V36" s="176"/>
      <c r="W36" s="177"/>
      <c r="Y36" s="175"/>
      <c r="Z36" s="176"/>
      <c r="AA36" s="177"/>
      <c r="AC36" s="175"/>
      <c r="AD36" s="176"/>
      <c r="AE36" s="177"/>
      <c r="AG36" s="175"/>
      <c r="AH36" s="176"/>
      <c r="AI36" s="177"/>
      <c r="AK36" s="175"/>
      <c r="AL36" s="176"/>
      <c r="AM36" s="177"/>
      <c r="AO36" s="175"/>
      <c r="AP36" s="176"/>
      <c r="AQ36" s="177"/>
    </row>
    <row r="37" spans="1:43" ht="15.75" thickBot="1" x14ac:dyDescent="0.3">
      <c r="A37" s="194" t="s">
        <v>2</v>
      </c>
      <c r="B37" s="195"/>
      <c r="C37" s="196"/>
      <c r="E37" s="194" t="s">
        <v>2</v>
      </c>
      <c r="F37" s="195"/>
      <c r="G37" s="196"/>
      <c r="I37" s="194" t="s">
        <v>2</v>
      </c>
      <c r="J37" s="195"/>
      <c r="K37" s="196"/>
      <c r="M37" s="194" t="s">
        <v>2</v>
      </c>
      <c r="N37" s="195"/>
      <c r="O37" s="196"/>
      <c r="Q37" s="194" t="s">
        <v>2</v>
      </c>
      <c r="R37" s="195"/>
      <c r="S37" s="196"/>
      <c r="U37" s="194" t="s">
        <v>2</v>
      </c>
      <c r="V37" s="195"/>
      <c r="W37" s="196"/>
      <c r="Y37" s="194" t="s">
        <v>2</v>
      </c>
      <c r="Z37" s="195"/>
      <c r="AA37" s="196"/>
      <c r="AC37" s="194" t="s">
        <v>2</v>
      </c>
      <c r="AD37" s="195"/>
      <c r="AE37" s="196"/>
      <c r="AG37" s="194" t="s">
        <v>2</v>
      </c>
      <c r="AH37" s="195"/>
      <c r="AI37" s="196"/>
      <c r="AK37" s="194" t="s">
        <v>2</v>
      </c>
      <c r="AL37" s="195"/>
      <c r="AM37" s="196"/>
      <c r="AO37" s="194" t="s">
        <v>2</v>
      </c>
      <c r="AP37" s="195"/>
      <c r="AQ37" s="196"/>
    </row>
    <row r="38" spans="1:43" ht="15.75" thickBot="1" x14ac:dyDescent="0.3">
      <c r="A38" s="153" t="s">
        <v>5</v>
      </c>
      <c r="B38" s="32">
        <f>'احمد شوقي'!$R$36</f>
        <v>0</v>
      </c>
      <c r="C38" s="32">
        <f>'احمد شوقي'!$S$36</f>
        <v>0</v>
      </c>
      <c r="E38" s="153" t="s">
        <v>5</v>
      </c>
      <c r="F38" s="32">
        <f>'محمد ابراهيم'!$R$36</f>
        <v>0</v>
      </c>
      <c r="G38" s="32">
        <f>'محمد ابراهيم'!$S$36</f>
        <v>0</v>
      </c>
      <c r="I38" s="153" t="s">
        <v>5</v>
      </c>
      <c r="J38" s="32">
        <f>'مصطفي عبدالفتاح'!$R$36</f>
        <v>0</v>
      </c>
      <c r="K38" s="32">
        <f>'مصطفي عبدالفتاح'!$S$36</f>
        <v>0</v>
      </c>
      <c r="M38" s="153" t="s">
        <v>5</v>
      </c>
      <c r="N38" s="32">
        <f>'رامي حواس'!$R$36</f>
        <v>0</v>
      </c>
      <c r="O38" s="32">
        <f>'رامي حواس'!$S$36</f>
        <v>0</v>
      </c>
      <c r="Q38" s="153" t="s">
        <v>5</v>
      </c>
      <c r="R38" s="32">
        <f>'محمد نبيه'!$R$36</f>
        <v>0</v>
      </c>
      <c r="S38" s="32">
        <f>'محمد نبيه'!$S$36</f>
        <v>0</v>
      </c>
      <c r="U38" s="153" t="s">
        <v>5</v>
      </c>
      <c r="V38" s="32">
        <f>'تامر غالي'!$R$36</f>
        <v>0</v>
      </c>
      <c r="W38" s="32">
        <f>'تامر غالي'!$S$36</f>
        <v>0</v>
      </c>
      <c r="Y38" s="153" t="s">
        <v>5</v>
      </c>
      <c r="Z38" s="32">
        <f>اسلام!$R$36</f>
        <v>0</v>
      </c>
      <c r="AA38" s="32">
        <f>اسلام!$S$36</f>
        <v>0</v>
      </c>
      <c r="AC38" s="153" t="s">
        <v>5</v>
      </c>
      <c r="AD38" s="32">
        <f>زهران!$R$36</f>
        <v>0</v>
      </c>
      <c r="AE38" s="32">
        <f>زهران!$S$36</f>
        <v>0</v>
      </c>
      <c r="AG38" s="153" t="s">
        <v>5</v>
      </c>
      <c r="AH38" s="32">
        <f>'مندوب 2'!$R$36</f>
        <v>0</v>
      </c>
      <c r="AI38" s="32">
        <f>'مندوب 2'!$S$36</f>
        <v>0</v>
      </c>
      <c r="AK38" s="153" t="s">
        <v>5</v>
      </c>
      <c r="AL38" s="32">
        <f>'محمد التيه'!$R$36</f>
        <v>0</v>
      </c>
      <c r="AM38" s="32">
        <f>'محمد التيه'!$S$36</f>
        <v>0</v>
      </c>
      <c r="AO38" s="153" t="s">
        <v>5</v>
      </c>
      <c r="AP38" s="32">
        <f>الشركة!$R$36</f>
        <v>0</v>
      </c>
      <c r="AQ38" s="32">
        <f>الشركة!$S$36</f>
        <v>0</v>
      </c>
    </row>
    <row r="39" spans="1:43" ht="15.75" thickBot="1" x14ac:dyDescent="0.3">
      <c r="A39" s="154"/>
      <c r="B39" s="32">
        <f>((C38*12)+B38)-B209-'[1]احمد شوقي'!$DJ$18</f>
        <v>0</v>
      </c>
      <c r="C39" s="32"/>
      <c r="E39" s="154"/>
      <c r="F39" s="32">
        <f>((G38*12)+F38)-F209-'[1]محمد ابراهيم'!$DJ$18</f>
        <v>0</v>
      </c>
      <c r="G39" s="32"/>
      <c r="I39" s="154"/>
      <c r="J39" s="32">
        <f>((K38*12)+J38)-J209-'[1]مصطفي عبدالفتاح'!$DJ$18</f>
        <v>0</v>
      </c>
      <c r="K39" s="32"/>
      <c r="M39" s="154"/>
      <c r="N39" s="32">
        <f>((O38*12)+N38)-N209-'[1]رامي حواس'!$DJ$18</f>
        <v>0</v>
      </c>
      <c r="O39" s="32"/>
      <c r="Q39" s="154"/>
      <c r="R39" s="32">
        <f>((S38*12)+R38)-R209-'[1]محمد نبيه'!$DJ$18</f>
        <v>0</v>
      </c>
      <c r="S39" s="32"/>
      <c r="U39" s="154"/>
      <c r="V39" s="32">
        <f>((W38*12)+V38)-V209-'[1]تامر غالي'!$DJ$18</f>
        <v>0</v>
      </c>
      <c r="W39" s="32"/>
      <c r="Y39" s="154"/>
      <c r="Z39" s="32">
        <f>((AA38*12)+Z38)-Z209-[1]اسلام!$DJ$18</f>
        <v>0</v>
      </c>
      <c r="AA39" s="32"/>
      <c r="AC39" s="154"/>
      <c r="AD39" s="32">
        <f>((AE38*12)+AD38)-AD209-[1]زهران!$DJ$18</f>
        <v>0</v>
      </c>
      <c r="AE39" s="32"/>
      <c r="AG39" s="154"/>
      <c r="AH39" s="32">
        <f>((AI38*12)+AH38)-AH209-'[1]مندوب 2'!$DJ$18</f>
        <v>0</v>
      </c>
      <c r="AI39" s="32"/>
      <c r="AK39" s="154"/>
      <c r="AL39" s="32">
        <f>((AM38*12)+AL38)-AL209-'[1]محمد التيه'!$DJ$18</f>
        <v>0</v>
      </c>
      <c r="AM39" s="32"/>
      <c r="AO39" s="154"/>
      <c r="AP39" s="32">
        <f>((AQ38*12)+AP38)-AP209-[1]الشركة!$DJ$18</f>
        <v>0</v>
      </c>
      <c r="AQ39" s="32"/>
    </row>
    <row r="40" spans="1:43" ht="15.75" thickBot="1" x14ac:dyDescent="0.3">
      <c r="A40" s="155"/>
      <c r="B40" s="32">
        <f>MOD(B39,12)</f>
        <v>0</v>
      </c>
      <c r="C40" s="32">
        <f>((B39-B40)/12)-C209-'[1]احمد شوقي'!$DK$18</f>
        <v>0</v>
      </c>
      <c r="E40" s="155"/>
      <c r="F40" s="32">
        <f>MOD(F39,12)</f>
        <v>0</v>
      </c>
      <c r="G40" s="32">
        <f>((F39-F40)/12)-G209-'[1]محمد ابراهيم'!$DK$18</f>
        <v>0</v>
      </c>
      <c r="I40" s="155"/>
      <c r="J40" s="32">
        <f>MOD(J39,12)</f>
        <v>0</v>
      </c>
      <c r="K40" s="32">
        <f>((J39-J40)/12)-K209-'[1]مصطفي عبدالفتاح'!$DK$18</f>
        <v>0</v>
      </c>
      <c r="M40" s="155"/>
      <c r="N40" s="32">
        <f>MOD(N39,12)</f>
        <v>0</v>
      </c>
      <c r="O40" s="32">
        <f>((N39-N40)/12)-O209-'[1]رامي حواس'!$DK$18</f>
        <v>0</v>
      </c>
      <c r="Q40" s="155"/>
      <c r="R40" s="32">
        <f>MOD(R39,12)</f>
        <v>0</v>
      </c>
      <c r="S40" s="32">
        <f>((R39-R40)/12)-S209-'[1]محمد نبيه'!$DK$18</f>
        <v>0</v>
      </c>
      <c r="U40" s="155"/>
      <c r="V40" s="32">
        <f>MOD(V39,12)</f>
        <v>0</v>
      </c>
      <c r="W40" s="32">
        <f>((V39-V40)/12)-W209-'[1]تامر غالي'!$DK$18</f>
        <v>0</v>
      </c>
      <c r="Y40" s="155"/>
      <c r="Z40" s="32">
        <f>MOD(Z39,12)</f>
        <v>0</v>
      </c>
      <c r="AA40" s="32">
        <f>((Z39-Z40)/12)-AA209-[1]اسلام!$DK$18</f>
        <v>0</v>
      </c>
      <c r="AC40" s="155"/>
      <c r="AD40" s="32">
        <f>MOD(AD39,12)</f>
        <v>0</v>
      </c>
      <c r="AE40" s="32">
        <f>((AD39-AD40)/12)-AE209-[1]زهران!$DK$18</f>
        <v>0</v>
      </c>
      <c r="AG40" s="155"/>
      <c r="AH40" s="32">
        <f>MOD(AH39,12)</f>
        <v>0</v>
      </c>
      <c r="AI40" s="32">
        <f>((AH39-AH40)/12)-AI209-'[1]مندوب 2'!$DK$18</f>
        <v>0</v>
      </c>
      <c r="AK40" s="155"/>
      <c r="AL40" s="32">
        <f>MOD(AL39,12)</f>
        <v>0</v>
      </c>
      <c r="AM40" s="32">
        <f>((AL39-AL40)/12)-AM209-'[1]محمد التيه'!$DK$18</f>
        <v>0</v>
      </c>
      <c r="AO40" s="155"/>
      <c r="AP40" s="32">
        <f>MOD(AP39,12)</f>
        <v>0</v>
      </c>
      <c r="AQ40" s="32">
        <f>((AP39-AP40)/12)-AQ209-[1]الشركة!$DK$18</f>
        <v>0</v>
      </c>
    </row>
    <row r="41" spans="1:43" ht="15.75" customHeight="1" thickBot="1" x14ac:dyDescent="0.3">
      <c r="A41" s="175"/>
      <c r="B41" s="176"/>
      <c r="C41" s="177"/>
      <c r="E41" s="175"/>
      <c r="F41" s="176"/>
      <c r="G41" s="177"/>
      <c r="I41" s="175"/>
      <c r="J41" s="176"/>
      <c r="K41" s="177"/>
      <c r="M41" s="175"/>
      <c r="N41" s="176"/>
      <c r="O41" s="177"/>
      <c r="Q41" s="175"/>
      <c r="R41" s="176"/>
      <c r="S41" s="177"/>
      <c r="U41" s="175"/>
      <c r="V41" s="176"/>
      <c r="W41" s="177"/>
      <c r="Y41" s="175"/>
      <c r="Z41" s="176"/>
      <c r="AA41" s="177"/>
      <c r="AC41" s="175"/>
      <c r="AD41" s="176"/>
      <c r="AE41" s="177"/>
      <c r="AG41" s="175"/>
      <c r="AH41" s="176"/>
      <c r="AI41" s="177"/>
      <c r="AK41" s="175"/>
      <c r="AL41" s="176"/>
      <c r="AM41" s="177"/>
      <c r="AO41" s="175"/>
      <c r="AP41" s="176"/>
      <c r="AQ41" s="177"/>
    </row>
    <row r="42" spans="1:43" ht="15.75" customHeight="1" thickBot="1" x14ac:dyDescent="0.3">
      <c r="A42" s="153" t="s">
        <v>42</v>
      </c>
      <c r="B42" s="32">
        <f>'احمد شوقي'!$T$36</f>
        <v>0</v>
      </c>
      <c r="C42" s="32">
        <f>'احمد شوقي'!$U$36</f>
        <v>0</v>
      </c>
      <c r="E42" s="153" t="s">
        <v>42</v>
      </c>
      <c r="F42" s="32">
        <f>'محمد ابراهيم'!$T$36</f>
        <v>0</v>
      </c>
      <c r="G42" s="32">
        <f>'محمد ابراهيم'!$U$36</f>
        <v>0</v>
      </c>
      <c r="I42" s="153" t="s">
        <v>42</v>
      </c>
      <c r="J42" s="32">
        <f>'مصطفي عبدالفتاح'!$T$36</f>
        <v>0</v>
      </c>
      <c r="K42" s="32">
        <f>'مصطفي عبدالفتاح'!$U$36</f>
        <v>0</v>
      </c>
      <c r="M42" s="153" t="s">
        <v>42</v>
      </c>
      <c r="N42" s="32">
        <f>'رامي حواس'!$T$36</f>
        <v>0</v>
      </c>
      <c r="O42" s="32">
        <f>'رامي حواس'!$U$36</f>
        <v>0</v>
      </c>
      <c r="Q42" s="153" t="s">
        <v>42</v>
      </c>
      <c r="R42" s="32">
        <f>'محمد نبيه'!$T$36</f>
        <v>0</v>
      </c>
      <c r="S42" s="32">
        <f>'محمد نبيه'!$U$36</f>
        <v>0</v>
      </c>
      <c r="U42" s="153" t="s">
        <v>42</v>
      </c>
      <c r="V42" s="32">
        <f>'تامر غالي'!$T$36</f>
        <v>0</v>
      </c>
      <c r="W42" s="32">
        <f>'تامر غالي'!$U$36</f>
        <v>0</v>
      </c>
      <c r="Y42" s="153" t="s">
        <v>42</v>
      </c>
      <c r="Z42" s="32">
        <f>اسلام!$T$36</f>
        <v>0</v>
      </c>
      <c r="AA42" s="32">
        <f>اسلام!$U$36</f>
        <v>0</v>
      </c>
      <c r="AC42" s="153" t="s">
        <v>42</v>
      </c>
      <c r="AD42" s="32">
        <f>زهران!$T$36</f>
        <v>0</v>
      </c>
      <c r="AE42" s="32">
        <f>زهران!$U$36</f>
        <v>0</v>
      </c>
      <c r="AG42" s="153" t="s">
        <v>42</v>
      </c>
      <c r="AH42" s="32">
        <f>'مندوب 2'!$T$36</f>
        <v>0</v>
      </c>
      <c r="AI42" s="32">
        <f>'مندوب 2'!$U$36</f>
        <v>0</v>
      </c>
      <c r="AK42" s="153" t="s">
        <v>42</v>
      </c>
      <c r="AL42" s="32">
        <f>'محمد التيه'!$T$36</f>
        <v>0</v>
      </c>
      <c r="AM42" s="32">
        <f>'محمد التيه'!$U$36</f>
        <v>0</v>
      </c>
      <c r="AO42" s="153" t="s">
        <v>42</v>
      </c>
      <c r="AP42" s="32">
        <f>الشركة!$T$36</f>
        <v>0</v>
      </c>
      <c r="AQ42" s="32">
        <f>الشركة!$U$36</f>
        <v>0</v>
      </c>
    </row>
    <row r="43" spans="1:43" ht="15.75" customHeight="1" thickBot="1" x14ac:dyDescent="0.3">
      <c r="A43" s="154"/>
      <c r="B43" s="32">
        <f>((C42*12)+B42)-B213-'[1]احمد شوقي'!$DJ$19</f>
        <v>0</v>
      </c>
      <c r="C43" s="32"/>
      <c r="E43" s="154"/>
      <c r="F43" s="32">
        <f>((G42*12)+F42)-F213-'[1]محمد ابراهيم'!$DJ$19</f>
        <v>0</v>
      </c>
      <c r="G43" s="32"/>
      <c r="I43" s="154"/>
      <c r="J43" s="32">
        <f>((K42*12)+J42)-J213-'[1]مصطفي عبدالفتاح'!$DJ$19</f>
        <v>0</v>
      </c>
      <c r="K43" s="32"/>
      <c r="M43" s="154"/>
      <c r="N43" s="32">
        <f>((O42*12)+N42)-N213-'[1]رامي حواس'!$DJ$19</f>
        <v>0</v>
      </c>
      <c r="O43" s="32"/>
      <c r="Q43" s="154"/>
      <c r="R43" s="32">
        <f>((S42*12)+R42)-R213-'[1]محمد نبيه'!$DJ$19</f>
        <v>0</v>
      </c>
      <c r="S43" s="32"/>
      <c r="U43" s="154"/>
      <c r="V43" s="32">
        <f>((W42*12)+V42)-V213-'[1]تامر غالي'!$DJ$19</f>
        <v>0</v>
      </c>
      <c r="W43" s="32"/>
      <c r="Y43" s="154"/>
      <c r="Z43" s="32">
        <f>((AA42*12)+Z42)-Z213-[1]اسلام!$DJ$19</f>
        <v>0</v>
      </c>
      <c r="AA43" s="32"/>
      <c r="AC43" s="154"/>
      <c r="AD43" s="32">
        <f>((AE42*12)+AD42)-AD213-[1]زهران!$DJ$19</f>
        <v>0</v>
      </c>
      <c r="AE43" s="32"/>
      <c r="AG43" s="154"/>
      <c r="AH43" s="32">
        <f>((AI42*12)+AH42)-AH213-'[1]مندوب 2'!$DJ$19</f>
        <v>0</v>
      </c>
      <c r="AI43" s="32"/>
      <c r="AK43" s="154"/>
      <c r="AL43" s="32">
        <f>((AM42*12)+AL42)-AL213-'[1]محمد التيه'!$DJ$19</f>
        <v>0</v>
      </c>
      <c r="AM43" s="32"/>
      <c r="AO43" s="154"/>
      <c r="AP43" s="32">
        <f>((AQ42*12)+AP42)-AP213-[1]الشركة!$DJ$19</f>
        <v>0</v>
      </c>
      <c r="AQ43" s="32"/>
    </row>
    <row r="44" spans="1:43" ht="15.75" customHeight="1" thickBot="1" x14ac:dyDescent="0.3">
      <c r="A44" s="155"/>
      <c r="B44" s="32">
        <f>MOD(B43,12)</f>
        <v>0</v>
      </c>
      <c r="C44" s="32">
        <f>((B43-B44)/12)-C213-'[1]احمد شوقي'!$DK$19</f>
        <v>0</v>
      </c>
      <c r="E44" s="155"/>
      <c r="F44" s="32">
        <f>MOD(F43,12)</f>
        <v>0</v>
      </c>
      <c r="G44" s="32">
        <f>((F43-F44)/12)-G213-'[1]محمد ابراهيم'!$DK$19</f>
        <v>0</v>
      </c>
      <c r="I44" s="155"/>
      <c r="J44" s="32">
        <f>MOD(J43,12)</f>
        <v>0</v>
      </c>
      <c r="K44" s="32">
        <f>((J43-J44)/12)-K213-'[1]مصطفي عبدالفتاح'!$DK$19</f>
        <v>0</v>
      </c>
      <c r="M44" s="155"/>
      <c r="N44" s="32">
        <f>MOD(N43,12)</f>
        <v>0</v>
      </c>
      <c r="O44" s="32">
        <f>((N43-N44)/12)-O213-'[1]رامي حواس'!$DK$19</f>
        <v>0</v>
      </c>
      <c r="Q44" s="155"/>
      <c r="R44" s="32">
        <f>MOD(R43,12)</f>
        <v>0</v>
      </c>
      <c r="S44" s="32">
        <f>((R43-R44)/12)-S213-'[1]محمد نبيه'!$DK$19</f>
        <v>0</v>
      </c>
      <c r="U44" s="155"/>
      <c r="V44" s="32">
        <f>MOD(V43,12)</f>
        <v>0</v>
      </c>
      <c r="W44" s="32">
        <f>((V43-V44)/12)-W213-'[1]تامر غالي'!$DK$19</f>
        <v>0</v>
      </c>
      <c r="Y44" s="155"/>
      <c r="Z44" s="32">
        <f>MOD(Z43,12)</f>
        <v>0</v>
      </c>
      <c r="AA44" s="32">
        <f>((Z43-Z44)/12)-AA213-[1]اسلام!$DK$19</f>
        <v>0</v>
      </c>
      <c r="AC44" s="155"/>
      <c r="AD44" s="32">
        <f>MOD(AD43,12)</f>
        <v>0</v>
      </c>
      <c r="AE44" s="32">
        <f>((AD43-AD44)/12)-AE213-[1]زهران!$DK$19</f>
        <v>0</v>
      </c>
      <c r="AG44" s="155"/>
      <c r="AH44" s="32">
        <f>MOD(AH43,12)</f>
        <v>0</v>
      </c>
      <c r="AI44" s="32">
        <f>((AH43-AH44)/12)-AI213-'[1]مندوب 2'!$DK$19</f>
        <v>0</v>
      </c>
      <c r="AK44" s="155"/>
      <c r="AL44" s="32">
        <f>MOD(AL43,12)</f>
        <v>0</v>
      </c>
      <c r="AM44" s="32">
        <f>((AL43-AL44)/12)-AM213-'[1]محمد التيه'!$DK$19</f>
        <v>0</v>
      </c>
      <c r="AO44" s="155"/>
      <c r="AP44" s="32">
        <f>MOD(AP43,12)</f>
        <v>0</v>
      </c>
      <c r="AQ44" s="32">
        <f>((AP43-AP44)/12)-AQ213-[1]الشركة!$DK$19</f>
        <v>0</v>
      </c>
    </row>
    <row r="45" spans="1:43" ht="15.75" customHeight="1" thickBot="1" x14ac:dyDescent="0.3">
      <c r="A45" s="56"/>
      <c r="B45" s="24"/>
      <c r="C45" s="25"/>
      <c r="E45" s="56"/>
      <c r="F45" s="30"/>
      <c r="G45" s="31"/>
      <c r="I45" s="56"/>
      <c r="J45" s="30"/>
      <c r="K45" s="31"/>
      <c r="M45" s="56"/>
      <c r="N45" s="30"/>
      <c r="O45" s="31"/>
      <c r="Q45" s="56"/>
      <c r="R45" s="30"/>
      <c r="S45" s="31"/>
      <c r="U45" s="56"/>
      <c r="V45" s="30"/>
      <c r="W45" s="31"/>
      <c r="Y45" s="56"/>
      <c r="Z45" s="30"/>
      <c r="AA45" s="31"/>
      <c r="AC45" s="56"/>
      <c r="AD45" s="30"/>
      <c r="AE45" s="31"/>
      <c r="AG45" s="56"/>
      <c r="AH45" s="30"/>
      <c r="AI45" s="31"/>
      <c r="AK45" s="56"/>
      <c r="AL45" s="30"/>
      <c r="AM45" s="31"/>
      <c r="AO45" s="56"/>
      <c r="AP45" s="30"/>
      <c r="AQ45" s="31"/>
    </row>
    <row r="46" spans="1:43" ht="15.75" thickBot="1" x14ac:dyDescent="0.3">
      <c r="A46" s="153" t="s">
        <v>9</v>
      </c>
      <c r="B46" s="7"/>
      <c r="C46" s="7"/>
      <c r="E46" s="153" t="s">
        <v>9</v>
      </c>
      <c r="F46" s="32"/>
      <c r="G46" s="32"/>
      <c r="I46" s="153" t="s">
        <v>9</v>
      </c>
      <c r="J46" s="32"/>
      <c r="K46" s="32"/>
      <c r="M46" s="153" t="s">
        <v>9</v>
      </c>
      <c r="N46" s="32"/>
      <c r="O46" s="32"/>
      <c r="Q46" s="153" t="s">
        <v>9</v>
      </c>
      <c r="R46" s="32"/>
      <c r="S46" s="32"/>
      <c r="U46" s="153" t="s">
        <v>9</v>
      </c>
      <c r="V46" s="32"/>
      <c r="W46" s="32"/>
      <c r="Y46" s="153" t="s">
        <v>9</v>
      </c>
      <c r="Z46" s="32"/>
      <c r="AA46" s="32"/>
      <c r="AC46" s="153" t="s">
        <v>9</v>
      </c>
      <c r="AD46" s="32"/>
      <c r="AE46" s="32"/>
      <c r="AG46" s="153" t="s">
        <v>9</v>
      </c>
      <c r="AH46" s="32"/>
      <c r="AI46" s="32"/>
      <c r="AK46" s="153" t="s">
        <v>9</v>
      </c>
      <c r="AL46" s="32"/>
      <c r="AM46" s="32"/>
      <c r="AO46" s="153" t="s">
        <v>9</v>
      </c>
      <c r="AP46" s="32"/>
      <c r="AQ46" s="32"/>
    </row>
    <row r="47" spans="1:43" ht="15.75" thickBot="1" x14ac:dyDescent="0.3">
      <c r="A47" s="154"/>
      <c r="B47" s="7"/>
      <c r="C47" s="7"/>
      <c r="E47" s="154"/>
      <c r="F47" s="32"/>
      <c r="G47" s="32"/>
      <c r="I47" s="154"/>
      <c r="J47" s="32"/>
      <c r="K47" s="32"/>
      <c r="M47" s="154"/>
      <c r="N47" s="32"/>
      <c r="O47" s="32"/>
      <c r="Q47" s="154"/>
      <c r="R47" s="32"/>
      <c r="S47" s="32"/>
      <c r="U47" s="154"/>
      <c r="V47" s="32"/>
      <c r="W47" s="32"/>
      <c r="Y47" s="154"/>
      <c r="Z47" s="32"/>
      <c r="AA47" s="32"/>
      <c r="AC47" s="154"/>
      <c r="AD47" s="32"/>
      <c r="AE47" s="32"/>
      <c r="AG47" s="154"/>
      <c r="AH47" s="32"/>
      <c r="AI47" s="32"/>
      <c r="AK47" s="154"/>
      <c r="AL47" s="32"/>
      <c r="AM47" s="32"/>
      <c r="AO47" s="154"/>
      <c r="AP47" s="32"/>
      <c r="AQ47" s="32"/>
    </row>
    <row r="48" spans="1:43" ht="15.75" thickBot="1" x14ac:dyDescent="0.3">
      <c r="A48" s="155"/>
      <c r="B48" s="7"/>
      <c r="C48" s="7">
        <f>'احمد شوقي'!$V$36-(C217)-'[1]احمد شوقي'!$DK$20</f>
        <v>0</v>
      </c>
      <c r="E48" s="155"/>
      <c r="F48" s="32"/>
      <c r="G48" s="32">
        <f>'محمد ابراهيم'!$V$36-(G217)-'[1]محمد ابراهيم'!$DK$20</f>
        <v>0</v>
      </c>
      <c r="I48" s="155"/>
      <c r="J48" s="32"/>
      <c r="K48" s="32">
        <f>'مصطفي عبدالفتاح'!$V$36-(K217)-'[1]مصطفي عبدالفتاح'!$DK$20</f>
        <v>0</v>
      </c>
      <c r="M48" s="155"/>
      <c r="N48" s="32"/>
      <c r="O48" s="32">
        <f>'رامي حواس'!$V$36-(O217)-'[1]رامي حواس'!$DK$20</f>
        <v>0</v>
      </c>
      <c r="Q48" s="155"/>
      <c r="R48" s="32"/>
      <c r="S48" s="32">
        <f>'محمد نبيه'!$V$36-(S217)-'[1]محمد نبيه'!$DK$20</f>
        <v>0</v>
      </c>
      <c r="U48" s="155"/>
      <c r="V48" s="32"/>
      <c r="W48" s="32">
        <f>'تامر غالي'!$V$36-(W217)-'[1]تامر غالي'!$DK$20</f>
        <v>0</v>
      </c>
      <c r="Y48" s="155"/>
      <c r="Z48" s="32"/>
      <c r="AA48" s="32">
        <f>اسلام!$V$36-(AA217)-[1]اسلام!$DK$20</f>
        <v>0</v>
      </c>
      <c r="AC48" s="155"/>
      <c r="AD48" s="32"/>
      <c r="AE48" s="32">
        <f>زهران!$V$36-(AE217)-[1]زهران!$DK$20</f>
        <v>0</v>
      </c>
      <c r="AG48" s="155"/>
      <c r="AH48" s="32"/>
      <c r="AI48" s="32">
        <f>'مندوب 2'!$V$36-(AI217)-'[1]مندوب 2'!$DK$20</f>
        <v>0</v>
      </c>
      <c r="AK48" s="155"/>
      <c r="AL48" s="32"/>
      <c r="AM48" s="32">
        <f>'محمد التيه'!$V$36-(AM217)-'[1]محمد التيه'!$DK$20</f>
        <v>0</v>
      </c>
      <c r="AO48" s="155"/>
      <c r="AP48" s="32"/>
      <c r="AQ48" s="32">
        <f>الشركة!$V$36-(AQ217)-[1]الشركة!$DK$20</f>
        <v>0</v>
      </c>
    </row>
    <row r="49" spans="1:43" ht="15.75" thickBot="1" x14ac:dyDescent="0.3">
      <c r="A49" s="175"/>
      <c r="B49" s="176"/>
      <c r="C49" s="177"/>
      <c r="E49" s="175"/>
      <c r="F49" s="176"/>
      <c r="G49" s="177"/>
      <c r="I49" s="175"/>
      <c r="J49" s="176"/>
      <c r="K49" s="177"/>
      <c r="M49" s="175"/>
      <c r="N49" s="176"/>
      <c r="O49" s="177"/>
      <c r="Q49" s="175"/>
      <c r="R49" s="176"/>
      <c r="S49" s="177"/>
      <c r="U49" s="175"/>
      <c r="V49" s="176"/>
      <c r="W49" s="177"/>
      <c r="Y49" s="175"/>
      <c r="Z49" s="176"/>
      <c r="AA49" s="177"/>
      <c r="AC49" s="175"/>
      <c r="AD49" s="176"/>
      <c r="AE49" s="177"/>
      <c r="AG49" s="175"/>
      <c r="AH49" s="176"/>
      <c r="AI49" s="177"/>
      <c r="AK49" s="175"/>
      <c r="AL49" s="176"/>
      <c r="AM49" s="177"/>
      <c r="AO49" s="175"/>
      <c r="AP49" s="176"/>
      <c r="AQ49" s="177"/>
    </row>
    <row r="50" spans="1:43" ht="15.75" thickBot="1" x14ac:dyDescent="0.3">
      <c r="A50" s="153" t="s">
        <v>8</v>
      </c>
      <c r="B50" s="7"/>
      <c r="C50" s="7"/>
      <c r="E50" s="153" t="s">
        <v>8</v>
      </c>
      <c r="F50" s="32"/>
      <c r="G50" s="32"/>
      <c r="I50" s="153" t="s">
        <v>8</v>
      </c>
      <c r="J50" s="32"/>
      <c r="K50" s="32"/>
      <c r="M50" s="153" t="s">
        <v>8</v>
      </c>
      <c r="N50" s="32"/>
      <c r="O50" s="32"/>
      <c r="Q50" s="153" t="s">
        <v>8</v>
      </c>
      <c r="R50" s="32"/>
      <c r="S50" s="32"/>
      <c r="U50" s="153" t="s">
        <v>8</v>
      </c>
      <c r="V50" s="32"/>
      <c r="W50" s="32"/>
      <c r="Y50" s="153" t="s">
        <v>8</v>
      </c>
      <c r="Z50" s="32"/>
      <c r="AA50" s="32"/>
      <c r="AC50" s="153" t="s">
        <v>8</v>
      </c>
      <c r="AD50" s="32"/>
      <c r="AE50" s="32"/>
      <c r="AG50" s="153" t="s">
        <v>8</v>
      </c>
      <c r="AH50" s="32"/>
      <c r="AI50" s="32"/>
      <c r="AK50" s="153" t="s">
        <v>8</v>
      </c>
      <c r="AL50" s="32"/>
      <c r="AM50" s="32"/>
      <c r="AO50" s="153" t="s">
        <v>8</v>
      </c>
      <c r="AP50" s="32"/>
      <c r="AQ50" s="32"/>
    </row>
    <row r="51" spans="1:43" ht="15.75" thickBot="1" x14ac:dyDescent="0.3">
      <c r="A51" s="154"/>
      <c r="B51" s="7"/>
      <c r="C51" s="7"/>
      <c r="E51" s="154"/>
      <c r="F51" s="32"/>
      <c r="G51" s="32"/>
      <c r="I51" s="154"/>
      <c r="J51" s="32"/>
      <c r="K51" s="32"/>
      <c r="M51" s="154"/>
      <c r="N51" s="32"/>
      <c r="O51" s="32"/>
      <c r="Q51" s="154"/>
      <c r="R51" s="32"/>
      <c r="S51" s="32"/>
      <c r="U51" s="154"/>
      <c r="V51" s="32"/>
      <c r="W51" s="32"/>
      <c r="Y51" s="154"/>
      <c r="Z51" s="32"/>
      <c r="AA51" s="32"/>
      <c r="AC51" s="154"/>
      <c r="AD51" s="32"/>
      <c r="AE51" s="32"/>
      <c r="AG51" s="154"/>
      <c r="AH51" s="32"/>
      <c r="AI51" s="32"/>
      <c r="AK51" s="154"/>
      <c r="AL51" s="32"/>
      <c r="AM51" s="32"/>
      <c r="AO51" s="154"/>
      <c r="AP51" s="32"/>
      <c r="AQ51" s="32"/>
    </row>
    <row r="52" spans="1:43" ht="15.75" thickBot="1" x14ac:dyDescent="0.3">
      <c r="A52" s="155"/>
      <c r="B52" s="7"/>
      <c r="C52" s="7">
        <f>'احمد شوقي'!$W$36-(C221)-'[1]احمد شوقي'!$DK$21</f>
        <v>8</v>
      </c>
      <c r="E52" s="155"/>
      <c r="F52" s="32"/>
      <c r="G52" s="32">
        <f>'محمد ابراهيم'!$W$36-(G221)-'[1]محمد ابراهيم'!$DK$21</f>
        <v>4</v>
      </c>
      <c r="I52" s="155"/>
      <c r="J52" s="32"/>
      <c r="K52" s="32">
        <f>'مصطفي عبدالفتاح'!$W$36-(K221)-'[1]مصطفي عبدالفتاح'!$DK$21</f>
        <v>0</v>
      </c>
      <c r="M52" s="155"/>
      <c r="N52" s="32"/>
      <c r="O52" s="32">
        <f>'رامي حواس'!$W$36-(O221)-'[1]رامي حواس'!$DK$21</f>
        <v>0</v>
      </c>
      <c r="Q52" s="155"/>
      <c r="R52" s="32"/>
      <c r="S52" s="32">
        <f>'محمد نبيه'!$W$36-(S221)-'[1]محمد نبيه'!$DK$21</f>
        <v>0</v>
      </c>
      <c r="U52" s="155"/>
      <c r="V52" s="32"/>
      <c r="W52" s="32">
        <f>'تامر غالي'!$W$36-(W221)-'[1]تامر غالي'!$DK$21</f>
        <v>0</v>
      </c>
      <c r="Y52" s="155"/>
      <c r="Z52" s="32"/>
      <c r="AA52" s="32">
        <f>اسلام!$W$36-(AA221)-[1]اسلام!$DK$21</f>
        <v>0</v>
      </c>
      <c r="AC52" s="155"/>
      <c r="AD52" s="32"/>
      <c r="AE52" s="32">
        <f>زهران!$W$36-(AE221)-[1]زهران!$DK$21</f>
        <v>0</v>
      </c>
      <c r="AG52" s="155"/>
      <c r="AH52" s="32"/>
      <c r="AI52" s="32">
        <f>'مندوب 2'!$W$36-(AI221)-'[1]مندوب 2'!$DK$21</f>
        <v>0</v>
      </c>
      <c r="AK52" s="155"/>
      <c r="AL52" s="32"/>
      <c r="AM52" s="32">
        <f>'محمد التيه'!$W$36-(AM221)-'[1]محمد التيه'!$DK$21</f>
        <v>0</v>
      </c>
      <c r="AO52" s="155"/>
      <c r="AP52" s="32"/>
      <c r="AQ52" s="32">
        <f>الشركة!$W$36-(AQ221)-[1]الشركة!$DK$21</f>
        <v>0</v>
      </c>
    </row>
    <row r="53" spans="1:43" ht="15.75" thickBot="1" x14ac:dyDescent="0.3">
      <c r="A53" s="175" t="s">
        <v>88</v>
      </c>
      <c r="B53" s="176"/>
      <c r="C53" s="177"/>
      <c r="E53" s="175" t="s">
        <v>88</v>
      </c>
      <c r="F53" s="176"/>
      <c r="G53" s="177"/>
      <c r="I53" s="175" t="s">
        <v>88</v>
      </c>
      <c r="J53" s="176"/>
      <c r="K53" s="177"/>
      <c r="M53" s="175" t="s">
        <v>88</v>
      </c>
      <c r="N53" s="176"/>
      <c r="O53" s="177"/>
      <c r="Q53" s="175" t="s">
        <v>88</v>
      </c>
      <c r="R53" s="176"/>
      <c r="S53" s="177"/>
      <c r="U53" s="175" t="s">
        <v>88</v>
      </c>
      <c r="V53" s="176"/>
      <c r="W53" s="177"/>
      <c r="Y53" s="175" t="s">
        <v>88</v>
      </c>
      <c r="Z53" s="176"/>
      <c r="AA53" s="177"/>
      <c r="AC53" s="175" t="s">
        <v>88</v>
      </c>
      <c r="AD53" s="176"/>
      <c r="AE53" s="177"/>
      <c r="AG53" s="175" t="s">
        <v>88</v>
      </c>
      <c r="AH53" s="176"/>
      <c r="AI53" s="177"/>
      <c r="AK53" s="175" t="s">
        <v>88</v>
      </c>
      <c r="AL53" s="176"/>
      <c r="AM53" s="177"/>
      <c r="AO53" s="175" t="s">
        <v>88</v>
      </c>
      <c r="AP53" s="176"/>
      <c r="AQ53" s="177"/>
    </row>
    <row r="54" spans="1:43" ht="15.75" thickBot="1" x14ac:dyDescent="0.3">
      <c r="A54" s="153" t="s">
        <v>44</v>
      </c>
      <c r="B54" s="26"/>
      <c r="C54" s="26"/>
      <c r="E54" s="153" t="s">
        <v>44</v>
      </c>
      <c r="F54" s="32"/>
      <c r="G54" s="32"/>
      <c r="I54" s="153" t="s">
        <v>44</v>
      </c>
      <c r="J54" s="32"/>
      <c r="K54" s="32"/>
      <c r="M54" s="153" t="s">
        <v>44</v>
      </c>
      <c r="N54" s="32"/>
      <c r="O54" s="32"/>
      <c r="Q54" s="153" t="s">
        <v>44</v>
      </c>
      <c r="R54" s="32"/>
      <c r="S54" s="32"/>
      <c r="U54" s="153" t="s">
        <v>44</v>
      </c>
      <c r="V54" s="32"/>
      <c r="W54" s="32"/>
      <c r="Y54" s="153" t="s">
        <v>44</v>
      </c>
      <c r="Z54" s="32"/>
      <c r="AA54" s="32"/>
      <c r="AC54" s="153" t="s">
        <v>44</v>
      </c>
      <c r="AD54" s="32"/>
      <c r="AE54" s="32"/>
      <c r="AG54" s="153" t="s">
        <v>44</v>
      </c>
      <c r="AH54" s="32"/>
      <c r="AI54" s="32"/>
      <c r="AK54" s="153" t="s">
        <v>44</v>
      </c>
      <c r="AL54" s="32"/>
      <c r="AM54" s="32"/>
      <c r="AO54" s="153" t="s">
        <v>44</v>
      </c>
      <c r="AP54" s="32"/>
      <c r="AQ54" s="32"/>
    </row>
    <row r="55" spans="1:43" ht="15.75" thickBot="1" x14ac:dyDescent="0.3">
      <c r="A55" s="154"/>
      <c r="B55" s="26"/>
      <c r="C55" s="26"/>
      <c r="E55" s="154"/>
      <c r="F55" s="32"/>
      <c r="G55" s="32"/>
      <c r="I55" s="154"/>
      <c r="J55" s="32"/>
      <c r="K55" s="32"/>
      <c r="M55" s="154"/>
      <c r="N55" s="32"/>
      <c r="O55" s="32"/>
      <c r="Q55" s="154"/>
      <c r="R55" s="32"/>
      <c r="S55" s="32"/>
      <c r="U55" s="154"/>
      <c r="V55" s="32"/>
      <c r="W55" s="32"/>
      <c r="Y55" s="154"/>
      <c r="Z55" s="32"/>
      <c r="AA55" s="32"/>
      <c r="AC55" s="154"/>
      <c r="AD55" s="32"/>
      <c r="AE55" s="32"/>
      <c r="AG55" s="154"/>
      <c r="AH55" s="32"/>
      <c r="AI55" s="32"/>
      <c r="AK55" s="154"/>
      <c r="AL55" s="32"/>
      <c r="AM55" s="32"/>
      <c r="AO55" s="154"/>
      <c r="AP55" s="32"/>
      <c r="AQ55" s="32"/>
    </row>
    <row r="56" spans="1:43" ht="15.75" thickBot="1" x14ac:dyDescent="0.3">
      <c r="A56" s="155"/>
      <c r="B56" s="26"/>
      <c r="C56" s="26">
        <f>'احمد شوقي'!$X$36-(C225)-'[1]احمد شوقي'!$DK$23</f>
        <v>0</v>
      </c>
      <c r="E56" s="155"/>
      <c r="F56" s="32"/>
      <c r="G56" s="32">
        <f>'محمد ابراهيم'!$X$36-(G225)-'[1]محمد ابراهيم'!$DK$23</f>
        <v>0</v>
      </c>
      <c r="I56" s="155"/>
      <c r="J56" s="32"/>
      <c r="K56" s="32">
        <f>'مصطفي عبدالفتاح'!$X$36-(K225)-'[1]مصطفي عبدالفتاح'!$DK$23</f>
        <v>0</v>
      </c>
      <c r="M56" s="155"/>
      <c r="N56" s="32"/>
      <c r="O56" s="32">
        <f>'رامي حواس'!$X$36-(O225)-'[1]رامي حواس'!$DK$23</f>
        <v>0</v>
      </c>
      <c r="Q56" s="155"/>
      <c r="R56" s="32"/>
      <c r="S56" s="32">
        <f>'محمد نبيه'!$X$36-(S225)-'[1]محمد نبيه'!$DK$23</f>
        <v>0</v>
      </c>
      <c r="U56" s="155"/>
      <c r="V56" s="32"/>
      <c r="W56" s="32">
        <f>'تامر غالي'!$X$36-(W225)-'[1]تامر غالي'!$DK$23</f>
        <v>0</v>
      </c>
      <c r="Y56" s="155"/>
      <c r="Z56" s="32"/>
      <c r="AA56" s="32">
        <f>اسلام!$X$36-(AA225)-[1]اسلام!$DK$23</f>
        <v>0</v>
      </c>
      <c r="AC56" s="155"/>
      <c r="AD56" s="32"/>
      <c r="AE56" s="32">
        <f>زهران!$X$36-(AE225)-[1]زهران!$DK$23</f>
        <v>0</v>
      </c>
      <c r="AG56" s="155"/>
      <c r="AH56" s="32"/>
      <c r="AI56" s="32">
        <f>'مندوب 2'!$X$36-(AI225)-'[1]مندوب 2'!$DK$23</f>
        <v>0</v>
      </c>
      <c r="AK56" s="155"/>
      <c r="AL56" s="32"/>
      <c r="AM56" s="32">
        <f>'محمد التيه'!$X$36-(AM225)-'[1]محمد التيه'!$DK$23</f>
        <v>0</v>
      </c>
      <c r="AO56" s="155"/>
      <c r="AP56" s="32"/>
      <c r="AQ56" s="32">
        <f>الشركة!$X$36-(AQ225)-[1]الشركة!$DK$23</f>
        <v>0</v>
      </c>
    </row>
    <row r="57" spans="1:43" ht="15.75" thickBot="1" x14ac:dyDescent="0.3">
      <c r="A57" s="175"/>
      <c r="B57" s="176"/>
      <c r="C57" s="177"/>
      <c r="E57" s="175"/>
      <c r="F57" s="176"/>
      <c r="G57" s="177"/>
      <c r="I57" s="175"/>
      <c r="J57" s="176"/>
      <c r="K57" s="177"/>
      <c r="M57" s="175"/>
      <c r="N57" s="176"/>
      <c r="O57" s="177"/>
      <c r="Q57" s="175"/>
      <c r="R57" s="176"/>
      <c r="S57" s="177"/>
      <c r="U57" s="175"/>
      <c r="V57" s="176"/>
      <c r="W57" s="177"/>
      <c r="Y57" s="175"/>
      <c r="Z57" s="176"/>
      <c r="AA57" s="177"/>
      <c r="AC57" s="175"/>
      <c r="AD57" s="176"/>
      <c r="AE57" s="177"/>
      <c r="AG57" s="175"/>
      <c r="AH57" s="176"/>
      <c r="AI57" s="177"/>
      <c r="AK57" s="175"/>
      <c r="AL57" s="176"/>
      <c r="AM57" s="177"/>
      <c r="AO57" s="175"/>
      <c r="AP57" s="176"/>
      <c r="AQ57" s="177"/>
    </row>
    <row r="58" spans="1:43" ht="15.75" thickBot="1" x14ac:dyDescent="0.3">
      <c r="A58" s="191" t="s">
        <v>72</v>
      </c>
      <c r="B58" s="192"/>
      <c r="C58" s="193"/>
      <c r="E58" s="191" t="s">
        <v>72</v>
      </c>
      <c r="F58" s="192"/>
      <c r="G58" s="193"/>
      <c r="I58" s="191" t="s">
        <v>72</v>
      </c>
      <c r="J58" s="192"/>
      <c r="K58" s="193"/>
      <c r="M58" s="191" t="s">
        <v>72</v>
      </c>
      <c r="N58" s="192"/>
      <c r="O58" s="193"/>
      <c r="Q58" s="191" t="s">
        <v>72</v>
      </c>
      <c r="R58" s="192"/>
      <c r="S58" s="193"/>
      <c r="U58" s="191" t="s">
        <v>72</v>
      </c>
      <c r="V58" s="192"/>
      <c r="W58" s="193"/>
      <c r="Y58" s="191" t="s">
        <v>72</v>
      </c>
      <c r="Z58" s="192"/>
      <c r="AA58" s="193"/>
      <c r="AC58" s="191" t="s">
        <v>72</v>
      </c>
      <c r="AD58" s="192"/>
      <c r="AE58" s="193"/>
      <c r="AG58" s="191" t="s">
        <v>72</v>
      </c>
      <c r="AH58" s="192"/>
      <c r="AI58" s="193"/>
      <c r="AK58" s="191" t="s">
        <v>72</v>
      </c>
      <c r="AL58" s="192"/>
      <c r="AM58" s="193"/>
      <c r="AO58" s="191" t="s">
        <v>72</v>
      </c>
      <c r="AP58" s="192"/>
      <c r="AQ58" s="193"/>
    </row>
    <row r="59" spans="1:43" ht="15.75" thickBot="1" x14ac:dyDescent="0.3">
      <c r="A59" s="153" t="s">
        <v>20</v>
      </c>
      <c r="B59" s="32">
        <f>'احمد شوقي'!$Y$36</f>
        <v>0</v>
      </c>
      <c r="C59" s="32">
        <f>'احمد شوقي'!$Z$36</f>
        <v>0</v>
      </c>
      <c r="E59" s="153" t="s">
        <v>20</v>
      </c>
      <c r="F59" s="32">
        <f>'محمد ابراهيم'!$Y$36</f>
        <v>0</v>
      </c>
      <c r="G59" s="32">
        <f>'محمد ابراهيم'!$Z$36</f>
        <v>0</v>
      </c>
      <c r="I59" s="153" t="s">
        <v>20</v>
      </c>
      <c r="J59" s="32">
        <f>'مصطفي عبدالفتاح'!$Y$36</f>
        <v>0</v>
      </c>
      <c r="K59" s="32">
        <f>'مصطفي عبدالفتاح'!$Z$36</f>
        <v>0</v>
      </c>
      <c r="M59" s="153" t="s">
        <v>20</v>
      </c>
      <c r="N59" s="32">
        <f>'رامي حواس'!$Y$36</f>
        <v>0</v>
      </c>
      <c r="O59" s="32">
        <f>'رامي حواس'!$Z$36</f>
        <v>0</v>
      </c>
      <c r="Q59" s="153" t="s">
        <v>20</v>
      </c>
      <c r="R59" s="32">
        <f>'محمد نبيه'!$Y$36</f>
        <v>0</v>
      </c>
      <c r="S59" s="32">
        <f>'محمد نبيه'!$Z$36</f>
        <v>0</v>
      </c>
      <c r="U59" s="153" t="s">
        <v>20</v>
      </c>
      <c r="V59" s="32">
        <f>'تامر غالي'!$Y$36</f>
        <v>0</v>
      </c>
      <c r="W59" s="32">
        <f>'تامر غالي'!$Z$36</f>
        <v>0</v>
      </c>
      <c r="Y59" s="153" t="s">
        <v>20</v>
      </c>
      <c r="Z59" s="32">
        <f>اسلام!$Y$36</f>
        <v>0</v>
      </c>
      <c r="AA59" s="32">
        <f>اسلام!$Z$36</f>
        <v>0</v>
      </c>
      <c r="AC59" s="153" t="s">
        <v>20</v>
      </c>
      <c r="AD59" s="32">
        <f>زهران!$Y$36</f>
        <v>0</v>
      </c>
      <c r="AE59" s="32">
        <f>زهران!$Z$36</f>
        <v>0</v>
      </c>
      <c r="AG59" s="153" t="s">
        <v>20</v>
      </c>
      <c r="AH59" s="32">
        <f>'مندوب 2'!$Y$36</f>
        <v>0</v>
      </c>
      <c r="AI59" s="32">
        <f>'مندوب 2'!$Z$36</f>
        <v>0</v>
      </c>
      <c r="AK59" s="153" t="s">
        <v>20</v>
      </c>
      <c r="AL59" s="32">
        <f>'محمد التيه'!$Y$36</f>
        <v>0</v>
      </c>
      <c r="AM59" s="32">
        <f>'محمد التيه'!$Z$36</f>
        <v>0</v>
      </c>
      <c r="AO59" s="153" t="s">
        <v>20</v>
      </c>
      <c r="AP59" s="32">
        <f>الشركة!$Y$36</f>
        <v>0</v>
      </c>
      <c r="AQ59" s="32">
        <f>الشركة!$Z$36</f>
        <v>0</v>
      </c>
    </row>
    <row r="60" spans="1:43" ht="15.75" thickBot="1" x14ac:dyDescent="0.3">
      <c r="A60" s="154"/>
      <c r="B60" s="32">
        <f>((C59*12)+B59)-(B230)-'[1]احمد شوقي'!$DJ$25</f>
        <v>0</v>
      </c>
      <c r="C60" s="32"/>
      <c r="E60" s="154"/>
      <c r="F60" s="32">
        <f>((G59*12)+F59)-(F230)-'[1]محمد ابراهيم'!$DJ$25</f>
        <v>0</v>
      </c>
      <c r="G60" s="32"/>
      <c r="I60" s="154"/>
      <c r="J60" s="32">
        <f>((K59*12)+J59)-(J230)-'[1]مصطفي عبدالفتاح'!$DJ$25</f>
        <v>0</v>
      </c>
      <c r="K60" s="32"/>
      <c r="M60" s="154"/>
      <c r="N60" s="32">
        <f>((O59*12)+N59)-(N230)-'[1]رامي حواس'!$DJ$25</f>
        <v>0</v>
      </c>
      <c r="O60" s="32"/>
      <c r="Q60" s="154"/>
      <c r="R60" s="32">
        <f>((S59*12)+R59)-(R230)-'[1]محمد نبيه'!$DJ$25</f>
        <v>0</v>
      </c>
      <c r="S60" s="32"/>
      <c r="U60" s="154"/>
      <c r="V60" s="32">
        <f>((W59*12)+V59)-(V230)-'[1]تامر غالي'!$DJ$25</f>
        <v>0</v>
      </c>
      <c r="W60" s="32"/>
      <c r="Y60" s="154"/>
      <c r="Z60" s="32">
        <f>((AA59*12)+Z59)-(Z230)-[1]اسلام!$DJ$25</f>
        <v>0</v>
      </c>
      <c r="AA60" s="32"/>
      <c r="AC60" s="154"/>
      <c r="AD60" s="32">
        <f>((AE59*12)+AD59)-(AD230)-[1]زهران!$DJ$25</f>
        <v>0</v>
      </c>
      <c r="AE60" s="32"/>
      <c r="AG60" s="154"/>
      <c r="AH60" s="32">
        <f>((AI59*12)+AH59)-(AH230)-'[1]مندوب 2'!$DJ$25</f>
        <v>0</v>
      </c>
      <c r="AI60" s="32"/>
      <c r="AK60" s="154"/>
      <c r="AL60" s="32">
        <f>((AM59*12)+AL59)-(AL230)-'[1]محمد التيه'!$DJ$25</f>
        <v>0</v>
      </c>
      <c r="AM60" s="32"/>
      <c r="AO60" s="154"/>
      <c r="AP60" s="32">
        <f>((AQ59*12)+AP59)-(AP230)-[1]الشركة!$DJ$25</f>
        <v>0</v>
      </c>
      <c r="AQ60" s="32"/>
    </row>
    <row r="61" spans="1:43" ht="15.75" thickBot="1" x14ac:dyDescent="0.3">
      <c r="A61" s="155"/>
      <c r="B61" s="32">
        <f>MOD(B60,12)</f>
        <v>0</v>
      </c>
      <c r="C61" s="32">
        <f>((B60-B61)/12)-C230-'[1]احمد شوقي'!$DK$25</f>
        <v>0</v>
      </c>
      <c r="E61" s="155"/>
      <c r="F61" s="32">
        <f>MOD(F60,12)</f>
        <v>0</v>
      </c>
      <c r="G61" s="32">
        <f>((F60-F61)/12)-G230-'[1]محمد ابراهيم'!$DK$25</f>
        <v>0</v>
      </c>
      <c r="I61" s="155"/>
      <c r="J61" s="32">
        <f>MOD(J60,12)</f>
        <v>0</v>
      </c>
      <c r="K61" s="32">
        <f>((J60-J61)/12)-K230-'[1]مصطفي عبدالفتاح'!$DK$25</f>
        <v>0</v>
      </c>
      <c r="M61" s="155"/>
      <c r="N61" s="32">
        <f>MOD(N60,12)</f>
        <v>0</v>
      </c>
      <c r="O61" s="32">
        <f>((N60-N61)/12)-O230-'[1]رامي حواس'!$DK$25</f>
        <v>0</v>
      </c>
      <c r="Q61" s="155"/>
      <c r="R61" s="32">
        <f>MOD(R60,12)</f>
        <v>0</v>
      </c>
      <c r="S61" s="32">
        <f>((R60-R61)/12)-S230-'[1]محمد نبيه'!$DK$25</f>
        <v>0</v>
      </c>
      <c r="U61" s="155"/>
      <c r="V61" s="32">
        <f>MOD(V60,12)</f>
        <v>0</v>
      </c>
      <c r="W61" s="32">
        <f>((V60-V61)/12)-W230-'[1]تامر غالي'!$DK$25</f>
        <v>0</v>
      </c>
      <c r="Y61" s="155"/>
      <c r="Z61" s="32">
        <f>MOD(Z60,12)</f>
        <v>0</v>
      </c>
      <c r="AA61" s="32">
        <f>((Z60-Z61)/12)-AA230-[1]اسلام!$DK$25</f>
        <v>0</v>
      </c>
      <c r="AC61" s="155"/>
      <c r="AD61" s="32">
        <f>MOD(AD60,12)</f>
        <v>0</v>
      </c>
      <c r="AE61" s="32">
        <f>((AD60-AD61)/12)-AE230-[1]زهران!$DK$25</f>
        <v>0</v>
      </c>
      <c r="AG61" s="155"/>
      <c r="AH61" s="32">
        <f>MOD(AH60,12)</f>
        <v>0</v>
      </c>
      <c r="AI61" s="32">
        <f>((AH60-AH61)/12)-AI230-'[1]مندوب 2'!$DK$25</f>
        <v>0</v>
      </c>
      <c r="AK61" s="155"/>
      <c r="AL61" s="32">
        <f>MOD(AL60,12)</f>
        <v>0</v>
      </c>
      <c r="AM61" s="32">
        <f>((AL60-AL61)/12)-AM230-'[1]محمد التيه'!$DK$25</f>
        <v>0</v>
      </c>
      <c r="AO61" s="155"/>
      <c r="AP61" s="32">
        <f>MOD(AP60,12)</f>
        <v>0</v>
      </c>
      <c r="AQ61" s="32">
        <f>((AP60-AP61)/12)-AQ230-[1]الشركة!$DK$25</f>
        <v>0</v>
      </c>
    </row>
    <row r="62" spans="1:43" ht="15.75" thickBot="1" x14ac:dyDescent="0.3">
      <c r="A62" s="175" t="s">
        <v>73</v>
      </c>
      <c r="B62" s="176"/>
      <c r="C62" s="177"/>
      <c r="E62" s="175" t="s">
        <v>73</v>
      </c>
      <c r="F62" s="176"/>
      <c r="G62" s="177"/>
      <c r="I62" s="175" t="s">
        <v>73</v>
      </c>
      <c r="J62" s="176"/>
      <c r="K62" s="177"/>
      <c r="M62" s="175" t="s">
        <v>73</v>
      </c>
      <c r="N62" s="176"/>
      <c r="O62" s="177"/>
      <c r="Q62" s="175" t="s">
        <v>73</v>
      </c>
      <c r="R62" s="176"/>
      <c r="S62" s="177"/>
      <c r="U62" s="175" t="s">
        <v>73</v>
      </c>
      <c r="V62" s="176"/>
      <c r="W62" s="177"/>
      <c r="Y62" s="175" t="s">
        <v>73</v>
      </c>
      <c r="Z62" s="176"/>
      <c r="AA62" s="177"/>
      <c r="AC62" s="175" t="s">
        <v>73</v>
      </c>
      <c r="AD62" s="176"/>
      <c r="AE62" s="177"/>
      <c r="AG62" s="175" t="s">
        <v>73</v>
      </c>
      <c r="AH62" s="176"/>
      <c r="AI62" s="177"/>
      <c r="AK62" s="175" t="s">
        <v>73</v>
      </c>
      <c r="AL62" s="176"/>
      <c r="AM62" s="177"/>
      <c r="AO62" s="175" t="s">
        <v>73</v>
      </c>
      <c r="AP62" s="176"/>
      <c r="AQ62" s="177"/>
    </row>
    <row r="63" spans="1:43" ht="15.75" thickBot="1" x14ac:dyDescent="0.3">
      <c r="A63" s="153" t="s">
        <v>44</v>
      </c>
      <c r="B63" s="26"/>
      <c r="C63" s="26"/>
      <c r="E63" s="153" t="s">
        <v>44</v>
      </c>
      <c r="F63" s="32"/>
      <c r="G63" s="32"/>
      <c r="I63" s="153" t="s">
        <v>44</v>
      </c>
      <c r="J63" s="32"/>
      <c r="K63" s="32"/>
      <c r="M63" s="153" t="s">
        <v>44</v>
      </c>
      <c r="N63" s="32"/>
      <c r="O63" s="32"/>
      <c r="Q63" s="153" t="s">
        <v>44</v>
      </c>
      <c r="R63" s="32"/>
      <c r="S63" s="32"/>
      <c r="U63" s="153" t="s">
        <v>44</v>
      </c>
      <c r="V63" s="32"/>
      <c r="W63" s="32"/>
      <c r="Y63" s="153" t="s">
        <v>44</v>
      </c>
      <c r="Z63" s="32"/>
      <c r="AA63" s="32"/>
      <c r="AC63" s="153" t="s">
        <v>44</v>
      </c>
      <c r="AD63" s="32"/>
      <c r="AE63" s="32"/>
      <c r="AG63" s="153" t="s">
        <v>44</v>
      </c>
      <c r="AH63" s="32"/>
      <c r="AI63" s="32"/>
      <c r="AK63" s="153" t="s">
        <v>44</v>
      </c>
      <c r="AL63" s="32"/>
      <c r="AM63" s="32"/>
      <c r="AO63" s="153" t="s">
        <v>44</v>
      </c>
      <c r="AP63" s="32"/>
      <c r="AQ63" s="32"/>
    </row>
    <row r="64" spans="1:43" ht="15.75" thickBot="1" x14ac:dyDescent="0.3">
      <c r="A64" s="154"/>
      <c r="B64" s="26"/>
      <c r="C64" s="26"/>
      <c r="E64" s="154"/>
      <c r="F64" s="32"/>
      <c r="G64" s="32"/>
      <c r="I64" s="154"/>
      <c r="J64" s="32"/>
      <c r="K64" s="32"/>
      <c r="M64" s="154"/>
      <c r="N64" s="32"/>
      <c r="O64" s="32"/>
      <c r="Q64" s="154"/>
      <c r="R64" s="32"/>
      <c r="S64" s="32"/>
      <c r="U64" s="154"/>
      <c r="V64" s="32"/>
      <c r="W64" s="32"/>
      <c r="Y64" s="154"/>
      <c r="Z64" s="32"/>
      <c r="AA64" s="32"/>
      <c r="AC64" s="154"/>
      <c r="AD64" s="32"/>
      <c r="AE64" s="32"/>
      <c r="AG64" s="154"/>
      <c r="AH64" s="32"/>
      <c r="AI64" s="32"/>
      <c r="AK64" s="154"/>
      <c r="AL64" s="32"/>
      <c r="AM64" s="32"/>
      <c r="AO64" s="154"/>
      <c r="AP64" s="32"/>
      <c r="AQ64" s="32"/>
    </row>
    <row r="65" spans="1:43" ht="15.75" thickBot="1" x14ac:dyDescent="0.3">
      <c r="A65" s="155"/>
      <c r="B65" s="26"/>
      <c r="C65" s="26">
        <f>'احمد شوقي'!$AA$36-(C234)-'[1]احمد شوقي'!$DK$27</f>
        <v>0</v>
      </c>
      <c r="E65" s="155"/>
      <c r="F65" s="32"/>
      <c r="G65" s="32">
        <f>'محمد ابراهيم'!$AA$36-(G234)-'[1]محمد ابراهيم'!$DK$27</f>
        <v>0</v>
      </c>
      <c r="I65" s="155"/>
      <c r="J65" s="32"/>
      <c r="K65" s="32">
        <f>'مصطفي عبدالفتاح'!$AA$36-(K234)-'[1]مصطفي عبدالفتاح'!$DK$27</f>
        <v>0</v>
      </c>
      <c r="M65" s="155"/>
      <c r="N65" s="32"/>
      <c r="O65" s="32">
        <f>'رامي حواس'!$AA$36-(O234)-'[1]رامي حواس'!$DK$27</f>
        <v>0</v>
      </c>
      <c r="Q65" s="155"/>
      <c r="R65" s="32"/>
      <c r="S65" s="32">
        <f>'محمد نبيه'!$AA$36-(S234)-'[1]محمد نبيه'!$DK$27</f>
        <v>0</v>
      </c>
      <c r="U65" s="155"/>
      <c r="V65" s="32"/>
      <c r="W65" s="32">
        <f>'تامر غالي'!$AA$36-(W234)-'[1]تامر غالي'!$DK$27</f>
        <v>0</v>
      </c>
      <c r="Y65" s="155"/>
      <c r="Z65" s="32"/>
      <c r="AA65" s="32">
        <f>اسلام!$AA$36-(AA234)-[1]اسلام!$DK$27</f>
        <v>0</v>
      </c>
      <c r="AC65" s="155"/>
      <c r="AD65" s="32"/>
      <c r="AE65" s="32">
        <f>زهران!$AA$36-(AE234)-[1]زهران!$DK$27</f>
        <v>0</v>
      </c>
      <c r="AG65" s="155"/>
      <c r="AH65" s="32"/>
      <c r="AI65" s="32">
        <f>'مندوب 2'!$AA$36-(AI234)-'[1]مندوب 2'!$DK$27</f>
        <v>0</v>
      </c>
      <c r="AK65" s="155"/>
      <c r="AL65" s="32"/>
      <c r="AM65" s="32">
        <f>'محمد التيه'!$AA$36-(AM234)-'[1]محمد التيه'!$DK$27</f>
        <v>0</v>
      </c>
      <c r="AO65" s="155"/>
      <c r="AP65" s="32"/>
      <c r="AQ65" s="32">
        <f>الشركة!$AA$36-(AQ234)-[1]الشركة!$DK$27</f>
        <v>0</v>
      </c>
    </row>
    <row r="66" spans="1:43" ht="15.75" thickBot="1" x14ac:dyDescent="0.3">
      <c r="A66" s="175"/>
      <c r="B66" s="176"/>
      <c r="C66" s="177"/>
      <c r="E66" s="175"/>
      <c r="F66" s="176"/>
      <c r="G66" s="177"/>
      <c r="I66" s="175"/>
      <c r="J66" s="176"/>
      <c r="K66" s="177"/>
      <c r="M66" s="175"/>
      <c r="N66" s="176"/>
      <c r="O66" s="177"/>
      <c r="Q66" s="175"/>
      <c r="R66" s="176"/>
      <c r="S66" s="177"/>
      <c r="U66" s="175"/>
      <c r="V66" s="176"/>
      <c r="W66" s="177"/>
      <c r="Y66" s="175"/>
      <c r="Z66" s="176"/>
      <c r="AA66" s="177"/>
      <c r="AC66" s="175"/>
      <c r="AD66" s="176"/>
      <c r="AE66" s="177"/>
      <c r="AG66" s="175"/>
      <c r="AH66" s="176"/>
      <c r="AI66" s="177"/>
      <c r="AK66" s="175"/>
      <c r="AL66" s="176"/>
      <c r="AM66" s="177"/>
      <c r="AO66" s="175"/>
      <c r="AP66" s="176"/>
      <c r="AQ66" s="177"/>
    </row>
    <row r="67" spans="1:43" ht="15.75" thickBot="1" x14ac:dyDescent="0.3">
      <c r="A67" s="190" t="s">
        <v>90</v>
      </c>
      <c r="B67" s="190"/>
      <c r="C67" s="190"/>
      <c r="E67" s="190" t="s">
        <v>90</v>
      </c>
      <c r="F67" s="190"/>
      <c r="G67" s="190"/>
      <c r="I67" s="190" t="s">
        <v>90</v>
      </c>
      <c r="J67" s="190"/>
      <c r="K67" s="190"/>
      <c r="M67" s="190" t="s">
        <v>90</v>
      </c>
      <c r="N67" s="190"/>
      <c r="O67" s="190"/>
      <c r="Q67" s="190" t="s">
        <v>90</v>
      </c>
      <c r="R67" s="190"/>
      <c r="S67" s="190"/>
      <c r="U67" s="190" t="s">
        <v>90</v>
      </c>
      <c r="V67" s="190"/>
      <c r="W67" s="190"/>
      <c r="Y67" s="190" t="s">
        <v>90</v>
      </c>
      <c r="Z67" s="190"/>
      <c r="AA67" s="190"/>
      <c r="AC67" s="190" t="s">
        <v>90</v>
      </c>
      <c r="AD67" s="190"/>
      <c r="AE67" s="190"/>
      <c r="AG67" s="190" t="s">
        <v>90</v>
      </c>
      <c r="AH67" s="190"/>
      <c r="AI67" s="190"/>
      <c r="AK67" s="190" t="s">
        <v>90</v>
      </c>
      <c r="AL67" s="190"/>
      <c r="AM67" s="190"/>
      <c r="AO67" s="190" t="s">
        <v>90</v>
      </c>
      <c r="AP67" s="190"/>
      <c r="AQ67" s="190"/>
    </row>
    <row r="68" spans="1:43" ht="15.75" thickBot="1" x14ac:dyDescent="0.3">
      <c r="A68" s="153" t="s">
        <v>13</v>
      </c>
      <c r="B68" s="7">
        <f>'احمد شوقي'!$AB$36</f>
        <v>0</v>
      </c>
      <c r="C68" s="32">
        <f>'احمد شوقي'!$AC$36</f>
        <v>0</v>
      </c>
      <c r="E68" s="153" t="s">
        <v>13</v>
      </c>
      <c r="F68" s="32">
        <f>'محمد ابراهيم'!$AB$36</f>
        <v>0</v>
      </c>
      <c r="G68" s="32">
        <f>'محمد ابراهيم'!$AC$36</f>
        <v>0</v>
      </c>
      <c r="I68" s="153" t="s">
        <v>13</v>
      </c>
      <c r="J68" s="32">
        <f>'مصطفي عبدالفتاح'!$AB$36</f>
        <v>0</v>
      </c>
      <c r="K68" s="32">
        <f>'مصطفي عبدالفتاح'!$AC$36</f>
        <v>0</v>
      </c>
      <c r="M68" s="153" t="s">
        <v>13</v>
      </c>
      <c r="N68" s="32">
        <f>'رامي حواس'!$AB$36</f>
        <v>0</v>
      </c>
      <c r="O68" s="32">
        <f>'رامي حواس'!$AC$36</f>
        <v>0</v>
      </c>
      <c r="Q68" s="153" t="s">
        <v>13</v>
      </c>
      <c r="R68" s="32">
        <f>'محمد نبيه'!$AB$36</f>
        <v>0</v>
      </c>
      <c r="S68" s="32">
        <f>'محمد نبيه'!$AC$36</f>
        <v>0</v>
      </c>
      <c r="U68" s="153" t="s">
        <v>13</v>
      </c>
      <c r="V68" s="32">
        <f>'تامر غالي'!$AB$36</f>
        <v>0</v>
      </c>
      <c r="W68" s="32">
        <f>'تامر غالي'!$AC$36</f>
        <v>0</v>
      </c>
      <c r="Y68" s="153" t="s">
        <v>13</v>
      </c>
      <c r="Z68" s="32">
        <f>اسلام!$AB$36</f>
        <v>0</v>
      </c>
      <c r="AA68" s="32">
        <f>اسلام!$AC$36</f>
        <v>0</v>
      </c>
      <c r="AC68" s="153" t="s">
        <v>13</v>
      </c>
      <c r="AD68" s="32">
        <f>زهران!$AB$36</f>
        <v>0</v>
      </c>
      <c r="AE68" s="32">
        <f>زهران!$AC$36</f>
        <v>0</v>
      </c>
      <c r="AG68" s="153" t="s">
        <v>13</v>
      </c>
      <c r="AH68" s="32">
        <f>'مندوب 2'!$AB$36</f>
        <v>0</v>
      </c>
      <c r="AI68" s="32">
        <f>'مندوب 2'!$AC$36</f>
        <v>0</v>
      </c>
      <c r="AK68" s="153" t="s">
        <v>13</v>
      </c>
      <c r="AL68" s="32">
        <f>'محمد التيه'!$AB$36</f>
        <v>0</v>
      </c>
      <c r="AM68" s="32">
        <f>'محمد التيه'!$AC$36</f>
        <v>0</v>
      </c>
      <c r="AO68" s="153" t="s">
        <v>13</v>
      </c>
      <c r="AP68" s="32">
        <f>الشركة!$AB$36</f>
        <v>0</v>
      </c>
      <c r="AQ68" s="32">
        <f>الشركة!$AC$36</f>
        <v>0</v>
      </c>
    </row>
    <row r="69" spans="1:43" ht="15.75" thickBot="1" x14ac:dyDescent="0.3">
      <c r="A69" s="154"/>
      <c r="B69" s="7">
        <f>((C68*6)+B68)-B239-'[1]احمد شوقي'!$DO$8</f>
        <v>0</v>
      </c>
      <c r="C69" s="7"/>
      <c r="E69" s="154"/>
      <c r="F69" s="32">
        <f>((G68*6)+F68)-F239-'[1]محمد ابراهيم'!$DO$8</f>
        <v>0</v>
      </c>
      <c r="G69" s="32"/>
      <c r="I69" s="154"/>
      <c r="J69" s="32">
        <f>((K68*6)+J68)-J239-'[1]مصطفي عبدالفتاح'!$DO$8</f>
        <v>0</v>
      </c>
      <c r="K69" s="32"/>
      <c r="M69" s="154"/>
      <c r="N69" s="32">
        <f>((O68*6)+N68)-N239-'[1]رامي حواس'!$DO$8</f>
        <v>0</v>
      </c>
      <c r="O69" s="32"/>
      <c r="Q69" s="154"/>
      <c r="R69" s="32">
        <f>((S68*6)+R68)-R239-'[1]محمد نبيه'!$DO$8</f>
        <v>0</v>
      </c>
      <c r="S69" s="32"/>
      <c r="U69" s="154"/>
      <c r="V69" s="32">
        <f>((W68*6)+V68)-V239-'[1]تامر غالي'!$DO$8</f>
        <v>0</v>
      </c>
      <c r="W69" s="32"/>
      <c r="Y69" s="154"/>
      <c r="Z69" s="32">
        <f>((AA68*6)+Z68)-Z239-[1]اسلام!$DO$8</f>
        <v>0</v>
      </c>
      <c r="AA69" s="32"/>
      <c r="AC69" s="154"/>
      <c r="AD69" s="32">
        <f>((AE68*6)+AD68)-AD239-[1]زهران!$DO$8</f>
        <v>0</v>
      </c>
      <c r="AE69" s="32"/>
      <c r="AG69" s="154"/>
      <c r="AH69" s="32">
        <f>((AI68*6)+AH68)-AH239-'[1]مندوب 2'!$DO$8</f>
        <v>0</v>
      </c>
      <c r="AI69" s="32"/>
      <c r="AK69" s="154"/>
      <c r="AL69" s="32">
        <f>((AM68*6)+AL68)-AL239-'[1]محمد التيه'!$DO$8</f>
        <v>0</v>
      </c>
      <c r="AM69" s="32"/>
      <c r="AO69" s="154"/>
      <c r="AP69" s="32">
        <f>((AQ68*6)+AP68)-AP239-[1]الشركة!$DO$8</f>
        <v>0</v>
      </c>
      <c r="AQ69" s="32"/>
    </row>
    <row r="70" spans="1:43" ht="15.75" thickBot="1" x14ac:dyDescent="0.3">
      <c r="A70" s="155"/>
      <c r="B70" s="7">
        <f>MOD(B69,6)</f>
        <v>0</v>
      </c>
      <c r="C70" s="7">
        <f>((B69-B70)/6)-C239-'[1]احمد شوقي'!$DP$8</f>
        <v>0</v>
      </c>
      <c r="E70" s="155"/>
      <c r="F70" s="32">
        <f>MOD(F69,6)</f>
        <v>0</v>
      </c>
      <c r="G70" s="32">
        <f>((F69-F70)/6)-G239-'[1]محمد ابراهيم'!$DP$8</f>
        <v>0</v>
      </c>
      <c r="I70" s="155"/>
      <c r="J70" s="32">
        <f>MOD(J69,6)</f>
        <v>0</v>
      </c>
      <c r="K70" s="32">
        <f>((J69-J70)/6)-K239-'[1]مصطفي عبدالفتاح'!$DP$8</f>
        <v>0</v>
      </c>
      <c r="M70" s="155"/>
      <c r="N70" s="32">
        <f>MOD(N69,6)</f>
        <v>0</v>
      </c>
      <c r="O70" s="32">
        <f>((N69-N70)/6)-O239-'[1]رامي حواس'!$DP$8</f>
        <v>0</v>
      </c>
      <c r="Q70" s="155"/>
      <c r="R70" s="32">
        <f>MOD(R69,6)</f>
        <v>0</v>
      </c>
      <c r="S70" s="32">
        <f>((R69-R70)/6)-S239-'[1]محمد نبيه'!$DP$8</f>
        <v>0</v>
      </c>
      <c r="U70" s="155"/>
      <c r="V70" s="32">
        <f>MOD(V69,6)</f>
        <v>0</v>
      </c>
      <c r="W70" s="32">
        <f>((V69-V70)/6)-W239-'[1]تامر غالي'!$DP$8</f>
        <v>0</v>
      </c>
      <c r="Y70" s="155"/>
      <c r="Z70" s="32">
        <f>MOD(Z69,6)</f>
        <v>0</v>
      </c>
      <c r="AA70" s="32">
        <f>((Z69-Z70)/6)-AA239-[1]اسلام!$DP$8</f>
        <v>0</v>
      </c>
      <c r="AC70" s="155"/>
      <c r="AD70" s="32">
        <f>MOD(AD69,6)</f>
        <v>0</v>
      </c>
      <c r="AE70" s="32">
        <f>((AD69-AD70)/6)-AE239-[1]زهران!$DP$8</f>
        <v>0</v>
      </c>
      <c r="AG70" s="155"/>
      <c r="AH70" s="32">
        <f>MOD(AH69,6)</f>
        <v>0</v>
      </c>
      <c r="AI70" s="32">
        <f>((AH69-AH70)/6)-AI239-'[1]مندوب 2'!$DP$8</f>
        <v>0</v>
      </c>
      <c r="AK70" s="155"/>
      <c r="AL70" s="32">
        <f>MOD(AL69,6)</f>
        <v>0</v>
      </c>
      <c r="AM70" s="32">
        <f>((AL69-AL70)/6)-AM239-'[1]محمد التيه'!$DP$8</f>
        <v>0</v>
      </c>
      <c r="AO70" s="155"/>
      <c r="AP70" s="32">
        <f>MOD(AP69,6)</f>
        <v>0</v>
      </c>
      <c r="AQ70" s="32">
        <f>((AP69-AP70)/6)-AQ239-[1]الشركة!$DP$8</f>
        <v>0</v>
      </c>
    </row>
    <row r="71" spans="1:43" ht="15.75" thickBot="1" x14ac:dyDescent="0.3">
      <c r="A71" s="175"/>
      <c r="B71" s="176"/>
      <c r="C71" s="177"/>
      <c r="E71" s="175"/>
      <c r="F71" s="176"/>
      <c r="G71" s="177"/>
      <c r="I71" s="175"/>
      <c r="J71" s="176"/>
      <c r="K71" s="177"/>
      <c r="M71" s="175"/>
      <c r="N71" s="176"/>
      <c r="O71" s="177"/>
      <c r="Q71" s="175"/>
      <c r="R71" s="176"/>
      <c r="S71" s="177"/>
      <c r="U71" s="175"/>
      <c r="V71" s="176"/>
      <c r="W71" s="177"/>
      <c r="Y71" s="175"/>
      <c r="Z71" s="176"/>
      <c r="AA71" s="177"/>
      <c r="AC71" s="175"/>
      <c r="AD71" s="176"/>
      <c r="AE71" s="177"/>
      <c r="AG71" s="175"/>
      <c r="AH71" s="176"/>
      <c r="AI71" s="177"/>
      <c r="AK71" s="175"/>
      <c r="AL71" s="176"/>
      <c r="AM71" s="177"/>
      <c r="AO71" s="175"/>
      <c r="AP71" s="176"/>
      <c r="AQ71" s="177"/>
    </row>
    <row r="72" spans="1:43" ht="15.75" thickBot="1" x14ac:dyDescent="0.3">
      <c r="A72" s="153" t="s">
        <v>14</v>
      </c>
      <c r="B72" s="32">
        <f>'احمد شوقي'!$AD$36</f>
        <v>0</v>
      </c>
      <c r="C72" s="32">
        <f>'احمد شوقي'!$AE$36</f>
        <v>0</v>
      </c>
      <c r="E72" s="153" t="s">
        <v>14</v>
      </c>
      <c r="F72" s="32">
        <f>'محمد ابراهيم'!$AD$36</f>
        <v>0</v>
      </c>
      <c r="G72" s="32">
        <f>'محمد ابراهيم'!$AE$36</f>
        <v>0</v>
      </c>
      <c r="I72" s="153" t="s">
        <v>14</v>
      </c>
      <c r="J72" s="32">
        <f>'مصطفي عبدالفتاح'!$AD$36</f>
        <v>0</v>
      </c>
      <c r="K72" s="32">
        <f>'مصطفي عبدالفتاح'!$AE$36</f>
        <v>0</v>
      </c>
      <c r="M72" s="153" t="s">
        <v>14</v>
      </c>
      <c r="N72" s="32">
        <f>'رامي حواس'!$AD$36</f>
        <v>0</v>
      </c>
      <c r="O72" s="32">
        <f>'رامي حواس'!$AE$36</f>
        <v>0</v>
      </c>
      <c r="Q72" s="153" t="s">
        <v>14</v>
      </c>
      <c r="R72" s="32">
        <f>'محمد نبيه'!$AD$36</f>
        <v>0</v>
      </c>
      <c r="S72" s="32">
        <f>'محمد نبيه'!$AE$36</f>
        <v>0</v>
      </c>
      <c r="U72" s="153" t="s">
        <v>14</v>
      </c>
      <c r="V72" s="32">
        <f>'تامر غالي'!$AD$36</f>
        <v>0</v>
      </c>
      <c r="W72" s="32">
        <f>'تامر غالي'!$AE$36</f>
        <v>1</v>
      </c>
      <c r="Y72" s="153" t="s">
        <v>14</v>
      </c>
      <c r="Z72" s="32">
        <f>اسلام!$AD$36</f>
        <v>0</v>
      </c>
      <c r="AA72" s="32">
        <f>اسلام!$AE$36</f>
        <v>0</v>
      </c>
      <c r="AC72" s="153" t="s">
        <v>14</v>
      </c>
      <c r="AD72" s="32">
        <f>زهران!$AD$36</f>
        <v>0</v>
      </c>
      <c r="AE72" s="32">
        <f>زهران!$AE$36</f>
        <v>0</v>
      </c>
      <c r="AG72" s="153" t="s">
        <v>14</v>
      </c>
      <c r="AH72" s="32">
        <f>'مندوب 2'!$AD$36</f>
        <v>0</v>
      </c>
      <c r="AI72" s="32">
        <f>'مندوب 2'!$AE$36</f>
        <v>0</v>
      </c>
      <c r="AK72" s="153" t="s">
        <v>14</v>
      </c>
      <c r="AL72" s="32">
        <f>'محمد التيه'!$AD$36</f>
        <v>0</v>
      </c>
      <c r="AM72" s="32">
        <f>'محمد التيه'!$AE$36</f>
        <v>0</v>
      </c>
      <c r="AO72" s="153" t="s">
        <v>14</v>
      </c>
      <c r="AP72" s="32">
        <f>الشركة!$AD$36</f>
        <v>0</v>
      </c>
      <c r="AQ72" s="32">
        <f>الشركة!$AE$36</f>
        <v>0</v>
      </c>
    </row>
    <row r="73" spans="1:43" ht="15.75" thickBot="1" x14ac:dyDescent="0.3">
      <c r="A73" s="154"/>
      <c r="B73" s="32">
        <f>((C72*4)+B72)-B243-'[1]احمد شوقي'!$DO$9</f>
        <v>0</v>
      </c>
      <c r="C73" s="32"/>
      <c r="E73" s="154"/>
      <c r="F73" s="32">
        <f>((G72*4)+F72)-F243-'[1]محمد ابراهيم'!$DO$9</f>
        <v>0</v>
      </c>
      <c r="G73" s="32"/>
      <c r="I73" s="154"/>
      <c r="J73" s="32">
        <f>((K72*4)+J72)-J243-'[1]مصطفي عبدالفتاح'!$DO$9</f>
        <v>0</v>
      </c>
      <c r="K73" s="32"/>
      <c r="M73" s="154"/>
      <c r="N73" s="32">
        <f>((O72*4)+N72)-N243-'[1]رامي حواس'!$DO$9</f>
        <v>0</v>
      </c>
      <c r="O73" s="32"/>
      <c r="Q73" s="154"/>
      <c r="R73" s="32">
        <f>((S72*4)+R72)-R243-'[1]محمد نبيه'!$DO$9</f>
        <v>0</v>
      </c>
      <c r="S73" s="32"/>
      <c r="U73" s="154"/>
      <c r="V73" s="32">
        <f>((W72*4)+V72)-V243-'[1]تامر غالي'!$DO$9</f>
        <v>4</v>
      </c>
      <c r="W73" s="32"/>
      <c r="Y73" s="154"/>
      <c r="Z73" s="32">
        <f>((AA72*4)+Z72)-Z243-[1]اسلام!$DO$9</f>
        <v>0</v>
      </c>
      <c r="AA73" s="32"/>
      <c r="AC73" s="154"/>
      <c r="AD73" s="32">
        <f>((AE72*4)+AD72)-AD243-[1]زهران!$DO$9</f>
        <v>0</v>
      </c>
      <c r="AE73" s="32"/>
      <c r="AG73" s="154"/>
      <c r="AH73" s="32">
        <f>((AI72*4)+AH72)-AH243-'[1]مندوب 2'!$DO$9</f>
        <v>0</v>
      </c>
      <c r="AI73" s="32"/>
      <c r="AK73" s="154"/>
      <c r="AL73" s="32">
        <f>((AM72*4)+AL72)-AL243-'[1]محمد التيه'!$DO$9</f>
        <v>0</v>
      </c>
      <c r="AM73" s="32"/>
      <c r="AO73" s="154"/>
      <c r="AP73" s="32">
        <f>((AQ72*4)+AP72)-AP243-[1]الشركة!$DO$9</f>
        <v>0</v>
      </c>
      <c r="AQ73" s="32"/>
    </row>
    <row r="74" spans="1:43" ht="15.75" thickBot="1" x14ac:dyDescent="0.3">
      <c r="A74" s="155"/>
      <c r="B74" s="32">
        <f>MOD(B73,4)</f>
        <v>0</v>
      </c>
      <c r="C74" s="32">
        <f>((B73-B74)/4)-C243-'[1]احمد شوقي'!$DP$9</f>
        <v>0</v>
      </c>
      <c r="E74" s="155"/>
      <c r="F74" s="32">
        <f>MOD(F73,4)</f>
        <v>0</v>
      </c>
      <c r="G74" s="32">
        <f>((F73-F74)/4)-G243-'[1]محمد ابراهيم'!$DP$9</f>
        <v>0</v>
      </c>
      <c r="I74" s="155"/>
      <c r="J74" s="32">
        <f>MOD(J73,4)</f>
        <v>0</v>
      </c>
      <c r="K74" s="32">
        <f>((J73-J74)/4)-K243-'[1]مصطفي عبدالفتاح'!$DP$9</f>
        <v>0</v>
      </c>
      <c r="M74" s="155"/>
      <c r="N74" s="32">
        <f>MOD(N73,4)</f>
        <v>0</v>
      </c>
      <c r="O74" s="32">
        <f>((N73-N74)/4)-O243-'[1]رامي حواس'!$DP$9</f>
        <v>0</v>
      </c>
      <c r="Q74" s="155"/>
      <c r="R74" s="32">
        <f>MOD(R73,4)</f>
        <v>0</v>
      </c>
      <c r="S74" s="32">
        <f>((R73-R74)/4)-S243-'[1]محمد نبيه'!$DP$9</f>
        <v>0</v>
      </c>
      <c r="U74" s="155"/>
      <c r="V74" s="32">
        <f>MOD(V73,4)</f>
        <v>0</v>
      </c>
      <c r="W74" s="32">
        <f>((V73-V74)/4)-W243-'[1]تامر غالي'!$DP$9</f>
        <v>0</v>
      </c>
      <c r="Y74" s="155"/>
      <c r="Z74" s="32">
        <f>MOD(Z73,4)</f>
        <v>0</v>
      </c>
      <c r="AA74" s="32">
        <f>((Z73-Z74)/4)-AA243-[1]اسلام!$DP$9</f>
        <v>0</v>
      </c>
      <c r="AC74" s="155"/>
      <c r="AD74" s="32">
        <f>MOD(AD73,4)</f>
        <v>0</v>
      </c>
      <c r="AE74" s="32">
        <f>((AD73-AD74)/4)-AE243-[1]زهران!$DP$9</f>
        <v>0</v>
      </c>
      <c r="AG74" s="155"/>
      <c r="AH74" s="32">
        <f>MOD(AH73,4)</f>
        <v>0</v>
      </c>
      <c r="AI74" s="32">
        <f>((AH73-AH74)/4)-AI243-'[1]مندوب 2'!$DP$9</f>
        <v>0</v>
      </c>
      <c r="AK74" s="155"/>
      <c r="AL74" s="32">
        <f>MOD(AL73,4)</f>
        <v>0</v>
      </c>
      <c r="AM74" s="32">
        <f>((AL73-AL74)/4)-AM243-'[1]محمد التيه'!$DP$9</f>
        <v>0</v>
      </c>
      <c r="AO74" s="155"/>
      <c r="AP74" s="32">
        <f>MOD(AP73,4)</f>
        <v>0</v>
      </c>
      <c r="AQ74" s="32">
        <f>((AP73-AP74)/4)-AQ243-[1]الشركة!$DP$9</f>
        <v>0</v>
      </c>
    </row>
    <row r="75" spans="1:43" ht="15.75" thickBot="1" x14ac:dyDescent="0.3">
      <c r="A75" s="55"/>
      <c r="B75" s="24"/>
      <c r="C75" s="25"/>
      <c r="E75" s="55"/>
      <c r="F75" s="30"/>
      <c r="G75" s="31"/>
      <c r="I75" s="55"/>
      <c r="J75" s="30"/>
      <c r="K75" s="31"/>
      <c r="M75" s="55"/>
      <c r="N75" s="30"/>
      <c r="O75" s="31"/>
      <c r="Q75" s="55"/>
      <c r="R75" s="30"/>
      <c r="S75" s="31"/>
      <c r="U75" s="55"/>
      <c r="V75" s="30"/>
      <c r="W75" s="31"/>
      <c r="Y75" s="55"/>
      <c r="Z75" s="30"/>
      <c r="AA75" s="31"/>
      <c r="AC75" s="55"/>
      <c r="AD75" s="30"/>
      <c r="AE75" s="31"/>
      <c r="AG75" s="55"/>
      <c r="AH75" s="30"/>
      <c r="AI75" s="31"/>
      <c r="AK75" s="55"/>
      <c r="AL75" s="30"/>
      <c r="AM75" s="31"/>
      <c r="AO75" s="55"/>
      <c r="AP75" s="30"/>
      <c r="AQ75" s="31"/>
    </row>
    <row r="76" spans="1:43" ht="15.75" thickBot="1" x14ac:dyDescent="0.3">
      <c r="A76" s="153" t="s">
        <v>47</v>
      </c>
      <c r="B76" s="32">
        <f>'احمد شوقي'!$AF$36</f>
        <v>0</v>
      </c>
      <c r="C76" s="32">
        <f>'احمد شوقي'!$AG$36</f>
        <v>0</v>
      </c>
      <c r="E76" s="153" t="s">
        <v>47</v>
      </c>
      <c r="F76" s="32">
        <f>'محمد ابراهيم'!$AF$36</f>
        <v>0</v>
      </c>
      <c r="G76" s="32">
        <f>'محمد ابراهيم'!$AG$36</f>
        <v>0</v>
      </c>
      <c r="I76" s="153" t="s">
        <v>47</v>
      </c>
      <c r="J76" s="32">
        <f>'مصطفي عبدالفتاح'!$AF$36</f>
        <v>0</v>
      </c>
      <c r="K76" s="32">
        <f>'مصطفي عبدالفتاح'!$AG$36</f>
        <v>0</v>
      </c>
      <c r="M76" s="153" t="s">
        <v>47</v>
      </c>
      <c r="N76" s="32">
        <f>'رامي حواس'!$AF$36</f>
        <v>0</v>
      </c>
      <c r="O76" s="32">
        <f>'رامي حواس'!$AG$36</f>
        <v>0</v>
      </c>
      <c r="Q76" s="153" t="s">
        <v>47</v>
      </c>
      <c r="R76" s="32">
        <f>'محمد نبيه'!$AF$36</f>
        <v>0</v>
      </c>
      <c r="S76" s="32">
        <f>'محمد نبيه'!$AG$36</f>
        <v>0</v>
      </c>
      <c r="U76" s="153" t="s">
        <v>47</v>
      </c>
      <c r="V76" s="32">
        <f>'تامر غالي'!$AF$36</f>
        <v>0</v>
      </c>
      <c r="W76" s="32">
        <f>'تامر غالي'!$AG$36</f>
        <v>0</v>
      </c>
      <c r="Y76" s="153" t="s">
        <v>47</v>
      </c>
      <c r="Z76" s="32">
        <f>اسلام!$AF$36</f>
        <v>0</v>
      </c>
      <c r="AA76" s="32">
        <f>اسلام!$AG$36</f>
        <v>0</v>
      </c>
      <c r="AC76" s="153" t="s">
        <v>47</v>
      </c>
      <c r="AD76" s="32">
        <f>زهران!$AF$36</f>
        <v>0</v>
      </c>
      <c r="AE76" s="32">
        <f>زهران!$AG$36</f>
        <v>0</v>
      </c>
      <c r="AG76" s="153" t="s">
        <v>47</v>
      </c>
      <c r="AH76" s="32">
        <f>'مندوب 2'!$AF$36</f>
        <v>0</v>
      </c>
      <c r="AI76" s="32">
        <f>'مندوب 2'!$AG$36</f>
        <v>0</v>
      </c>
      <c r="AK76" s="153" t="s">
        <v>47</v>
      </c>
      <c r="AL76" s="32">
        <f>'محمد التيه'!$AF$36</f>
        <v>0</v>
      </c>
      <c r="AM76" s="32">
        <f>'محمد التيه'!$AG$36</f>
        <v>0</v>
      </c>
      <c r="AO76" s="153" t="s">
        <v>47</v>
      </c>
      <c r="AP76" s="32">
        <f>الشركة!$AF$36</f>
        <v>0</v>
      </c>
      <c r="AQ76" s="32">
        <f>الشركة!$AG$36</f>
        <v>0</v>
      </c>
    </row>
    <row r="77" spans="1:43" ht="15.75" thickBot="1" x14ac:dyDescent="0.3">
      <c r="A77" s="154"/>
      <c r="B77" s="32">
        <f>((C76*4)+B76)-B247-'[1]احمد شوقي'!$DO$10</f>
        <v>0</v>
      </c>
      <c r="C77" s="32"/>
      <c r="E77" s="154"/>
      <c r="F77" s="32">
        <f>((G76*4)+F76)-F247-'[1]محمد ابراهيم'!$DO$10</f>
        <v>0</v>
      </c>
      <c r="G77" s="32"/>
      <c r="I77" s="154"/>
      <c r="J77" s="32">
        <f>((K76*4)+J76)-J247-'[1]مصطفي عبدالفتاح'!$DO$10</f>
        <v>0</v>
      </c>
      <c r="K77" s="32"/>
      <c r="M77" s="154"/>
      <c r="N77" s="32">
        <f>((O76*4)+N76)-N247-'[1]رامي حواس'!$DO$10</f>
        <v>0</v>
      </c>
      <c r="O77" s="32"/>
      <c r="Q77" s="154"/>
      <c r="R77" s="32">
        <f>((S76*4)+R76)-R247-'[1]محمد نبيه'!$DO$10</f>
        <v>0</v>
      </c>
      <c r="S77" s="32"/>
      <c r="U77" s="154"/>
      <c r="V77" s="32">
        <f>((W76*4)+V76)-V247-'[1]تامر غالي'!$DO$10</f>
        <v>0</v>
      </c>
      <c r="W77" s="32"/>
      <c r="Y77" s="154"/>
      <c r="Z77" s="32">
        <f>((AA76*4)+Z76)-Z247-[1]اسلام!$DO$10</f>
        <v>0</v>
      </c>
      <c r="AA77" s="32"/>
      <c r="AC77" s="154"/>
      <c r="AD77" s="32">
        <f>((AE76*4)+AD76)-AD247-[1]زهران!$DO$10</f>
        <v>0</v>
      </c>
      <c r="AE77" s="32"/>
      <c r="AG77" s="154"/>
      <c r="AH77" s="32">
        <f>((AI76*4)+AH76)-AH247-'[1]مندوب 2'!$DO$10</f>
        <v>0</v>
      </c>
      <c r="AI77" s="32"/>
      <c r="AK77" s="154"/>
      <c r="AL77" s="32">
        <f>((AM76*4)+AL76)-AL247-'[1]محمد التيه'!$DO$10</f>
        <v>0</v>
      </c>
      <c r="AM77" s="32"/>
      <c r="AO77" s="154"/>
      <c r="AP77" s="32">
        <f>((AQ76*4)+AP76)-AP247-[1]الشركة!$DO$10</f>
        <v>0</v>
      </c>
      <c r="AQ77" s="32"/>
    </row>
    <row r="78" spans="1:43" ht="15.75" thickBot="1" x14ac:dyDescent="0.3">
      <c r="A78" s="155"/>
      <c r="B78" s="32">
        <f>MOD(B77,4)</f>
        <v>0</v>
      </c>
      <c r="C78" s="32">
        <f>((B77-B78)/4)-C247-'[1]احمد شوقي'!$DP$10</f>
        <v>0</v>
      </c>
      <c r="E78" s="155"/>
      <c r="F78" s="32">
        <f>MOD(F77,4)</f>
        <v>0</v>
      </c>
      <c r="G78" s="32">
        <f>((F77-F78)/4)-G247-'[1]محمد ابراهيم'!$DP$10</f>
        <v>0</v>
      </c>
      <c r="I78" s="155"/>
      <c r="J78" s="32">
        <f>MOD(J77,4)</f>
        <v>0</v>
      </c>
      <c r="K78" s="32">
        <f>((J77-J78)/4)-K247-'[1]مصطفي عبدالفتاح'!$DP$10</f>
        <v>0</v>
      </c>
      <c r="M78" s="155"/>
      <c r="N78" s="32">
        <f>MOD(N77,4)</f>
        <v>0</v>
      </c>
      <c r="O78" s="32">
        <f>((N77-N78)/4)-O247-'[1]رامي حواس'!$DP$10</f>
        <v>0</v>
      </c>
      <c r="Q78" s="155"/>
      <c r="R78" s="32">
        <f>MOD(R77,4)</f>
        <v>0</v>
      </c>
      <c r="S78" s="32">
        <f>((R77-R78)/4)-S247-'[1]محمد نبيه'!$DP$10</f>
        <v>0</v>
      </c>
      <c r="U78" s="155"/>
      <c r="V78" s="32">
        <f>MOD(V77,4)</f>
        <v>0</v>
      </c>
      <c r="W78" s="32">
        <f>((V77-V78)/4)-W247-'[1]تامر غالي'!$DP$10</f>
        <v>0</v>
      </c>
      <c r="Y78" s="155"/>
      <c r="Z78" s="32">
        <f>MOD(Z77,4)</f>
        <v>0</v>
      </c>
      <c r="AA78" s="32">
        <f>((Z77-Z78)/4)-AA247-[1]اسلام!$DP$10</f>
        <v>0</v>
      </c>
      <c r="AC78" s="155"/>
      <c r="AD78" s="32">
        <f>MOD(AD77,4)</f>
        <v>0</v>
      </c>
      <c r="AE78" s="32">
        <f>((AD77-AD78)/4)-AE247-[1]زهران!$DP$10</f>
        <v>0</v>
      </c>
      <c r="AG78" s="155"/>
      <c r="AH78" s="32">
        <f>MOD(AH77,4)</f>
        <v>0</v>
      </c>
      <c r="AI78" s="32">
        <f>((AH77-AH78)/4)-AI247-'[1]مندوب 2'!$DP$10</f>
        <v>0</v>
      </c>
      <c r="AK78" s="155"/>
      <c r="AL78" s="32">
        <f>MOD(AL77,4)</f>
        <v>0</v>
      </c>
      <c r="AM78" s="32">
        <f>((AL77-AL78)/4)-AM247-'[1]محمد التيه'!$DP$10</f>
        <v>0</v>
      </c>
      <c r="AO78" s="155"/>
      <c r="AP78" s="32">
        <f>MOD(AP77,4)</f>
        <v>0</v>
      </c>
      <c r="AQ78" s="32">
        <f>((AP77-AP78)/4)-AQ247-[1]الشركة!$DP$10</f>
        <v>0</v>
      </c>
    </row>
    <row r="79" spans="1:43" ht="15.75" thickBot="1" x14ac:dyDescent="0.3">
      <c r="A79" s="55"/>
      <c r="B79" s="24"/>
      <c r="C79" s="25"/>
      <c r="E79" s="55"/>
      <c r="F79" s="30"/>
      <c r="G79" s="31"/>
      <c r="I79" s="55"/>
      <c r="J79" s="30"/>
      <c r="K79" s="31"/>
      <c r="M79" s="55"/>
      <c r="N79" s="30"/>
      <c r="O79" s="31"/>
      <c r="Q79" s="55"/>
      <c r="R79" s="30"/>
      <c r="S79" s="31"/>
      <c r="U79" s="55"/>
      <c r="V79" s="30"/>
      <c r="W79" s="31"/>
      <c r="Y79" s="55"/>
      <c r="Z79" s="30"/>
      <c r="AA79" s="31"/>
      <c r="AC79" s="55"/>
      <c r="AD79" s="30"/>
      <c r="AE79" s="31"/>
      <c r="AG79" s="55"/>
      <c r="AH79" s="30"/>
      <c r="AI79" s="31"/>
      <c r="AK79" s="55"/>
      <c r="AL79" s="30"/>
      <c r="AM79" s="31"/>
      <c r="AO79" s="55"/>
      <c r="AP79" s="30"/>
      <c r="AQ79" s="31"/>
    </row>
    <row r="80" spans="1:43" ht="15.75" thickBot="1" x14ac:dyDescent="0.3">
      <c r="A80" s="175" t="s">
        <v>89</v>
      </c>
      <c r="B80" s="176"/>
      <c r="C80" s="177"/>
      <c r="E80" s="175" t="s">
        <v>89</v>
      </c>
      <c r="F80" s="176"/>
      <c r="G80" s="177"/>
      <c r="I80" s="175" t="s">
        <v>89</v>
      </c>
      <c r="J80" s="176"/>
      <c r="K80" s="177"/>
      <c r="M80" s="175" t="s">
        <v>89</v>
      </c>
      <c r="N80" s="176"/>
      <c r="O80" s="177"/>
      <c r="Q80" s="175" t="s">
        <v>89</v>
      </c>
      <c r="R80" s="176"/>
      <c r="S80" s="177"/>
      <c r="U80" s="175" t="s">
        <v>89</v>
      </c>
      <c r="V80" s="176"/>
      <c r="W80" s="177"/>
      <c r="Y80" s="175" t="s">
        <v>89</v>
      </c>
      <c r="Z80" s="176"/>
      <c r="AA80" s="177"/>
      <c r="AC80" s="175" t="s">
        <v>89</v>
      </c>
      <c r="AD80" s="176"/>
      <c r="AE80" s="177"/>
      <c r="AG80" s="175" t="s">
        <v>89</v>
      </c>
      <c r="AH80" s="176"/>
      <c r="AI80" s="177"/>
      <c r="AK80" s="175" t="s">
        <v>89</v>
      </c>
      <c r="AL80" s="176"/>
      <c r="AM80" s="177"/>
      <c r="AO80" s="175" t="s">
        <v>89</v>
      </c>
      <c r="AP80" s="176"/>
      <c r="AQ80" s="177"/>
    </row>
    <row r="81" spans="1:43" ht="15.75" thickBot="1" x14ac:dyDescent="0.3">
      <c r="A81" s="153" t="s">
        <v>48</v>
      </c>
      <c r="B81" s="26"/>
      <c r="C81" s="26"/>
      <c r="E81" s="153" t="s">
        <v>48</v>
      </c>
      <c r="F81" s="32"/>
      <c r="G81" s="32"/>
      <c r="I81" s="153" t="s">
        <v>48</v>
      </c>
      <c r="J81" s="32"/>
      <c r="K81" s="32"/>
      <c r="M81" s="153" t="s">
        <v>48</v>
      </c>
      <c r="N81" s="32"/>
      <c r="O81" s="32"/>
      <c r="Q81" s="153" t="s">
        <v>48</v>
      </c>
      <c r="R81" s="32"/>
      <c r="S81" s="32"/>
      <c r="U81" s="153" t="s">
        <v>48</v>
      </c>
      <c r="V81" s="32"/>
      <c r="W81" s="32"/>
      <c r="Y81" s="153" t="s">
        <v>48</v>
      </c>
      <c r="Z81" s="32"/>
      <c r="AA81" s="32"/>
      <c r="AC81" s="153" t="s">
        <v>48</v>
      </c>
      <c r="AD81" s="32"/>
      <c r="AE81" s="32"/>
      <c r="AG81" s="153" t="s">
        <v>48</v>
      </c>
      <c r="AH81" s="32"/>
      <c r="AI81" s="32"/>
      <c r="AK81" s="153" t="s">
        <v>48</v>
      </c>
      <c r="AL81" s="32"/>
      <c r="AM81" s="32"/>
      <c r="AO81" s="153" t="s">
        <v>48</v>
      </c>
      <c r="AP81" s="32"/>
      <c r="AQ81" s="32"/>
    </row>
    <row r="82" spans="1:43" ht="15.75" thickBot="1" x14ac:dyDescent="0.3">
      <c r="A82" s="154"/>
      <c r="B82" s="26"/>
      <c r="C82" s="26"/>
      <c r="E82" s="154"/>
      <c r="F82" s="32"/>
      <c r="G82" s="32"/>
      <c r="I82" s="154"/>
      <c r="J82" s="32"/>
      <c r="K82" s="32"/>
      <c r="M82" s="154"/>
      <c r="N82" s="32"/>
      <c r="O82" s="32"/>
      <c r="Q82" s="154"/>
      <c r="R82" s="32"/>
      <c r="S82" s="32"/>
      <c r="U82" s="154"/>
      <c r="V82" s="32"/>
      <c r="W82" s="32"/>
      <c r="Y82" s="154"/>
      <c r="Z82" s="32"/>
      <c r="AA82" s="32"/>
      <c r="AC82" s="154"/>
      <c r="AD82" s="32"/>
      <c r="AE82" s="32"/>
      <c r="AG82" s="154"/>
      <c r="AH82" s="32"/>
      <c r="AI82" s="32"/>
      <c r="AK82" s="154"/>
      <c r="AL82" s="32"/>
      <c r="AM82" s="32"/>
      <c r="AO82" s="154"/>
      <c r="AP82" s="32"/>
      <c r="AQ82" s="32"/>
    </row>
    <row r="83" spans="1:43" ht="15.75" thickBot="1" x14ac:dyDescent="0.3">
      <c r="A83" s="155"/>
      <c r="B83" s="26"/>
      <c r="C83" s="26">
        <f>'احمد شوقي'!$AH$36-(C252)-'[1]احمد شوقي'!$DP$12</f>
        <v>0</v>
      </c>
      <c r="E83" s="155"/>
      <c r="F83" s="32"/>
      <c r="G83" s="32">
        <f>'محمد ابراهيم'!$AH$36-(G252)-'[1]محمد ابراهيم'!$DP$12</f>
        <v>0</v>
      </c>
      <c r="I83" s="155"/>
      <c r="J83" s="32"/>
      <c r="K83" s="32">
        <f>'مصطفي عبدالفتاح'!$AH$36-(K252)-'[1]مصطفي عبدالفتاح'!$DP$12</f>
        <v>0</v>
      </c>
      <c r="M83" s="155"/>
      <c r="N83" s="32"/>
      <c r="O83" s="32">
        <f>'رامي حواس'!$AH$36-(O252)-'[1]رامي حواس'!$DP$12</f>
        <v>0</v>
      </c>
      <c r="Q83" s="155"/>
      <c r="R83" s="32"/>
      <c r="S83" s="32">
        <f>'محمد نبيه'!$AH$36-(S252)-'[1]محمد نبيه'!$DP$12</f>
        <v>0</v>
      </c>
      <c r="U83" s="155"/>
      <c r="V83" s="32"/>
      <c r="W83" s="32">
        <f>'تامر غالي'!$AH$36-(W252)-'[1]تامر غالي'!$DP$12</f>
        <v>0</v>
      </c>
      <c r="Y83" s="155"/>
      <c r="Z83" s="32"/>
      <c r="AA83" s="32">
        <f>اسلام!$AH$36-(AA252)-[1]اسلام!$DP$12</f>
        <v>0</v>
      </c>
      <c r="AC83" s="155"/>
      <c r="AD83" s="32"/>
      <c r="AE83" s="32">
        <f>زهران!$AH$36-(AE252)-[1]زهران!$DP$12</f>
        <v>0</v>
      </c>
      <c r="AG83" s="155"/>
      <c r="AH83" s="32"/>
      <c r="AI83" s="32">
        <f>'مندوب 2'!$AH$36-(AI252)-'[1]مندوب 2'!$DP$12</f>
        <v>0</v>
      </c>
      <c r="AK83" s="155"/>
      <c r="AL83" s="32"/>
      <c r="AM83" s="32">
        <f>'محمد التيه'!$AH$36-(AM252)-'[1]محمد التيه'!$DP$12</f>
        <v>0</v>
      </c>
      <c r="AO83" s="155"/>
      <c r="AP83" s="32"/>
      <c r="AQ83" s="32">
        <f>الشركة!$AH$36-(AQ252)-[1]الشركة!$DP$12</f>
        <v>0</v>
      </c>
    </row>
    <row r="84" spans="1:43" ht="15.75" thickBot="1" x14ac:dyDescent="0.3">
      <c r="A84" s="175"/>
      <c r="B84" s="176"/>
      <c r="C84" s="177"/>
      <c r="E84" s="175"/>
      <c r="F84" s="176"/>
      <c r="G84" s="177"/>
      <c r="I84" s="175"/>
      <c r="J84" s="176"/>
      <c r="K84" s="177"/>
      <c r="M84" s="175"/>
      <c r="N84" s="176"/>
      <c r="O84" s="177"/>
      <c r="Q84" s="175"/>
      <c r="R84" s="176"/>
      <c r="S84" s="177"/>
      <c r="U84" s="175"/>
      <c r="V84" s="176"/>
      <c r="W84" s="177"/>
      <c r="Y84" s="175"/>
      <c r="Z84" s="176"/>
      <c r="AA84" s="177"/>
      <c r="AC84" s="175"/>
      <c r="AD84" s="176"/>
      <c r="AE84" s="177"/>
      <c r="AG84" s="175"/>
      <c r="AH84" s="176"/>
      <c r="AI84" s="177"/>
      <c r="AK84" s="175"/>
      <c r="AL84" s="176"/>
      <c r="AM84" s="177"/>
      <c r="AO84" s="175"/>
      <c r="AP84" s="176"/>
      <c r="AQ84" s="177"/>
    </row>
    <row r="85" spans="1:43" ht="15.75" thickBot="1" x14ac:dyDescent="0.3">
      <c r="A85" s="189" t="s">
        <v>91</v>
      </c>
      <c r="B85" s="189"/>
      <c r="C85" s="189"/>
      <c r="E85" s="189" t="s">
        <v>91</v>
      </c>
      <c r="F85" s="189"/>
      <c r="G85" s="189"/>
      <c r="I85" s="189" t="s">
        <v>91</v>
      </c>
      <c r="J85" s="189"/>
      <c r="K85" s="189"/>
      <c r="M85" s="189" t="s">
        <v>91</v>
      </c>
      <c r="N85" s="189"/>
      <c r="O85" s="189"/>
      <c r="Q85" s="189" t="s">
        <v>91</v>
      </c>
      <c r="R85" s="189"/>
      <c r="S85" s="189"/>
      <c r="U85" s="189" t="s">
        <v>91</v>
      </c>
      <c r="V85" s="189"/>
      <c r="W85" s="189"/>
      <c r="Y85" s="189" t="s">
        <v>91</v>
      </c>
      <c r="Z85" s="189"/>
      <c r="AA85" s="189"/>
      <c r="AC85" s="189" t="s">
        <v>91</v>
      </c>
      <c r="AD85" s="189"/>
      <c r="AE85" s="189"/>
      <c r="AG85" s="189" t="s">
        <v>91</v>
      </c>
      <c r="AH85" s="189"/>
      <c r="AI85" s="189"/>
      <c r="AK85" s="189" t="s">
        <v>91</v>
      </c>
      <c r="AL85" s="189"/>
      <c r="AM85" s="189"/>
      <c r="AO85" s="189" t="s">
        <v>91</v>
      </c>
      <c r="AP85" s="189"/>
      <c r="AQ85" s="189"/>
    </row>
    <row r="86" spans="1:43" s="57" customFormat="1" ht="15.75" thickBot="1" x14ac:dyDescent="0.3">
      <c r="A86" s="178" t="s">
        <v>55</v>
      </c>
      <c r="B86" s="32">
        <f>'احمد شوقي'!$AI$36</f>
        <v>0</v>
      </c>
      <c r="C86" s="32">
        <f>'احمد شوقي'!$AJ$36</f>
        <v>0</v>
      </c>
      <c r="E86" s="178" t="s">
        <v>55</v>
      </c>
      <c r="F86" s="32">
        <f>'محمد ابراهيم'!$AI$36</f>
        <v>0</v>
      </c>
      <c r="G86" s="32">
        <f>'محمد ابراهيم'!$AJ$36</f>
        <v>0</v>
      </c>
      <c r="I86" s="178" t="s">
        <v>55</v>
      </c>
      <c r="J86" s="32">
        <f>'مصطفي عبدالفتاح'!$AI$36</f>
        <v>0</v>
      </c>
      <c r="K86" s="32">
        <f>'مصطفي عبدالفتاح'!$AJ$36</f>
        <v>0</v>
      </c>
      <c r="M86" s="178" t="s">
        <v>55</v>
      </c>
      <c r="N86" s="32">
        <f>'رامي حواس'!$AI$36</f>
        <v>0</v>
      </c>
      <c r="O86" s="32">
        <f>'رامي حواس'!$AJ$36</f>
        <v>0</v>
      </c>
      <c r="Q86" s="178" t="s">
        <v>55</v>
      </c>
      <c r="R86" s="32">
        <f>'محمد نبيه'!$AI$36</f>
        <v>0</v>
      </c>
      <c r="S86" s="32">
        <f>'محمد نبيه'!$AJ$36</f>
        <v>0</v>
      </c>
      <c r="U86" s="178" t="s">
        <v>55</v>
      </c>
      <c r="V86" s="32">
        <f>'تامر غالي'!$AI$36</f>
        <v>0</v>
      </c>
      <c r="W86" s="32">
        <f>'تامر غالي'!$AJ$36</f>
        <v>0</v>
      </c>
      <c r="Y86" s="178" t="s">
        <v>55</v>
      </c>
      <c r="Z86" s="32">
        <f>اسلام!$AI$36</f>
        <v>0</v>
      </c>
      <c r="AA86" s="32">
        <f>اسلام!$AJ$36</f>
        <v>0</v>
      </c>
      <c r="AC86" s="178" t="s">
        <v>55</v>
      </c>
      <c r="AD86" s="32">
        <f>زهران!$AI$36</f>
        <v>0</v>
      </c>
      <c r="AE86" s="32">
        <f>زهران!$AJ$36</f>
        <v>0</v>
      </c>
      <c r="AG86" s="178" t="s">
        <v>55</v>
      </c>
      <c r="AH86" s="32">
        <f>'مندوب 2'!$AI$36</f>
        <v>0</v>
      </c>
      <c r="AI86" s="32">
        <f>'مندوب 2'!$AJ$36</f>
        <v>0</v>
      </c>
      <c r="AK86" s="178" t="s">
        <v>55</v>
      </c>
      <c r="AL86" s="32">
        <f>'محمد التيه'!$AI$36</f>
        <v>0</v>
      </c>
      <c r="AM86" s="32">
        <f>'محمد التيه'!$AJ$36</f>
        <v>0</v>
      </c>
      <c r="AO86" s="178" t="s">
        <v>55</v>
      </c>
      <c r="AP86" s="32">
        <f>الشركة!$AI$36</f>
        <v>0</v>
      </c>
      <c r="AQ86" s="32">
        <f>الشركة!$AJ$36</f>
        <v>0</v>
      </c>
    </row>
    <row r="87" spans="1:43" s="57" customFormat="1" ht="15.75" thickBot="1" x14ac:dyDescent="0.3">
      <c r="A87" s="179"/>
      <c r="B87" s="32">
        <f>((C86*6)+B86)-(B257)-'[1]احمد شوقي'!$DO$14</f>
        <v>0</v>
      </c>
      <c r="C87" s="32"/>
      <c r="E87" s="179"/>
      <c r="F87" s="32">
        <f>((G86*6)+F86)-(F257)-'[1]محمد ابراهيم'!$DO$14</f>
        <v>0</v>
      </c>
      <c r="G87" s="32"/>
      <c r="I87" s="179"/>
      <c r="J87" s="32">
        <f>((K86*6)+J86)-(J257)-'[1]مصطفي عبدالفتاح'!$DO$14</f>
        <v>0</v>
      </c>
      <c r="K87" s="32"/>
      <c r="M87" s="179"/>
      <c r="N87" s="32">
        <f>((O86*6)+N86)-(N257)-'[1]رامي حواس'!$DO$14</f>
        <v>0</v>
      </c>
      <c r="O87" s="32"/>
      <c r="Q87" s="179"/>
      <c r="R87" s="32">
        <f>((S86*6)+R86)-(R257)-'[1]محمد نبيه'!$DO$14</f>
        <v>0</v>
      </c>
      <c r="S87" s="32"/>
      <c r="U87" s="179"/>
      <c r="V87" s="32">
        <f>((W86*6)+V86)-(V257)-'[1]تامر غالي'!$DO$14</f>
        <v>0</v>
      </c>
      <c r="W87" s="32"/>
      <c r="Y87" s="179"/>
      <c r="Z87" s="32">
        <f>((AA86*6)+Z86)-(Z257)-[1]اسلام!$DO$14</f>
        <v>0</v>
      </c>
      <c r="AA87" s="32"/>
      <c r="AC87" s="179"/>
      <c r="AD87" s="32">
        <f>((AE86*6)+AD86)-(AD257)-[1]زهران!$DO$14</f>
        <v>0</v>
      </c>
      <c r="AE87" s="32"/>
      <c r="AG87" s="179"/>
      <c r="AH87" s="32">
        <f>((AI86*6)+AH86)-(AH257)-'[1]مندوب 2'!$DO$14</f>
        <v>0</v>
      </c>
      <c r="AI87" s="32"/>
      <c r="AK87" s="179"/>
      <c r="AL87" s="32">
        <f>((AM86*6)+AL86)-(AL257)-'[1]محمد التيه'!$DO$14</f>
        <v>0</v>
      </c>
      <c r="AM87" s="32"/>
      <c r="AO87" s="179"/>
      <c r="AP87" s="32">
        <f>((AQ86*6)+AP86)-(AP257)-[1]الشركة!$DO$14</f>
        <v>0</v>
      </c>
      <c r="AQ87" s="32"/>
    </row>
    <row r="88" spans="1:43" s="57" customFormat="1" ht="15.75" thickBot="1" x14ac:dyDescent="0.3">
      <c r="A88" s="180"/>
      <c r="B88" s="32">
        <f>MOD(B87,6)</f>
        <v>0</v>
      </c>
      <c r="C88" s="32">
        <f>((B87-B88)/6)-C257-'[1]احمد شوقي'!$DP$14</f>
        <v>0</v>
      </c>
      <c r="E88" s="180"/>
      <c r="F88" s="32">
        <f>MOD(F87,6)</f>
        <v>0</v>
      </c>
      <c r="G88" s="32">
        <f>((F87-F88)/6)-G257-'[1]محمد ابراهيم'!$DP$14</f>
        <v>0</v>
      </c>
      <c r="I88" s="180"/>
      <c r="J88" s="32">
        <f>MOD(J87,6)</f>
        <v>0</v>
      </c>
      <c r="K88" s="32">
        <f>((J87-J88)/6)-K257-'[1]مصطفي عبدالفتاح'!$DP$14</f>
        <v>0</v>
      </c>
      <c r="M88" s="180"/>
      <c r="N88" s="32">
        <f>MOD(N87,6)</f>
        <v>0</v>
      </c>
      <c r="O88" s="32">
        <f>((N87-N88)/6)-O257-'[1]رامي حواس'!$DP$14</f>
        <v>0</v>
      </c>
      <c r="Q88" s="180"/>
      <c r="R88" s="32">
        <f>MOD(R87,6)</f>
        <v>0</v>
      </c>
      <c r="S88" s="32">
        <f>((R87-R88)/6)-S257-'[1]محمد نبيه'!$DP$14</f>
        <v>0</v>
      </c>
      <c r="U88" s="180"/>
      <c r="V88" s="32">
        <f>MOD(V87,6)</f>
        <v>0</v>
      </c>
      <c r="W88" s="32">
        <f>((V87-V88)/6)-W257-'[1]تامر غالي'!$DP$14</f>
        <v>0</v>
      </c>
      <c r="Y88" s="180"/>
      <c r="Z88" s="32">
        <f>MOD(Z87,6)</f>
        <v>0</v>
      </c>
      <c r="AA88" s="32">
        <f>((Z87-Z88)/6)-AA257-[1]اسلام!$DP$14</f>
        <v>0</v>
      </c>
      <c r="AC88" s="180"/>
      <c r="AD88" s="32">
        <f>MOD(AD87,6)</f>
        <v>0</v>
      </c>
      <c r="AE88" s="32">
        <f>((AD87-AD88)/6)-AE257-[1]زهران!$DP$14</f>
        <v>0</v>
      </c>
      <c r="AG88" s="180"/>
      <c r="AH88" s="32">
        <f>MOD(AH87,6)</f>
        <v>0</v>
      </c>
      <c r="AI88" s="32">
        <f>((AH87-AH88)/6)-AI257-'[1]مندوب 2'!$DP$14</f>
        <v>0</v>
      </c>
      <c r="AK88" s="180"/>
      <c r="AL88" s="32">
        <f>MOD(AL87,6)</f>
        <v>0</v>
      </c>
      <c r="AM88" s="32">
        <f>((AL87-AL88)/6)-AM257-'[1]محمد التيه'!$DP$14</f>
        <v>0</v>
      </c>
      <c r="AO88" s="180"/>
      <c r="AP88" s="32">
        <f>MOD(AP87,6)</f>
        <v>0</v>
      </c>
      <c r="AQ88" s="32">
        <f>((AP87-AP88)/6)-AQ257-[1]الشركة!$DP$14</f>
        <v>0</v>
      </c>
    </row>
    <row r="89" spans="1:43" s="57" customFormat="1" ht="15.75" thickBot="1" x14ac:dyDescent="0.3">
      <c r="A89" s="181"/>
      <c r="B89" s="182"/>
      <c r="C89" s="183"/>
      <c r="E89" s="181"/>
      <c r="F89" s="182"/>
      <c r="G89" s="183"/>
      <c r="I89" s="181"/>
      <c r="J89" s="182"/>
      <c r="K89" s="183"/>
      <c r="M89" s="181"/>
      <c r="N89" s="182"/>
      <c r="O89" s="183"/>
      <c r="Q89" s="181"/>
      <c r="R89" s="182"/>
      <c r="S89" s="183"/>
      <c r="U89" s="181"/>
      <c r="V89" s="182"/>
      <c r="W89" s="183"/>
      <c r="Y89" s="181"/>
      <c r="Z89" s="182"/>
      <c r="AA89" s="183"/>
      <c r="AC89" s="181"/>
      <c r="AD89" s="182"/>
      <c r="AE89" s="183"/>
      <c r="AG89" s="181"/>
      <c r="AH89" s="182"/>
      <c r="AI89" s="183"/>
      <c r="AK89" s="181"/>
      <c r="AL89" s="182"/>
      <c r="AM89" s="183"/>
      <c r="AO89" s="181"/>
      <c r="AP89" s="182"/>
      <c r="AQ89" s="183"/>
    </row>
    <row r="90" spans="1:43" ht="15.75" thickBot="1" x14ac:dyDescent="0.3">
      <c r="A90" s="153" t="s">
        <v>11</v>
      </c>
      <c r="B90" s="32">
        <f>'احمد شوقي'!$AK$36</f>
        <v>0</v>
      </c>
      <c r="C90" s="32">
        <f>'احمد شوقي'!$AL$36</f>
        <v>0</v>
      </c>
      <c r="E90" s="153" t="s">
        <v>11</v>
      </c>
      <c r="F90" s="32">
        <f>'محمد ابراهيم'!$AK$36</f>
        <v>0</v>
      </c>
      <c r="G90" s="32">
        <f>'محمد ابراهيم'!$AL$36</f>
        <v>0</v>
      </c>
      <c r="I90" s="153" t="s">
        <v>11</v>
      </c>
      <c r="J90" s="32">
        <f>'مصطفي عبدالفتاح'!$AK$36</f>
        <v>0</v>
      </c>
      <c r="K90" s="32">
        <f>'مصطفي عبدالفتاح'!$AL$36</f>
        <v>0</v>
      </c>
      <c r="M90" s="153" t="s">
        <v>11</v>
      </c>
      <c r="N90" s="32">
        <f>'رامي حواس'!$AK$36</f>
        <v>0</v>
      </c>
      <c r="O90" s="32">
        <f>'رامي حواس'!$AL$36</f>
        <v>0</v>
      </c>
      <c r="Q90" s="153" t="s">
        <v>11</v>
      </c>
      <c r="R90" s="32">
        <f>'محمد نبيه'!$AK$36</f>
        <v>0</v>
      </c>
      <c r="S90" s="32">
        <f>'محمد نبيه'!$AL$36</f>
        <v>0</v>
      </c>
      <c r="U90" s="153" t="s">
        <v>11</v>
      </c>
      <c r="V90" s="32">
        <f>'تامر غالي'!$AK$36</f>
        <v>0</v>
      </c>
      <c r="W90" s="32">
        <f>'تامر غالي'!$AL$36</f>
        <v>1</v>
      </c>
      <c r="Y90" s="153" t="s">
        <v>11</v>
      </c>
      <c r="Z90" s="32">
        <f>اسلام!$AK$36</f>
        <v>0</v>
      </c>
      <c r="AA90" s="32">
        <f>اسلام!$AL$36</f>
        <v>0</v>
      </c>
      <c r="AC90" s="153" t="s">
        <v>11</v>
      </c>
      <c r="AD90" s="32">
        <f>زهران!$AK$36</f>
        <v>0</v>
      </c>
      <c r="AE90" s="32">
        <f>زهران!$AL$36</f>
        <v>0</v>
      </c>
      <c r="AG90" s="153" t="s">
        <v>11</v>
      </c>
      <c r="AH90" s="32">
        <f>'مندوب 2'!$AK$36</f>
        <v>0</v>
      </c>
      <c r="AI90" s="32">
        <f>'مندوب 2'!$AL$36</f>
        <v>0</v>
      </c>
      <c r="AK90" s="153" t="s">
        <v>11</v>
      </c>
      <c r="AL90" s="32">
        <f>'محمد التيه'!$AK$36</f>
        <v>0</v>
      </c>
      <c r="AM90" s="32">
        <f>'محمد التيه'!$AL$36</f>
        <v>0</v>
      </c>
      <c r="AO90" s="153" t="s">
        <v>11</v>
      </c>
      <c r="AP90" s="32">
        <f>الشركة!$AK$36</f>
        <v>0</v>
      </c>
      <c r="AQ90" s="32">
        <f>الشركة!$AL$36</f>
        <v>0</v>
      </c>
    </row>
    <row r="91" spans="1:43" ht="15.75" thickBot="1" x14ac:dyDescent="0.3">
      <c r="A91" s="154"/>
      <c r="B91" s="32">
        <f>((C90*4)+B90)-B261-'[1]احمد شوقي'!$DO$15</f>
        <v>0</v>
      </c>
      <c r="C91" s="32"/>
      <c r="E91" s="154"/>
      <c r="F91" s="32">
        <f>((G90*4)+F90)-F261-'[1]محمد ابراهيم'!$DO$15</f>
        <v>0</v>
      </c>
      <c r="G91" s="32"/>
      <c r="I91" s="154"/>
      <c r="J91" s="32">
        <f>((K90*4)+J90)-J261-'[1]مصطفي عبدالفتاح'!$DO$15</f>
        <v>0</v>
      </c>
      <c r="K91" s="32"/>
      <c r="M91" s="154"/>
      <c r="N91" s="32">
        <f>((O90*4)+N90)-N261-'[1]رامي حواس'!$DO$15</f>
        <v>0</v>
      </c>
      <c r="O91" s="32"/>
      <c r="Q91" s="154"/>
      <c r="R91" s="32">
        <f>((S90*4)+R90)-R261-'[1]محمد نبيه'!$DO$15</f>
        <v>0</v>
      </c>
      <c r="S91" s="32"/>
      <c r="U91" s="154"/>
      <c r="V91" s="32">
        <f>((W90*4)+V90)-V261-'[1]تامر غالي'!$DO$15</f>
        <v>4</v>
      </c>
      <c r="W91" s="32"/>
      <c r="Y91" s="154"/>
      <c r="Z91" s="32">
        <f>((AA90*4)+Z90)-Z261-[1]اسلام!$DO$15</f>
        <v>0</v>
      </c>
      <c r="AA91" s="32"/>
      <c r="AC91" s="154"/>
      <c r="AD91" s="32">
        <f>((AE90*4)+AD90)-AD261-[1]زهران!$DO$15</f>
        <v>0</v>
      </c>
      <c r="AE91" s="32"/>
      <c r="AG91" s="154"/>
      <c r="AH91" s="32">
        <f>((AI90*4)+AH90)-AH261-'[1]مندوب 2'!$DO$15</f>
        <v>0</v>
      </c>
      <c r="AI91" s="32"/>
      <c r="AK91" s="154"/>
      <c r="AL91" s="32">
        <f>((AM90*4)+AL90)-AL261-'[1]محمد التيه'!$DO$15</f>
        <v>0</v>
      </c>
      <c r="AM91" s="32"/>
      <c r="AO91" s="154"/>
      <c r="AP91" s="32">
        <f>((AQ90*4)+AP90)-AP261-[1]الشركة!$DO$15</f>
        <v>0</v>
      </c>
      <c r="AQ91" s="32"/>
    </row>
    <row r="92" spans="1:43" ht="15.75" thickBot="1" x14ac:dyDescent="0.3">
      <c r="A92" s="155"/>
      <c r="B92" s="32">
        <f>MOD(B91,4)</f>
        <v>0</v>
      </c>
      <c r="C92" s="32">
        <f>((B91-B92)/4)-C261-'[1]احمد شوقي'!$DP$15</f>
        <v>0</v>
      </c>
      <c r="E92" s="155"/>
      <c r="F92" s="32">
        <f>MOD(F91,4)</f>
        <v>0</v>
      </c>
      <c r="G92" s="32">
        <f>((F91-F92)/4)-G261-'[1]محمد ابراهيم'!$DP$15</f>
        <v>0</v>
      </c>
      <c r="I92" s="155"/>
      <c r="J92" s="32">
        <f>MOD(J91,4)</f>
        <v>0</v>
      </c>
      <c r="K92" s="32">
        <f>((J91-J92)/4)-K261-'[1]مصطفي عبدالفتاح'!$DP$15</f>
        <v>0</v>
      </c>
      <c r="M92" s="155"/>
      <c r="N92" s="32">
        <f>MOD(N91,4)</f>
        <v>0</v>
      </c>
      <c r="O92" s="32">
        <f>((N91-N92)/4)-O261-'[1]رامي حواس'!$DP$15</f>
        <v>0</v>
      </c>
      <c r="Q92" s="155"/>
      <c r="R92" s="32">
        <f>MOD(R91,4)</f>
        <v>0</v>
      </c>
      <c r="S92" s="32">
        <f>((R91-R92)/4)-S261-'[1]محمد نبيه'!$DP$15</f>
        <v>0</v>
      </c>
      <c r="U92" s="155"/>
      <c r="V92" s="32">
        <f>MOD(V91,4)</f>
        <v>0</v>
      </c>
      <c r="W92" s="32">
        <f>((V91-V92)/4)-W261-'[1]تامر غالي'!$DP$15</f>
        <v>0</v>
      </c>
      <c r="Y92" s="155"/>
      <c r="Z92" s="32">
        <f>MOD(Z91,4)</f>
        <v>0</v>
      </c>
      <c r="AA92" s="32">
        <f>((Z91-Z92)/4)-AA261-[1]اسلام!$DP$15</f>
        <v>0</v>
      </c>
      <c r="AC92" s="155"/>
      <c r="AD92" s="32">
        <f>MOD(AD91,4)</f>
        <v>0</v>
      </c>
      <c r="AE92" s="32">
        <f>((AD91-AD92)/4)-AE261-[1]زهران!$DP$15</f>
        <v>0</v>
      </c>
      <c r="AG92" s="155"/>
      <c r="AH92" s="32">
        <f>MOD(AH91,4)</f>
        <v>0</v>
      </c>
      <c r="AI92" s="32">
        <f>((AH91-AH92)/4)-AI261-'[1]مندوب 2'!$DP$15</f>
        <v>0</v>
      </c>
      <c r="AK92" s="155"/>
      <c r="AL92" s="32">
        <f>MOD(AL91,4)</f>
        <v>0</v>
      </c>
      <c r="AM92" s="32">
        <f>((AL91-AL92)/4)-AM261-'[1]محمد التيه'!$DP$15</f>
        <v>0</v>
      </c>
      <c r="AO92" s="155"/>
      <c r="AP92" s="32">
        <f>MOD(AP91,4)</f>
        <v>0</v>
      </c>
      <c r="AQ92" s="32">
        <f>((AP91-AP92)/4)-AQ261-[1]الشركة!$DP$15</f>
        <v>0</v>
      </c>
    </row>
    <row r="93" spans="1:43" ht="15.75" thickBot="1" x14ac:dyDescent="0.3">
      <c r="A93" s="175"/>
      <c r="B93" s="176"/>
      <c r="C93" s="177"/>
      <c r="E93" s="175"/>
      <c r="F93" s="176"/>
      <c r="G93" s="177"/>
      <c r="I93" s="175"/>
      <c r="J93" s="176"/>
      <c r="K93" s="177"/>
      <c r="M93" s="175"/>
      <c r="N93" s="176"/>
      <c r="O93" s="177"/>
      <c r="Q93" s="175"/>
      <c r="R93" s="176"/>
      <c r="S93" s="177"/>
      <c r="U93" s="175"/>
      <c r="V93" s="176"/>
      <c r="W93" s="177"/>
      <c r="Y93" s="175"/>
      <c r="Z93" s="176"/>
      <c r="AA93" s="177"/>
      <c r="AC93" s="175"/>
      <c r="AD93" s="176"/>
      <c r="AE93" s="177"/>
      <c r="AG93" s="175"/>
      <c r="AH93" s="176"/>
      <c r="AI93" s="177"/>
      <c r="AK93" s="175"/>
      <c r="AL93" s="176"/>
      <c r="AM93" s="177"/>
      <c r="AO93" s="175"/>
      <c r="AP93" s="176"/>
      <c r="AQ93" s="177"/>
    </row>
    <row r="94" spans="1:43" ht="15.75" thickBot="1" x14ac:dyDescent="0.3">
      <c r="A94" s="153" t="s">
        <v>12</v>
      </c>
      <c r="B94" s="32">
        <f>'احمد شوقي'!$AM$36</f>
        <v>0</v>
      </c>
      <c r="C94" s="32">
        <f>'احمد شوقي'!$AN$36</f>
        <v>0</v>
      </c>
      <c r="E94" s="153" t="s">
        <v>12</v>
      </c>
      <c r="F94" s="32">
        <f>'محمد ابراهيم'!$AM$36</f>
        <v>0</v>
      </c>
      <c r="G94" s="32">
        <f>'محمد ابراهيم'!$AN$36</f>
        <v>0</v>
      </c>
      <c r="I94" s="153" t="s">
        <v>12</v>
      </c>
      <c r="J94" s="32">
        <f>'مصطفي عبدالفتاح'!$AM$36</f>
        <v>0</v>
      </c>
      <c r="K94" s="32">
        <f>'مصطفي عبدالفتاح'!$AN$36</f>
        <v>0</v>
      </c>
      <c r="M94" s="153" t="s">
        <v>12</v>
      </c>
      <c r="N94" s="32">
        <f>'رامي حواس'!$AM$36</f>
        <v>0</v>
      </c>
      <c r="O94" s="32">
        <f>'رامي حواس'!$AN$36</f>
        <v>0</v>
      </c>
      <c r="Q94" s="153" t="s">
        <v>12</v>
      </c>
      <c r="R94" s="32">
        <f>'محمد نبيه'!$AM$36</f>
        <v>0</v>
      </c>
      <c r="S94" s="32">
        <f>'محمد نبيه'!$AN$36</f>
        <v>0</v>
      </c>
      <c r="U94" s="153" t="s">
        <v>12</v>
      </c>
      <c r="V94" s="32">
        <f>'تامر غالي'!$AM$36</f>
        <v>0</v>
      </c>
      <c r="W94" s="32">
        <f>'تامر غالي'!$AN$36</f>
        <v>0</v>
      </c>
      <c r="Y94" s="153" t="s">
        <v>12</v>
      </c>
      <c r="Z94" s="32">
        <f>اسلام!$AM$36</f>
        <v>0</v>
      </c>
      <c r="AA94" s="32">
        <f>اسلام!$AN$36</f>
        <v>0</v>
      </c>
      <c r="AC94" s="153" t="s">
        <v>12</v>
      </c>
      <c r="AD94" s="32">
        <f>زهران!$AM$36</f>
        <v>0</v>
      </c>
      <c r="AE94" s="32">
        <f>زهران!$AN$36</f>
        <v>0</v>
      </c>
      <c r="AG94" s="153" t="s">
        <v>12</v>
      </c>
      <c r="AH94" s="32">
        <f>'مندوب 2'!$AM$36</f>
        <v>0</v>
      </c>
      <c r="AI94" s="32">
        <f>'مندوب 2'!$AN$36</f>
        <v>0</v>
      </c>
      <c r="AK94" s="153" t="s">
        <v>12</v>
      </c>
      <c r="AL94" s="32">
        <f>'محمد التيه'!$AM$36</f>
        <v>0</v>
      </c>
      <c r="AM94" s="32">
        <f>'محمد التيه'!$AN$36</f>
        <v>0</v>
      </c>
      <c r="AO94" s="153" t="s">
        <v>12</v>
      </c>
      <c r="AP94" s="32">
        <f>الشركة!$AM$36</f>
        <v>0</v>
      </c>
      <c r="AQ94" s="32">
        <f>الشركة!$AN$36</f>
        <v>0</v>
      </c>
    </row>
    <row r="95" spans="1:43" ht="15.75" thickBot="1" x14ac:dyDescent="0.3">
      <c r="A95" s="154"/>
      <c r="B95" s="32">
        <f>((C94*4)+B94)-B265-'[1]احمد شوقي'!$DO$16</f>
        <v>0</v>
      </c>
      <c r="C95" s="32"/>
      <c r="E95" s="154"/>
      <c r="F95" s="32">
        <f>((G94*4)+F94)-F265-'[1]محمد ابراهيم'!$DO$16</f>
        <v>0</v>
      </c>
      <c r="G95" s="32"/>
      <c r="I95" s="154"/>
      <c r="J95" s="32">
        <f>((K94*4)+J94)-J265-'[1]مصطفي عبدالفتاح'!$DO$16</f>
        <v>0</v>
      </c>
      <c r="K95" s="32"/>
      <c r="M95" s="154"/>
      <c r="N95" s="32">
        <f>((O94*4)+N94)-N265-'[1]رامي حواس'!$DO$16</f>
        <v>0</v>
      </c>
      <c r="O95" s="32"/>
      <c r="Q95" s="154"/>
      <c r="R95" s="32">
        <f>((S94*4)+R94)-R265-'[1]محمد نبيه'!$DO$16</f>
        <v>0</v>
      </c>
      <c r="S95" s="32"/>
      <c r="U95" s="154"/>
      <c r="V95" s="32">
        <f>((W94*4)+V94)-V265-'[1]تامر غالي'!$DO$16</f>
        <v>0</v>
      </c>
      <c r="W95" s="32"/>
      <c r="Y95" s="154"/>
      <c r="Z95" s="32">
        <f>((AA94*4)+Z94)-Z265-[1]اسلام!$DO$16</f>
        <v>0</v>
      </c>
      <c r="AA95" s="32"/>
      <c r="AC95" s="154"/>
      <c r="AD95" s="32">
        <f>((AE94*4)+AD94)-AD265-[1]زهران!$DO$16</f>
        <v>0</v>
      </c>
      <c r="AE95" s="32"/>
      <c r="AG95" s="154"/>
      <c r="AH95" s="32">
        <f>((AI94*4)+AH94)-AH265-'[1]مندوب 2'!$DO$16</f>
        <v>0</v>
      </c>
      <c r="AI95" s="32"/>
      <c r="AK95" s="154"/>
      <c r="AL95" s="32">
        <f>((AM94*4)+AL94)-AL265-'[1]محمد التيه'!$DO$16</f>
        <v>0</v>
      </c>
      <c r="AM95" s="32"/>
      <c r="AO95" s="154"/>
      <c r="AP95" s="32">
        <f>((AQ94*4)+AP94)-AP265-[1]الشركة!$DO$16</f>
        <v>0</v>
      </c>
      <c r="AQ95" s="32"/>
    </row>
    <row r="96" spans="1:43" ht="15.75" thickBot="1" x14ac:dyDescent="0.3">
      <c r="A96" s="155"/>
      <c r="B96" s="32">
        <f>MOD(B95,4)</f>
        <v>0</v>
      </c>
      <c r="C96" s="32">
        <f>((B95-B96)/4)-(C265)-'[1]احمد شوقي'!$DP$16</f>
        <v>0</v>
      </c>
      <c r="E96" s="155"/>
      <c r="F96" s="32">
        <f>MOD(F95,4)</f>
        <v>0</v>
      </c>
      <c r="G96" s="32">
        <f>((F95-F96)/4)-(G265)-'[1]محمد ابراهيم'!$DP$16</f>
        <v>0</v>
      </c>
      <c r="I96" s="155"/>
      <c r="J96" s="32">
        <f>MOD(J95,4)</f>
        <v>0</v>
      </c>
      <c r="K96" s="32">
        <f>((J95-J96)/4)-(K265)-'[1]مصطفي عبدالفتاح'!$DP$16</f>
        <v>0</v>
      </c>
      <c r="M96" s="155"/>
      <c r="N96" s="32">
        <f>MOD(N95,4)</f>
        <v>0</v>
      </c>
      <c r="O96" s="32">
        <f>((N95-N96)/4)-(O265)-'[1]رامي حواس'!$DP$16</f>
        <v>0</v>
      </c>
      <c r="Q96" s="155"/>
      <c r="R96" s="32">
        <f>MOD(R95,4)</f>
        <v>0</v>
      </c>
      <c r="S96" s="32">
        <f>((R95-R96)/4)-(S265)-'[1]محمد نبيه'!$DP$16</f>
        <v>0</v>
      </c>
      <c r="U96" s="155"/>
      <c r="V96" s="32">
        <f>MOD(V95,4)</f>
        <v>0</v>
      </c>
      <c r="W96" s="32">
        <f>((V95-V96)/4)-(W265)-'[1]تامر غالي'!$DP$16</f>
        <v>0</v>
      </c>
      <c r="Y96" s="155"/>
      <c r="Z96" s="32">
        <f>MOD(Z95,4)</f>
        <v>0</v>
      </c>
      <c r="AA96" s="32">
        <f>((Z95-Z96)/4)-(AA265)-[1]اسلام!$DP$16</f>
        <v>0</v>
      </c>
      <c r="AC96" s="155"/>
      <c r="AD96" s="32">
        <f>MOD(AD95,4)</f>
        <v>0</v>
      </c>
      <c r="AE96" s="32">
        <f>((AD95-AD96)/4)-(AE265)-[1]زهران!$DP$16</f>
        <v>0</v>
      </c>
      <c r="AG96" s="155"/>
      <c r="AH96" s="32">
        <f>MOD(AH95,4)</f>
        <v>0</v>
      </c>
      <c r="AI96" s="32">
        <f>((AH95-AH96)/4)-(AI265)-'[1]مندوب 2'!$DP$16</f>
        <v>0</v>
      </c>
      <c r="AK96" s="155"/>
      <c r="AL96" s="32">
        <f>MOD(AL95,4)</f>
        <v>0</v>
      </c>
      <c r="AM96" s="32">
        <f>((AL95-AL96)/4)-(AM265)-'[1]محمد التيه'!$DP$16</f>
        <v>0</v>
      </c>
      <c r="AO96" s="155"/>
      <c r="AP96" s="32">
        <f>MOD(AP95,4)</f>
        <v>0</v>
      </c>
      <c r="AQ96" s="32">
        <f>((AP95-AP96)/4)-(AQ265)-[1]الشركة!$DP$16</f>
        <v>0</v>
      </c>
    </row>
    <row r="97" spans="1:43" ht="15.75" thickBot="1" x14ac:dyDescent="0.3">
      <c r="A97" s="175"/>
      <c r="B97" s="176"/>
      <c r="C97" s="177"/>
      <c r="E97" s="175"/>
      <c r="F97" s="176"/>
      <c r="G97" s="177"/>
      <c r="I97" s="175"/>
      <c r="J97" s="176"/>
      <c r="K97" s="177"/>
      <c r="M97" s="175"/>
      <c r="N97" s="176"/>
      <c r="O97" s="177"/>
      <c r="Q97" s="175"/>
      <c r="R97" s="176"/>
      <c r="S97" s="177"/>
      <c r="U97" s="175"/>
      <c r="V97" s="176"/>
      <c r="W97" s="177"/>
      <c r="Y97" s="175"/>
      <c r="Z97" s="176"/>
      <c r="AA97" s="177"/>
      <c r="AC97" s="175"/>
      <c r="AD97" s="176"/>
      <c r="AE97" s="177"/>
      <c r="AG97" s="175"/>
      <c r="AH97" s="176"/>
      <c r="AI97" s="177"/>
      <c r="AK97" s="175"/>
      <c r="AL97" s="176"/>
      <c r="AM97" s="177"/>
      <c r="AO97" s="175"/>
      <c r="AP97" s="176"/>
      <c r="AQ97" s="177"/>
    </row>
    <row r="98" spans="1:43" x14ac:dyDescent="0.25">
      <c r="A98" s="188" t="s">
        <v>56</v>
      </c>
      <c r="B98" s="59"/>
      <c r="C98" s="59"/>
      <c r="E98" s="188" t="s">
        <v>56</v>
      </c>
      <c r="F98" s="59"/>
      <c r="G98" s="59"/>
      <c r="I98" s="188" t="s">
        <v>56</v>
      </c>
      <c r="J98" s="59"/>
      <c r="K98" s="59"/>
      <c r="M98" s="188" t="s">
        <v>56</v>
      </c>
      <c r="N98" s="59"/>
      <c r="O98" s="59"/>
      <c r="Q98" s="188" t="s">
        <v>56</v>
      </c>
      <c r="R98" s="59"/>
      <c r="S98" s="59"/>
      <c r="U98" s="188" t="s">
        <v>56</v>
      </c>
      <c r="V98" s="59"/>
      <c r="W98" s="59"/>
      <c r="Y98" s="188" t="s">
        <v>56</v>
      </c>
      <c r="Z98" s="59"/>
      <c r="AA98" s="59"/>
      <c r="AC98" s="188" t="s">
        <v>56</v>
      </c>
      <c r="AD98" s="59"/>
      <c r="AE98" s="59"/>
      <c r="AG98" s="188" t="s">
        <v>56</v>
      </c>
      <c r="AH98" s="59"/>
      <c r="AI98" s="59"/>
      <c r="AK98" s="188" t="s">
        <v>56</v>
      </c>
      <c r="AL98" s="59"/>
      <c r="AM98" s="59"/>
      <c r="AO98" s="188" t="s">
        <v>56</v>
      </c>
      <c r="AP98" s="59"/>
      <c r="AQ98" s="59"/>
    </row>
    <row r="99" spans="1:43" x14ac:dyDescent="0.25">
      <c r="A99" s="160"/>
      <c r="B99" s="59"/>
      <c r="C99" s="59"/>
      <c r="E99" s="160"/>
      <c r="F99" s="59"/>
      <c r="G99" s="59"/>
      <c r="I99" s="160"/>
      <c r="J99" s="59"/>
      <c r="K99" s="59"/>
      <c r="M99" s="160"/>
      <c r="N99" s="59"/>
      <c r="O99" s="59"/>
      <c r="Q99" s="160"/>
      <c r="R99" s="59"/>
      <c r="S99" s="59"/>
      <c r="U99" s="160"/>
      <c r="V99" s="59"/>
      <c r="W99" s="59"/>
      <c r="Y99" s="160"/>
      <c r="Z99" s="59"/>
      <c r="AA99" s="59"/>
      <c r="AC99" s="160"/>
      <c r="AD99" s="59"/>
      <c r="AE99" s="59"/>
      <c r="AG99" s="160"/>
      <c r="AH99" s="59"/>
      <c r="AI99" s="59"/>
      <c r="AK99" s="160"/>
      <c r="AL99" s="59"/>
      <c r="AM99" s="59"/>
      <c r="AO99" s="160"/>
      <c r="AP99" s="59"/>
      <c r="AQ99" s="59"/>
    </row>
    <row r="100" spans="1:43" x14ac:dyDescent="0.25">
      <c r="A100" s="162"/>
      <c r="B100" s="59"/>
      <c r="C100" s="59">
        <f>'احمد شوقي'!$AO$36-(C269)-'[1]احمد شوقي'!$DP$17</f>
        <v>0</v>
      </c>
      <c r="E100" s="162"/>
      <c r="F100" s="59"/>
      <c r="G100" s="59">
        <f>'محمد ابراهيم'!$AO$36-(G269)-'[1]محمد ابراهيم'!$DP$17</f>
        <v>0</v>
      </c>
      <c r="I100" s="162"/>
      <c r="J100" s="59"/>
      <c r="K100" s="59">
        <f>'مصطفي عبدالفتاح'!$AO$36-(K269)-'[1]مصطفي عبدالفتاح'!$DP$17</f>
        <v>0</v>
      </c>
      <c r="M100" s="162"/>
      <c r="N100" s="59"/>
      <c r="O100" s="59">
        <f>'رامي حواس'!$AO$36-(O269)-'[1]رامي حواس'!$DP$17</f>
        <v>0</v>
      </c>
      <c r="Q100" s="162"/>
      <c r="R100" s="59"/>
      <c r="S100" s="59">
        <f>'محمد نبيه'!$AO$36-(S269)-'[1]محمد نبيه'!$DP$17</f>
        <v>0</v>
      </c>
      <c r="U100" s="162"/>
      <c r="V100" s="59"/>
      <c r="W100" s="59">
        <f>'تامر غالي'!$AO$36-(W269)-'[1]تامر غالي'!$DP$17</f>
        <v>0</v>
      </c>
      <c r="Y100" s="162"/>
      <c r="Z100" s="59"/>
      <c r="AA100" s="59">
        <f>اسلام!$AO$36-(AA269)-[1]اسلام!$DP$17</f>
        <v>0</v>
      </c>
      <c r="AC100" s="162"/>
      <c r="AD100" s="59"/>
      <c r="AE100" s="59">
        <f>زهران!$AO$36-(AE269)-[1]زهران!$DP$17</f>
        <v>0</v>
      </c>
      <c r="AG100" s="162"/>
      <c r="AH100" s="59"/>
      <c r="AI100" s="59">
        <f>'مندوب 2'!$AO$36-(AI269)-'[1]مندوب 2'!$DP$17</f>
        <v>0</v>
      </c>
      <c r="AK100" s="162"/>
      <c r="AL100" s="59"/>
      <c r="AM100" s="59">
        <f>'محمد التيه'!$AO$36-(AM269)-'[1]محمد التيه'!$DP$17</f>
        <v>0</v>
      </c>
      <c r="AO100" s="162"/>
      <c r="AP100" s="59"/>
      <c r="AQ100" s="59">
        <f>الشركة!$AO$36-(AQ269)-[1]الشركة!$DP$17</f>
        <v>0</v>
      </c>
    </row>
    <row r="101" spans="1:43" ht="15.75" thickBot="1" x14ac:dyDescent="0.3">
      <c r="A101" s="184"/>
      <c r="B101" s="185"/>
      <c r="C101" s="186"/>
      <c r="E101" s="184"/>
      <c r="F101" s="185"/>
      <c r="G101" s="186"/>
      <c r="I101" s="184"/>
      <c r="J101" s="185"/>
      <c r="K101" s="186"/>
      <c r="M101" s="184"/>
      <c r="N101" s="185"/>
      <c r="O101" s="186"/>
      <c r="Q101" s="184"/>
      <c r="R101" s="185"/>
      <c r="S101" s="186"/>
      <c r="U101" s="184"/>
      <c r="V101" s="185"/>
      <c r="W101" s="186"/>
      <c r="Y101" s="184"/>
      <c r="Z101" s="185"/>
      <c r="AA101" s="186"/>
      <c r="AC101" s="184"/>
      <c r="AD101" s="185"/>
      <c r="AE101" s="186"/>
      <c r="AG101" s="184"/>
      <c r="AH101" s="185"/>
      <c r="AI101" s="186"/>
      <c r="AK101" s="184"/>
      <c r="AL101" s="185"/>
      <c r="AM101" s="186"/>
      <c r="AO101" s="184"/>
      <c r="AP101" s="185"/>
      <c r="AQ101" s="186"/>
    </row>
    <row r="102" spans="1:43" ht="15.75" thickBot="1" x14ac:dyDescent="0.3">
      <c r="A102" s="187" t="s">
        <v>3</v>
      </c>
      <c r="B102" s="187"/>
      <c r="C102" s="187"/>
      <c r="E102" s="187" t="s">
        <v>3</v>
      </c>
      <c r="F102" s="187"/>
      <c r="G102" s="187"/>
      <c r="I102" s="187" t="s">
        <v>3</v>
      </c>
      <c r="J102" s="187"/>
      <c r="K102" s="187"/>
      <c r="M102" s="187" t="s">
        <v>3</v>
      </c>
      <c r="N102" s="187"/>
      <c r="O102" s="187"/>
      <c r="Q102" s="187" t="s">
        <v>3</v>
      </c>
      <c r="R102" s="187"/>
      <c r="S102" s="187"/>
      <c r="U102" s="187" t="s">
        <v>3</v>
      </c>
      <c r="V102" s="187"/>
      <c r="W102" s="187"/>
      <c r="Y102" s="187" t="s">
        <v>3</v>
      </c>
      <c r="Z102" s="187"/>
      <c r="AA102" s="187"/>
      <c r="AC102" s="187" t="s">
        <v>3</v>
      </c>
      <c r="AD102" s="187"/>
      <c r="AE102" s="187"/>
      <c r="AG102" s="187" t="s">
        <v>3</v>
      </c>
      <c r="AH102" s="187"/>
      <c r="AI102" s="187"/>
      <c r="AK102" s="187" t="s">
        <v>3</v>
      </c>
      <c r="AL102" s="187"/>
      <c r="AM102" s="187"/>
      <c r="AO102" s="187" t="s">
        <v>3</v>
      </c>
      <c r="AP102" s="187"/>
      <c r="AQ102" s="187"/>
    </row>
    <row r="103" spans="1:43" ht="15.75" thickBot="1" x14ac:dyDescent="0.3">
      <c r="A103" s="178" t="s">
        <v>59</v>
      </c>
      <c r="B103" s="32">
        <f>'احمد شوقي'!$AP$36</f>
        <v>0</v>
      </c>
      <c r="C103" s="32">
        <f>'احمد شوقي'!$AQ$36</f>
        <v>0</v>
      </c>
      <c r="E103" s="178" t="s">
        <v>59</v>
      </c>
      <c r="F103" s="32">
        <f>'محمد ابراهيم'!$AP$36</f>
        <v>0</v>
      </c>
      <c r="G103" s="32">
        <f>'محمد ابراهيم'!$AQ$36</f>
        <v>0</v>
      </c>
      <c r="I103" s="178" t="s">
        <v>59</v>
      </c>
      <c r="J103" s="32">
        <f>'مصطفي عبدالفتاح'!$AP$36</f>
        <v>0</v>
      </c>
      <c r="K103" s="32">
        <f>'مصطفي عبدالفتاح'!$AQ$36</f>
        <v>0</v>
      </c>
      <c r="M103" s="178" t="s">
        <v>59</v>
      </c>
      <c r="N103" s="32">
        <f>'رامي حواس'!$AP$36</f>
        <v>0</v>
      </c>
      <c r="O103" s="32">
        <f>'رامي حواس'!$AQ$36</f>
        <v>0</v>
      </c>
      <c r="Q103" s="178" t="s">
        <v>59</v>
      </c>
      <c r="R103" s="32">
        <f>'محمد نبيه'!$AP$36</f>
        <v>0</v>
      </c>
      <c r="S103" s="32">
        <f>'محمد نبيه'!$AQ$36</f>
        <v>0</v>
      </c>
      <c r="U103" s="178" t="s">
        <v>59</v>
      </c>
      <c r="V103" s="32">
        <f>'تامر غالي'!$AP$36</f>
        <v>0</v>
      </c>
      <c r="W103" s="32">
        <f>'تامر غالي'!$AQ$36</f>
        <v>0</v>
      </c>
      <c r="Y103" s="178" t="s">
        <v>59</v>
      </c>
      <c r="Z103" s="32">
        <f>اسلام!$AP$36</f>
        <v>0</v>
      </c>
      <c r="AA103" s="32">
        <f>اسلام!$AQ$36</f>
        <v>0</v>
      </c>
      <c r="AC103" s="178" t="s">
        <v>59</v>
      </c>
      <c r="AD103" s="32">
        <f>زهران!$AP$36</f>
        <v>0</v>
      </c>
      <c r="AE103" s="32">
        <f>زهران!$AQ$36</f>
        <v>0</v>
      </c>
      <c r="AG103" s="178" t="s">
        <v>59</v>
      </c>
      <c r="AH103" s="32">
        <f>'مندوب 2'!$AP$36</f>
        <v>0</v>
      </c>
      <c r="AI103" s="32">
        <f>'مندوب 2'!$AQ$36</f>
        <v>0</v>
      </c>
      <c r="AK103" s="178" t="s">
        <v>59</v>
      </c>
      <c r="AL103" s="32">
        <f>'محمد التيه'!$AP$36</f>
        <v>0</v>
      </c>
      <c r="AM103" s="32">
        <f>'محمد التيه'!$AQ$36</f>
        <v>0</v>
      </c>
      <c r="AO103" s="178" t="s">
        <v>59</v>
      </c>
      <c r="AP103" s="32">
        <f>الشركة!$AP$36</f>
        <v>0</v>
      </c>
      <c r="AQ103" s="32">
        <f>الشركة!$AQ$36</f>
        <v>0</v>
      </c>
    </row>
    <row r="104" spans="1:43" ht="15.75" thickBot="1" x14ac:dyDescent="0.3">
      <c r="A104" s="179"/>
      <c r="B104" s="32">
        <f>((C103*6)+B103)-B274-'[1]احمد شوقي'!$DO$19</f>
        <v>0</v>
      </c>
      <c r="C104" s="32"/>
      <c r="E104" s="179"/>
      <c r="F104" s="32">
        <f>((G103*6)+F103)-F274-'[1]محمد ابراهيم'!$DO$19</f>
        <v>0</v>
      </c>
      <c r="G104" s="32"/>
      <c r="I104" s="179"/>
      <c r="J104" s="32">
        <f>((K103*6)+J103)-J274-'[1]مصطفي عبدالفتاح'!$DO$19</f>
        <v>0</v>
      </c>
      <c r="K104" s="32"/>
      <c r="M104" s="179"/>
      <c r="N104" s="32">
        <f>((O103*6)+N103)-N274-'[1]رامي حواس'!$DO$19</f>
        <v>0</v>
      </c>
      <c r="O104" s="32"/>
      <c r="Q104" s="179"/>
      <c r="R104" s="32">
        <f>((S103*6)+R103)-R274-'[1]محمد نبيه'!$DO$19</f>
        <v>0</v>
      </c>
      <c r="S104" s="32"/>
      <c r="U104" s="179"/>
      <c r="V104" s="32">
        <f>((W103*6)+V103)-V274-'[1]تامر غالي'!$DO$19</f>
        <v>0</v>
      </c>
      <c r="W104" s="32"/>
      <c r="Y104" s="179"/>
      <c r="Z104" s="32">
        <f>((AA103*6)+Z103)-Z274-[1]اسلام!$DO$19</f>
        <v>0</v>
      </c>
      <c r="AA104" s="32"/>
      <c r="AC104" s="179"/>
      <c r="AD104" s="32">
        <f>((AE103*6)+AD103)-AD274-[1]زهران!$DO$19</f>
        <v>0</v>
      </c>
      <c r="AE104" s="32"/>
      <c r="AG104" s="179"/>
      <c r="AH104" s="32">
        <f>((AI103*6)+AH103)-AH274-'[1]مندوب 2'!$DO$19</f>
        <v>0</v>
      </c>
      <c r="AI104" s="32"/>
      <c r="AK104" s="179"/>
      <c r="AL104" s="32">
        <f>((AM103*6)+AL103)-AL274-'[1]محمد التيه'!$DO$19</f>
        <v>0</v>
      </c>
      <c r="AM104" s="32"/>
      <c r="AO104" s="179"/>
      <c r="AP104" s="32">
        <f>((AQ103*6)+AP103)-AP274-[1]الشركة!$DO$19</f>
        <v>0</v>
      </c>
      <c r="AQ104" s="32"/>
    </row>
    <row r="105" spans="1:43" ht="15.75" thickBot="1" x14ac:dyDescent="0.3">
      <c r="A105" s="180"/>
      <c r="B105" s="32">
        <f>MOD(B104,6)</f>
        <v>0</v>
      </c>
      <c r="C105" s="32">
        <f>((B104-B105)/6)-C274-'[1]احمد شوقي'!$DP$19</f>
        <v>0</v>
      </c>
      <c r="E105" s="180"/>
      <c r="F105" s="32">
        <f>MOD(F104,6)</f>
        <v>0</v>
      </c>
      <c r="G105" s="32">
        <f>((F104-F105)/6)-G274-'[1]محمد ابراهيم'!$DP$19</f>
        <v>0</v>
      </c>
      <c r="I105" s="180"/>
      <c r="J105" s="32">
        <f>MOD(J104,6)</f>
        <v>0</v>
      </c>
      <c r="K105" s="32">
        <f>((J104-J105)/6)-K274-'[1]مصطفي عبدالفتاح'!$DP$19</f>
        <v>0</v>
      </c>
      <c r="M105" s="180"/>
      <c r="N105" s="32">
        <f>MOD(N104,6)</f>
        <v>0</v>
      </c>
      <c r="O105" s="32">
        <f>((N104-N105)/6)-O274-'[1]رامي حواس'!$DP$19</f>
        <v>0</v>
      </c>
      <c r="Q105" s="180"/>
      <c r="R105" s="32">
        <f>MOD(R104,6)</f>
        <v>0</v>
      </c>
      <c r="S105" s="32">
        <f>((R104-R105)/6)-S274-'[1]محمد نبيه'!$DP$19</f>
        <v>0</v>
      </c>
      <c r="U105" s="180"/>
      <c r="V105" s="32">
        <f>MOD(V104,6)</f>
        <v>0</v>
      </c>
      <c r="W105" s="32">
        <f>((V104-V105)/6)-W274-'[1]تامر غالي'!$DP$19</f>
        <v>0</v>
      </c>
      <c r="Y105" s="180"/>
      <c r="Z105" s="32">
        <f>MOD(Z104,6)</f>
        <v>0</v>
      </c>
      <c r="AA105" s="32">
        <f>((Z104-Z105)/6)-AA274-[1]اسلام!$DP$19</f>
        <v>0</v>
      </c>
      <c r="AC105" s="180"/>
      <c r="AD105" s="32">
        <f>MOD(AD104,6)</f>
        <v>0</v>
      </c>
      <c r="AE105" s="32">
        <f>((AD104-AD105)/6)-AE274-[1]زهران!$DP$19</f>
        <v>0</v>
      </c>
      <c r="AG105" s="180"/>
      <c r="AH105" s="32">
        <f>MOD(AH104,6)</f>
        <v>0</v>
      </c>
      <c r="AI105" s="32">
        <f>((AH104-AH105)/6)-AI274-'[1]مندوب 2'!$DP$19</f>
        <v>0</v>
      </c>
      <c r="AK105" s="180"/>
      <c r="AL105" s="32">
        <f>MOD(AL104,6)</f>
        <v>0</v>
      </c>
      <c r="AM105" s="32">
        <f>((AL104-AL105)/6)-AM274-'[1]محمد التيه'!$DP$19</f>
        <v>0</v>
      </c>
      <c r="AO105" s="180"/>
      <c r="AP105" s="32">
        <f>MOD(AP104,6)</f>
        <v>0</v>
      </c>
      <c r="AQ105" s="32">
        <f>((AP104-AP105)/6)-AQ274-[1]الشركة!$DP$19</f>
        <v>0</v>
      </c>
    </row>
    <row r="106" spans="1:43" ht="15.75" thickBot="1" x14ac:dyDescent="0.3">
      <c r="A106" s="181"/>
      <c r="B106" s="182"/>
      <c r="C106" s="183"/>
      <c r="E106" s="181"/>
      <c r="F106" s="182"/>
      <c r="G106" s="183"/>
      <c r="I106" s="181"/>
      <c r="J106" s="182"/>
      <c r="K106" s="183"/>
      <c r="M106" s="181"/>
      <c r="N106" s="182"/>
      <c r="O106" s="183"/>
      <c r="Q106" s="181"/>
      <c r="R106" s="182"/>
      <c r="S106" s="183"/>
      <c r="U106" s="181"/>
      <c r="V106" s="182"/>
      <c r="W106" s="183"/>
      <c r="Y106" s="181"/>
      <c r="Z106" s="182"/>
      <c r="AA106" s="183"/>
      <c r="AC106" s="181"/>
      <c r="AD106" s="182"/>
      <c r="AE106" s="183"/>
      <c r="AG106" s="181"/>
      <c r="AH106" s="182"/>
      <c r="AI106" s="183"/>
      <c r="AK106" s="181"/>
      <c r="AL106" s="182"/>
      <c r="AM106" s="183"/>
      <c r="AO106" s="181"/>
      <c r="AP106" s="182"/>
      <c r="AQ106" s="183"/>
    </row>
    <row r="107" spans="1:43" ht="15.75" thickBot="1" x14ac:dyDescent="0.3">
      <c r="A107" s="153" t="s">
        <v>11</v>
      </c>
      <c r="B107" s="32">
        <f>'احمد شوقي'!$AR$36</f>
        <v>0</v>
      </c>
      <c r="C107" s="32">
        <f>'احمد شوقي'!$AS$36</f>
        <v>0</v>
      </c>
      <c r="E107" s="153" t="s">
        <v>11</v>
      </c>
      <c r="F107" s="32">
        <f>'محمد ابراهيم'!$AR$36</f>
        <v>0</v>
      </c>
      <c r="G107" s="32">
        <f>'محمد ابراهيم'!$AS$36</f>
        <v>0</v>
      </c>
      <c r="I107" s="153" t="s">
        <v>11</v>
      </c>
      <c r="J107" s="32">
        <f>'مصطفي عبدالفتاح'!$AR$36</f>
        <v>0</v>
      </c>
      <c r="K107" s="32">
        <f>'مصطفي عبدالفتاح'!$AS$36</f>
        <v>0</v>
      </c>
      <c r="M107" s="153" t="s">
        <v>11</v>
      </c>
      <c r="N107" s="32">
        <f>'رامي حواس'!$AR$36</f>
        <v>0</v>
      </c>
      <c r="O107" s="32">
        <f>'رامي حواس'!$AS$36</f>
        <v>0</v>
      </c>
      <c r="Q107" s="153" t="s">
        <v>11</v>
      </c>
      <c r="R107" s="32">
        <f>'محمد نبيه'!$AR$36</f>
        <v>0</v>
      </c>
      <c r="S107" s="32">
        <f>'محمد نبيه'!$AS$36</f>
        <v>0</v>
      </c>
      <c r="U107" s="153" t="s">
        <v>11</v>
      </c>
      <c r="V107" s="32">
        <f>'تامر غالي'!$AR$36</f>
        <v>0</v>
      </c>
      <c r="W107" s="32">
        <f>'تامر غالي'!$AS$36</f>
        <v>1</v>
      </c>
      <c r="Y107" s="153" t="s">
        <v>11</v>
      </c>
      <c r="Z107" s="32">
        <f>اسلام!$AR$36</f>
        <v>0</v>
      </c>
      <c r="AA107" s="32">
        <f>اسلام!$AS$36</f>
        <v>0</v>
      </c>
      <c r="AC107" s="153" t="s">
        <v>11</v>
      </c>
      <c r="AD107" s="32">
        <f>زهران!$AR$36</f>
        <v>0</v>
      </c>
      <c r="AE107" s="32">
        <f>زهران!$AS$36</f>
        <v>0</v>
      </c>
      <c r="AG107" s="153" t="s">
        <v>11</v>
      </c>
      <c r="AH107" s="32">
        <f>'مندوب 2'!$AR$36</f>
        <v>0</v>
      </c>
      <c r="AI107" s="32">
        <f>'مندوب 2'!$AS$36</f>
        <v>0</v>
      </c>
      <c r="AK107" s="153" t="s">
        <v>11</v>
      </c>
      <c r="AL107" s="32">
        <f>'محمد التيه'!$AR$36</f>
        <v>0</v>
      </c>
      <c r="AM107" s="32">
        <f>'محمد التيه'!$AS$36</f>
        <v>0</v>
      </c>
      <c r="AO107" s="153" t="s">
        <v>11</v>
      </c>
      <c r="AP107" s="32">
        <f>الشركة!$AR$36</f>
        <v>0</v>
      </c>
      <c r="AQ107" s="32">
        <f>الشركة!$AS$36</f>
        <v>0</v>
      </c>
    </row>
    <row r="108" spans="1:43" ht="15.75" thickBot="1" x14ac:dyDescent="0.3">
      <c r="A108" s="154"/>
      <c r="B108" s="32">
        <f>((C107*4)+B107)-B278-'[1]احمد شوقي'!$DO$20</f>
        <v>0</v>
      </c>
      <c r="C108" s="32"/>
      <c r="E108" s="154"/>
      <c r="F108" s="32">
        <f>((G107*4)+F107)-F278-'[1]محمد ابراهيم'!$DO$20</f>
        <v>0</v>
      </c>
      <c r="G108" s="32"/>
      <c r="I108" s="154"/>
      <c r="J108" s="32">
        <f>((K107*4)+J107)-J278-'[1]مصطفي عبدالفتاح'!$DO$20</f>
        <v>0</v>
      </c>
      <c r="K108" s="32"/>
      <c r="M108" s="154"/>
      <c r="N108" s="32">
        <f>((O107*4)+N107)-N278-'[1]رامي حواس'!$DO$20</f>
        <v>0</v>
      </c>
      <c r="O108" s="32"/>
      <c r="Q108" s="154"/>
      <c r="R108" s="32">
        <f>((S107*4)+R107)-R278-'[1]محمد نبيه'!$DO$20</f>
        <v>0</v>
      </c>
      <c r="S108" s="32"/>
      <c r="U108" s="154"/>
      <c r="V108" s="32">
        <f>((W107*4)+V107)-V278-'[1]تامر غالي'!$DO$20</f>
        <v>4</v>
      </c>
      <c r="W108" s="32"/>
      <c r="Y108" s="154"/>
      <c r="Z108" s="32">
        <f>((AA107*4)+Z107)-Z278-[1]اسلام!$DO$20</f>
        <v>0</v>
      </c>
      <c r="AA108" s="32"/>
      <c r="AC108" s="154"/>
      <c r="AD108" s="32">
        <f>((AE107*4)+AD107)-AD278-[1]زهران!$DO$20</f>
        <v>0</v>
      </c>
      <c r="AE108" s="32"/>
      <c r="AG108" s="154"/>
      <c r="AH108" s="32">
        <f>((AI107*4)+AH107)-AH278-'[1]مندوب 2'!$DO$20</f>
        <v>0</v>
      </c>
      <c r="AI108" s="32"/>
      <c r="AK108" s="154"/>
      <c r="AL108" s="32">
        <f>((AM107*4)+AL107)-AL278-'[1]محمد التيه'!$DO$20</f>
        <v>0</v>
      </c>
      <c r="AM108" s="32"/>
      <c r="AO108" s="154"/>
      <c r="AP108" s="32">
        <f>((AQ107*4)+AP107)-AP278-[1]الشركة!$DO$20</f>
        <v>0</v>
      </c>
      <c r="AQ108" s="32"/>
    </row>
    <row r="109" spans="1:43" ht="15.75" thickBot="1" x14ac:dyDescent="0.3">
      <c r="A109" s="155"/>
      <c r="B109" s="32">
        <f>MOD(B108,4)</f>
        <v>0</v>
      </c>
      <c r="C109" s="32">
        <f>((B108-B109)/4)-C278-'[1]احمد شوقي'!$DP$20</f>
        <v>0</v>
      </c>
      <c r="E109" s="155"/>
      <c r="F109" s="32">
        <f>MOD(F108,4)</f>
        <v>0</v>
      </c>
      <c r="G109" s="32">
        <f>((F108-F109)/4)-G278-'[1]محمد ابراهيم'!$DP$20</f>
        <v>0</v>
      </c>
      <c r="I109" s="155"/>
      <c r="J109" s="32">
        <f>MOD(J108,4)</f>
        <v>0</v>
      </c>
      <c r="K109" s="32">
        <f>((J108-J109)/4)-K278-'[1]مصطفي عبدالفتاح'!$DP$20</f>
        <v>0</v>
      </c>
      <c r="M109" s="155"/>
      <c r="N109" s="32">
        <f>MOD(N108,4)</f>
        <v>0</v>
      </c>
      <c r="O109" s="32">
        <f>((N108-N109)/4)-O278-'[1]رامي حواس'!$DP$20</f>
        <v>0</v>
      </c>
      <c r="Q109" s="155"/>
      <c r="R109" s="32">
        <f>MOD(R108,4)</f>
        <v>0</v>
      </c>
      <c r="S109" s="32">
        <f>((R108-R109)/4)-S278-'[1]محمد نبيه'!$DP$20</f>
        <v>0</v>
      </c>
      <c r="U109" s="155"/>
      <c r="V109" s="32">
        <f>MOD(V108,4)</f>
        <v>0</v>
      </c>
      <c r="W109" s="32">
        <f>((V108-V109)/4)-W278-'[1]تامر غالي'!$DP$20</f>
        <v>0</v>
      </c>
      <c r="Y109" s="155"/>
      <c r="Z109" s="32">
        <f>MOD(Z108,4)</f>
        <v>0</v>
      </c>
      <c r="AA109" s="32">
        <f>((Z108-Z109)/4)-AA278-[1]اسلام!$DP$20</f>
        <v>0</v>
      </c>
      <c r="AC109" s="155"/>
      <c r="AD109" s="32">
        <f>MOD(AD108,4)</f>
        <v>0</v>
      </c>
      <c r="AE109" s="32">
        <f>((AD108-AD109)/4)-AE278-[1]زهران!$DP$20</f>
        <v>0</v>
      </c>
      <c r="AG109" s="155"/>
      <c r="AH109" s="32">
        <f>MOD(AH108,4)</f>
        <v>0</v>
      </c>
      <c r="AI109" s="32">
        <f>((AH108-AH109)/4)-AI278-'[1]مندوب 2'!$DP$20</f>
        <v>0</v>
      </c>
      <c r="AK109" s="155"/>
      <c r="AL109" s="32">
        <f>MOD(AL108,4)</f>
        <v>0</v>
      </c>
      <c r="AM109" s="32">
        <f>((AL108-AL109)/4)-AM278-'[1]محمد التيه'!$DP$20</f>
        <v>0</v>
      </c>
      <c r="AO109" s="155"/>
      <c r="AP109" s="32">
        <f>MOD(AP108,4)</f>
        <v>0</v>
      </c>
      <c r="AQ109" s="32">
        <f>((AP108-AP109)/4)-AQ278-[1]الشركة!$DP$20</f>
        <v>0</v>
      </c>
    </row>
    <row r="110" spans="1:43" ht="15.75" thickBot="1" x14ac:dyDescent="0.3">
      <c r="A110" s="175"/>
      <c r="B110" s="176"/>
      <c r="C110" s="177"/>
      <c r="E110" s="175"/>
      <c r="F110" s="176"/>
      <c r="G110" s="177"/>
      <c r="I110" s="175"/>
      <c r="J110" s="176"/>
      <c r="K110" s="177"/>
      <c r="M110" s="175"/>
      <c r="N110" s="176"/>
      <c r="O110" s="177"/>
      <c r="Q110" s="175"/>
      <c r="R110" s="176"/>
      <c r="S110" s="177"/>
      <c r="U110" s="175"/>
      <c r="V110" s="176"/>
      <c r="W110" s="177"/>
      <c r="Y110" s="175"/>
      <c r="Z110" s="176"/>
      <c r="AA110" s="177"/>
      <c r="AC110" s="175"/>
      <c r="AD110" s="176"/>
      <c r="AE110" s="177"/>
      <c r="AG110" s="175"/>
      <c r="AH110" s="176"/>
      <c r="AI110" s="177"/>
      <c r="AK110" s="175"/>
      <c r="AL110" s="176"/>
      <c r="AM110" s="177"/>
      <c r="AO110" s="175"/>
      <c r="AP110" s="176"/>
      <c r="AQ110" s="177"/>
    </row>
    <row r="111" spans="1:43" ht="15.75" thickBot="1" x14ac:dyDescent="0.3">
      <c r="A111" s="172" t="s">
        <v>84</v>
      </c>
      <c r="B111" s="173"/>
      <c r="C111" s="174"/>
      <c r="E111" s="172" t="s">
        <v>84</v>
      </c>
      <c r="F111" s="173"/>
      <c r="G111" s="174"/>
      <c r="I111" s="172" t="s">
        <v>84</v>
      </c>
      <c r="J111" s="173"/>
      <c r="K111" s="174"/>
      <c r="M111" s="172" t="s">
        <v>84</v>
      </c>
      <c r="N111" s="173"/>
      <c r="O111" s="174"/>
      <c r="Q111" s="172" t="s">
        <v>84</v>
      </c>
      <c r="R111" s="173"/>
      <c r="S111" s="174"/>
      <c r="U111" s="172" t="s">
        <v>84</v>
      </c>
      <c r="V111" s="173"/>
      <c r="W111" s="174"/>
      <c r="Y111" s="172" t="s">
        <v>84</v>
      </c>
      <c r="Z111" s="173"/>
      <c r="AA111" s="174"/>
      <c r="AC111" s="172" t="s">
        <v>84</v>
      </c>
      <c r="AD111" s="173"/>
      <c r="AE111" s="174"/>
      <c r="AG111" s="172" t="s">
        <v>84</v>
      </c>
      <c r="AH111" s="173"/>
      <c r="AI111" s="174"/>
      <c r="AK111" s="172" t="s">
        <v>84</v>
      </c>
      <c r="AL111" s="173"/>
      <c r="AM111" s="174"/>
      <c r="AO111" s="172" t="s">
        <v>84</v>
      </c>
      <c r="AP111" s="173"/>
      <c r="AQ111" s="174"/>
    </row>
    <row r="112" spans="1:43" ht="15.75" thickBot="1" x14ac:dyDescent="0.3">
      <c r="A112" s="166" t="s">
        <v>59</v>
      </c>
      <c r="B112" s="32">
        <f>'احمد شوقي'!$AT$36</f>
        <v>0</v>
      </c>
      <c r="C112" s="32">
        <f>'احمد شوقي'!$AU$36</f>
        <v>0</v>
      </c>
      <c r="E112" s="166" t="s">
        <v>59</v>
      </c>
      <c r="F112" s="32">
        <f>'محمد ابراهيم'!$AT$36</f>
        <v>0</v>
      </c>
      <c r="G112" s="32">
        <f>'محمد ابراهيم'!$AU$36</f>
        <v>0</v>
      </c>
      <c r="I112" s="166" t="s">
        <v>59</v>
      </c>
      <c r="J112" s="32">
        <f>'مصطفي عبدالفتاح'!$AT$36</f>
        <v>0</v>
      </c>
      <c r="K112" s="32">
        <f>'مصطفي عبدالفتاح'!$AU$36</f>
        <v>0</v>
      </c>
      <c r="M112" s="166" t="s">
        <v>59</v>
      </c>
      <c r="N112" s="32">
        <f>'رامي حواس'!$AT$36</f>
        <v>0</v>
      </c>
      <c r="O112" s="32">
        <f>'رامي حواس'!$AU$36</f>
        <v>0</v>
      </c>
      <c r="Q112" s="166" t="s">
        <v>59</v>
      </c>
      <c r="R112" s="32">
        <f>'محمد نبيه'!$AT$36</f>
        <v>0</v>
      </c>
      <c r="S112" s="32">
        <f>'محمد نبيه'!$AU$36</f>
        <v>0</v>
      </c>
      <c r="U112" s="166" t="s">
        <v>59</v>
      </c>
      <c r="V112" s="32">
        <f>'تامر غالي'!$AT$36</f>
        <v>0</v>
      </c>
      <c r="W112" s="32">
        <f>'تامر غالي'!$AU$36</f>
        <v>0</v>
      </c>
      <c r="Y112" s="166" t="s">
        <v>59</v>
      </c>
      <c r="Z112" s="32">
        <f>اسلام!$AT$36</f>
        <v>0</v>
      </c>
      <c r="AA112" s="32">
        <f>اسلام!$AU$36</f>
        <v>0</v>
      </c>
      <c r="AC112" s="166" t="s">
        <v>59</v>
      </c>
      <c r="AD112" s="32">
        <f>زهران!$AT$36</f>
        <v>0</v>
      </c>
      <c r="AE112" s="32">
        <f>زهران!$AU$36</f>
        <v>0</v>
      </c>
      <c r="AG112" s="166" t="s">
        <v>59</v>
      </c>
      <c r="AH112" s="32">
        <f>'مندوب 2'!$AT$36</f>
        <v>0</v>
      </c>
      <c r="AI112" s="32">
        <f>'مندوب 2'!$AU$36</f>
        <v>0</v>
      </c>
      <c r="AK112" s="166" t="s">
        <v>59</v>
      </c>
      <c r="AL112" s="32">
        <f>'محمد التيه'!$AT$36</f>
        <v>0</v>
      </c>
      <c r="AM112" s="32">
        <f>'محمد التيه'!$AU$36</f>
        <v>0</v>
      </c>
      <c r="AO112" s="166" t="s">
        <v>59</v>
      </c>
      <c r="AP112" s="32">
        <f>الشركة!$AT$36</f>
        <v>0</v>
      </c>
      <c r="AQ112" s="32">
        <f>الشركة!$AU$36</f>
        <v>0</v>
      </c>
    </row>
    <row r="113" spans="1:43" ht="15.75" thickBot="1" x14ac:dyDescent="0.3">
      <c r="A113" s="167"/>
      <c r="B113" s="32">
        <f>((C112*6)+B112)-B283-'[1]احمد شوقي'!$DO$22</f>
        <v>0</v>
      </c>
      <c r="C113" s="32"/>
      <c r="E113" s="167"/>
      <c r="F113" s="32">
        <f>((G112*6)+F112)-F283-'[1]محمد ابراهيم'!$DO$22</f>
        <v>0</v>
      </c>
      <c r="G113" s="32"/>
      <c r="I113" s="167"/>
      <c r="J113" s="32">
        <f>((K112*6)+J112)-J283-'[1]مصطفي عبدالفتاح'!$DO$22</f>
        <v>0</v>
      </c>
      <c r="K113" s="32"/>
      <c r="M113" s="167"/>
      <c r="N113" s="32">
        <f>((O112*6)+N112)-N283-'[1]رامي حواس'!$DO$22</f>
        <v>0</v>
      </c>
      <c r="O113" s="32"/>
      <c r="Q113" s="167"/>
      <c r="R113" s="32">
        <f>((S112*6)+R112)-R283-'[1]محمد نبيه'!$DO$22</f>
        <v>0</v>
      </c>
      <c r="S113" s="32"/>
      <c r="U113" s="167"/>
      <c r="V113" s="32">
        <f>((W112*6)+V112)-V283-'[1]تامر غالي'!$DO$22</f>
        <v>0</v>
      </c>
      <c r="W113" s="32"/>
      <c r="Y113" s="167"/>
      <c r="Z113" s="32">
        <f>((AA112*6)+Z112)-Z283-[1]اسلام!$DO$22</f>
        <v>0</v>
      </c>
      <c r="AA113" s="32"/>
      <c r="AC113" s="167"/>
      <c r="AD113" s="32">
        <f>((AE112*6)+AD112)-AD283-[1]زهران!$DO$22</f>
        <v>0</v>
      </c>
      <c r="AE113" s="32"/>
      <c r="AG113" s="167"/>
      <c r="AH113" s="32">
        <f>((AI112*6)+AH112)-AH283-'[1]مندوب 2'!$DO$22</f>
        <v>0</v>
      </c>
      <c r="AI113" s="32"/>
      <c r="AK113" s="167"/>
      <c r="AL113" s="32">
        <f>((AM112*6)+AL112)-AL283-'[1]محمد التيه'!$DO$22</f>
        <v>0</v>
      </c>
      <c r="AM113" s="32"/>
      <c r="AO113" s="167"/>
      <c r="AP113" s="32">
        <f>((AQ112*6)+AP112)-AP283-[1]الشركة!$DO$22</f>
        <v>0</v>
      </c>
      <c r="AQ113" s="32"/>
    </row>
    <row r="114" spans="1:43" ht="15.75" thickBot="1" x14ac:dyDescent="0.3">
      <c r="A114" s="168"/>
      <c r="B114" s="32">
        <f>MOD(B113,6)</f>
        <v>0</v>
      </c>
      <c r="C114" s="32">
        <f>((B113-B114)/6)-C283-'[1]احمد شوقي'!$DP$22</f>
        <v>0</v>
      </c>
      <c r="E114" s="168"/>
      <c r="F114" s="32">
        <f>MOD(F113,6)</f>
        <v>0</v>
      </c>
      <c r="G114" s="32">
        <f>((F113-F114)/6)-G283-'[1]محمد ابراهيم'!$DP$22</f>
        <v>0</v>
      </c>
      <c r="I114" s="168"/>
      <c r="J114" s="32">
        <f>MOD(J113,6)</f>
        <v>0</v>
      </c>
      <c r="K114" s="32">
        <f>((J113-J114)/6)-K283-'[1]مصطفي عبدالفتاح'!$DP$22</f>
        <v>0</v>
      </c>
      <c r="M114" s="168"/>
      <c r="N114" s="32">
        <f>MOD(N113,6)</f>
        <v>0</v>
      </c>
      <c r="O114" s="32">
        <f>((N113-N114)/6)-O283-'[1]رامي حواس'!$DP$22</f>
        <v>0</v>
      </c>
      <c r="Q114" s="168"/>
      <c r="R114" s="32">
        <f>MOD(R113,6)</f>
        <v>0</v>
      </c>
      <c r="S114" s="32">
        <f>((R113-R114)/6)-S283-'[1]محمد نبيه'!$DP$22</f>
        <v>0</v>
      </c>
      <c r="U114" s="168"/>
      <c r="V114" s="32">
        <f>MOD(V113,6)</f>
        <v>0</v>
      </c>
      <c r="W114" s="32">
        <f>((V113-V114)/6)-W283-'[1]تامر غالي'!$DP$22</f>
        <v>0</v>
      </c>
      <c r="Y114" s="168"/>
      <c r="Z114" s="32">
        <f>MOD(Z113,6)</f>
        <v>0</v>
      </c>
      <c r="AA114" s="32">
        <f>((Z113-Z114)/6)-AA283-[1]اسلام!$DP$22</f>
        <v>0</v>
      </c>
      <c r="AC114" s="168"/>
      <c r="AD114" s="32">
        <f>MOD(AD113,6)</f>
        <v>0</v>
      </c>
      <c r="AE114" s="32">
        <f>((AD113-AD114)/6)-AE283-[1]زهران!$DP$22</f>
        <v>0</v>
      </c>
      <c r="AG114" s="168"/>
      <c r="AH114" s="32">
        <f>MOD(AH113,6)</f>
        <v>0</v>
      </c>
      <c r="AI114" s="32">
        <f>((AH113-AH114)/6)-AI283-'[1]مندوب 2'!$DP$22</f>
        <v>0</v>
      </c>
      <c r="AK114" s="168"/>
      <c r="AL114" s="32">
        <f>MOD(AL113,6)</f>
        <v>0</v>
      </c>
      <c r="AM114" s="32">
        <f>((AL113-AL114)/6)-AM283-'[1]محمد التيه'!$DP$22</f>
        <v>0</v>
      </c>
      <c r="AO114" s="168"/>
      <c r="AP114" s="32">
        <f>MOD(AP113,6)</f>
        <v>0</v>
      </c>
      <c r="AQ114" s="32">
        <f>((AP113-AP114)/6)-AQ283-[1]الشركة!$DP$22</f>
        <v>0</v>
      </c>
    </row>
    <row r="115" spans="1:43" ht="15.75" thickBot="1" x14ac:dyDescent="0.3">
      <c r="A115" s="58"/>
      <c r="B115" s="60"/>
      <c r="C115" s="61"/>
      <c r="E115" s="58"/>
      <c r="F115" s="60"/>
      <c r="G115" s="61"/>
      <c r="I115" s="58"/>
      <c r="J115" s="60"/>
      <c r="K115" s="61"/>
      <c r="M115" s="58"/>
      <c r="N115" s="60"/>
      <c r="O115" s="61"/>
      <c r="Q115" s="58"/>
      <c r="R115" s="60"/>
      <c r="S115" s="61"/>
      <c r="U115" s="58"/>
      <c r="V115" s="60"/>
      <c r="W115" s="61"/>
      <c r="Y115" s="58"/>
      <c r="Z115" s="60"/>
      <c r="AA115" s="61"/>
      <c r="AC115" s="58"/>
      <c r="AD115" s="60"/>
      <c r="AE115" s="61"/>
      <c r="AG115" s="58"/>
      <c r="AH115" s="60"/>
      <c r="AI115" s="61"/>
      <c r="AK115" s="58"/>
      <c r="AL115" s="60"/>
      <c r="AM115" s="61"/>
      <c r="AO115" s="58"/>
      <c r="AP115" s="60"/>
      <c r="AQ115" s="61"/>
    </row>
    <row r="116" spans="1:43" ht="15.75" thickBot="1" x14ac:dyDescent="0.3">
      <c r="A116" s="166" t="s">
        <v>61</v>
      </c>
      <c r="B116" s="32">
        <f>'احمد شوقي'!$AV$36</f>
        <v>0</v>
      </c>
      <c r="C116" s="32">
        <f>'احمد شوقي'!$AW$36</f>
        <v>0</v>
      </c>
      <c r="E116" s="166" t="s">
        <v>61</v>
      </c>
      <c r="F116" s="32">
        <f>'محمد ابراهيم'!$AV$36</f>
        <v>0</v>
      </c>
      <c r="G116" s="32">
        <f>'محمد ابراهيم'!$AW$36</f>
        <v>0</v>
      </c>
      <c r="I116" s="166" t="s">
        <v>61</v>
      </c>
      <c r="J116" s="32">
        <f>'مصطفي عبدالفتاح'!$AV$36</f>
        <v>0</v>
      </c>
      <c r="K116" s="32">
        <f>'مصطفي عبدالفتاح'!$AW$36</f>
        <v>0</v>
      </c>
      <c r="M116" s="166" t="s">
        <v>61</v>
      </c>
      <c r="N116" s="32">
        <f>'رامي حواس'!$AV$36</f>
        <v>0</v>
      </c>
      <c r="O116" s="32">
        <f>'رامي حواس'!$AW$36</f>
        <v>0</v>
      </c>
      <c r="Q116" s="166" t="s">
        <v>61</v>
      </c>
      <c r="R116" s="32">
        <f>'محمد نبيه'!$AV$36</f>
        <v>0</v>
      </c>
      <c r="S116" s="32">
        <f>'محمد نبيه'!$AW$36</f>
        <v>0</v>
      </c>
      <c r="U116" s="166" t="s">
        <v>61</v>
      </c>
      <c r="V116" s="32">
        <f>'تامر غالي'!$AV$36</f>
        <v>0</v>
      </c>
      <c r="W116" s="32">
        <f>'تامر غالي'!$AW$36</f>
        <v>0</v>
      </c>
      <c r="Y116" s="166" t="s">
        <v>61</v>
      </c>
      <c r="Z116" s="32">
        <f>اسلام!$AV$36</f>
        <v>0</v>
      </c>
      <c r="AA116" s="32">
        <f>اسلام!$AW$36</f>
        <v>0</v>
      </c>
      <c r="AC116" s="166" t="s">
        <v>61</v>
      </c>
      <c r="AD116" s="32">
        <f>زهران!$AV$36</f>
        <v>0</v>
      </c>
      <c r="AE116" s="32">
        <f>زهران!$AW$36</f>
        <v>0</v>
      </c>
      <c r="AG116" s="166" t="s">
        <v>61</v>
      </c>
      <c r="AH116" s="32">
        <f>'مندوب 2'!$AV$36</f>
        <v>0</v>
      </c>
      <c r="AI116" s="32">
        <f>'مندوب 2'!$AW$36</f>
        <v>0</v>
      </c>
      <c r="AK116" s="166" t="s">
        <v>61</v>
      </c>
      <c r="AL116" s="32">
        <f>'محمد التيه'!$AV$36</f>
        <v>0</v>
      </c>
      <c r="AM116" s="32">
        <f>'محمد التيه'!$AW$36</f>
        <v>0</v>
      </c>
      <c r="AO116" s="166" t="s">
        <v>61</v>
      </c>
      <c r="AP116" s="32">
        <f>الشركة!$AV$36</f>
        <v>0</v>
      </c>
      <c r="AQ116" s="32">
        <f>الشركة!$AW$36</f>
        <v>0</v>
      </c>
    </row>
    <row r="117" spans="1:43" ht="15.75" thickBot="1" x14ac:dyDescent="0.3">
      <c r="A117" s="167"/>
      <c r="B117" s="32">
        <f>((C116*6)+B116)-B287-'[1]احمد شوقي'!$DO$23</f>
        <v>0</v>
      </c>
      <c r="C117" s="32"/>
      <c r="E117" s="167"/>
      <c r="F117" s="32">
        <f>((G116*6)+F116)-F287-'[1]محمد ابراهيم'!$DO$23</f>
        <v>0</v>
      </c>
      <c r="G117" s="32"/>
      <c r="I117" s="167"/>
      <c r="J117" s="32">
        <f>((K116*6)+J116)-J287-'[1]مصطفي عبدالفتاح'!$DO$23</f>
        <v>0</v>
      </c>
      <c r="K117" s="32"/>
      <c r="M117" s="167"/>
      <c r="N117" s="32">
        <f>((O116*6)+N116)-N287-'[1]رامي حواس'!$DO$23</f>
        <v>0</v>
      </c>
      <c r="O117" s="32"/>
      <c r="Q117" s="167"/>
      <c r="R117" s="32">
        <f>((S116*6)+R116)-R287-'[1]محمد نبيه'!$DO$23</f>
        <v>0</v>
      </c>
      <c r="S117" s="32"/>
      <c r="U117" s="167"/>
      <c r="V117" s="32">
        <f>((W116*6)+V116)-V287-'[1]تامر غالي'!$DO$23</f>
        <v>0</v>
      </c>
      <c r="W117" s="32"/>
      <c r="Y117" s="167"/>
      <c r="Z117" s="32">
        <f>((AA116*6)+Z116)-Z287-[1]اسلام!$DO$23</f>
        <v>0</v>
      </c>
      <c r="AA117" s="32"/>
      <c r="AC117" s="167"/>
      <c r="AD117" s="32">
        <f>((AE116*6)+AD116)-AD287-[1]زهران!$DO$23</f>
        <v>0</v>
      </c>
      <c r="AE117" s="32"/>
      <c r="AG117" s="167"/>
      <c r="AH117" s="32">
        <f>((AI116*6)+AH116)-AH287-'[1]مندوب 2'!$DO$23</f>
        <v>0</v>
      </c>
      <c r="AI117" s="32"/>
      <c r="AK117" s="167"/>
      <c r="AL117" s="32">
        <f>((AM116*6)+AL116)-AL287-'[1]محمد التيه'!$DO$23</f>
        <v>0</v>
      </c>
      <c r="AM117" s="32"/>
      <c r="AO117" s="167"/>
      <c r="AP117" s="32">
        <f>((AQ116*6)+AP116)-AP287-[1]الشركة!$DO$23</f>
        <v>0</v>
      </c>
      <c r="AQ117" s="32"/>
    </row>
    <row r="118" spans="1:43" ht="15.75" thickBot="1" x14ac:dyDescent="0.3">
      <c r="A118" s="168"/>
      <c r="B118" s="32">
        <f>MOD(B117,6)</f>
        <v>0</v>
      </c>
      <c r="C118" s="32">
        <f>((B117-B118)/6)-C287-'[1]احمد شوقي'!$DP$23</f>
        <v>0</v>
      </c>
      <c r="E118" s="168"/>
      <c r="F118" s="32">
        <f>MOD(F117,6)</f>
        <v>0</v>
      </c>
      <c r="G118" s="32">
        <f>((F117-F118)/6)-G287-'[1]محمد ابراهيم'!$DP$23</f>
        <v>0</v>
      </c>
      <c r="I118" s="168"/>
      <c r="J118" s="32">
        <f>MOD(J117,6)</f>
        <v>0</v>
      </c>
      <c r="K118" s="32">
        <f>((J117-J118)/6)-K287-'[1]مصطفي عبدالفتاح'!$DP$23</f>
        <v>0</v>
      </c>
      <c r="M118" s="168"/>
      <c r="N118" s="32">
        <f>MOD(N117,6)</f>
        <v>0</v>
      </c>
      <c r="O118" s="32">
        <f>((N117-N118)/6)-O287-'[1]رامي حواس'!$DP$23</f>
        <v>0</v>
      </c>
      <c r="Q118" s="168"/>
      <c r="R118" s="32">
        <f>MOD(R117,6)</f>
        <v>0</v>
      </c>
      <c r="S118" s="32">
        <f>((R117-R118)/6)-S287-'[1]محمد نبيه'!$DP$23</f>
        <v>0</v>
      </c>
      <c r="U118" s="168"/>
      <c r="V118" s="32">
        <f>MOD(V117,6)</f>
        <v>0</v>
      </c>
      <c r="W118" s="32">
        <f>((V117-V118)/6)-W287-'[1]تامر غالي'!$DP$23</f>
        <v>0</v>
      </c>
      <c r="Y118" s="168"/>
      <c r="Z118" s="32">
        <f>MOD(Z117,6)</f>
        <v>0</v>
      </c>
      <c r="AA118" s="32">
        <f>((Z117-Z118)/6)-AA287-[1]اسلام!$DP$23</f>
        <v>0</v>
      </c>
      <c r="AC118" s="168"/>
      <c r="AD118" s="32">
        <f>MOD(AD117,6)</f>
        <v>0</v>
      </c>
      <c r="AE118" s="32">
        <f>((AD117-AD118)/6)-AE287-[1]زهران!$DP$23</f>
        <v>0</v>
      </c>
      <c r="AG118" s="168"/>
      <c r="AH118" s="32">
        <f>MOD(AH117,6)</f>
        <v>0</v>
      </c>
      <c r="AI118" s="32">
        <f>((AH117-AH118)/6)-AI287-'[1]مندوب 2'!$DP$23</f>
        <v>0</v>
      </c>
      <c r="AK118" s="168"/>
      <c r="AL118" s="32">
        <f>MOD(AL117,6)</f>
        <v>0</v>
      </c>
      <c r="AM118" s="32">
        <f>((AL117-AL118)/6)-AM287-'[1]محمد التيه'!$DP$23</f>
        <v>0</v>
      </c>
      <c r="AO118" s="168"/>
      <c r="AP118" s="32">
        <f>MOD(AP117,6)</f>
        <v>0</v>
      </c>
      <c r="AQ118" s="32">
        <f>((AP117-AP118)/6)-AQ287-[1]الشركة!$DP$23</f>
        <v>0</v>
      </c>
    </row>
    <row r="119" spans="1:43" ht="15.75" thickBot="1" x14ac:dyDescent="0.3">
      <c r="A119" s="58"/>
      <c r="B119" s="60"/>
      <c r="C119" s="61"/>
      <c r="E119" s="58"/>
      <c r="F119" s="60"/>
      <c r="G119" s="61"/>
      <c r="I119" s="58"/>
      <c r="J119" s="60"/>
      <c r="K119" s="61"/>
      <c r="M119" s="58"/>
      <c r="N119" s="60"/>
      <c r="O119" s="61"/>
      <c r="Q119" s="58"/>
      <c r="R119" s="60"/>
      <c r="S119" s="61"/>
      <c r="U119" s="58"/>
      <c r="V119" s="60"/>
      <c r="W119" s="61"/>
      <c r="Y119" s="58"/>
      <c r="Z119" s="60"/>
      <c r="AA119" s="61"/>
      <c r="AC119" s="58"/>
      <c r="AD119" s="60"/>
      <c r="AE119" s="61"/>
      <c r="AG119" s="58"/>
      <c r="AH119" s="60"/>
      <c r="AI119" s="61"/>
      <c r="AK119" s="58"/>
      <c r="AL119" s="60"/>
      <c r="AM119" s="61"/>
      <c r="AO119" s="58"/>
      <c r="AP119" s="60"/>
      <c r="AQ119" s="61"/>
    </row>
    <row r="120" spans="1:43" ht="15.75" thickBot="1" x14ac:dyDescent="0.3">
      <c r="A120" s="166" t="s">
        <v>12</v>
      </c>
      <c r="B120" s="32">
        <f>'احمد شوقي'!$AX$36</f>
        <v>0</v>
      </c>
      <c r="C120" s="32">
        <f>'احمد شوقي'!$AY$36</f>
        <v>0</v>
      </c>
      <c r="E120" s="166" t="s">
        <v>12</v>
      </c>
      <c r="F120" s="32">
        <f>'محمد ابراهيم'!$AX$36</f>
        <v>0</v>
      </c>
      <c r="G120" s="32">
        <f>'محمد ابراهيم'!$AY$36</f>
        <v>0</v>
      </c>
      <c r="I120" s="166" t="s">
        <v>12</v>
      </c>
      <c r="J120" s="32">
        <f>'مصطفي عبدالفتاح'!$AX$36</f>
        <v>0</v>
      </c>
      <c r="K120" s="32">
        <f>'مصطفي عبدالفتاح'!$AY$36</f>
        <v>0</v>
      </c>
      <c r="M120" s="166" t="s">
        <v>12</v>
      </c>
      <c r="N120" s="32">
        <f>'رامي حواس'!$AX$36</f>
        <v>0</v>
      </c>
      <c r="O120" s="32">
        <f>'رامي حواس'!$AY$36</f>
        <v>0</v>
      </c>
      <c r="Q120" s="166" t="s">
        <v>12</v>
      </c>
      <c r="R120" s="32">
        <f>'محمد نبيه'!$AX$36</f>
        <v>0</v>
      </c>
      <c r="S120" s="32">
        <f>'محمد نبيه'!$AY$36</f>
        <v>0</v>
      </c>
      <c r="U120" s="166" t="s">
        <v>12</v>
      </c>
      <c r="V120" s="32">
        <f>'تامر غالي'!$AX$36</f>
        <v>0</v>
      </c>
      <c r="W120" s="32">
        <f>'تامر غالي'!$AY$36</f>
        <v>0</v>
      </c>
      <c r="Y120" s="166" t="s">
        <v>12</v>
      </c>
      <c r="Z120" s="32">
        <f>اسلام!$AX$36</f>
        <v>0</v>
      </c>
      <c r="AA120" s="32">
        <f>اسلام!$AY$36</f>
        <v>0</v>
      </c>
      <c r="AC120" s="166" t="s">
        <v>12</v>
      </c>
      <c r="AD120" s="32">
        <f>زهران!$AX$36</f>
        <v>0</v>
      </c>
      <c r="AE120" s="32">
        <f>زهران!$AY$36</f>
        <v>0</v>
      </c>
      <c r="AG120" s="166" t="s">
        <v>12</v>
      </c>
      <c r="AH120" s="32">
        <f>'مندوب 2'!$AX$36</f>
        <v>0</v>
      </c>
      <c r="AI120" s="32">
        <f>'مندوب 2'!$AY$36</f>
        <v>0</v>
      </c>
      <c r="AK120" s="166" t="s">
        <v>12</v>
      </c>
      <c r="AL120" s="32">
        <f>'محمد التيه'!$AX$36</f>
        <v>0</v>
      </c>
      <c r="AM120" s="32">
        <f>'محمد التيه'!$AY$36</f>
        <v>0</v>
      </c>
      <c r="AO120" s="166" t="s">
        <v>12</v>
      </c>
      <c r="AP120" s="32">
        <f>الشركة!$AX$36</f>
        <v>0</v>
      </c>
      <c r="AQ120" s="32">
        <f>الشركة!$AY$36</f>
        <v>0</v>
      </c>
    </row>
    <row r="121" spans="1:43" ht="15.75" thickBot="1" x14ac:dyDescent="0.3">
      <c r="A121" s="167"/>
      <c r="B121" s="32">
        <f>((C120*4)+B120)-B291-'[1]احمد شوقي'!$DO$24</f>
        <v>0</v>
      </c>
      <c r="C121" s="32"/>
      <c r="E121" s="167"/>
      <c r="F121" s="32">
        <f>((G120*4)+F120)-F291-'[1]محمد ابراهيم'!$DO$24</f>
        <v>0</v>
      </c>
      <c r="G121" s="32"/>
      <c r="I121" s="167"/>
      <c r="J121" s="32">
        <f>((K120*4)+J120)-J291-'[1]مصطفي عبدالفتاح'!$DO$24</f>
        <v>0</v>
      </c>
      <c r="K121" s="32"/>
      <c r="M121" s="167"/>
      <c r="N121" s="32">
        <f>((O120*4)+N120)-N291-'[1]رامي حواس'!$DO$24</f>
        <v>0</v>
      </c>
      <c r="O121" s="32"/>
      <c r="Q121" s="167"/>
      <c r="R121" s="32">
        <f>((S120*4)+R120)-R291-'[1]محمد نبيه'!$DO$24</f>
        <v>0</v>
      </c>
      <c r="S121" s="32"/>
      <c r="U121" s="167"/>
      <c r="V121" s="32">
        <f>((W120*4)+V120)-V291-'[1]تامر غالي'!$DO$24</f>
        <v>0</v>
      </c>
      <c r="W121" s="32"/>
      <c r="Y121" s="167"/>
      <c r="Z121" s="32">
        <f>((AA120*4)+Z120)-Z291-[1]اسلام!$DO$24</f>
        <v>0</v>
      </c>
      <c r="AA121" s="32"/>
      <c r="AC121" s="167"/>
      <c r="AD121" s="32">
        <f>((AE120*4)+AD120)-AD291-[1]زهران!$DO$24</f>
        <v>0</v>
      </c>
      <c r="AE121" s="32"/>
      <c r="AG121" s="167"/>
      <c r="AH121" s="32">
        <f>((AI120*4)+AH120)-AH291-'[1]مندوب 2'!$DO$24</f>
        <v>0</v>
      </c>
      <c r="AI121" s="32"/>
      <c r="AK121" s="167"/>
      <c r="AL121" s="32">
        <f>((AM120*4)+AL120)-AL291-'[1]محمد التيه'!$DO$24</f>
        <v>0</v>
      </c>
      <c r="AM121" s="32"/>
      <c r="AO121" s="167"/>
      <c r="AP121" s="32">
        <f>((AQ120*4)+AP120)-AP291-[1]الشركة!$DO$24</f>
        <v>0</v>
      </c>
      <c r="AQ121" s="32"/>
    </row>
    <row r="122" spans="1:43" ht="15.75" thickBot="1" x14ac:dyDescent="0.3">
      <c r="A122" s="168"/>
      <c r="B122" s="32">
        <f>MOD(B121,4)</f>
        <v>0</v>
      </c>
      <c r="C122" s="32">
        <f>((B121-B122)/4)-C291-'[1]احمد شوقي'!$DP$24</f>
        <v>0</v>
      </c>
      <c r="E122" s="168"/>
      <c r="F122" s="32">
        <f>MOD(F121,4)</f>
        <v>0</v>
      </c>
      <c r="G122" s="32">
        <f>((F121-F122)/4)-G291-'[1]محمد ابراهيم'!$DP$24</f>
        <v>0</v>
      </c>
      <c r="I122" s="168"/>
      <c r="J122" s="32">
        <f>MOD(J121,4)</f>
        <v>0</v>
      </c>
      <c r="K122" s="32">
        <f>((J121-J122)/4)-K291-'[1]مصطفي عبدالفتاح'!$DP$24</f>
        <v>0</v>
      </c>
      <c r="M122" s="168"/>
      <c r="N122" s="32">
        <f>MOD(N121,4)</f>
        <v>0</v>
      </c>
      <c r="O122" s="32">
        <f>((N121-N122)/4)-O291-'[1]رامي حواس'!$DP$24</f>
        <v>0</v>
      </c>
      <c r="Q122" s="168"/>
      <c r="R122" s="32">
        <f>MOD(R121,4)</f>
        <v>0</v>
      </c>
      <c r="S122" s="32">
        <f>((R121-R122)/4)-S291-'[1]محمد نبيه'!$DP$24</f>
        <v>0</v>
      </c>
      <c r="U122" s="168"/>
      <c r="V122" s="32">
        <f>MOD(V121,4)</f>
        <v>0</v>
      </c>
      <c r="W122" s="32">
        <f>((V121-V122)/4)-W291-'[1]تامر غالي'!$DP$24</f>
        <v>0</v>
      </c>
      <c r="Y122" s="168"/>
      <c r="Z122" s="32">
        <f>MOD(Z121,4)</f>
        <v>0</v>
      </c>
      <c r="AA122" s="32">
        <f>((Z121-Z122)/4)-AA291-[1]اسلام!$DP$24</f>
        <v>0</v>
      </c>
      <c r="AC122" s="168"/>
      <c r="AD122" s="32">
        <f>MOD(AD121,4)</f>
        <v>0</v>
      </c>
      <c r="AE122" s="32">
        <f>((AD121-AD122)/4)-AE291-[1]زهران!$DP$24</f>
        <v>0</v>
      </c>
      <c r="AG122" s="168"/>
      <c r="AH122" s="32">
        <f>MOD(AH121,4)</f>
        <v>0</v>
      </c>
      <c r="AI122" s="32">
        <f>((AH121-AH122)/4)-AI291-'[1]مندوب 2'!$DP$24</f>
        <v>0</v>
      </c>
      <c r="AK122" s="168"/>
      <c r="AL122" s="32">
        <f>MOD(AL121,4)</f>
        <v>0</v>
      </c>
      <c r="AM122" s="32">
        <f>((AL121-AL122)/4)-AM291-'[1]محمد التيه'!$DP$24</f>
        <v>0</v>
      </c>
      <c r="AO122" s="168"/>
      <c r="AP122" s="32">
        <f>MOD(AP121,4)</f>
        <v>0</v>
      </c>
      <c r="AQ122" s="32">
        <f>((AP121-AP122)/4)-AQ291-[1]الشركة!$DP$24</f>
        <v>0</v>
      </c>
    </row>
    <row r="123" spans="1:43" x14ac:dyDescent="0.25">
      <c r="A123" s="58"/>
      <c r="B123" s="60"/>
      <c r="C123" s="61"/>
      <c r="E123" s="58"/>
      <c r="F123" s="60"/>
      <c r="G123" s="61"/>
      <c r="I123" s="58"/>
      <c r="J123" s="60"/>
      <c r="K123" s="61"/>
      <c r="M123" s="58"/>
      <c r="N123" s="60"/>
      <c r="O123" s="61"/>
      <c r="Q123" s="58"/>
      <c r="R123" s="60"/>
      <c r="S123" s="61"/>
      <c r="U123" s="58"/>
      <c r="V123" s="60"/>
      <c r="W123" s="61"/>
      <c r="Y123" s="58"/>
      <c r="Z123" s="60"/>
      <c r="AA123" s="61"/>
      <c r="AC123" s="58"/>
      <c r="AD123" s="60"/>
      <c r="AE123" s="61"/>
      <c r="AG123" s="58"/>
      <c r="AH123" s="60"/>
      <c r="AI123" s="61"/>
      <c r="AK123" s="58"/>
      <c r="AL123" s="60"/>
      <c r="AM123" s="61"/>
      <c r="AO123" s="58"/>
      <c r="AP123" s="60"/>
      <c r="AQ123" s="61"/>
    </row>
    <row r="124" spans="1:43" x14ac:dyDescent="0.25">
      <c r="A124" s="159" t="s">
        <v>56</v>
      </c>
      <c r="B124" s="59"/>
      <c r="C124" s="59"/>
      <c r="E124" s="159" t="s">
        <v>56</v>
      </c>
      <c r="F124" s="59"/>
      <c r="G124" s="59"/>
      <c r="I124" s="159" t="s">
        <v>56</v>
      </c>
      <c r="J124" s="59"/>
      <c r="K124" s="59"/>
      <c r="M124" s="159" t="s">
        <v>56</v>
      </c>
      <c r="N124" s="59"/>
      <c r="O124" s="59"/>
      <c r="Q124" s="159" t="s">
        <v>56</v>
      </c>
      <c r="R124" s="59"/>
      <c r="S124" s="59"/>
      <c r="U124" s="159" t="s">
        <v>56</v>
      </c>
      <c r="V124" s="59"/>
      <c r="W124" s="59"/>
      <c r="Y124" s="159" t="s">
        <v>56</v>
      </c>
      <c r="Z124" s="59"/>
      <c r="AA124" s="59"/>
      <c r="AC124" s="159" t="s">
        <v>56</v>
      </c>
      <c r="AD124" s="59"/>
      <c r="AE124" s="59"/>
      <c r="AG124" s="159" t="s">
        <v>56</v>
      </c>
      <c r="AH124" s="59"/>
      <c r="AI124" s="59"/>
      <c r="AK124" s="159" t="s">
        <v>56</v>
      </c>
      <c r="AL124" s="59"/>
      <c r="AM124" s="59"/>
      <c r="AO124" s="159" t="s">
        <v>56</v>
      </c>
      <c r="AP124" s="59"/>
      <c r="AQ124" s="59"/>
    </row>
    <row r="125" spans="1:43" x14ac:dyDescent="0.25">
      <c r="A125" s="160"/>
      <c r="B125" s="59"/>
      <c r="C125" s="59"/>
      <c r="E125" s="160"/>
      <c r="F125" s="59"/>
      <c r="G125" s="59"/>
      <c r="I125" s="160"/>
      <c r="J125" s="59"/>
      <c r="K125" s="59"/>
      <c r="M125" s="160"/>
      <c r="N125" s="59"/>
      <c r="O125" s="59"/>
      <c r="Q125" s="160"/>
      <c r="R125" s="59"/>
      <c r="S125" s="59"/>
      <c r="U125" s="160"/>
      <c r="V125" s="59"/>
      <c r="W125" s="59"/>
      <c r="Y125" s="160"/>
      <c r="Z125" s="59"/>
      <c r="AA125" s="59"/>
      <c r="AC125" s="160"/>
      <c r="AD125" s="59"/>
      <c r="AE125" s="59"/>
      <c r="AG125" s="160"/>
      <c r="AH125" s="59"/>
      <c r="AI125" s="59"/>
      <c r="AK125" s="160"/>
      <c r="AL125" s="59"/>
      <c r="AM125" s="59"/>
      <c r="AO125" s="160"/>
      <c r="AP125" s="59"/>
      <c r="AQ125" s="59"/>
    </row>
    <row r="126" spans="1:43" x14ac:dyDescent="0.25">
      <c r="A126" s="162"/>
      <c r="B126" s="59"/>
      <c r="C126" s="59">
        <f>'احمد شوقي'!$AZ$36-(C295)-'[1]احمد شوقي'!$DP$25</f>
        <v>0</v>
      </c>
      <c r="E126" s="162"/>
      <c r="F126" s="59"/>
      <c r="G126" s="59">
        <f>'محمد ابراهيم'!$AZ$36-(G295)-'[1]محمد ابراهيم'!$DP$25</f>
        <v>0</v>
      </c>
      <c r="I126" s="162"/>
      <c r="J126" s="59"/>
      <c r="K126" s="59">
        <f>'مصطفي عبدالفتاح'!$AZ$36-(K295)-'[1]مصطفي عبدالفتاح'!$DP$25</f>
        <v>0</v>
      </c>
      <c r="M126" s="162"/>
      <c r="N126" s="59"/>
      <c r="O126" s="59">
        <f>'رامي حواس'!$AZ$36-(O295)-'[1]رامي حواس'!$DP$25</f>
        <v>0</v>
      </c>
      <c r="Q126" s="162"/>
      <c r="R126" s="59"/>
      <c r="S126" s="59">
        <f>'محمد نبيه'!$AZ$36-(S295)-'[1]محمد نبيه'!$DP$25</f>
        <v>0</v>
      </c>
      <c r="U126" s="162"/>
      <c r="V126" s="59"/>
      <c r="W126" s="59">
        <f>'تامر غالي'!$AZ$36-(W295)-'[1]تامر غالي'!$DP$25</f>
        <v>0</v>
      </c>
      <c r="Y126" s="162"/>
      <c r="Z126" s="59"/>
      <c r="AA126" s="59">
        <f>اسلام!$AZ$36-(AA295)-[1]اسلام!$DP$25</f>
        <v>0</v>
      </c>
      <c r="AC126" s="162"/>
      <c r="AD126" s="59"/>
      <c r="AE126" s="59">
        <f>زهران!$AZ$36-(AE295)-[1]زهران!$DP$25</f>
        <v>0</v>
      </c>
      <c r="AG126" s="162"/>
      <c r="AH126" s="59"/>
      <c r="AI126" s="59">
        <f>'مندوب 2'!$AZ$36-(AI295)-'[1]مندوب 2'!$DP$25</f>
        <v>0</v>
      </c>
      <c r="AK126" s="162"/>
      <c r="AL126" s="59"/>
      <c r="AM126" s="59">
        <f>'محمد التيه'!$AZ$36-(AM295)-'[1]محمد التيه'!$DP$25</f>
        <v>0</v>
      </c>
      <c r="AO126" s="162"/>
      <c r="AP126" s="59"/>
      <c r="AQ126" s="59">
        <f>الشركة!$AZ$36-(AQ295)-[1]الشركة!$DP$25</f>
        <v>0</v>
      </c>
    </row>
    <row r="127" spans="1:43" ht="15.75" thickBot="1" x14ac:dyDescent="0.3">
      <c r="A127" s="163"/>
      <c r="B127" s="164"/>
      <c r="C127" s="165"/>
      <c r="E127" s="163"/>
      <c r="F127" s="164"/>
      <c r="G127" s="165"/>
      <c r="I127" s="163"/>
      <c r="J127" s="164"/>
      <c r="K127" s="165"/>
      <c r="M127" s="163"/>
      <c r="N127" s="164"/>
      <c r="O127" s="165"/>
      <c r="Q127" s="163"/>
      <c r="R127" s="164"/>
      <c r="S127" s="165"/>
      <c r="U127" s="163"/>
      <c r="V127" s="164"/>
      <c r="W127" s="165"/>
      <c r="Y127" s="163"/>
      <c r="Z127" s="164"/>
      <c r="AA127" s="165"/>
      <c r="AC127" s="163"/>
      <c r="AD127" s="164"/>
      <c r="AE127" s="165"/>
      <c r="AG127" s="163"/>
      <c r="AH127" s="164"/>
      <c r="AI127" s="165"/>
      <c r="AK127" s="163"/>
      <c r="AL127" s="164"/>
      <c r="AM127" s="165"/>
      <c r="AO127" s="163"/>
      <c r="AP127" s="164"/>
      <c r="AQ127" s="165"/>
    </row>
    <row r="128" spans="1:43" ht="15.75" thickBot="1" x14ac:dyDescent="0.3">
      <c r="A128" s="156" t="s">
        <v>85</v>
      </c>
      <c r="B128" s="157"/>
      <c r="C128" s="158"/>
      <c r="E128" s="156" t="s">
        <v>85</v>
      </c>
      <c r="F128" s="157"/>
      <c r="G128" s="158"/>
      <c r="I128" s="156" t="s">
        <v>85</v>
      </c>
      <c r="J128" s="157"/>
      <c r="K128" s="158"/>
      <c r="M128" s="156" t="s">
        <v>85</v>
      </c>
      <c r="N128" s="157"/>
      <c r="O128" s="158"/>
      <c r="Q128" s="156" t="s">
        <v>85</v>
      </c>
      <c r="R128" s="157"/>
      <c r="S128" s="158"/>
      <c r="U128" s="156" t="s">
        <v>85</v>
      </c>
      <c r="V128" s="157"/>
      <c r="W128" s="158"/>
      <c r="Y128" s="156" t="s">
        <v>85</v>
      </c>
      <c r="Z128" s="157"/>
      <c r="AA128" s="158"/>
      <c r="AC128" s="156" t="s">
        <v>85</v>
      </c>
      <c r="AD128" s="157"/>
      <c r="AE128" s="158"/>
      <c r="AG128" s="156" t="s">
        <v>85</v>
      </c>
      <c r="AH128" s="157"/>
      <c r="AI128" s="158"/>
      <c r="AK128" s="156" t="s">
        <v>85</v>
      </c>
      <c r="AL128" s="157"/>
      <c r="AM128" s="158"/>
      <c r="AO128" s="156" t="s">
        <v>85</v>
      </c>
      <c r="AP128" s="157"/>
      <c r="AQ128" s="158"/>
    </row>
    <row r="129" spans="1:43" ht="15.75" thickBot="1" x14ac:dyDescent="0.3">
      <c r="A129" s="166" t="s">
        <v>63</v>
      </c>
      <c r="B129" s="32">
        <f>'احمد شوقي'!$BA$36</f>
        <v>0</v>
      </c>
      <c r="C129" s="32">
        <f>'احمد شوقي'!$BB$36</f>
        <v>0</v>
      </c>
      <c r="E129" s="166" t="s">
        <v>63</v>
      </c>
      <c r="F129" s="32">
        <f>'محمد ابراهيم'!$BA$36</f>
        <v>0</v>
      </c>
      <c r="G129" s="32">
        <f>'محمد ابراهيم'!$BB$36</f>
        <v>0</v>
      </c>
      <c r="I129" s="166" t="s">
        <v>63</v>
      </c>
      <c r="J129" s="32">
        <f>'مصطفي عبدالفتاح'!$BA$36</f>
        <v>0</v>
      </c>
      <c r="K129" s="32">
        <f>'مصطفي عبدالفتاح'!$BB$36</f>
        <v>0</v>
      </c>
      <c r="M129" s="166" t="s">
        <v>63</v>
      </c>
      <c r="N129" s="32">
        <f>'رامي حواس'!$BA$36</f>
        <v>0</v>
      </c>
      <c r="O129" s="32">
        <f>'رامي حواس'!$BB$36</f>
        <v>0</v>
      </c>
      <c r="Q129" s="166" t="s">
        <v>63</v>
      </c>
      <c r="R129" s="32">
        <f>'محمد نبيه'!$BA$36</f>
        <v>0</v>
      </c>
      <c r="S129" s="32">
        <f>'محمد نبيه'!$BB$36</f>
        <v>0</v>
      </c>
      <c r="U129" s="166" t="s">
        <v>63</v>
      </c>
      <c r="V129" s="32">
        <f>'تامر غالي'!$BA$36</f>
        <v>0</v>
      </c>
      <c r="W129" s="32">
        <f>'تامر غالي'!$BB$36</f>
        <v>0</v>
      </c>
      <c r="Y129" s="166" t="s">
        <v>63</v>
      </c>
      <c r="Z129" s="32">
        <f>اسلام!$BA$36</f>
        <v>0</v>
      </c>
      <c r="AA129" s="32">
        <f>اسلام!$BB$36</f>
        <v>0</v>
      </c>
      <c r="AC129" s="166" t="s">
        <v>63</v>
      </c>
      <c r="AD129" s="32">
        <f>زهران!$BA$36</f>
        <v>0</v>
      </c>
      <c r="AE129" s="32">
        <f>زهران!$BB$36</f>
        <v>0</v>
      </c>
      <c r="AG129" s="166" t="s">
        <v>63</v>
      </c>
      <c r="AH129" s="32">
        <f>'مندوب 2'!$BA$36</f>
        <v>0</v>
      </c>
      <c r="AI129" s="32">
        <f>'مندوب 2'!$BB$36</f>
        <v>0</v>
      </c>
      <c r="AK129" s="166" t="s">
        <v>63</v>
      </c>
      <c r="AL129" s="32">
        <f>'محمد التيه'!$BA$36</f>
        <v>0</v>
      </c>
      <c r="AM129" s="32">
        <f>'محمد التيه'!$BB$36</f>
        <v>0</v>
      </c>
      <c r="AO129" s="166" t="s">
        <v>63</v>
      </c>
      <c r="AP129" s="32">
        <f>الشركة!$BA$36</f>
        <v>0</v>
      </c>
      <c r="AQ129" s="32">
        <f>الشركة!$BB$36</f>
        <v>0</v>
      </c>
    </row>
    <row r="130" spans="1:43" ht="15.75" thickBot="1" x14ac:dyDescent="0.3">
      <c r="A130" s="167"/>
      <c r="B130" s="32">
        <f>((C129*16)+B129)-(B300)-'[1]احمد شوقي'!$DO$31</f>
        <v>0</v>
      </c>
      <c r="C130" s="32"/>
      <c r="E130" s="167"/>
      <c r="F130" s="32">
        <f>((G129*16)+F129)-(F300)-'[1]محمد ابراهيم'!$DO$31</f>
        <v>0</v>
      </c>
      <c r="G130" s="32"/>
      <c r="I130" s="167"/>
      <c r="J130" s="32">
        <f>((K129*16)+J129)-(J300)-'[1]مصطفي عبدالفتاح'!$DO$31</f>
        <v>0</v>
      </c>
      <c r="K130" s="32"/>
      <c r="M130" s="167"/>
      <c r="N130" s="32">
        <f>((O129*16)+N129)-(N300)-'[1]رامي حواس'!$DO$31</f>
        <v>0</v>
      </c>
      <c r="O130" s="32"/>
      <c r="Q130" s="167"/>
      <c r="R130" s="32">
        <f>((S129*16)+R129)-(R300)-'[1]محمد نبيه'!$DO$31</f>
        <v>0</v>
      </c>
      <c r="S130" s="32"/>
      <c r="U130" s="167"/>
      <c r="V130" s="32">
        <f>((W129*16)+V129)-(V300)-'[1]تامر غالي'!$DO$31</f>
        <v>0</v>
      </c>
      <c r="W130" s="32"/>
      <c r="Y130" s="167"/>
      <c r="Z130" s="32">
        <f>((AA129*16)+Z129)-(Z300)-[1]اسلام!$DO$31</f>
        <v>0</v>
      </c>
      <c r="AA130" s="32"/>
      <c r="AC130" s="167"/>
      <c r="AD130" s="32">
        <f>((AE129*16)+AD129)-(AD300)-[1]زهران!$DO$31</f>
        <v>0</v>
      </c>
      <c r="AE130" s="32"/>
      <c r="AG130" s="167"/>
      <c r="AH130" s="32">
        <f>((AI129*16)+AH129)-(AH300)-'[1]مندوب 2'!$DO$31</f>
        <v>0</v>
      </c>
      <c r="AI130" s="32"/>
      <c r="AK130" s="167"/>
      <c r="AL130" s="32">
        <f>((AM129*16)+AL129)-(AL300)-'[1]محمد التيه'!$DO$31</f>
        <v>0</v>
      </c>
      <c r="AM130" s="32"/>
      <c r="AO130" s="167"/>
      <c r="AP130" s="32">
        <f>((AQ129*16)+AP129)-(AP300)-[1]الشركة!$DO$31</f>
        <v>0</v>
      </c>
      <c r="AQ130" s="32"/>
    </row>
    <row r="131" spans="1:43" ht="15.75" thickBot="1" x14ac:dyDescent="0.3">
      <c r="A131" s="168"/>
      <c r="B131" s="32">
        <f>MOD(B130,16)</f>
        <v>0</v>
      </c>
      <c r="C131" s="32">
        <f>((B130-B131)/16)-C300-'[1]احمد شوقي'!$DP$31</f>
        <v>0</v>
      </c>
      <c r="E131" s="168"/>
      <c r="F131" s="32">
        <f>MOD(F130,16)</f>
        <v>0</v>
      </c>
      <c r="G131" s="32">
        <f>((F130-F131)/16)-G300-'[1]محمد ابراهيم'!$DP$31</f>
        <v>0</v>
      </c>
      <c r="I131" s="168"/>
      <c r="J131" s="32">
        <f>MOD(J130,16)</f>
        <v>0</v>
      </c>
      <c r="K131" s="32">
        <f>((J130-J131)/16)-K300-'[1]مصطفي عبدالفتاح'!$DP$31</f>
        <v>0</v>
      </c>
      <c r="M131" s="168"/>
      <c r="N131" s="32">
        <f>MOD(N130,16)</f>
        <v>0</v>
      </c>
      <c r="O131" s="32">
        <f>((N130-N131)/16)-O300-'[1]رامي حواس'!$DP$31</f>
        <v>0</v>
      </c>
      <c r="Q131" s="168"/>
      <c r="R131" s="32">
        <f>MOD(R130,16)</f>
        <v>0</v>
      </c>
      <c r="S131" s="32">
        <f>((R130-R131)/16)-S300-'[1]محمد نبيه'!$DP$31</f>
        <v>0</v>
      </c>
      <c r="U131" s="168"/>
      <c r="V131" s="32">
        <f>MOD(V130,16)</f>
        <v>0</v>
      </c>
      <c r="W131" s="32">
        <f>((V130-V131)/16)-W300-'[1]تامر غالي'!$DP$31</f>
        <v>0</v>
      </c>
      <c r="Y131" s="168"/>
      <c r="Z131" s="32">
        <f>MOD(Z130,16)</f>
        <v>0</v>
      </c>
      <c r="AA131" s="32">
        <f>((Z130-Z131)/16)-AA300-[1]اسلام!$DP$31</f>
        <v>0</v>
      </c>
      <c r="AC131" s="168"/>
      <c r="AD131" s="32">
        <f>MOD(AD130,16)</f>
        <v>0</v>
      </c>
      <c r="AE131" s="32">
        <f>((AD130-AD131)/16)-AE300-[1]زهران!$DP$31</f>
        <v>0</v>
      </c>
      <c r="AG131" s="168"/>
      <c r="AH131" s="32">
        <f>MOD(AH130,16)</f>
        <v>0</v>
      </c>
      <c r="AI131" s="32">
        <f>((AH130-AH131)/16)-AI300-'[1]مندوب 2'!$DP$31</f>
        <v>0</v>
      </c>
      <c r="AK131" s="168"/>
      <c r="AL131" s="32">
        <f>MOD(AL130,16)</f>
        <v>0</v>
      </c>
      <c r="AM131" s="32">
        <f>((AL130-AL131)/16)-AM300-'[1]محمد التيه'!$DP$31</f>
        <v>0</v>
      </c>
      <c r="AO131" s="168"/>
      <c r="AP131" s="32">
        <f>MOD(AP130,16)</f>
        <v>0</v>
      </c>
      <c r="AQ131" s="32">
        <f>((AP130-AP131)/16)-AQ300-[1]الشركة!$DP$31</f>
        <v>0</v>
      </c>
    </row>
    <row r="132" spans="1:43" ht="15.75" thickBot="1" x14ac:dyDescent="0.3">
      <c r="A132" s="58"/>
      <c r="B132" s="60"/>
      <c r="C132" s="61"/>
      <c r="E132" s="58"/>
      <c r="F132" s="60"/>
      <c r="G132" s="61"/>
      <c r="I132" s="58"/>
      <c r="J132" s="60"/>
      <c r="K132" s="61"/>
      <c r="M132" s="58"/>
      <c r="N132" s="60"/>
      <c r="O132" s="61"/>
      <c r="Q132" s="58"/>
      <c r="R132" s="60"/>
      <c r="S132" s="61"/>
      <c r="U132" s="58"/>
      <c r="V132" s="60"/>
      <c r="W132" s="61"/>
      <c r="Y132" s="58"/>
      <c r="Z132" s="60"/>
      <c r="AA132" s="61"/>
      <c r="AC132" s="58"/>
      <c r="AD132" s="60"/>
      <c r="AE132" s="61"/>
      <c r="AG132" s="58"/>
      <c r="AH132" s="60"/>
      <c r="AI132" s="61"/>
      <c r="AK132" s="58"/>
      <c r="AL132" s="60"/>
      <c r="AM132" s="61"/>
      <c r="AO132" s="58"/>
      <c r="AP132" s="60"/>
      <c r="AQ132" s="61"/>
    </row>
    <row r="133" spans="1:43" ht="15.75" thickBot="1" x14ac:dyDescent="0.3">
      <c r="A133" s="166" t="s">
        <v>64</v>
      </c>
      <c r="B133" s="32">
        <f>'احمد شوقي'!$BC$36</f>
        <v>0</v>
      </c>
      <c r="C133" s="32">
        <f>'احمد شوقي'!$BD$36</f>
        <v>0</v>
      </c>
      <c r="E133" s="166" t="s">
        <v>64</v>
      </c>
      <c r="F133" s="32">
        <f>'محمد ابراهيم'!$BC$36</f>
        <v>0</v>
      </c>
      <c r="G133" s="32">
        <f>'محمد ابراهيم'!$BD$36</f>
        <v>0</v>
      </c>
      <c r="I133" s="166" t="s">
        <v>64</v>
      </c>
      <c r="J133" s="32">
        <f>'مصطفي عبدالفتاح'!$BC$36</f>
        <v>0</v>
      </c>
      <c r="K133" s="32">
        <f>'مصطفي عبدالفتاح'!$BD$36</f>
        <v>0</v>
      </c>
      <c r="M133" s="166" t="s">
        <v>64</v>
      </c>
      <c r="N133" s="32">
        <f>'رامي حواس'!$BC$36</f>
        <v>0</v>
      </c>
      <c r="O133" s="32">
        <f>'رامي حواس'!$BD$36</f>
        <v>0</v>
      </c>
      <c r="Q133" s="166" t="s">
        <v>64</v>
      </c>
      <c r="R133" s="32">
        <f>'محمد نبيه'!$BC$36</f>
        <v>0</v>
      </c>
      <c r="S133" s="32">
        <f>'محمد نبيه'!$BD$36</f>
        <v>0</v>
      </c>
      <c r="U133" s="166" t="s">
        <v>64</v>
      </c>
      <c r="V133" s="32">
        <f>'تامر غالي'!$BC$36</f>
        <v>0</v>
      </c>
      <c r="W133" s="32">
        <f>'تامر غالي'!$BD$36</f>
        <v>0</v>
      </c>
      <c r="Y133" s="166" t="s">
        <v>64</v>
      </c>
      <c r="Z133" s="32">
        <f>اسلام!$BC$36</f>
        <v>0</v>
      </c>
      <c r="AA133" s="32">
        <f>اسلام!$BD$36</f>
        <v>0</v>
      </c>
      <c r="AC133" s="166" t="s">
        <v>64</v>
      </c>
      <c r="AD133" s="32">
        <f>زهران!$BC$36</f>
        <v>0</v>
      </c>
      <c r="AE133" s="32">
        <f>زهران!$BD$36</f>
        <v>0</v>
      </c>
      <c r="AG133" s="166" t="s">
        <v>64</v>
      </c>
      <c r="AH133" s="32">
        <f>'مندوب 2'!$BC$36</f>
        <v>0</v>
      </c>
      <c r="AI133" s="32">
        <f>'مندوب 2'!$BD$36</f>
        <v>0</v>
      </c>
      <c r="AK133" s="166" t="s">
        <v>64</v>
      </c>
      <c r="AL133" s="32">
        <f>'محمد التيه'!$BC$36</f>
        <v>0</v>
      </c>
      <c r="AM133" s="32">
        <f>'محمد التيه'!$BD$36</f>
        <v>0</v>
      </c>
      <c r="AO133" s="166" t="s">
        <v>64</v>
      </c>
      <c r="AP133" s="32">
        <f>الشركة!$BC$36</f>
        <v>0</v>
      </c>
      <c r="AQ133" s="32">
        <f>الشركة!$BD$36</f>
        <v>0</v>
      </c>
    </row>
    <row r="134" spans="1:43" ht="15.75" thickBot="1" x14ac:dyDescent="0.3">
      <c r="A134" s="167"/>
      <c r="B134" s="32">
        <f>((C133*12)+B133)-B304-'[1]احمد شوقي'!$DO$32</f>
        <v>0</v>
      </c>
      <c r="C134" s="32"/>
      <c r="E134" s="167"/>
      <c r="F134" s="32">
        <f>((G133*12)+F133)-F304-'[1]محمد ابراهيم'!$DO$32</f>
        <v>0</v>
      </c>
      <c r="G134" s="32"/>
      <c r="I134" s="167"/>
      <c r="J134" s="32">
        <f>((K133*12)+J133)-J304-'[1]مصطفي عبدالفتاح'!$DO$32</f>
        <v>0</v>
      </c>
      <c r="K134" s="32"/>
      <c r="M134" s="167"/>
      <c r="N134" s="32">
        <f>((O133*12)+N133)-N304-'[1]رامي حواس'!$DO$32</f>
        <v>0</v>
      </c>
      <c r="O134" s="32"/>
      <c r="Q134" s="167"/>
      <c r="R134" s="32">
        <f>((S133*12)+R133)-R304-'[1]محمد نبيه'!$DO$32</f>
        <v>0</v>
      </c>
      <c r="S134" s="32"/>
      <c r="U134" s="167"/>
      <c r="V134" s="32">
        <f>((W133*12)+V133)-V304-'[1]تامر غالي'!$DO$32</f>
        <v>0</v>
      </c>
      <c r="W134" s="32"/>
      <c r="Y134" s="167"/>
      <c r="Z134" s="32">
        <f>((AA133*12)+Z133)-Z304-[1]اسلام!$DO$32</f>
        <v>0</v>
      </c>
      <c r="AA134" s="32"/>
      <c r="AC134" s="167"/>
      <c r="AD134" s="32">
        <f>((AE133*12)+AD133)-AD304-[1]زهران!$DO$32</f>
        <v>0</v>
      </c>
      <c r="AE134" s="32"/>
      <c r="AG134" s="167"/>
      <c r="AH134" s="32">
        <f>((AI133*12)+AH133)-AH304-'[1]مندوب 2'!$DO$32</f>
        <v>0</v>
      </c>
      <c r="AI134" s="32"/>
      <c r="AK134" s="167"/>
      <c r="AL134" s="32">
        <f>((AM133*12)+AL133)-AL304-'[1]محمد التيه'!$DO$32</f>
        <v>0</v>
      </c>
      <c r="AM134" s="32"/>
      <c r="AO134" s="167"/>
      <c r="AP134" s="32">
        <f>((AQ133*12)+AP133)-AP304-[1]الشركة!$DO$32</f>
        <v>0</v>
      </c>
      <c r="AQ134" s="32"/>
    </row>
    <row r="135" spans="1:43" ht="15.75" thickBot="1" x14ac:dyDescent="0.3">
      <c r="A135" s="168"/>
      <c r="B135" s="32">
        <f>MOD(B134,12)</f>
        <v>0</v>
      </c>
      <c r="C135" s="32">
        <f>((B134-B135)/12)-C304-'[1]احمد شوقي'!$DP$32</f>
        <v>0</v>
      </c>
      <c r="E135" s="168"/>
      <c r="F135" s="32">
        <f>MOD(F134,12)</f>
        <v>0</v>
      </c>
      <c r="G135" s="32">
        <f>((F134-F135)/12)-G304-'[1]محمد ابراهيم'!$DP$32</f>
        <v>0</v>
      </c>
      <c r="I135" s="168"/>
      <c r="J135" s="32">
        <f>MOD(J134,12)</f>
        <v>0</v>
      </c>
      <c r="K135" s="32">
        <f>((J134-J135)/12)-K304-'[1]مصطفي عبدالفتاح'!$DP$32</f>
        <v>0</v>
      </c>
      <c r="M135" s="168"/>
      <c r="N135" s="32">
        <f>MOD(N134,12)</f>
        <v>0</v>
      </c>
      <c r="O135" s="32">
        <f>((N134-N135)/12)-O304-'[1]رامي حواس'!$DP$32</f>
        <v>0</v>
      </c>
      <c r="Q135" s="168"/>
      <c r="R135" s="32">
        <f>MOD(R134,12)</f>
        <v>0</v>
      </c>
      <c r="S135" s="32">
        <f>((R134-R135)/12)-S304-'[1]محمد نبيه'!$DP$32</f>
        <v>0</v>
      </c>
      <c r="U135" s="168"/>
      <c r="V135" s="32">
        <f>MOD(V134,12)</f>
        <v>0</v>
      </c>
      <c r="W135" s="32">
        <f>((V134-V135)/12)-W304-'[1]تامر غالي'!$DP$32</f>
        <v>0</v>
      </c>
      <c r="Y135" s="168"/>
      <c r="Z135" s="32">
        <f>MOD(Z134,12)</f>
        <v>0</v>
      </c>
      <c r="AA135" s="32">
        <f>((Z134-Z135)/12)-AA304-[1]اسلام!$DP$32</f>
        <v>0</v>
      </c>
      <c r="AC135" s="168"/>
      <c r="AD135" s="32">
        <f>MOD(AD134,12)</f>
        <v>0</v>
      </c>
      <c r="AE135" s="32">
        <f>((AD134-AD135)/12)-AE304-[1]زهران!$DP$32</f>
        <v>0</v>
      </c>
      <c r="AG135" s="168"/>
      <c r="AH135" s="32">
        <f>MOD(AH134,12)</f>
        <v>0</v>
      </c>
      <c r="AI135" s="32">
        <f>((AH134-AH135)/12)-AI304-'[1]مندوب 2'!$DP$32</f>
        <v>0</v>
      </c>
      <c r="AK135" s="168"/>
      <c r="AL135" s="32">
        <f>MOD(AL134,12)</f>
        <v>0</v>
      </c>
      <c r="AM135" s="32">
        <f>((AL134-AL135)/12)-AM304-'[1]محمد التيه'!$DP$32</f>
        <v>0</v>
      </c>
      <c r="AO135" s="168"/>
      <c r="AP135" s="32">
        <f>MOD(AP134,12)</f>
        <v>0</v>
      </c>
      <c r="AQ135" s="32">
        <f>((AP134-AP135)/12)-AQ304-[1]الشركة!$DP$32</f>
        <v>0</v>
      </c>
    </row>
    <row r="136" spans="1:43" ht="15.75" thickBot="1" x14ac:dyDescent="0.3">
      <c r="A136" s="58"/>
      <c r="B136" s="60"/>
      <c r="C136" s="61"/>
      <c r="E136" s="58"/>
      <c r="F136" s="60"/>
      <c r="G136" s="61"/>
      <c r="I136" s="58"/>
      <c r="J136" s="60"/>
      <c r="K136" s="61"/>
      <c r="M136" s="58"/>
      <c r="N136" s="60"/>
      <c r="O136" s="61"/>
      <c r="Q136" s="58"/>
      <c r="R136" s="60"/>
      <c r="S136" s="61"/>
      <c r="U136" s="58"/>
      <c r="V136" s="60"/>
      <c r="W136" s="61"/>
      <c r="Y136" s="58"/>
      <c r="Z136" s="60"/>
      <c r="AA136" s="61"/>
      <c r="AC136" s="58"/>
      <c r="AD136" s="60"/>
      <c r="AE136" s="61"/>
      <c r="AG136" s="58"/>
      <c r="AH136" s="60"/>
      <c r="AI136" s="61"/>
      <c r="AK136" s="58"/>
      <c r="AL136" s="60"/>
      <c r="AM136" s="61"/>
      <c r="AO136" s="58"/>
      <c r="AP136" s="60"/>
      <c r="AQ136" s="61"/>
    </row>
    <row r="137" spans="1:43" ht="15.75" thickBot="1" x14ac:dyDescent="0.3">
      <c r="A137" s="166" t="s">
        <v>65</v>
      </c>
      <c r="B137" s="32">
        <f>'احمد شوقي'!$BE$36</f>
        <v>0</v>
      </c>
      <c r="C137" s="32">
        <f>'احمد شوقي'!$BF$36</f>
        <v>0</v>
      </c>
      <c r="E137" s="166" t="s">
        <v>65</v>
      </c>
      <c r="F137" s="32">
        <f>'محمد ابراهيم'!$BE$36</f>
        <v>0</v>
      </c>
      <c r="G137" s="32">
        <f>'محمد ابراهيم'!$BF$36</f>
        <v>0</v>
      </c>
      <c r="I137" s="166" t="s">
        <v>65</v>
      </c>
      <c r="J137" s="32">
        <f>'مصطفي عبدالفتاح'!$BE$36</f>
        <v>0</v>
      </c>
      <c r="K137" s="32">
        <f>'مصطفي عبدالفتاح'!$BF$36</f>
        <v>0</v>
      </c>
      <c r="M137" s="166" t="s">
        <v>65</v>
      </c>
      <c r="N137" s="32">
        <f>'رامي حواس'!$BE$36</f>
        <v>0</v>
      </c>
      <c r="O137" s="32">
        <f>'رامي حواس'!$BF$36</f>
        <v>0</v>
      </c>
      <c r="Q137" s="166" t="s">
        <v>65</v>
      </c>
      <c r="R137" s="32">
        <f>'محمد نبيه'!$BE$36</f>
        <v>0</v>
      </c>
      <c r="S137" s="32">
        <f>'محمد نبيه'!$BF$36</f>
        <v>0</v>
      </c>
      <c r="U137" s="166" t="s">
        <v>65</v>
      </c>
      <c r="V137" s="32">
        <f>'تامر غالي'!$BE$36</f>
        <v>0</v>
      </c>
      <c r="W137" s="32">
        <f>'تامر غالي'!$BF$36</f>
        <v>0</v>
      </c>
      <c r="Y137" s="166" t="s">
        <v>65</v>
      </c>
      <c r="Z137" s="32">
        <f>اسلام!$BE$36</f>
        <v>0</v>
      </c>
      <c r="AA137" s="32">
        <f>اسلام!$BF$36</f>
        <v>0</v>
      </c>
      <c r="AC137" s="166" t="s">
        <v>65</v>
      </c>
      <c r="AD137" s="32">
        <f>زهران!$BE$36</f>
        <v>0</v>
      </c>
      <c r="AE137" s="32">
        <f>زهران!$BF$36</f>
        <v>0</v>
      </c>
      <c r="AG137" s="166" t="s">
        <v>65</v>
      </c>
      <c r="AH137" s="32">
        <f>'مندوب 2'!$BE$36</f>
        <v>0</v>
      </c>
      <c r="AI137" s="32">
        <f>'مندوب 2'!$BF$36</f>
        <v>0</v>
      </c>
      <c r="AK137" s="166" t="s">
        <v>65</v>
      </c>
      <c r="AL137" s="32">
        <f>'محمد التيه'!$BE$36</f>
        <v>0</v>
      </c>
      <c r="AM137" s="32">
        <f>'محمد التيه'!$BF$36</f>
        <v>0</v>
      </c>
      <c r="AO137" s="166" t="s">
        <v>65</v>
      </c>
      <c r="AP137" s="32">
        <f>الشركة!$BE$36</f>
        <v>0</v>
      </c>
      <c r="AQ137" s="32">
        <f>الشركة!$BF$36</f>
        <v>0</v>
      </c>
    </row>
    <row r="138" spans="1:43" ht="15.75" thickBot="1" x14ac:dyDescent="0.3">
      <c r="A138" s="167"/>
      <c r="B138" s="32">
        <f>((C137*4)+B137)-B308-'[1]احمد شوقي'!$DO$33</f>
        <v>0</v>
      </c>
      <c r="C138" s="32"/>
      <c r="E138" s="167"/>
      <c r="F138" s="32">
        <f>((G137*4)+F137)-F308-'[1]محمد ابراهيم'!$DO$33</f>
        <v>0</v>
      </c>
      <c r="G138" s="32"/>
      <c r="I138" s="167"/>
      <c r="J138" s="32">
        <f>((K137*4)+J137)-J308-'[1]مصطفي عبدالفتاح'!$DO$33</f>
        <v>0</v>
      </c>
      <c r="K138" s="32"/>
      <c r="M138" s="167"/>
      <c r="N138" s="32">
        <f>((O137*4)+N137)-N308-'[1]رامي حواس'!$DO$33</f>
        <v>0</v>
      </c>
      <c r="O138" s="32"/>
      <c r="Q138" s="167"/>
      <c r="R138" s="32">
        <f>((S137*4)+R137)-R308-'[1]محمد نبيه'!$DO$33</f>
        <v>0</v>
      </c>
      <c r="S138" s="32"/>
      <c r="U138" s="167"/>
      <c r="V138" s="32">
        <f>((W137*4)+V137)-V308-'[1]تامر غالي'!$DO$33</f>
        <v>0</v>
      </c>
      <c r="W138" s="32"/>
      <c r="Y138" s="167"/>
      <c r="Z138" s="32">
        <f>((AA137*4)+Z137)-Z308-[1]اسلام!$DO$33</f>
        <v>0</v>
      </c>
      <c r="AA138" s="32"/>
      <c r="AC138" s="167"/>
      <c r="AD138" s="32">
        <f>((AE137*4)+AD137)-AD308-[1]زهران!$DO$33</f>
        <v>0</v>
      </c>
      <c r="AE138" s="32"/>
      <c r="AG138" s="167"/>
      <c r="AH138" s="32">
        <f>((AI137*4)+AH137)-AH308-'[1]مندوب 2'!$DO$33</f>
        <v>0</v>
      </c>
      <c r="AI138" s="32"/>
      <c r="AK138" s="167"/>
      <c r="AL138" s="32">
        <f>((AM137*4)+AL137)-AL308-'[1]محمد التيه'!$DO$33</f>
        <v>0</v>
      </c>
      <c r="AM138" s="32"/>
      <c r="AO138" s="167"/>
      <c r="AP138" s="32">
        <f>((AQ137*4)+AP137)-AP308-[1]الشركة!$DO$33</f>
        <v>0</v>
      </c>
      <c r="AQ138" s="32"/>
    </row>
    <row r="139" spans="1:43" ht="15.75" thickBot="1" x14ac:dyDescent="0.3">
      <c r="A139" s="168"/>
      <c r="B139" s="32">
        <f>MOD(B138,4)</f>
        <v>0</v>
      </c>
      <c r="C139" s="32">
        <f>((B138-B139)/4)-C308-'[1]احمد شوقي'!$DP$33</f>
        <v>0</v>
      </c>
      <c r="E139" s="168"/>
      <c r="F139" s="32">
        <f>MOD(F138,4)</f>
        <v>0</v>
      </c>
      <c r="G139" s="32">
        <f>((F138-F139)/4)-G308-'[1]محمد ابراهيم'!$DP$33</f>
        <v>0</v>
      </c>
      <c r="I139" s="168"/>
      <c r="J139" s="32">
        <f>MOD(J138,4)</f>
        <v>0</v>
      </c>
      <c r="K139" s="32">
        <f>((J138-J139)/4)-K308-'[1]مصطفي عبدالفتاح'!$DP$33</f>
        <v>0</v>
      </c>
      <c r="M139" s="168"/>
      <c r="N139" s="32">
        <f>MOD(N138,4)</f>
        <v>0</v>
      </c>
      <c r="O139" s="32">
        <f>((N138-N139)/4)-O308-'[1]رامي حواس'!$DP$33</f>
        <v>0</v>
      </c>
      <c r="Q139" s="168"/>
      <c r="R139" s="32">
        <f>MOD(R138,4)</f>
        <v>0</v>
      </c>
      <c r="S139" s="32">
        <f>((R138-R139)/4)-S308-'[1]محمد نبيه'!$DP$33</f>
        <v>0</v>
      </c>
      <c r="U139" s="168"/>
      <c r="V139" s="32">
        <f>MOD(V138,4)</f>
        <v>0</v>
      </c>
      <c r="W139" s="32">
        <f>((V138-V139)/4)-W308-'[1]تامر غالي'!$DP$33</f>
        <v>0</v>
      </c>
      <c r="Y139" s="168"/>
      <c r="Z139" s="32">
        <f>MOD(Z138,4)</f>
        <v>0</v>
      </c>
      <c r="AA139" s="32">
        <f>((Z138-Z139)/4)-AA308-[1]اسلام!$DP$33</f>
        <v>0</v>
      </c>
      <c r="AC139" s="168"/>
      <c r="AD139" s="32">
        <f>MOD(AD138,4)</f>
        <v>0</v>
      </c>
      <c r="AE139" s="32">
        <f>((AD138-AD139)/4)-AE308-[1]زهران!$DP$33</f>
        <v>0</v>
      </c>
      <c r="AG139" s="168"/>
      <c r="AH139" s="32">
        <f>MOD(AH138,4)</f>
        <v>0</v>
      </c>
      <c r="AI139" s="32">
        <f>((AH138-AH139)/4)-AI308-'[1]مندوب 2'!$DP$33</f>
        <v>0</v>
      </c>
      <c r="AK139" s="168"/>
      <c r="AL139" s="32">
        <f>MOD(AL138,4)</f>
        <v>0</v>
      </c>
      <c r="AM139" s="32">
        <f>((AL138-AL139)/4)-AM308-'[1]محمد التيه'!$DP$33</f>
        <v>0</v>
      </c>
      <c r="AO139" s="168"/>
      <c r="AP139" s="32">
        <f>MOD(AP138,4)</f>
        <v>0</v>
      </c>
      <c r="AQ139" s="32">
        <f>((AP138-AP139)/4)-AQ308-[1]الشركة!$DP$33</f>
        <v>0</v>
      </c>
    </row>
    <row r="140" spans="1:43" ht="15.75" thickBot="1" x14ac:dyDescent="0.3">
      <c r="A140" s="169" t="s">
        <v>86</v>
      </c>
      <c r="B140" s="170"/>
      <c r="C140" s="171"/>
      <c r="E140" s="169" t="s">
        <v>86</v>
      </c>
      <c r="F140" s="170"/>
      <c r="G140" s="171"/>
      <c r="I140" s="169" t="s">
        <v>86</v>
      </c>
      <c r="J140" s="170"/>
      <c r="K140" s="171"/>
      <c r="M140" s="169" t="s">
        <v>86</v>
      </c>
      <c r="N140" s="170"/>
      <c r="O140" s="171"/>
      <c r="Q140" s="169" t="s">
        <v>86</v>
      </c>
      <c r="R140" s="170"/>
      <c r="S140" s="171"/>
      <c r="U140" s="169" t="s">
        <v>86</v>
      </c>
      <c r="V140" s="170"/>
      <c r="W140" s="171"/>
      <c r="Y140" s="169" t="s">
        <v>86</v>
      </c>
      <c r="Z140" s="170"/>
      <c r="AA140" s="171"/>
      <c r="AC140" s="169" t="s">
        <v>86</v>
      </c>
      <c r="AD140" s="170"/>
      <c r="AE140" s="171"/>
      <c r="AG140" s="169" t="s">
        <v>86</v>
      </c>
      <c r="AH140" s="170"/>
      <c r="AI140" s="171"/>
      <c r="AK140" s="169" t="s">
        <v>86</v>
      </c>
      <c r="AL140" s="170"/>
      <c r="AM140" s="171"/>
      <c r="AO140" s="169" t="s">
        <v>86</v>
      </c>
      <c r="AP140" s="170"/>
      <c r="AQ140" s="171"/>
    </row>
    <row r="141" spans="1:43" ht="15.75" thickBot="1" x14ac:dyDescent="0.3">
      <c r="A141" s="166" t="s">
        <v>67</v>
      </c>
      <c r="B141" s="32">
        <f>'احمد شوقي'!$BG$36</f>
        <v>0</v>
      </c>
      <c r="C141" s="32">
        <f>'احمد شوقي'!$BH$36</f>
        <v>0</v>
      </c>
      <c r="E141" s="166" t="s">
        <v>67</v>
      </c>
      <c r="F141" s="32">
        <f>'محمد ابراهيم'!$BG$36</f>
        <v>0</v>
      </c>
      <c r="G141" s="32">
        <f>'محمد ابراهيم'!$BH$36</f>
        <v>0</v>
      </c>
      <c r="I141" s="166" t="s">
        <v>67</v>
      </c>
      <c r="J141" s="32">
        <f>'مصطفي عبدالفتاح'!$BG$36</f>
        <v>0</v>
      </c>
      <c r="K141" s="32">
        <f>'مصطفي عبدالفتاح'!$BH$36</f>
        <v>0</v>
      </c>
      <c r="M141" s="166" t="s">
        <v>67</v>
      </c>
      <c r="N141" s="32">
        <f>'رامي حواس'!$BG$36</f>
        <v>0</v>
      </c>
      <c r="O141" s="32">
        <f>'رامي حواس'!$BH$36</f>
        <v>0</v>
      </c>
      <c r="Q141" s="166" t="s">
        <v>67</v>
      </c>
      <c r="R141" s="32">
        <f>'محمد نبيه'!$BG$36</f>
        <v>0</v>
      </c>
      <c r="S141" s="32">
        <f>'محمد نبيه'!$BH$36</f>
        <v>0</v>
      </c>
      <c r="U141" s="166" t="s">
        <v>67</v>
      </c>
      <c r="V141" s="32">
        <f>'تامر غالي'!$BG$36</f>
        <v>0</v>
      </c>
      <c r="W141" s="32">
        <f>'تامر غالي'!$BH$36</f>
        <v>0</v>
      </c>
      <c r="Y141" s="166" t="s">
        <v>67</v>
      </c>
      <c r="Z141" s="32">
        <f>اسلام!$BG$36</f>
        <v>0</v>
      </c>
      <c r="AA141" s="32">
        <f>اسلام!$BH$36</f>
        <v>0</v>
      </c>
      <c r="AC141" s="166" t="s">
        <v>67</v>
      </c>
      <c r="AD141" s="32">
        <f>زهران!$BG$36</f>
        <v>0</v>
      </c>
      <c r="AE141" s="32">
        <f>زهران!$BH$36</f>
        <v>0</v>
      </c>
      <c r="AG141" s="166" t="s">
        <v>67</v>
      </c>
      <c r="AH141" s="32">
        <f>'مندوب 2'!$BG$36</f>
        <v>0</v>
      </c>
      <c r="AI141" s="32">
        <f>'مندوب 2'!$BH$36</f>
        <v>0</v>
      </c>
      <c r="AK141" s="166" t="s">
        <v>67</v>
      </c>
      <c r="AL141" s="32">
        <f>'محمد التيه'!$BG$36</f>
        <v>0</v>
      </c>
      <c r="AM141" s="32">
        <f>'محمد التيه'!$BH$36</f>
        <v>0</v>
      </c>
      <c r="AO141" s="166" t="s">
        <v>67</v>
      </c>
      <c r="AP141" s="32">
        <f>الشركة!$BG$36</f>
        <v>0</v>
      </c>
      <c r="AQ141" s="32">
        <f>الشركة!$BH$36</f>
        <v>0</v>
      </c>
    </row>
    <row r="142" spans="1:43" ht="15.75" thickBot="1" x14ac:dyDescent="0.3">
      <c r="A142" s="167"/>
      <c r="B142" s="32">
        <f>((C141*20)+B141)-B312-'[1]احمد شوقي'!$DJ$30</f>
        <v>0</v>
      </c>
      <c r="C142" s="32"/>
      <c r="E142" s="167"/>
      <c r="F142" s="32">
        <f>((G141*20)+F141)-F312-'[1]محمد ابراهيم'!$DJ$30</f>
        <v>0</v>
      </c>
      <c r="G142" s="32"/>
      <c r="I142" s="167"/>
      <c r="J142" s="32">
        <f>((K141*20)+J141)-J312-'[1]مصطفي عبدالفتاح'!$DJ$30</f>
        <v>0</v>
      </c>
      <c r="K142" s="32"/>
      <c r="M142" s="167"/>
      <c r="N142" s="32">
        <f>((O141*20)+N141)-N312-'[1]رامي حواس'!$DJ$30</f>
        <v>0</v>
      </c>
      <c r="O142" s="32"/>
      <c r="Q142" s="167"/>
      <c r="R142" s="32">
        <f>((S141*20)+R141)-R312-'[1]محمد نبيه'!$DJ$30</f>
        <v>0</v>
      </c>
      <c r="S142" s="32"/>
      <c r="U142" s="167"/>
      <c r="V142" s="32">
        <f>((W141*20)+V141)-V312-'[1]تامر غالي'!$DJ$30</f>
        <v>0</v>
      </c>
      <c r="W142" s="32"/>
      <c r="Y142" s="167"/>
      <c r="Z142" s="32">
        <f>((AA141*20)+Z141)-Z312-[1]اسلام!$DJ$30</f>
        <v>0</v>
      </c>
      <c r="AA142" s="32"/>
      <c r="AC142" s="167"/>
      <c r="AD142" s="32">
        <f>((AE141*20)+AD141)-AD312-[1]زهران!$DJ$30</f>
        <v>0</v>
      </c>
      <c r="AE142" s="32"/>
      <c r="AG142" s="167"/>
      <c r="AH142" s="32">
        <f>((AI141*20)+AH141)-AH312-'[1]مندوب 2'!$DJ$30</f>
        <v>0</v>
      </c>
      <c r="AI142" s="32"/>
      <c r="AK142" s="167"/>
      <c r="AL142" s="32">
        <f>((AM141*20)+AL141)-AL312-'[1]محمد التيه'!$DJ$30</f>
        <v>0</v>
      </c>
      <c r="AM142" s="32"/>
      <c r="AO142" s="167"/>
      <c r="AP142" s="32">
        <f>((AQ141*20)+AP141)-AP312-[1]الشركة!$DJ$30</f>
        <v>0</v>
      </c>
      <c r="AQ142" s="32"/>
    </row>
    <row r="143" spans="1:43" ht="15.75" thickBot="1" x14ac:dyDescent="0.3">
      <c r="A143" s="168"/>
      <c r="B143" s="32">
        <f>MOD(B142,20)</f>
        <v>0</v>
      </c>
      <c r="C143" s="32">
        <f>((B142-B143)/20)-C312-'[1]احمد شوقي'!$DK$30</f>
        <v>0</v>
      </c>
      <c r="E143" s="168"/>
      <c r="F143" s="32">
        <f>MOD(F142,20)</f>
        <v>0</v>
      </c>
      <c r="G143" s="32">
        <f>((F142-F143)/20)-G312-'[1]محمد ابراهيم'!$DK$30</f>
        <v>0</v>
      </c>
      <c r="I143" s="168"/>
      <c r="J143" s="32">
        <f>MOD(J142,20)</f>
        <v>0</v>
      </c>
      <c r="K143" s="32">
        <f>((J142-J143)/20)-K312-'[1]مصطفي عبدالفتاح'!$DK$30</f>
        <v>0</v>
      </c>
      <c r="M143" s="168"/>
      <c r="N143" s="32">
        <f>MOD(N142,20)</f>
        <v>0</v>
      </c>
      <c r="O143" s="32">
        <f>((N142-N143)/20)-O312-'[1]رامي حواس'!$DK$30</f>
        <v>0</v>
      </c>
      <c r="Q143" s="168"/>
      <c r="R143" s="32">
        <f>MOD(R142,20)</f>
        <v>0</v>
      </c>
      <c r="S143" s="32">
        <f>((R142-R143)/20)-S312-'[1]محمد نبيه'!$DK$30</f>
        <v>0</v>
      </c>
      <c r="U143" s="168"/>
      <c r="V143" s="32">
        <f>MOD(V142,20)</f>
        <v>0</v>
      </c>
      <c r="W143" s="32">
        <f>((V142-V143)/20)-W312-'[1]تامر غالي'!$DK$30</f>
        <v>0</v>
      </c>
      <c r="Y143" s="168"/>
      <c r="Z143" s="32">
        <f>MOD(Z142,20)</f>
        <v>0</v>
      </c>
      <c r="AA143" s="32">
        <f>((Z142-Z143)/20)-AA312-[1]اسلام!$DK$30</f>
        <v>0</v>
      </c>
      <c r="AC143" s="168"/>
      <c r="AD143" s="32">
        <f>MOD(AD142,20)</f>
        <v>0</v>
      </c>
      <c r="AE143" s="32">
        <f>((AD142-AD143)/20)-AE312-[1]زهران!$DK$30</f>
        <v>0</v>
      </c>
      <c r="AG143" s="168"/>
      <c r="AH143" s="32">
        <f>MOD(AH142,20)</f>
        <v>0</v>
      </c>
      <c r="AI143" s="32">
        <f>((AH142-AH143)/20)-AI312-'[1]مندوب 2'!$DK$30</f>
        <v>0</v>
      </c>
      <c r="AK143" s="168"/>
      <c r="AL143" s="32">
        <f>MOD(AL142,20)</f>
        <v>0</v>
      </c>
      <c r="AM143" s="32">
        <f>((AL142-AL143)/20)-AM312-'[1]محمد التيه'!$DK$30</f>
        <v>0</v>
      </c>
      <c r="AO143" s="168"/>
      <c r="AP143" s="32">
        <f>MOD(AP142,20)</f>
        <v>0</v>
      </c>
      <c r="AQ143" s="32">
        <f>((AP142-AP143)/20)-AQ312-[1]الشركة!$DK$30</f>
        <v>0</v>
      </c>
    </row>
    <row r="144" spans="1:43" ht="15.75" thickBot="1" x14ac:dyDescent="0.3">
      <c r="A144" s="58"/>
      <c r="B144" s="60"/>
      <c r="C144" s="61"/>
      <c r="E144" s="58"/>
      <c r="F144" s="60"/>
      <c r="G144" s="61"/>
      <c r="I144" s="58"/>
      <c r="J144" s="60"/>
      <c r="K144" s="61"/>
      <c r="M144" s="58"/>
      <c r="N144" s="60"/>
      <c r="O144" s="61"/>
      <c r="Q144" s="58"/>
      <c r="R144" s="60"/>
      <c r="S144" s="61"/>
      <c r="U144" s="58"/>
      <c r="V144" s="60"/>
      <c r="W144" s="61"/>
      <c r="Y144" s="58"/>
      <c r="Z144" s="60"/>
      <c r="AA144" s="61"/>
      <c r="AC144" s="58"/>
      <c r="AD144" s="60"/>
      <c r="AE144" s="61"/>
      <c r="AG144" s="58"/>
      <c r="AH144" s="60"/>
      <c r="AI144" s="61"/>
      <c r="AK144" s="58"/>
      <c r="AL144" s="60"/>
      <c r="AM144" s="61"/>
      <c r="AO144" s="58"/>
      <c r="AP144" s="60"/>
      <c r="AQ144" s="61"/>
    </row>
    <row r="145" spans="1:43" ht="15.75" thickBot="1" x14ac:dyDescent="0.3">
      <c r="A145" s="166" t="s">
        <v>68</v>
      </c>
      <c r="B145" s="32">
        <f>'احمد شوقي'!$BI$36</f>
        <v>0</v>
      </c>
      <c r="C145" s="32">
        <f>'احمد شوقي'!$BJ$36</f>
        <v>0</v>
      </c>
      <c r="E145" s="166" t="s">
        <v>68</v>
      </c>
      <c r="F145" s="32">
        <f>'محمد ابراهيم'!$BI$36</f>
        <v>0</v>
      </c>
      <c r="G145" s="32">
        <f>'محمد ابراهيم'!$BJ$36</f>
        <v>0</v>
      </c>
      <c r="I145" s="166" t="s">
        <v>68</v>
      </c>
      <c r="J145" s="32">
        <f>'مصطفي عبدالفتاح'!$BI$36</f>
        <v>0</v>
      </c>
      <c r="K145" s="32">
        <f>'مصطفي عبدالفتاح'!$BJ$36</f>
        <v>0</v>
      </c>
      <c r="M145" s="166" t="s">
        <v>68</v>
      </c>
      <c r="N145" s="32">
        <f>'رامي حواس'!$BI$36</f>
        <v>0</v>
      </c>
      <c r="O145" s="32">
        <f>'رامي حواس'!$BJ$36</f>
        <v>0</v>
      </c>
      <c r="Q145" s="166" t="s">
        <v>68</v>
      </c>
      <c r="R145" s="32">
        <f>'محمد نبيه'!$BI$36</f>
        <v>0</v>
      </c>
      <c r="S145" s="32">
        <f>'محمد نبيه'!$BJ$36</f>
        <v>0</v>
      </c>
      <c r="U145" s="166" t="s">
        <v>68</v>
      </c>
      <c r="V145" s="32">
        <f>'تامر غالي'!$BI$36</f>
        <v>0</v>
      </c>
      <c r="W145" s="32">
        <f>'تامر غالي'!$BJ$36</f>
        <v>0</v>
      </c>
      <c r="Y145" s="166" t="s">
        <v>68</v>
      </c>
      <c r="Z145" s="32">
        <f>اسلام!$BI$36</f>
        <v>0</v>
      </c>
      <c r="AA145" s="32">
        <f>اسلام!$BJ$36</f>
        <v>0</v>
      </c>
      <c r="AC145" s="166" t="s">
        <v>68</v>
      </c>
      <c r="AD145" s="32">
        <f>زهران!$BI$36</f>
        <v>0</v>
      </c>
      <c r="AE145" s="32">
        <f>زهران!$BJ$36</f>
        <v>0</v>
      </c>
      <c r="AG145" s="166" t="s">
        <v>68</v>
      </c>
      <c r="AH145" s="32">
        <f>'مندوب 2'!$BI$36</f>
        <v>0</v>
      </c>
      <c r="AI145" s="32">
        <f>'مندوب 2'!$BJ$36</f>
        <v>0</v>
      </c>
      <c r="AK145" s="166" t="s">
        <v>68</v>
      </c>
      <c r="AL145" s="32">
        <f>'محمد التيه'!$BI$36</f>
        <v>0</v>
      </c>
      <c r="AM145" s="32">
        <f>'محمد التيه'!$BJ$36</f>
        <v>0</v>
      </c>
      <c r="AO145" s="166" t="s">
        <v>68</v>
      </c>
      <c r="AP145" s="32">
        <f>الشركة!$BI$36</f>
        <v>0</v>
      </c>
      <c r="AQ145" s="32">
        <f>الشركة!$BJ$36</f>
        <v>0</v>
      </c>
    </row>
    <row r="146" spans="1:43" ht="15.75" thickBot="1" x14ac:dyDescent="0.3">
      <c r="A146" s="167"/>
      <c r="B146" s="32">
        <f>((C145*10)+B145)-B316-'[1]احمد شوقي'!$DJ$31</f>
        <v>0</v>
      </c>
      <c r="C146" s="32"/>
      <c r="E146" s="167"/>
      <c r="F146" s="32">
        <f>((G145*10)+F145)-F316-'[1]محمد ابراهيم'!$DJ$31</f>
        <v>0</v>
      </c>
      <c r="G146" s="32"/>
      <c r="I146" s="167"/>
      <c r="J146" s="32">
        <f>((K145*10)+J145)-J316-'[1]مصطفي عبدالفتاح'!$DJ$31</f>
        <v>0</v>
      </c>
      <c r="K146" s="32"/>
      <c r="M146" s="167"/>
      <c r="N146" s="32">
        <f>((O145*10)+N145)-N316-'[1]رامي حواس'!$DJ$31</f>
        <v>0</v>
      </c>
      <c r="O146" s="32"/>
      <c r="Q146" s="167"/>
      <c r="R146" s="32">
        <f>((S145*10)+R145)-R316-'[1]محمد نبيه'!$DJ$31</f>
        <v>0</v>
      </c>
      <c r="S146" s="32"/>
      <c r="U146" s="167"/>
      <c r="V146" s="32">
        <f>((W145*10)+V145)-V316-'[1]تامر غالي'!$DJ$31</f>
        <v>0</v>
      </c>
      <c r="W146" s="32"/>
      <c r="Y146" s="167"/>
      <c r="Z146" s="32">
        <f>((AA145*10)+Z145)-Z316-[1]اسلام!$DJ$31</f>
        <v>0</v>
      </c>
      <c r="AA146" s="32"/>
      <c r="AC146" s="167"/>
      <c r="AD146" s="32">
        <f>((AE145*10)+AD145)-AD316-[1]زهران!$DJ$31</f>
        <v>0</v>
      </c>
      <c r="AE146" s="32"/>
      <c r="AG146" s="167"/>
      <c r="AH146" s="32">
        <f>((AI145*10)+AH145)-AH316-'[1]مندوب 2'!$DJ$31</f>
        <v>0</v>
      </c>
      <c r="AI146" s="32"/>
      <c r="AK146" s="167"/>
      <c r="AL146" s="32">
        <f>((AM145*10)+AL145)-AL316-'[1]محمد التيه'!$DJ$31</f>
        <v>0</v>
      </c>
      <c r="AM146" s="32"/>
      <c r="AO146" s="167"/>
      <c r="AP146" s="32">
        <f>((AQ145*10)+AP145)-AP316-[1]الشركة!$DJ$31</f>
        <v>0</v>
      </c>
      <c r="AQ146" s="32"/>
    </row>
    <row r="147" spans="1:43" ht="15.75" thickBot="1" x14ac:dyDescent="0.3">
      <c r="A147" s="168"/>
      <c r="B147" s="32">
        <f>MOD(B146,10)</f>
        <v>0</v>
      </c>
      <c r="C147" s="32">
        <f>((B146-B147)/10)-C316-'[1]احمد شوقي'!$DK$31</f>
        <v>0</v>
      </c>
      <c r="E147" s="168"/>
      <c r="F147" s="32">
        <f>MOD(F146,10)</f>
        <v>0</v>
      </c>
      <c r="G147" s="32">
        <f>((F146-F147)/10)-G316-'[1]محمد ابراهيم'!$DK$31</f>
        <v>0</v>
      </c>
      <c r="I147" s="168"/>
      <c r="J147" s="32">
        <f>MOD(J146,10)</f>
        <v>0</v>
      </c>
      <c r="K147" s="32">
        <f>((J146-J147)/10)-K316-'[1]مصطفي عبدالفتاح'!$DK$31</f>
        <v>0</v>
      </c>
      <c r="M147" s="168"/>
      <c r="N147" s="32">
        <f>MOD(N146,10)</f>
        <v>0</v>
      </c>
      <c r="O147" s="32">
        <f>((N146-N147)/10)-O316-'[1]رامي حواس'!$DK$31</f>
        <v>0</v>
      </c>
      <c r="Q147" s="168"/>
      <c r="R147" s="32">
        <f>MOD(R146,10)</f>
        <v>0</v>
      </c>
      <c r="S147" s="32">
        <f>((R146-R147)/10)-S316-'[1]محمد نبيه'!$DK$31</f>
        <v>0</v>
      </c>
      <c r="U147" s="168"/>
      <c r="V147" s="32">
        <f>MOD(V146,10)</f>
        <v>0</v>
      </c>
      <c r="W147" s="32">
        <f>((V146-V147)/10)-W316-'[1]تامر غالي'!$DK$31</f>
        <v>0</v>
      </c>
      <c r="Y147" s="168"/>
      <c r="Z147" s="32">
        <f>MOD(Z146,10)</f>
        <v>0</v>
      </c>
      <c r="AA147" s="32">
        <f>((Z146-Z147)/10)-AA316-[1]اسلام!$DK$31</f>
        <v>0</v>
      </c>
      <c r="AC147" s="168"/>
      <c r="AD147" s="32">
        <f>MOD(AD146,10)</f>
        <v>0</v>
      </c>
      <c r="AE147" s="32">
        <f>((AD146-AD147)/10)-AE316-[1]زهران!$DK$31</f>
        <v>0</v>
      </c>
      <c r="AG147" s="168"/>
      <c r="AH147" s="32">
        <f>MOD(AH146,10)</f>
        <v>0</v>
      </c>
      <c r="AI147" s="32">
        <f>((AH146-AH147)/10)-AI316-'[1]مندوب 2'!$DK$31</f>
        <v>0</v>
      </c>
      <c r="AK147" s="168"/>
      <c r="AL147" s="32">
        <f>MOD(AL146,10)</f>
        <v>0</v>
      </c>
      <c r="AM147" s="32">
        <f>((AL146-AL147)/10)-AM316-'[1]محمد التيه'!$DK$31</f>
        <v>0</v>
      </c>
      <c r="AO147" s="168"/>
      <c r="AP147" s="32">
        <f>MOD(AP146,10)</f>
        <v>0</v>
      </c>
      <c r="AQ147" s="32">
        <f>((AP146-AP147)/10)-AQ316-[1]الشركة!$DK$31</f>
        <v>0</v>
      </c>
    </row>
    <row r="148" spans="1:43" ht="15.75" thickBot="1" x14ac:dyDescent="0.3">
      <c r="A148" s="58"/>
      <c r="B148" s="60"/>
      <c r="C148" s="61"/>
      <c r="E148" s="58"/>
      <c r="F148" s="60"/>
      <c r="G148" s="61"/>
      <c r="I148" s="58"/>
      <c r="J148" s="60"/>
      <c r="K148" s="61"/>
      <c r="M148" s="58"/>
      <c r="N148" s="60"/>
      <c r="O148" s="61"/>
      <c r="Q148" s="58"/>
      <c r="R148" s="60"/>
      <c r="S148" s="61"/>
      <c r="U148" s="58"/>
      <c r="V148" s="60"/>
      <c r="W148" s="61"/>
      <c r="Y148" s="58"/>
      <c r="Z148" s="60"/>
      <c r="AA148" s="61"/>
      <c r="AC148" s="58"/>
      <c r="AD148" s="60"/>
      <c r="AE148" s="61"/>
      <c r="AG148" s="58"/>
      <c r="AH148" s="60"/>
      <c r="AI148" s="61"/>
      <c r="AK148" s="58"/>
      <c r="AL148" s="60"/>
      <c r="AM148" s="61"/>
      <c r="AO148" s="58"/>
      <c r="AP148" s="60"/>
      <c r="AQ148" s="61"/>
    </row>
    <row r="149" spans="1:43" ht="15.75" thickBot="1" x14ac:dyDescent="0.3">
      <c r="A149" s="166" t="s">
        <v>69</v>
      </c>
      <c r="B149" s="32">
        <f>'احمد شوقي'!$BK$36</f>
        <v>0</v>
      </c>
      <c r="C149" s="32">
        <f>'احمد شوقي'!$BL$36</f>
        <v>0</v>
      </c>
      <c r="E149" s="166" t="s">
        <v>69</v>
      </c>
      <c r="F149" s="32">
        <f>'محمد ابراهيم'!$BK$36</f>
        <v>0</v>
      </c>
      <c r="G149" s="32">
        <f>'محمد ابراهيم'!$BL$36</f>
        <v>0</v>
      </c>
      <c r="I149" s="166" t="s">
        <v>69</v>
      </c>
      <c r="J149" s="32">
        <f>'مصطفي عبدالفتاح'!$BK$36</f>
        <v>0</v>
      </c>
      <c r="K149" s="32">
        <f>'مصطفي عبدالفتاح'!$BL$36</f>
        <v>0</v>
      </c>
      <c r="M149" s="166" t="s">
        <v>69</v>
      </c>
      <c r="N149" s="32">
        <f>'رامي حواس'!$BK$36</f>
        <v>0</v>
      </c>
      <c r="O149" s="32">
        <f>'رامي حواس'!$BL$36</f>
        <v>0</v>
      </c>
      <c r="Q149" s="166" t="s">
        <v>69</v>
      </c>
      <c r="R149" s="32">
        <f>'محمد نبيه'!$BK$36</f>
        <v>0</v>
      </c>
      <c r="S149" s="32">
        <f>'محمد نبيه'!$BL$36</f>
        <v>0</v>
      </c>
      <c r="U149" s="166" t="s">
        <v>69</v>
      </c>
      <c r="V149" s="32">
        <f>'تامر غالي'!$BK$36</f>
        <v>0</v>
      </c>
      <c r="W149" s="32">
        <f>'تامر غالي'!$BL$36</f>
        <v>0</v>
      </c>
      <c r="Y149" s="166" t="s">
        <v>69</v>
      </c>
      <c r="Z149" s="32">
        <f>اسلام!$BK$36</f>
        <v>0</v>
      </c>
      <c r="AA149" s="32">
        <f>اسلام!$BL$36</f>
        <v>0</v>
      </c>
      <c r="AC149" s="166" t="s">
        <v>69</v>
      </c>
      <c r="AD149" s="32">
        <f>زهران!$BK$36</f>
        <v>0</v>
      </c>
      <c r="AE149" s="32">
        <f>زهران!$BL$36</f>
        <v>0</v>
      </c>
      <c r="AG149" s="166" t="s">
        <v>69</v>
      </c>
      <c r="AH149" s="32">
        <f>'مندوب 2'!$BK$36</f>
        <v>0</v>
      </c>
      <c r="AI149" s="32">
        <f>'مندوب 2'!$BL$36</f>
        <v>0</v>
      </c>
      <c r="AK149" s="166" t="s">
        <v>69</v>
      </c>
      <c r="AL149" s="32">
        <f>'محمد التيه'!$BK$36</f>
        <v>0</v>
      </c>
      <c r="AM149" s="32">
        <f>'محمد التيه'!$BL$36</f>
        <v>0</v>
      </c>
      <c r="AO149" s="166" t="s">
        <v>69</v>
      </c>
      <c r="AP149" s="32">
        <f>الشركة!$BK$36</f>
        <v>0</v>
      </c>
      <c r="AQ149" s="32">
        <f>الشركة!$BL$36</f>
        <v>0</v>
      </c>
    </row>
    <row r="150" spans="1:43" ht="15.75" thickBot="1" x14ac:dyDescent="0.3">
      <c r="A150" s="167"/>
      <c r="B150" s="32">
        <f>((C149*2)+B149)-B320-'[1]احمد شوقي'!$DJ$32</f>
        <v>0</v>
      </c>
      <c r="C150" s="32"/>
      <c r="E150" s="167"/>
      <c r="F150" s="32">
        <f>((G149*2)+F149)-F320-'[1]محمد ابراهيم'!$DJ$32</f>
        <v>0</v>
      </c>
      <c r="G150" s="32"/>
      <c r="I150" s="167"/>
      <c r="J150" s="32">
        <f>((K149*2)+J149)-J320-'[1]مصطفي عبدالفتاح'!$DJ$32</f>
        <v>0</v>
      </c>
      <c r="K150" s="32"/>
      <c r="M150" s="167"/>
      <c r="N150" s="32">
        <f>((O149*2)+N149)-N320-'[1]رامي حواس'!$DJ$32</f>
        <v>0</v>
      </c>
      <c r="O150" s="32"/>
      <c r="Q150" s="167"/>
      <c r="R150" s="32">
        <f>((S149*2)+R149)-R320-'[1]محمد نبيه'!$DJ$32</f>
        <v>0</v>
      </c>
      <c r="S150" s="32"/>
      <c r="U150" s="167"/>
      <c r="V150" s="32">
        <f>((W149*2)+V149)-V320-'[1]تامر غالي'!$DJ$32</f>
        <v>0</v>
      </c>
      <c r="W150" s="32"/>
      <c r="Y150" s="167"/>
      <c r="Z150" s="32">
        <f>((AA149*2)+Z149)-Z320-[1]اسلام!$DJ$32</f>
        <v>0</v>
      </c>
      <c r="AA150" s="32"/>
      <c r="AC150" s="167"/>
      <c r="AD150" s="32">
        <f>((AE149*2)+AD149)-AD320-[1]زهران!$DJ$32</f>
        <v>0</v>
      </c>
      <c r="AE150" s="32"/>
      <c r="AG150" s="167"/>
      <c r="AH150" s="32">
        <f>((AI149*2)+AH149)-AH320-'[1]مندوب 2'!$DJ$32</f>
        <v>0</v>
      </c>
      <c r="AI150" s="32"/>
      <c r="AK150" s="167"/>
      <c r="AL150" s="32">
        <f>((AM149*2)+AL149)-AL320-'[1]محمد التيه'!$DJ$32</f>
        <v>0</v>
      </c>
      <c r="AM150" s="32"/>
      <c r="AO150" s="167"/>
      <c r="AP150" s="32">
        <f>((AQ149*2)+AP149)-AP320-[1]الشركة!$DJ$32</f>
        <v>0</v>
      </c>
      <c r="AQ150" s="32"/>
    </row>
    <row r="151" spans="1:43" ht="15.75" thickBot="1" x14ac:dyDescent="0.3">
      <c r="A151" s="168"/>
      <c r="B151" s="32">
        <f>MOD(B150,2)</f>
        <v>0</v>
      </c>
      <c r="C151" s="32">
        <f>((B150-B151)/2)-C320-'[1]احمد شوقي'!$DK$32</f>
        <v>0</v>
      </c>
      <c r="E151" s="168"/>
      <c r="F151" s="32">
        <f>MOD(F150,2)</f>
        <v>0</v>
      </c>
      <c r="G151" s="32">
        <f>((F150-F151)/2)-G320-'[1]محمد ابراهيم'!$DK$32</f>
        <v>0</v>
      </c>
      <c r="I151" s="168"/>
      <c r="J151" s="32">
        <f>MOD(J150,2)</f>
        <v>0</v>
      </c>
      <c r="K151" s="32">
        <f>((J150-J151)/2)-K320-'[1]مصطفي عبدالفتاح'!$DK$32</f>
        <v>0</v>
      </c>
      <c r="M151" s="168"/>
      <c r="N151" s="32">
        <f>MOD(N150,2)</f>
        <v>0</v>
      </c>
      <c r="O151" s="32">
        <f>((N150-N151)/2)-O320-'[1]رامي حواس'!$DK$32</f>
        <v>0</v>
      </c>
      <c r="Q151" s="168"/>
      <c r="R151" s="32">
        <f>MOD(R150,2)</f>
        <v>0</v>
      </c>
      <c r="S151" s="32">
        <f>((R150-R151)/2)-S320-'[1]محمد نبيه'!$DK$32</f>
        <v>0</v>
      </c>
      <c r="U151" s="168"/>
      <c r="V151" s="32">
        <f>MOD(V150,2)</f>
        <v>0</v>
      </c>
      <c r="W151" s="32">
        <f>((V150-V151)/2)-W320-'[1]تامر غالي'!$DK$32</f>
        <v>0</v>
      </c>
      <c r="Y151" s="168"/>
      <c r="Z151" s="32">
        <f>MOD(Z150,2)</f>
        <v>0</v>
      </c>
      <c r="AA151" s="32">
        <f>((Z150-Z151)/2)-AA320-[1]اسلام!$DK$32</f>
        <v>0</v>
      </c>
      <c r="AC151" s="168"/>
      <c r="AD151" s="32">
        <f>MOD(AD150,2)</f>
        <v>0</v>
      </c>
      <c r="AE151" s="32">
        <f>((AD150-AD151)/2)-AE320-[1]زهران!$DK$32</f>
        <v>0</v>
      </c>
      <c r="AG151" s="168"/>
      <c r="AH151" s="32">
        <f>MOD(AH150,2)</f>
        <v>0</v>
      </c>
      <c r="AI151" s="32">
        <f>((AH150-AH151)/2)-AI320-'[1]مندوب 2'!$DK$32</f>
        <v>0</v>
      </c>
      <c r="AK151" s="168"/>
      <c r="AL151" s="32">
        <f>MOD(AL150,2)</f>
        <v>0</v>
      </c>
      <c r="AM151" s="32">
        <f>((AL150-AL151)/2)-AM320-'[1]محمد التيه'!$DK$32</f>
        <v>0</v>
      </c>
      <c r="AO151" s="168"/>
      <c r="AP151" s="32">
        <f>MOD(AP150,2)</f>
        <v>0</v>
      </c>
      <c r="AQ151" s="32">
        <f>((AP150-AP151)/2)-AQ320-[1]الشركة!$DK$32</f>
        <v>0</v>
      </c>
    </row>
    <row r="152" spans="1:43" x14ac:dyDescent="0.25">
      <c r="A152" s="58"/>
      <c r="B152" s="60"/>
      <c r="C152" s="61"/>
      <c r="E152" s="58"/>
      <c r="F152" s="60"/>
      <c r="G152" s="61"/>
      <c r="I152" s="58"/>
      <c r="J152" s="60"/>
      <c r="K152" s="61"/>
      <c r="M152" s="58"/>
      <c r="N152" s="60"/>
      <c r="O152" s="61"/>
      <c r="Q152" s="58"/>
      <c r="R152" s="60"/>
      <c r="S152" s="61"/>
      <c r="U152" s="58"/>
      <c r="V152" s="60"/>
      <c r="W152" s="61"/>
      <c r="Y152" s="58"/>
      <c r="Z152" s="60"/>
      <c r="AA152" s="61"/>
      <c r="AC152" s="58"/>
      <c r="AD152" s="60"/>
      <c r="AE152" s="61"/>
      <c r="AG152" s="58"/>
      <c r="AH152" s="60"/>
      <c r="AI152" s="61"/>
      <c r="AK152" s="58"/>
      <c r="AL152" s="60"/>
      <c r="AM152" s="61"/>
      <c r="AO152" s="58"/>
      <c r="AP152" s="60"/>
      <c r="AQ152" s="61"/>
    </row>
    <row r="153" spans="1:43" x14ac:dyDescent="0.25">
      <c r="A153" s="159" t="s">
        <v>70</v>
      </c>
      <c r="B153" s="59"/>
      <c r="C153" s="59"/>
      <c r="E153" s="159" t="s">
        <v>70</v>
      </c>
      <c r="F153" s="59"/>
      <c r="G153" s="59"/>
      <c r="I153" s="159" t="s">
        <v>70</v>
      </c>
      <c r="J153" s="59"/>
      <c r="K153" s="59"/>
      <c r="M153" s="159" t="s">
        <v>70</v>
      </c>
      <c r="N153" s="59"/>
      <c r="O153" s="59"/>
      <c r="Q153" s="159" t="s">
        <v>70</v>
      </c>
      <c r="R153" s="59"/>
      <c r="S153" s="59"/>
      <c r="U153" s="159" t="s">
        <v>70</v>
      </c>
      <c r="V153" s="59"/>
      <c r="W153" s="59"/>
      <c r="Y153" s="159" t="s">
        <v>70</v>
      </c>
      <c r="Z153" s="59"/>
      <c r="AA153" s="59"/>
      <c r="AC153" s="159" t="s">
        <v>70</v>
      </c>
      <c r="AD153" s="59"/>
      <c r="AE153" s="59"/>
      <c r="AG153" s="159" t="s">
        <v>70</v>
      </c>
      <c r="AH153" s="59"/>
      <c r="AI153" s="59"/>
      <c r="AK153" s="159" t="s">
        <v>70</v>
      </c>
      <c r="AL153" s="59"/>
      <c r="AM153" s="59"/>
      <c r="AO153" s="159" t="s">
        <v>70</v>
      </c>
      <c r="AP153" s="59"/>
      <c r="AQ153" s="59"/>
    </row>
    <row r="154" spans="1:43" x14ac:dyDescent="0.25">
      <c r="A154" s="160"/>
      <c r="B154" s="59"/>
      <c r="C154" s="59"/>
      <c r="E154" s="160"/>
      <c r="F154" s="59"/>
      <c r="G154" s="59"/>
      <c r="I154" s="160"/>
      <c r="J154" s="59"/>
      <c r="K154" s="59"/>
      <c r="M154" s="160"/>
      <c r="N154" s="59"/>
      <c r="O154" s="59"/>
      <c r="Q154" s="160"/>
      <c r="R154" s="59"/>
      <c r="S154" s="59"/>
      <c r="U154" s="160"/>
      <c r="V154" s="59"/>
      <c r="W154" s="59"/>
      <c r="Y154" s="160"/>
      <c r="Z154" s="59"/>
      <c r="AA154" s="59"/>
      <c r="AC154" s="160"/>
      <c r="AD154" s="59"/>
      <c r="AE154" s="59"/>
      <c r="AG154" s="160"/>
      <c r="AH154" s="59"/>
      <c r="AI154" s="59"/>
      <c r="AK154" s="160"/>
      <c r="AL154" s="59"/>
      <c r="AM154" s="59"/>
      <c r="AO154" s="160"/>
      <c r="AP154" s="59"/>
      <c r="AQ154" s="59"/>
    </row>
    <row r="155" spans="1:43" x14ac:dyDescent="0.25">
      <c r="A155" s="162"/>
      <c r="B155" s="59"/>
      <c r="C155" s="59">
        <f>'احمد شوقي'!$BM$36-(C324)-'[1]احمد شوقي'!$DK$33</f>
        <v>0</v>
      </c>
      <c r="E155" s="162"/>
      <c r="F155" s="59"/>
      <c r="G155" s="59">
        <f>'محمد ابراهيم'!$BM$36-(G324)-'[1]محمد ابراهيم'!$DK$33</f>
        <v>0</v>
      </c>
      <c r="I155" s="162"/>
      <c r="J155" s="59"/>
      <c r="K155" s="59">
        <f>'مصطفي عبدالفتاح'!$BM$36-(K324)-'[1]مصطفي عبدالفتاح'!$DK$33</f>
        <v>0</v>
      </c>
      <c r="M155" s="162"/>
      <c r="N155" s="59"/>
      <c r="O155" s="59">
        <f>'رامي حواس'!$BM$36-(O324)-'[1]رامي حواس'!$DK$33</f>
        <v>0</v>
      </c>
      <c r="Q155" s="162"/>
      <c r="R155" s="59"/>
      <c r="S155" s="59">
        <f>'محمد نبيه'!$BM$36-(S324)-'[1]محمد نبيه'!$DK$33</f>
        <v>0</v>
      </c>
      <c r="U155" s="162"/>
      <c r="V155" s="59"/>
      <c r="W155" s="59">
        <f>'تامر غالي'!$BM$36-(W324)-'[1]تامر غالي'!$DK$33</f>
        <v>0</v>
      </c>
      <c r="Y155" s="162"/>
      <c r="Z155" s="59"/>
      <c r="AA155" s="59">
        <f>اسلام!$BM$36-(AA324)-[1]اسلام!$DK$33</f>
        <v>0</v>
      </c>
      <c r="AC155" s="162"/>
      <c r="AD155" s="59"/>
      <c r="AE155" s="59">
        <f>زهران!$BM$36-(AE324)-[1]زهران!$DK$33</f>
        <v>0</v>
      </c>
      <c r="AG155" s="162"/>
      <c r="AH155" s="59"/>
      <c r="AI155" s="59">
        <f>'مندوب 2'!$BM$36-(AI324)-'[1]مندوب 2'!$DK$33</f>
        <v>0</v>
      </c>
      <c r="AK155" s="162"/>
      <c r="AL155" s="59"/>
      <c r="AM155" s="59">
        <f>'محمد التيه'!$BM$36-(AM324)-'[1]محمد التيه'!$DK$33</f>
        <v>0</v>
      </c>
      <c r="AO155" s="162"/>
      <c r="AP155" s="59"/>
      <c r="AQ155" s="59">
        <f>الشركة!$BM$36-(AQ324)-[1]الشركة!$DK$33</f>
        <v>0</v>
      </c>
    </row>
    <row r="156" spans="1:43" ht="15.75" thickBot="1" x14ac:dyDescent="0.3">
      <c r="A156" s="163"/>
      <c r="B156" s="164"/>
      <c r="C156" s="165"/>
      <c r="E156" s="163"/>
      <c r="F156" s="164"/>
      <c r="G156" s="165"/>
      <c r="I156" s="163"/>
      <c r="J156" s="164"/>
      <c r="K156" s="165"/>
      <c r="M156" s="163"/>
      <c r="N156" s="164"/>
      <c r="O156" s="165"/>
      <c r="Q156" s="163"/>
      <c r="R156" s="164"/>
      <c r="S156" s="165"/>
      <c r="U156" s="163"/>
      <c r="V156" s="164"/>
      <c r="W156" s="165"/>
      <c r="Y156" s="163"/>
      <c r="Z156" s="164"/>
      <c r="AA156" s="165"/>
      <c r="AC156" s="163"/>
      <c r="AD156" s="164"/>
      <c r="AE156" s="165"/>
      <c r="AG156" s="163"/>
      <c r="AH156" s="164"/>
      <c r="AI156" s="165"/>
      <c r="AK156" s="163"/>
      <c r="AL156" s="164"/>
      <c r="AM156" s="165"/>
      <c r="AO156" s="163"/>
      <c r="AP156" s="164"/>
      <c r="AQ156" s="165"/>
    </row>
    <row r="157" spans="1:43" x14ac:dyDescent="0.25">
      <c r="A157" s="156" t="s">
        <v>53</v>
      </c>
      <c r="B157" s="157"/>
      <c r="C157" s="158"/>
      <c r="E157" s="156" t="s">
        <v>53</v>
      </c>
      <c r="F157" s="157"/>
      <c r="G157" s="158"/>
      <c r="I157" s="156" t="s">
        <v>53</v>
      </c>
      <c r="J157" s="157"/>
      <c r="K157" s="158"/>
      <c r="M157" s="156" t="s">
        <v>53</v>
      </c>
      <c r="N157" s="157"/>
      <c r="O157" s="158"/>
      <c r="Q157" s="156" t="s">
        <v>53</v>
      </c>
      <c r="R157" s="157"/>
      <c r="S157" s="158"/>
      <c r="U157" s="156" t="s">
        <v>53</v>
      </c>
      <c r="V157" s="157"/>
      <c r="W157" s="158"/>
      <c r="Y157" s="156" t="s">
        <v>53</v>
      </c>
      <c r="Z157" s="157"/>
      <c r="AA157" s="158"/>
      <c r="AC157" s="156" t="s">
        <v>53</v>
      </c>
      <c r="AD157" s="157"/>
      <c r="AE157" s="158"/>
      <c r="AG157" s="156" t="s">
        <v>53</v>
      </c>
      <c r="AH157" s="157"/>
      <c r="AI157" s="158"/>
      <c r="AK157" s="156" t="s">
        <v>53</v>
      </c>
      <c r="AL157" s="157"/>
      <c r="AM157" s="158"/>
      <c r="AO157" s="156" t="s">
        <v>53</v>
      </c>
      <c r="AP157" s="157"/>
      <c r="AQ157" s="158"/>
    </row>
    <row r="158" spans="1:43" x14ac:dyDescent="0.25">
      <c r="A158" s="159" t="s">
        <v>54</v>
      </c>
      <c r="B158" s="59"/>
      <c r="C158" s="59"/>
      <c r="E158" s="159" t="s">
        <v>54</v>
      </c>
      <c r="F158" s="59"/>
      <c r="G158" s="59"/>
      <c r="I158" s="159" t="s">
        <v>54</v>
      </c>
      <c r="J158" s="59"/>
      <c r="K158" s="59"/>
      <c r="M158" s="159" t="s">
        <v>54</v>
      </c>
      <c r="N158" s="59"/>
      <c r="O158" s="59"/>
      <c r="Q158" s="159" t="s">
        <v>54</v>
      </c>
      <c r="R158" s="59"/>
      <c r="S158" s="59"/>
      <c r="U158" s="159" t="s">
        <v>54</v>
      </c>
      <c r="V158" s="59"/>
      <c r="W158" s="59"/>
      <c r="Y158" s="159" t="s">
        <v>54</v>
      </c>
      <c r="Z158" s="59"/>
      <c r="AA158" s="59"/>
      <c r="AC158" s="159" t="s">
        <v>54</v>
      </c>
      <c r="AD158" s="59"/>
      <c r="AE158" s="59"/>
      <c r="AG158" s="159" t="s">
        <v>54</v>
      </c>
      <c r="AH158" s="59"/>
      <c r="AI158" s="59"/>
      <c r="AK158" s="159" t="s">
        <v>54</v>
      </c>
      <c r="AL158" s="59"/>
      <c r="AM158" s="59"/>
      <c r="AO158" s="159" t="s">
        <v>54</v>
      </c>
      <c r="AP158" s="59"/>
      <c r="AQ158" s="59"/>
    </row>
    <row r="159" spans="1:43" x14ac:dyDescent="0.25">
      <c r="A159" s="160"/>
      <c r="B159" s="59"/>
      <c r="C159" s="59"/>
      <c r="E159" s="160"/>
      <c r="F159" s="59"/>
      <c r="G159" s="59"/>
      <c r="I159" s="160"/>
      <c r="J159" s="59"/>
      <c r="K159" s="59"/>
      <c r="M159" s="160"/>
      <c r="N159" s="59"/>
      <c r="O159" s="59"/>
      <c r="Q159" s="160"/>
      <c r="R159" s="59"/>
      <c r="S159" s="59"/>
      <c r="U159" s="160"/>
      <c r="V159" s="59"/>
      <c r="W159" s="59"/>
      <c r="Y159" s="160"/>
      <c r="Z159" s="59"/>
      <c r="AA159" s="59"/>
      <c r="AC159" s="160"/>
      <c r="AD159" s="59"/>
      <c r="AE159" s="59"/>
      <c r="AG159" s="160"/>
      <c r="AH159" s="59"/>
      <c r="AI159" s="59"/>
      <c r="AK159" s="160"/>
      <c r="AL159" s="59"/>
      <c r="AM159" s="59"/>
      <c r="AO159" s="160"/>
      <c r="AP159" s="59"/>
      <c r="AQ159" s="59"/>
    </row>
    <row r="160" spans="1:43" ht="15.75" thickBot="1" x14ac:dyDescent="0.3">
      <c r="A160" s="161"/>
      <c r="B160" s="59"/>
      <c r="C160" s="59">
        <f>'احمد شوقي'!$BN$36-(C329)-'[1]احمد شوقي'!$DP$27</f>
        <v>0</v>
      </c>
      <c r="E160" s="161"/>
      <c r="F160" s="59"/>
      <c r="G160" s="59">
        <f>'محمد ابراهيم'!$BN$36-(G329)-'[1]محمد ابراهيم'!$DP$27</f>
        <v>0</v>
      </c>
      <c r="I160" s="161"/>
      <c r="J160" s="59"/>
      <c r="K160" s="59">
        <f>'مصطفي عبدالفتاح'!$BN$36-(K329)-'[1]مصطفي عبدالفتاح'!$DP$27</f>
        <v>0</v>
      </c>
      <c r="M160" s="161"/>
      <c r="N160" s="59"/>
      <c r="O160" s="59">
        <f>'رامي حواس'!$BN$36-(O329)-'[1]رامي حواس'!$DP$27</f>
        <v>0</v>
      </c>
      <c r="Q160" s="161"/>
      <c r="R160" s="59"/>
      <c r="S160" s="59">
        <f>'محمد نبيه'!$BN$36-(S329)-'[1]محمد نبيه'!$DP$27</f>
        <v>0</v>
      </c>
      <c r="U160" s="161"/>
      <c r="V160" s="59"/>
      <c r="W160" s="59">
        <f>'تامر غالي'!$BN$36-(W329)-'[1]تامر غالي'!$DP$27</f>
        <v>0</v>
      </c>
      <c r="Y160" s="161"/>
      <c r="Z160" s="59"/>
      <c r="AA160" s="59">
        <f>اسلام!$BN$36-(AA329)-[1]اسلام!$DP$27</f>
        <v>0</v>
      </c>
      <c r="AC160" s="161"/>
      <c r="AD160" s="59"/>
      <c r="AE160" s="59">
        <f>زهران!$BN$36-(AE329)-[1]زهران!$DP$27</f>
        <v>0</v>
      </c>
      <c r="AG160" s="161"/>
      <c r="AH160" s="59"/>
      <c r="AI160" s="59">
        <f>'مندوب 2'!$BN$36-(AI329)-'[1]مندوب 2'!$DP$27</f>
        <v>0</v>
      </c>
      <c r="AK160" s="161"/>
      <c r="AL160" s="59"/>
      <c r="AM160" s="59">
        <f>'محمد التيه'!$BN$36-(AM329)-'[1]محمد التيه'!$DP$27</f>
        <v>0</v>
      </c>
      <c r="AO160" s="161"/>
      <c r="AP160" s="59"/>
      <c r="AQ160" s="59">
        <f>الشركة!$BN$36-(AQ329)-[1]الشركة!$DP$27</f>
        <v>0</v>
      </c>
    </row>
    <row r="161" spans="1:43" ht="15.75" thickBot="1" x14ac:dyDescent="0.3">
      <c r="A161" s="23"/>
      <c r="B161" s="24"/>
      <c r="C161" s="25"/>
      <c r="E161" s="29"/>
      <c r="F161" s="30"/>
      <c r="G161" s="31"/>
      <c r="I161" s="29"/>
      <c r="J161" s="30"/>
      <c r="K161" s="31"/>
      <c r="M161" s="29"/>
      <c r="N161" s="30"/>
      <c r="O161" s="31"/>
      <c r="Q161" s="29"/>
      <c r="R161" s="30"/>
      <c r="S161" s="31"/>
      <c r="U161" s="29"/>
      <c r="V161" s="30"/>
      <c r="W161" s="31"/>
      <c r="Y161" s="29"/>
      <c r="Z161" s="30"/>
      <c r="AA161" s="31"/>
      <c r="AC161" s="29"/>
      <c r="AD161" s="30"/>
      <c r="AE161" s="31"/>
      <c r="AG161" s="29"/>
      <c r="AH161" s="30"/>
      <c r="AI161" s="31"/>
      <c r="AK161" s="29"/>
      <c r="AL161" s="30"/>
      <c r="AM161" s="31"/>
      <c r="AO161" s="29"/>
      <c r="AP161" s="30"/>
      <c r="AQ161" s="31"/>
    </row>
    <row r="162" spans="1:43" ht="15.75" thickBot="1" x14ac:dyDescent="0.3">
      <c r="A162" s="152" t="s">
        <v>4</v>
      </c>
      <c r="B162" s="152"/>
      <c r="C162" s="152"/>
      <c r="E162" s="152" t="s">
        <v>4</v>
      </c>
      <c r="F162" s="152"/>
      <c r="G162" s="152"/>
      <c r="I162" s="152" t="s">
        <v>4</v>
      </c>
      <c r="J162" s="152"/>
      <c r="K162" s="152"/>
      <c r="M162" s="152" t="s">
        <v>4</v>
      </c>
      <c r="N162" s="152"/>
      <c r="O162" s="152"/>
      <c r="Q162" s="152" t="s">
        <v>4</v>
      </c>
      <c r="R162" s="152"/>
      <c r="S162" s="152"/>
      <c r="U162" s="152" t="s">
        <v>4</v>
      </c>
      <c r="V162" s="152"/>
      <c r="W162" s="152"/>
      <c r="Y162" s="152" t="s">
        <v>4</v>
      </c>
      <c r="Z162" s="152"/>
      <c r="AA162" s="152"/>
      <c r="AC162" s="152" t="s">
        <v>4</v>
      </c>
      <c r="AD162" s="152"/>
      <c r="AE162" s="152"/>
      <c r="AG162" s="152" t="s">
        <v>4</v>
      </c>
      <c r="AH162" s="152"/>
      <c r="AI162" s="152"/>
      <c r="AK162" s="152" t="s">
        <v>4</v>
      </c>
      <c r="AL162" s="152"/>
      <c r="AM162" s="152"/>
      <c r="AO162" s="152" t="s">
        <v>4</v>
      </c>
      <c r="AP162" s="152"/>
      <c r="AQ162" s="152"/>
    </row>
    <row r="163" spans="1:43" ht="15.75" thickBot="1" x14ac:dyDescent="0.3">
      <c r="A163" s="153" t="s">
        <v>15</v>
      </c>
      <c r="B163" s="7"/>
      <c r="C163" s="7"/>
      <c r="E163" s="153" t="s">
        <v>15</v>
      </c>
      <c r="F163" s="32"/>
      <c r="G163" s="32"/>
      <c r="I163" s="153" t="s">
        <v>15</v>
      </c>
      <c r="J163" s="32"/>
      <c r="K163" s="32"/>
      <c r="M163" s="153" t="s">
        <v>15</v>
      </c>
      <c r="N163" s="32"/>
      <c r="O163" s="32"/>
      <c r="Q163" s="153" t="s">
        <v>15</v>
      </c>
      <c r="R163" s="32"/>
      <c r="S163" s="32"/>
      <c r="U163" s="153" t="s">
        <v>15</v>
      </c>
      <c r="V163" s="32"/>
      <c r="W163" s="32"/>
      <c r="Y163" s="153" t="s">
        <v>15</v>
      </c>
      <c r="Z163" s="32"/>
      <c r="AA163" s="32"/>
      <c r="AC163" s="153" t="s">
        <v>15</v>
      </c>
      <c r="AD163" s="32"/>
      <c r="AE163" s="32"/>
      <c r="AG163" s="153" t="s">
        <v>15</v>
      </c>
      <c r="AH163" s="32"/>
      <c r="AI163" s="32"/>
      <c r="AK163" s="153" t="s">
        <v>15</v>
      </c>
      <c r="AL163" s="32"/>
      <c r="AM163" s="32"/>
      <c r="AO163" s="153" t="s">
        <v>15</v>
      </c>
      <c r="AP163" s="32"/>
      <c r="AQ163" s="32"/>
    </row>
    <row r="164" spans="1:43" ht="15.75" thickBot="1" x14ac:dyDescent="0.3">
      <c r="A164" s="154"/>
      <c r="B164" s="7"/>
      <c r="C164" s="7"/>
      <c r="E164" s="154"/>
      <c r="F164" s="32"/>
      <c r="G164" s="32"/>
      <c r="I164" s="154"/>
      <c r="J164" s="32"/>
      <c r="K164" s="32"/>
      <c r="M164" s="154"/>
      <c r="N164" s="32"/>
      <c r="O164" s="32"/>
      <c r="Q164" s="154"/>
      <c r="R164" s="32"/>
      <c r="S164" s="32"/>
      <c r="U164" s="154"/>
      <c r="V164" s="32"/>
      <c r="W164" s="32"/>
      <c r="Y164" s="154"/>
      <c r="Z164" s="32"/>
      <c r="AA164" s="32"/>
      <c r="AC164" s="154"/>
      <c r="AD164" s="32"/>
      <c r="AE164" s="32"/>
      <c r="AG164" s="154"/>
      <c r="AH164" s="32"/>
      <c r="AI164" s="32"/>
      <c r="AK164" s="154"/>
      <c r="AL164" s="32"/>
      <c r="AM164" s="32"/>
      <c r="AO164" s="154"/>
      <c r="AP164" s="32"/>
      <c r="AQ164" s="32"/>
    </row>
    <row r="165" spans="1:43" ht="15.75" thickBot="1" x14ac:dyDescent="0.3">
      <c r="A165" s="155"/>
      <c r="B165" s="8"/>
      <c r="C165" s="8">
        <f>'احمد شوقي'!$BO$36-(C334)-'[1]احمد شوقي'!$DP$29</f>
        <v>0</v>
      </c>
      <c r="E165" s="155"/>
      <c r="F165" s="8"/>
      <c r="G165" s="8">
        <f>'محمد ابراهيم'!$BO$36-(G334)-'[1]محمد ابراهيم'!$DP$29</f>
        <v>0</v>
      </c>
      <c r="I165" s="155"/>
      <c r="J165" s="8"/>
      <c r="K165" s="8">
        <f>'مصطفي عبدالفتاح'!$BO$36-(K334)-'[1]مصطفي عبدالفتاح'!$DP$29</f>
        <v>0</v>
      </c>
      <c r="M165" s="155"/>
      <c r="N165" s="8"/>
      <c r="O165" s="8">
        <f>'رامي حواس'!$BO$36-(O334)-'[1]رامي حواس'!$DP$29</f>
        <v>0</v>
      </c>
      <c r="Q165" s="155"/>
      <c r="R165" s="8"/>
      <c r="S165" s="8">
        <f>'محمد نبيه'!$BO$36-(S334)-'[1]محمد نبيه'!$DP$29</f>
        <v>0</v>
      </c>
      <c r="U165" s="155"/>
      <c r="V165" s="8"/>
      <c r="W165" s="8">
        <f>'تامر غالي'!$BO$36-(W334)-'[1]تامر غالي'!$DP$29</f>
        <v>0</v>
      </c>
      <c r="Y165" s="155"/>
      <c r="Z165" s="8"/>
      <c r="AA165" s="8">
        <f>اسلام!$BO$36-(AA334)-[1]اسلام!$DP$29</f>
        <v>0</v>
      </c>
      <c r="AC165" s="155"/>
      <c r="AD165" s="8"/>
      <c r="AE165" s="8">
        <f>زهران!$BO$36-(AE334)-[1]زهران!$DP$29</f>
        <v>0</v>
      </c>
      <c r="AG165" s="155"/>
      <c r="AH165" s="8"/>
      <c r="AI165" s="8">
        <f>'مندوب 2'!$BO$36-(AI334)-'[1]مندوب 2'!$DP$29</f>
        <v>0</v>
      </c>
      <c r="AK165" s="155"/>
      <c r="AL165" s="8"/>
      <c r="AM165" s="8">
        <f>'محمد التيه'!$BO$36-(AM334)-'[1]محمد التيه'!$DP$29</f>
        <v>0</v>
      </c>
      <c r="AO165" s="155"/>
      <c r="AP165" s="8"/>
      <c r="AQ165" s="8">
        <f>الشركة!$BO$36-(AQ334)-[1]الشركة!$DP$29</f>
        <v>0</v>
      </c>
    </row>
    <row r="166" spans="1:43" ht="15.75" thickBot="1" x14ac:dyDescent="0.3">
      <c r="A166" s="149"/>
      <c r="B166" s="150"/>
      <c r="C166" s="151"/>
      <c r="E166" s="149"/>
      <c r="F166" s="150"/>
      <c r="G166" s="151"/>
      <c r="I166" s="149"/>
      <c r="J166" s="150"/>
      <c r="K166" s="151"/>
      <c r="M166" s="149"/>
      <c r="N166" s="150"/>
      <c r="O166" s="151"/>
      <c r="Q166" s="149"/>
      <c r="R166" s="150"/>
      <c r="S166" s="151"/>
      <c r="U166" s="149"/>
      <c r="V166" s="150"/>
      <c r="W166" s="151"/>
      <c r="Y166" s="149"/>
      <c r="Z166" s="150"/>
      <c r="AA166" s="151"/>
      <c r="AC166" s="149"/>
      <c r="AD166" s="150"/>
      <c r="AE166" s="151"/>
      <c r="AG166" s="149"/>
      <c r="AH166" s="150"/>
      <c r="AI166" s="151"/>
      <c r="AK166" s="149"/>
      <c r="AL166" s="150"/>
      <c r="AM166" s="151"/>
      <c r="AO166" s="149"/>
      <c r="AP166" s="150"/>
      <c r="AQ166" s="151"/>
    </row>
    <row r="168" spans="1:43" ht="26.25" x14ac:dyDescent="0.25">
      <c r="A168" s="72" t="s">
        <v>37</v>
      </c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3"/>
      <c r="AP168" s="73"/>
      <c r="AQ168" s="73"/>
    </row>
    <row r="169" spans="1:43" ht="15.75" thickBo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</row>
    <row r="170" spans="1:43" ht="15.75" thickBot="1" x14ac:dyDescent="0.3">
      <c r="A170" s="197" t="s">
        <v>22</v>
      </c>
      <c r="B170" s="197"/>
      <c r="C170" s="197"/>
      <c r="D170" s="17"/>
      <c r="E170" s="197" t="s">
        <v>28</v>
      </c>
      <c r="F170" s="197"/>
      <c r="G170" s="197"/>
      <c r="I170" s="197" t="s">
        <v>23</v>
      </c>
      <c r="J170" s="197"/>
      <c r="K170" s="197"/>
      <c r="M170" s="197" t="s">
        <v>24</v>
      </c>
      <c r="N170" s="197"/>
      <c r="O170" s="197"/>
      <c r="Q170" s="197" t="s">
        <v>25</v>
      </c>
      <c r="R170" s="197"/>
      <c r="S170" s="197"/>
      <c r="U170" s="197" t="s">
        <v>26</v>
      </c>
      <c r="V170" s="197"/>
      <c r="W170" s="197"/>
      <c r="Y170" s="197" t="s">
        <v>27</v>
      </c>
      <c r="Z170" s="197"/>
      <c r="AA170" s="197"/>
      <c r="AC170" s="197" t="s">
        <v>32</v>
      </c>
      <c r="AD170" s="197"/>
      <c r="AE170" s="197"/>
      <c r="AG170" s="197" t="s">
        <v>33</v>
      </c>
      <c r="AH170" s="197"/>
      <c r="AI170" s="197"/>
      <c r="AK170" s="197" t="s">
        <v>35</v>
      </c>
      <c r="AL170" s="197"/>
      <c r="AM170" s="197"/>
      <c r="AO170" s="197" t="s">
        <v>36</v>
      </c>
      <c r="AP170" s="197"/>
      <c r="AQ170" s="197"/>
    </row>
    <row r="171" spans="1:43" ht="15.75" thickBot="1" x14ac:dyDescent="0.3">
      <c r="A171" s="198" t="s">
        <v>21</v>
      </c>
      <c r="B171" s="198"/>
      <c r="C171" s="198"/>
      <c r="D171" s="17"/>
      <c r="E171" s="198" t="s">
        <v>21</v>
      </c>
      <c r="F171" s="198"/>
      <c r="G171" s="198"/>
      <c r="I171" s="198" t="s">
        <v>21</v>
      </c>
      <c r="J171" s="198"/>
      <c r="K171" s="198"/>
      <c r="M171" s="198" t="s">
        <v>21</v>
      </c>
      <c r="N171" s="198"/>
      <c r="O171" s="198"/>
      <c r="Q171" s="198" t="s">
        <v>21</v>
      </c>
      <c r="R171" s="198"/>
      <c r="S171" s="198"/>
      <c r="U171" s="198" t="s">
        <v>21</v>
      </c>
      <c r="V171" s="198"/>
      <c r="W171" s="198"/>
      <c r="Y171" s="198" t="s">
        <v>21</v>
      </c>
      <c r="Z171" s="198"/>
      <c r="AA171" s="198"/>
      <c r="AC171" s="198" t="s">
        <v>21</v>
      </c>
      <c r="AD171" s="198"/>
      <c r="AE171" s="198"/>
      <c r="AG171" s="198" t="s">
        <v>21</v>
      </c>
      <c r="AH171" s="198"/>
      <c r="AI171" s="198"/>
      <c r="AK171" s="198" t="s">
        <v>21</v>
      </c>
      <c r="AL171" s="198"/>
      <c r="AM171" s="198"/>
      <c r="AO171" s="198" t="s">
        <v>21</v>
      </c>
      <c r="AP171" s="198"/>
      <c r="AQ171" s="198"/>
    </row>
    <row r="172" spans="1:43" ht="15.75" thickBot="1" x14ac:dyDescent="0.3">
      <c r="A172" s="32" t="s">
        <v>19</v>
      </c>
      <c r="B172" s="32" t="s">
        <v>16</v>
      </c>
      <c r="C172" s="32" t="s">
        <v>17</v>
      </c>
      <c r="D172" s="17"/>
      <c r="E172" s="32" t="s">
        <v>19</v>
      </c>
      <c r="F172" s="32" t="s">
        <v>16</v>
      </c>
      <c r="G172" s="32" t="s">
        <v>17</v>
      </c>
      <c r="I172" s="32" t="s">
        <v>19</v>
      </c>
      <c r="J172" s="32" t="s">
        <v>16</v>
      </c>
      <c r="K172" s="32" t="s">
        <v>17</v>
      </c>
      <c r="M172" s="32" t="s">
        <v>19</v>
      </c>
      <c r="N172" s="32" t="s">
        <v>16</v>
      </c>
      <c r="O172" s="32" t="s">
        <v>17</v>
      </c>
      <c r="Q172" s="32" t="s">
        <v>19</v>
      </c>
      <c r="R172" s="32" t="s">
        <v>16</v>
      </c>
      <c r="S172" s="32" t="s">
        <v>17</v>
      </c>
      <c r="U172" s="32" t="s">
        <v>19</v>
      </c>
      <c r="V172" s="32" t="s">
        <v>16</v>
      </c>
      <c r="W172" s="32" t="s">
        <v>17</v>
      </c>
      <c r="Y172" s="32" t="s">
        <v>19</v>
      </c>
      <c r="Z172" s="32" t="s">
        <v>16</v>
      </c>
      <c r="AA172" s="32" t="s">
        <v>17</v>
      </c>
      <c r="AC172" s="32" t="s">
        <v>19</v>
      </c>
      <c r="AD172" s="32" t="s">
        <v>16</v>
      </c>
      <c r="AE172" s="32" t="s">
        <v>17</v>
      </c>
      <c r="AG172" s="32" t="s">
        <v>19</v>
      </c>
      <c r="AH172" s="32" t="s">
        <v>16</v>
      </c>
      <c r="AI172" s="32" t="s">
        <v>17</v>
      </c>
      <c r="AK172" s="32" t="s">
        <v>19</v>
      </c>
      <c r="AL172" s="32" t="s">
        <v>16</v>
      </c>
      <c r="AM172" s="32" t="s">
        <v>17</v>
      </c>
      <c r="AO172" s="32" t="s">
        <v>19</v>
      </c>
      <c r="AP172" s="32" t="s">
        <v>16</v>
      </c>
      <c r="AQ172" s="32" t="s">
        <v>17</v>
      </c>
    </row>
    <row r="173" spans="1:43" ht="15.75" thickBot="1" x14ac:dyDescent="0.3">
      <c r="A173" s="199" t="s">
        <v>1</v>
      </c>
      <c r="B173" s="200"/>
      <c r="C173" s="201"/>
      <c r="D173" s="17"/>
      <c r="E173" s="199" t="s">
        <v>1</v>
      </c>
      <c r="F173" s="200"/>
      <c r="G173" s="201"/>
      <c r="I173" s="199" t="s">
        <v>1</v>
      </c>
      <c r="J173" s="200"/>
      <c r="K173" s="201"/>
      <c r="M173" s="199" t="s">
        <v>1</v>
      </c>
      <c r="N173" s="200"/>
      <c r="O173" s="201"/>
      <c r="Q173" s="199" t="s">
        <v>1</v>
      </c>
      <c r="R173" s="200"/>
      <c r="S173" s="201"/>
      <c r="U173" s="199" t="s">
        <v>1</v>
      </c>
      <c r="V173" s="200"/>
      <c r="W173" s="201"/>
      <c r="Y173" s="199" t="s">
        <v>1</v>
      </c>
      <c r="Z173" s="200"/>
      <c r="AA173" s="201"/>
      <c r="AC173" s="199" t="s">
        <v>1</v>
      </c>
      <c r="AD173" s="200"/>
      <c r="AE173" s="201"/>
      <c r="AG173" s="199" t="s">
        <v>1</v>
      </c>
      <c r="AH173" s="200"/>
      <c r="AI173" s="201"/>
      <c r="AK173" s="199" t="s">
        <v>1</v>
      </c>
      <c r="AL173" s="200"/>
      <c r="AM173" s="201"/>
      <c r="AO173" s="199" t="s">
        <v>1</v>
      </c>
      <c r="AP173" s="200"/>
      <c r="AQ173" s="201"/>
    </row>
    <row r="174" spans="1:43" ht="15.75" thickBot="1" x14ac:dyDescent="0.3">
      <c r="A174" s="153" t="s">
        <v>5</v>
      </c>
      <c r="B174" s="32">
        <f>'احمد شوقي'!$C$75</f>
        <v>0</v>
      </c>
      <c r="C174" s="32">
        <f>'احمد شوقي'!$D$75</f>
        <v>0</v>
      </c>
      <c r="D174" s="17"/>
      <c r="E174" s="153" t="s">
        <v>5</v>
      </c>
      <c r="F174" s="32">
        <f>'محمد ابراهيم'!$C$75</f>
        <v>0</v>
      </c>
      <c r="G174" s="32">
        <f>'محمد ابراهيم'!$D$75</f>
        <v>0</v>
      </c>
      <c r="I174" s="153" t="s">
        <v>5</v>
      </c>
      <c r="J174" s="32">
        <f>'مصطفي عبدالفتاح'!$C$75</f>
        <v>0</v>
      </c>
      <c r="K174" s="32">
        <f>'مصطفي عبدالفتاح'!$D$75</f>
        <v>0</v>
      </c>
      <c r="M174" s="153" t="s">
        <v>5</v>
      </c>
      <c r="N174" s="32">
        <f>'رامي حواس'!$C$75</f>
        <v>0</v>
      </c>
      <c r="O174" s="32">
        <f>'رامي حواس'!$D$75</f>
        <v>0</v>
      </c>
      <c r="Q174" s="153" t="s">
        <v>5</v>
      </c>
      <c r="R174" s="32">
        <f>'محمد نبيه'!$C$75</f>
        <v>0</v>
      </c>
      <c r="S174" s="32">
        <f>'محمد نبيه'!$D$75</f>
        <v>0</v>
      </c>
      <c r="U174" s="153" t="s">
        <v>5</v>
      </c>
      <c r="V174" s="32">
        <f>'تامر غالي'!$C$75</f>
        <v>0</v>
      </c>
      <c r="W174" s="32">
        <f>'تامر غالي'!$D$75</f>
        <v>0</v>
      </c>
      <c r="Y174" s="153" t="s">
        <v>5</v>
      </c>
      <c r="Z174" s="32">
        <f>اسلام!$C$75</f>
        <v>0</v>
      </c>
      <c r="AA174" s="32">
        <f>اسلام!$D$75</f>
        <v>0</v>
      </c>
      <c r="AC174" s="153" t="s">
        <v>5</v>
      </c>
      <c r="AD174" s="32">
        <f>زهران!$C$75</f>
        <v>0</v>
      </c>
      <c r="AE174" s="32">
        <f>زهران!$D$75</f>
        <v>0</v>
      </c>
      <c r="AG174" s="153" t="s">
        <v>5</v>
      </c>
      <c r="AH174" s="32">
        <f>'مندوب 2'!$C$75</f>
        <v>0</v>
      </c>
      <c r="AI174" s="32">
        <f>'مندوب 2'!$D$75</f>
        <v>0</v>
      </c>
      <c r="AK174" s="153" t="s">
        <v>5</v>
      </c>
      <c r="AL174" s="32">
        <f>'محمد التيه'!$C$75</f>
        <v>0</v>
      </c>
      <c r="AM174" s="32">
        <f>'محمد التيه'!$D$75</f>
        <v>0</v>
      </c>
      <c r="AO174" s="153" t="s">
        <v>5</v>
      </c>
      <c r="AP174" s="32">
        <f>الشركة!$C$75</f>
        <v>0</v>
      </c>
      <c r="AQ174" s="32">
        <f>الشركة!$D$75</f>
        <v>0</v>
      </c>
    </row>
    <row r="175" spans="1:43" ht="15.75" thickBot="1" x14ac:dyDescent="0.3">
      <c r="A175" s="154"/>
      <c r="B175" s="32">
        <f>((C174*12)+B174)</f>
        <v>0</v>
      </c>
      <c r="C175" s="32"/>
      <c r="D175" s="17"/>
      <c r="E175" s="154"/>
      <c r="F175" s="32">
        <f>((G174*12)+F174)</f>
        <v>0</v>
      </c>
      <c r="G175" s="32"/>
      <c r="I175" s="154"/>
      <c r="J175" s="32">
        <f>((K174*12)+J174)</f>
        <v>0</v>
      </c>
      <c r="K175" s="32"/>
      <c r="M175" s="154"/>
      <c r="N175" s="32">
        <f>((O174*12)+N174)</f>
        <v>0</v>
      </c>
      <c r="O175" s="32"/>
      <c r="Q175" s="154"/>
      <c r="R175" s="32">
        <f>((S174*12)+R174)</f>
        <v>0</v>
      </c>
      <c r="S175" s="32"/>
      <c r="U175" s="154"/>
      <c r="V175" s="32">
        <f>((W174*12)+V174)</f>
        <v>0</v>
      </c>
      <c r="W175" s="32"/>
      <c r="Y175" s="154"/>
      <c r="Z175" s="32">
        <f>((AA174*12)+Z174)</f>
        <v>0</v>
      </c>
      <c r="AA175" s="32"/>
      <c r="AC175" s="154"/>
      <c r="AD175" s="32">
        <f>((AE174*12)+AD174)</f>
        <v>0</v>
      </c>
      <c r="AE175" s="32"/>
      <c r="AG175" s="154"/>
      <c r="AH175" s="32">
        <f>((AI174*12)+AH174)</f>
        <v>0</v>
      </c>
      <c r="AI175" s="32"/>
      <c r="AK175" s="154"/>
      <c r="AL175" s="32">
        <f>((AM174*12)+AL174)</f>
        <v>0</v>
      </c>
      <c r="AM175" s="32"/>
      <c r="AO175" s="154"/>
      <c r="AP175" s="32">
        <f>((AQ174*12)+AP174)</f>
        <v>0</v>
      </c>
      <c r="AQ175" s="32"/>
    </row>
    <row r="176" spans="1:43" ht="15.75" thickBot="1" x14ac:dyDescent="0.3">
      <c r="A176" s="155"/>
      <c r="B176" s="32">
        <f>MOD(B175,12)</f>
        <v>0</v>
      </c>
      <c r="C176" s="32">
        <f>((B175-B176)/12)</f>
        <v>0</v>
      </c>
      <c r="D176" s="17"/>
      <c r="E176" s="155"/>
      <c r="F176" s="32">
        <f>MOD(F175,12)</f>
        <v>0</v>
      </c>
      <c r="G176" s="32">
        <f>((F175-F176)/12)</f>
        <v>0</v>
      </c>
      <c r="I176" s="155"/>
      <c r="J176" s="32">
        <f>MOD(J175,12)</f>
        <v>0</v>
      </c>
      <c r="K176" s="32">
        <f>((J175-J176)/12)</f>
        <v>0</v>
      </c>
      <c r="M176" s="155"/>
      <c r="N176" s="32">
        <f>MOD(N175,12)</f>
        <v>0</v>
      </c>
      <c r="O176" s="32">
        <f>((N175-N176)/12)</f>
        <v>0</v>
      </c>
      <c r="Q176" s="155"/>
      <c r="R176" s="32">
        <f>MOD(R175,12)</f>
        <v>0</v>
      </c>
      <c r="S176" s="32">
        <f>((R175-R176)/12)</f>
        <v>0</v>
      </c>
      <c r="U176" s="155"/>
      <c r="V176" s="32">
        <f>MOD(V175,12)</f>
        <v>0</v>
      </c>
      <c r="W176" s="32">
        <f>((V175-V176)/12)</f>
        <v>0</v>
      </c>
      <c r="Y176" s="155"/>
      <c r="Z176" s="32">
        <f>MOD(Z175,12)</f>
        <v>0</v>
      </c>
      <c r="AA176" s="32">
        <f>((Z175-Z176)/12)</f>
        <v>0</v>
      </c>
      <c r="AC176" s="155"/>
      <c r="AD176" s="32">
        <f>MOD(AD175,12)</f>
        <v>0</v>
      </c>
      <c r="AE176" s="32">
        <f>((AD175-AD176)/12)</f>
        <v>0</v>
      </c>
      <c r="AG176" s="155"/>
      <c r="AH176" s="32">
        <f>MOD(AH175,12)</f>
        <v>0</v>
      </c>
      <c r="AI176" s="32">
        <f>((AH175-AH176)/12)</f>
        <v>0</v>
      </c>
      <c r="AK176" s="155"/>
      <c r="AL176" s="32">
        <f>MOD(AL175,12)</f>
        <v>0</v>
      </c>
      <c r="AM176" s="32">
        <f>((AL175-AL176)/12)</f>
        <v>0</v>
      </c>
      <c r="AO176" s="155"/>
      <c r="AP176" s="32">
        <f>MOD(AP175,12)</f>
        <v>0</v>
      </c>
      <c r="AQ176" s="32">
        <f>((AP175-AP176)/12)</f>
        <v>0</v>
      </c>
    </row>
    <row r="177" spans="1:43" ht="15.75" thickBot="1" x14ac:dyDescent="0.3">
      <c r="A177" s="175"/>
      <c r="B177" s="176"/>
      <c r="C177" s="177"/>
      <c r="D177" s="17"/>
      <c r="E177" s="175"/>
      <c r="F177" s="176"/>
      <c r="G177" s="177"/>
      <c r="I177" s="175"/>
      <c r="J177" s="176"/>
      <c r="K177" s="177"/>
      <c r="M177" s="175"/>
      <c r="N177" s="176"/>
      <c r="O177" s="177"/>
      <c r="Q177" s="175"/>
      <c r="R177" s="176"/>
      <c r="S177" s="177"/>
      <c r="U177" s="175"/>
      <c r="V177" s="176"/>
      <c r="W177" s="177"/>
      <c r="Y177" s="175"/>
      <c r="Z177" s="176"/>
      <c r="AA177" s="177"/>
      <c r="AC177" s="175"/>
      <c r="AD177" s="176"/>
      <c r="AE177" s="177"/>
      <c r="AG177" s="175"/>
      <c r="AH177" s="176"/>
      <c r="AI177" s="177"/>
      <c r="AK177" s="175"/>
      <c r="AL177" s="176"/>
      <c r="AM177" s="177"/>
      <c r="AO177" s="175"/>
      <c r="AP177" s="176"/>
      <c r="AQ177" s="177"/>
    </row>
    <row r="178" spans="1:43" ht="15.75" thickBot="1" x14ac:dyDescent="0.3">
      <c r="A178" s="153" t="s">
        <v>6</v>
      </c>
      <c r="B178" s="32">
        <f>'احمد شوقي'!$E$75</f>
        <v>0</v>
      </c>
      <c r="C178" s="32">
        <f>'احمد شوقي'!$F$75</f>
        <v>0</v>
      </c>
      <c r="D178" s="17"/>
      <c r="E178" s="153" t="s">
        <v>6</v>
      </c>
      <c r="F178" s="32">
        <f>'محمد ابراهيم'!$E$75</f>
        <v>0</v>
      </c>
      <c r="G178" s="32">
        <f>'محمد ابراهيم'!$F$75</f>
        <v>0</v>
      </c>
      <c r="I178" s="153" t="s">
        <v>6</v>
      </c>
      <c r="J178" s="32">
        <f>'مصطفي عبدالفتاح'!$E$75</f>
        <v>0</v>
      </c>
      <c r="K178" s="32">
        <f>'مصطفي عبدالفتاح'!$F$75</f>
        <v>0</v>
      </c>
      <c r="M178" s="153" t="s">
        <v>6</v>
      </c>
      <c r="N178" s="32">
        <f>'رامي حواس'!$E$75</f>
        <v>0</v>
      </c>
      <c r="O178" s="32">
        <f>'رامي حواس'!$F$75</f>
        <v>0</v>
      </c>
      <c r="Q178" s="153" t="s">
        <v>6</v>
      </c>
      <c r="R178" s="32">
        <f>'محمد نبيه'!$E$75</f>
        <v>0</v>
      </c>
      <c r="S178" s="32">
        <f>'محمد نبيه'!$F$75</f>
        <v>0</v>
      </c>
      <c r="U178" s="153" t="s">
        <v>6</v>
      </c>
      <c r="V178" s="32">
        <f>'تامر غالي'!$E$75</f>
        <v>0</v>
      </c>
      <c r="W178" s="32">
        <f>'تامر غالي'!$F$75</f>
        <v>0</v>
      </c>
      <c r="Y178" s="153" t="s">
        <v>6</v>
      </c>
      <c r="Z178" s="32">
        <f>اسلام!$E$75</f>
        <v>0</v>
      </c>
      <c r="AA178" s="32">
        <f>اسلام!$F$75</f>
        <v>0</v>
      </c>
      <c r="AC178" s="153" t="s">
        <v>6</v>
      </c>
      <c r="AD178" s="32">
        <f>زهران!$E$75</f>
        <v>0</v>
      </c>
      <c r="AE178" s="32">
        <f>زهران!$F$75</f>
        <v>0</v>
      </c>
      <c r="AG178" s="153" t="s">
        <v>6</v>
      </c>
      <c r="AH178" s="32">
        <f>'مندوب 2'!$E$75</f>
        <v>0</v>
      </c>
      <c r="AI178" s="32">
        <f>'مندوب 2'!$F$75</f>
        <v>0</v>
      </c>
      <c r="AK178" s="153" t="s">
        <v>6</v>
      </c>
      <c r="AL178" s="32">
        <f>'محمد التيه'!$E$75</f>
        <v>0</v>
      </c>
      <c r="AM178" s="32">
        <f>'محمد التيه'!$F$75</f>
        <v>0</v>
      </c>
      <c r="AO178" s="153" t="s">
        <v>6</v>
      </c>
      <c r="AP178" s="32">
        <f>الشركة!$E$75</f>
        <v>0</v>
      </c>
      <c r="AQ178" s="32">
        <f>الشركة!$F$75</f>
        <v>0</v>
      </c>
    </row>
    <row r="179" spans="1:43" ht="15.75" thickBot="1" x14ac:dyDescent="0.3">
      <c r="A179" s="154"/>
      <c r="B179" s="32">
        <f>((C178*4)+B178)</f>
        <v>0</v>
      </c>
      <c r="C179" s="32"/>
      <c r="D179" s="17"/>
      <c r="E179" s="154"/>
      <c r="F179" s="32">
        <f>((G178*4)+F178)</f>
        <v>0</v>
      </c>
      <c r="G179" s="32"/>
      <c r="I179" s="154"/>
      <c r="J179" s="32">
        <f>((K178*4)+J178)</f>
        <v>0</v>
      </c>
      <c r="K179" s="32"/>
      <c r="M179" s="154"/>
      <c r="N179" s="32">
        <f>((O178*4)+N178)</f>
        <v>0</v>
      </c>
      <c r="O179" s="32"/>
      <c r="Q179" s="154"/>
      <c r="R179" s="32">
        <f>((S178*4)+R178)</f>
        <v>0</v>
      </c>
      <c r="S179" s="32"/>
      <c r="U179" s="154"/>
      <c r="V179" s="32">
        <f>((W178*4)+V178)</f>
        <v>0</v>
      </c>
      <c r="W179" s="32"/>
      <c r="Y179" s="154"/>
      <c r="Z179" s="32">
        <f>((AA178*4)+Z178)</f>
        <v>0</v>
      </c>
      <c r="AA179" s="32"/>
      <c r="AC179" s="154"/>
      <c r="AD179" s="32">
        <f>((AE178*4)+AD178)</f>
        <v>0</v>
      </c>
      <c r="AE179" s="32"/>
      <c r="AG179" s="154"/>
      <c r="AH179" s="32">
        <f>((AI178*4)+AH178)</f>
        <v>0</v>
      </c>
      <c r="AI179" s="32"/>
      <c r="AK179" s="154"/>
      <c r="AL179" s="32">
        <f>((AM178*4)+AL178)</f>
        <v>0</v>
      </c>
      <c r="AM179" s="32"/>
      <c r="AO179" s="154"/>
      <c r="AP179" s="32">
        <f>((AQ178*4)+AP178)</f>
        <v>0</v>
      </c>
      <c r="AQ179" s="32"/>
    </row>
    <row r="180" spans="1:43" ht="15.75" thickBot="1" x14ac:dyDescent="0.3">
      <c r="A180" s="155"/>
      <c r="B180" s="32">
        <f>MOD(B179,4)</f>
        <v>0</v>
      </c>
      <c r="C180" s="32">
        <f>((B179-B180)/4)</f>
        <v>0</v>
      </c>
      <c r="D180" s="17"/>
      <c r="E180" s="155"/>
      <c r="F180" s="32">
        <f>MOD(F179,4)</f>
        <v>0</v>
      </c>
      <c r="G180" s="32">
        <f>((F179-F180)/4)</f>
        <v>0</v>
      </c>
      <c r="I180" s="155"/>
      <c r="J180" s="32">
        <f>MOD(J179,4)</f>
        <v>0</v>
      </c>
      <c r="K180" s="32">
        <f>((J179-J180)/4)</f>
        <v>0</v>
      </c>
      <c r="M180" s="155"/>
      <c r="N180" s="32">
        <f>MOD(N179,4)</f>
        <v>0</v>
      </c>
      <c r="O180" s="32">
        <f>((N179-N180)/4)</f>
        <v>0</v>
      </c>
      <c r="Q180" s="155"/>
      <c r="R180" s="32">
        <f>MOD(R179,4)</f>
        <v>0</v>
      </c>
      <c r="S180" s="32">
        <f>((R179-R180)/4)</f>
        <v>0</v>
      </c>
      <c r="U180" s="155"/>
      <c r="V180" s="32">
        <f>MOD(V179,4)</f>
        <v>0</v>
      </c>
      <c r="W180" s="32">
        <f>((V179-V180)/4)</f>
        <v>0</v>
      </c>
      <c r="Y180" s="155"/>
      <c r="Z180" s="32">
        <f>MOD(Z179,4)</f>
        <v>0</v>
      </c>
      <c r="AA180" s="32">
        <f>((Z179-Z180)/4)</f>
        <v>0</v>
      </c>
      <c r="AC180" s="155"/>
      <c r="AD180" s="32">
        <f>MOD(AD179,4)</f>
        <v>0</v>
      </c>
      <c r="AE180" s="32">
        <f>((AD179-AD180)/4)</f>
        <v>0</v>
      </c>
      <c r="AG180" s="155"/>
      <c r="AH180" s="32">
        <f>MOD(AH179,4)</f>
        <v>0</v>
      </c>
      <c r="AI180" s="32">
        <f>((AH179-AH180)/4)</f>
        <v>0</v>
      </c>
      <c r="AK180" s="155"/>
      <c r="AL180" s="32">
        <f>MOD(AL179,4)</f>
        <v>0</v>
      </c>
      <c r="AM180" s="32">
        <f>((AL179-AL180)/4)</f>
        <v>0</v>
      </c>
      <c r="AO180" s="155"/>
      <c r="AP180" s="32">
        <f>MOD(AP179,4)</f>
        <v>0</v>
      </c>
      <c r="AQ180" s="32">
        <f>((AP179-AP180)/4)</f>
        <v>0</v>
      </c>
    </row>
    <row r="181" spans="1:43" ht="15.75" thickBot="1" x14ac:dyDescent="0.3">
      <c r="A181" s="175"/>
      <c r="B181" s="176"/>
      <c r="C181" s="177"/>
      <c r="D181" s="17"/>
      <c r="E181" s="175"/>
      <c r="F181" s="176"/>
      <c r="G181" s="177"/>
      <c r="I181" s="175"/>
      <c r="J181" s="176"/>
      <c r="K181" s="177"/>
      <c r="M181" s="175"/>
      <c r="N181" s="176"/>
      <c r="O181" s="177"/>
      <c r="Q181" s="175"/>
      <c r="R181" s="176"/>
      <c r="S181" s="177"/>
      <c r="U181" s="175"/>
      <c r="V181" s="176"/>
      <c r="W181" s="177"/>
      <c r="Y181" s="175"/>
      <c r="Z181" s="176"/>
      <c r="AA181" s="177"/>
      <c r="AC181" s="175"/>
      <c r="AD181" s="176"/>
      <c r="AE181" s="177"/>
      <c r="AG181" s="175"/>
      <c r="AH181" s="176"/>
      <c r="AI181" s="177"/>
      <c r="AK181" s="175"/>
      <c r="AL181" s="176"/>
      <c r="AM181" s="177"/>
      <c r="AO181" s="175"/>
      <c r="AP181" s="176"/>
      <c r="AQ181" s="177"/>
    </row>
    <row r="182" spans="1:43" ht="15.75" thickBot="1" x14ac:dyDescent="0.3">
      <c r="A182" s="153" t="s">
        <v>7</v>
      </c>
      <c r="B182" s="32">
        <f>'احمد شوقي'!$G$75</f>
        <v>0</v>
      </c>
      <c r="C182" s="32">
        <f>'احمد شوقي'!$H$75</f>
        <v>0</v>
      </c>
      <c r="D182" s="17"/>
      <c r="E182" s="153" t="s">
        <v>7</v>
      </c>
      <c r="F182" s="32">
        <f>'محمد ابراهيم'!$G$75</f>
        <v>0</v>
      </c>
      <c r="G182" s="32">
        <f>'محمد ابراهيم'!$H$75</f>
        <v>0</v>
      </c>
      <c r="I182" s="153" t="s">
        <v>7</v>
      </c>
      <c r="J182" s="32">
        <f>'مصطفي عبدالفتاح'!$G$75</f>
        <v>0</v>
      </c>
      <c r="K182" s="32">
        <f>'مصطفي عبدالفتاح'!$H$75</f>
        <v>0</v>
      </c>
      <c r="M182" s="153" t="s">
        <v>7</v>
      </c>
      <c r="N182" s="32">
        <f>'رامي حواس'!$G$75</f>
        <v>0</v>
      </c>
      <c r="O182" s="32">
        <f>'رامي حواس'!$H$75</f>
        <v>0</v>
      </c>
      <c r="Q182" s="153" t="s">
        <v>7</v>
      </c>
      <c r="R182" s="32">
        <f>'محمد نبيه'!$G$75</f>
        <v>0</v>
      </c>
      <c r="S182" s="32">
        <f>'محمد نبيه'!$H$75</f>
        <v>0</v>
      </c>
      <c r="U182" s="153" t="s">
        <v>7</v>
      </c>
      <c r="V182" s="32">
        <f>'تامر غالي'!$G$75</f>
        <v>0</v>
      </c>
      <c r="W182" s="32">
        <f>'تامر غالي'!$H$75</f>
        <v>0</v>
      </c>
      <c r="Y182" s="153" t="s">
        <v>7</v>
      </c>
      <c r="Z182" s="32">
        <f>اسلام!$G$75</f>
        <v>0</v>
      </c>
      <c r="AA182" s="32">
        <f>اسلام!$H$75</f>
        <v>0</v>
      </c>
      <c r="AC182" s="153" t="s">
        <v>7</v>
      </c>
      <c r="AD182" s="32">
        <f>زهران!$G$75</f>
        <v>0</v>
      </c>
      <c r="AE182" s="32">
        <f>زهران!$H$75</f>
        <v>0</v>
      </c>
      <c r="AG182" s="153" t="s">
        <v>7</v>
      </c>
      <c r="AH182" s="32">
        <f>'مندوب 2'!$G$75</f>
        <v>0</v>
      </c>
      <c r="AI182" s="32">
        <f>'مندوب 2'!$H$75</f>
        <v>0</v>
      </c>
      <c r="AK182" s="153" t="s">
        <v>7</v>
      </c>
      <c r="AL182" s="32">
        <f>'محمد التيه'!$G$75</f>
        <v>0</v>
      </c>
      <c r="AM182" s="32">
        <f>'محمد التيه'!$H$75</f>
        <v>0</v>
      </c>
      <c r="AO182" s="153" t="s">
        <v>7</v>
      </c>
      <c r="AP182" s="32">
        <f>الشركة!$G$75</f>
        <v>0</v>
      </c>
      <c r="AQ182" s="32">
        <f>الشركة!$H$75</f>
        <v>0</v>
      </c>
    </row>
    <row r="183" spans="1:43" ht="15.75" thickBot="1" x14ac:dyDescent="0.3">
      <c r="A183" s="154"/>
      <c r="B183" s="32">
        <f>((C182*4)+B182)</f>
        <v>0</v>
      </c>
      <c r="C183" s="32"/>
      <c r="D183" s="17"/>
      <c r="E183" s="154"/>
      <c r="F183" s="32">
        <f>((G182*4)+F182)</f>
        <v>0</v>
      </c>
      <c r="G183" s="32"/>
      <c r="I183" s="154"/>
      <c r="J183" s="32">
        <f>((K182*4)+J182)</f>
        <v>0</v>
      </c>
      <c r="K183" s="32"/>
      <c r="M183" s="154"/>
      <c r="N183" s="32">
        <f>((O182*4)+N182)</f>
        <v>0</v>
      </c>
      <c r="O183" s="32"/>
      <c r="Q183" s="154"/>
      <c r="R183" s="32">
        <f>((S182*4)+R182)</f>
        <v>0</v>
      </c>
      <c r="S183" s="32"/>
      <c r="U183" s="154"/>
      <c r="V183" s="32">
        <f>((W182*4)+V182)</f>
        <v>0</v>
      </c>
      <c r="W183" s="32"/>
      <c r="Y183" s="154"/>
      <c r="Z183" s="32">
        <f>((AA182*4)+Z182)</f>
        <v>0</v>
      </c>
      <c r="AA183" s="32"/>
      <c r="AC183" s="154"/>
      <c r="AD183" s="32">
        <f>((AE182*4)+AD182)</f>
        <v>0</v>
      </c>
      <c r="AE183" s="32"/>
      <c r="AG183" s="154"/>
      <c r="AH183" s="32">
        <f>((AI182*4)+AH182)</f>
        <v>0</v>
      </c>
      <c r="AI183" s="32"/>
      <c r="AK183" s="154"/>
      <c r="AL183" s="32">
        <f>((AM182*4)+AL182)</f>
        <v>0</v>
      </c>
      <c r="AM183" s="32"/>
      <c r="AO183" s="154"/>
      <c r="AP183" s="32">
        <f>((AQ182*4)+AP182)</f>
        <v>0</v>
      </c>
      <c r="AQ183" s="32"/>
    </row>
    <row r="184" spans="1:43" ht="15.75" thickBot="1" x14ac:dyDescent="0.3">
      <c r="A184" s="155"/>
      <c r="B184" s="32">
        <f>MOD(B183,4)</f>
        <v>0</v>
      </c>
      <c r="C184" s="32">
        <f>((B183-B184)/4)</f>
        <v>0</v>
      </c>
      <c r="D184" s="17"/>
      <c r="E184" s="155"/>
      <c r="F184" s="32">
        <f>MOD(F183,4)</f>
        <v>0</v>
      </c>
      <c r="G184" s="32">
        <f>((F183-F184)/4)</f>
        <v>0</v>
      </c>
      <c r="I184" s="155"/>
      <c r="J184" s="32">
        <f>MOD(J183,4)</f>
        <v>0</v>
      </c>
      <c r="K184" s="32">
        <f>((J183-J184)/4)</f>
        <v>0</v>
      </c>
      <c r="M184" s="155"/>
      <c r="N184" s="32">
        <f>MOD(N183,4)</f>
        <v>0</v>
      </c>
      <c r="O184" s="32">
        <f>((N183-N184)/4)</f>
        <v>0</v>
      </c>
      <c r="Q184" s="155"/>
      <c r="R184" s="32">
        <f>MOD(R183,4)</f>
        <v>0</v>
      </c>
      <c r="S184" s="32">
        <f>((R183-R184)/4)</f>
        <v>0</v>
      </c>
      <c r="U184" s="155"/>
      <c r="V184" s="32">
        <f>MOD(V183,4)</f>
        <v>0</v>
      </c>
      <c r="W184" s="32">
        <f>((V183-V184)/4)</f>
        <v>0</v>
      </c>
      <c r="Y184" s="155"/>
      <c r="Z184" s="32">
        <f>MOD(Z183,4)</f>
        <v>0</v>
      </c>
      <c r="AA184" s="32">
        <f>((Z183-Z184)/4)</f>
        <v>0</v>
      </c>
      <c r="AC184" s="155"/>
      <c r="AD184" s="32">
        <f>MOD(AD183,4)</f>
        <v>0</v>
      </c>
      <c r="AE184" s="32">
        <f>((AD183-AD184)/4)</f>
        <v>0</v>
      </c>
      <c r="AG184" s="155"/>
      <c r="AH184" s="32">
        <f>MOD(AH183,4)</f>
        <v>0</v>
      </c>
      <c r="AI184" s="32">
        <f>((AH183-AH184)/4)</f>
        <v>0</v>
      </c>
      <c r="AK184" s="155"/>
      <c r="AL184" s="32">
        <f>MOD(AL183,4)</f>
        <v>0</v>
      </c>
      <c r="AM184" s="32">
        <f>((AL183-AL184)/4)</f>
        <v>0</v>
      </c>
      <c r="AO184" s="155"/>
      <c r="AP184" s="32">
        <f>MOD(AP183,4)</f>
        <v>0</v>
      </c>
      <c r="AQ184" s="32">
        <f>((AP183-AP184)/4)</f>
        <v>0</v>
      </c>
    </row>
    <row r="185" spans="1:43" ht="15.75" thickBot="1" x14ac:dyDescent="0.3">
      <c r="A185" s="175"/>
      <c r="B185" s="176"/>
      <c r="C185" s="177"/>
      <c r="D185" s="17"/>
      <c r="E185" s="175"/>
      <c r="F185" s="176"/>
      <c r="G185" s="177"/>
      <c r="I185" s="175"/>
      <c r="J185" s="176"/>
      <c r="K185" s="177"/>
      <c r="M185" s="175"/>
      <c r="N185" s="176"/>
      <c r="O185" s="177"/>
      <c r="Q185" s="175"/>
      <c r="R185" s="176"/>
      <c r="S185" s="177"/>
      <c r="U185" s="175"/>
      <c r="V185" s="176"/>
      <c r="W185" s="177"/>
      <c r="Y185" s="175"/>
      <c r="Z185" s="176"/>
      <c r="AA185" s="177"/>
      <c r="AC185" s="175"/>
      <c r="AD185" s="176"/>
      <c r="AE185" s="177"/>
      <c r="AG185" s="175"/>
      <c r="AH185" s="176"/>
      <c r="AI185" s="177"/>
      <c r="AK185" s="175"/>
      <c r="AL185" s="176"/>
      <c r="AM185" s="177"/>
      <c r="AO185" s="175"/>
      <c r="AP185" s="176"/>
      <c r="AQ185" s="177"/>
    </row>
    <row r="186" spans="1:43" ht="15.75" thickBot="1" x14ac:dyDescent="0.3">
      <c r="A186" s="153" t="s">
        <v>38</v>
      </c>
      <c r="B186" s="32">
        <f>'احمد شوقي'!$I$75</f>
        <v>0</v>
      </c>
      <c r="C186" s="32">
        <f>'احمد شوقي'!$J$75</f>
        <v>0</v>
      </c>
      <c r="D186" s="17"/>
      <c r="E186" s="153" t="s">
        <v>38</v>
      </c>
      <c r="F186" s="32">
        <f>'محمد ابراهيم'!$I$75</f>
        <v>0</v>
      </c>
      <c r="G186" s="32">
        <f>'محمد ابراهيم'!$J$75</f>
        <v>0</v>
      </c>
      <c r="I186" s="153" t="s">
        <v>38</v>
      </c>
      <c r="J186" s="32">
        <f>'مصطفي عبدالفتاح'!$I$75</f>
        <v>0</v>
      </c>
      <c r="K186" s="32">
        <f>'مصطفي عبدالفتاح'!$J$75</f>
        <v>0</v>
      </c>
      <c r="M186" s="153" t="s">
        <v>38</v>
      </c>
      <c r="N186" s="32">
        <f>'رامي حواس'!$I$75</f>
        <v>0</v>
      </c>
      <c r="O186" s="32">
        <f>'رامي حواس'!$J$75</f>
        <v>0</v>
      </c>
      <c r="Q186" s="153" t="s">
        <v>38</v>
      </c>
      <c r="R186" s="32">
        <f>'محمد نبيه'!$I$75</f>
        <v>0</v>
      </c>
      <c r="S186" s="32">
        <f>'محمد نبيه'!$J$75</f>
        <v>0</v>
      </c>
      <c r="U186" s="153" t="s">
        <v>38</v>
      </c>
      <c r="V186" s="32">
        <f>'تامر غالي'!$I$75</f>
        <v>0</v>
      </c>
      <c r="W186" s="32">
        <f>'تامر غالي'!$J$75</f>
        <v>0</v>
      </c>
      <c r="Y186" s="153" t="s">
        <v>38</v>
      </c>
      <c r="Z186" s="32">
        <f>اسلام!$I$75</f>
        <v>0</v>
      </c>
      <c r="AA186" s="32">
        <f>اسلام!$J$75</f>
        <v>0</v>
      </c>
      <c r="AC186" s="153" t="s">
        <v>38</v>
      </c>
      <c r="AD186" s="32">
        <f>زهران!$I$75</f>
        <v>0</v>
      </c>
      <c r="AE186" s="32">
        <f>زهران!$J$75</f>
        <v>0</v>
      </c>
      <c r="AG186" s="153" t="s">
        <v>38</v>
      </c>
      <c r="AH186" s="32">
        <f>'مندوب 2'!$I$75</f>
        <v>0</v>
      </c>
      <c r="AI186" s="32">
        <f>'مندوب 2'!$J$75</f>
        <v>0</v>
      </c>
      <c r="AK186" s="153" t="s">
        <v>38</v>
      </c>
      <c r="AL186" s="32">
        <f>'محمد التيه'!$I$75</f>
        <v>0</v>
      </c>
      <c r="AM186" s="32">
        <f>'محمد التيه'!$J$75</f>
        <v>0</v>
      </c>
      <c r="AO186" s="153" t="s">
        <v>38</v>
      </c>
      <c r="AP186" s="32">
        <f>الشركة!$I$75</f>
        <v>0</v>
      </c>
      <c r="AQ186" s="32">
        <f>الشركة!$J$75</f>
        <v>0</v>
      </c>
    </row>
    <row r="187" spans="1:43" ht="15.75" thickBot="1" x14ac:dyDescent="0.3">
      <c r="A187" s="154"/>
      <c r="B187" s="32">
        <f>((C186*4)+B186)</f>
        <v>0</v>
      </c>
      <c r="C187" s="32"/>
      <c r="D187" s="17"/>
      <c r="E187" s="154"/>
      <c r="F187" s="32">
        <f>((G186*4)+F186)</f>
        <v>0</v>
      </c>
      <c r="G187" s="32"/>
      <c r="I187" s="154"/>
      <c r="J187" s="32">
        <f>((K186*4)+J186)</f>
        <v>0</v>
      </c>
      <c r="K187" s="32"/>
      <c r="M187" s="154"/>
      <c r="N187" s="32">
        <f>((O186*4)+N186)</f>
        <v>0</v>
      </c>
      <c r="O187" s="32"/>
      <c r="Q187" s="154"/>
      <c r="R187" s="32">
        <f>((S186*4)+R186)</f>
        <v>0</v>
      </c>
      <c r="S187" s="32"/>
      <c r="U187" s="154"/>
      <c r="V187" s="32">
        <f>((W186*4)+V186)</f>
        <v>0</v>
      </c>
      <c r="W187" s="32"/>
      <c r="Y187" s="154"/>
      <c r="Z187" s="32">
        <f>((AA186*4)+Z186)</f>
        <v>0</v>
      </c>
      <c r="AA187" s="32"/>
      <c r="AC187" s="154"/>
      <c r="AD187" s="32">
        <f>((AE186*4)+AD186)</f>
        <v>0</v>
      </c>
      <c r="AE187" s="32"/>
      <c r="AG187" s="154"/>
      <c r="AH187" s="32">
        <f>((AI186*4)+AH186)</f>
        <v>0</v>
      </c>
      <c r="AI187" s="32"/>
      <c r="AK187" s="154"/>
      <c r="AL187" s="32">
        <f>((AM186*4)+AL186)</f>
        <v>0</v>
      </c>
      <c r="AM187" s="32"/>
      <c r="AO187" s="154"/>
      <c r="AP187" s="32">
        <f>((AQ186*4)+AP186)</f>
        <v>0</v>
      </c>
      <c r="AQ187" s="32"/>
    </row>
    <row r="188" spans="1:43" ht="15.75" thickBot="1" x14ac:dyDescent="0.3">
      <c r="A188" s="155"/>
      <c r="B188" s="32">
        <f>MOD(B187,4)</f>
        <v>0</v>
      </c>
      <c r="C188" s="32">
        <f>((B187-B188)/4)</f>
        <v>0</v>
      </c>
      <c r="D188" s="17"/>
      <c r="E188" s="155"/>
      <c r="F188" s="32">
        <f>MOD(F187,4)</f>
        <v>0</v>
      </c>
      <c r="G188" s="32">
        <f>((F187-F188)/4)</f>
        <v>0</v>
      </c>
      <c r="I188" s="155"/>
      <c r="J188" s="32">
        <f>MOD(J187,4)</f>
        <v>0</v>
      </c>
      <c r="K188" s="32">
        <f>((J187-J188)/4)</f>
        <v>0</v>
      </c>
      <c r="M188" s="155"/>
      <c r="N188" s="32">
        <f>MOD(N187,4)</f>
        <v>0</v>
      </c>
      <c r="O188" s="32">
        <f>((N187-N188)/4)</f>
        <v>0</v>
      </c>
      <c r="Q188" s="155"/>
      <c r="R188" s="32">
        <f>MOD(R187,4)</f>
        <v>0</v>
      </c>
      <c r="S188" s="32">
        <f>((R187-R188)/4)</f>
        <v>0</v>
      </c>
      <c r="U188" s="155"/>
      <c r="V188" s="32">
        <f>MOD(V187,4)</f>
        <v>0</v>
      </c>
      <c r="W188" s="32">
        <f>((V187-V188)/4)</f>
        <v>0</v>
      </c>
      <c r="Y188" s="155"/>
      <c r="Z188" s="32">
        <f>MOD(Z187,4)</f>
        <v>0</v>
      </c>
      <c r="AA188" s="32">
        <f>((Z187-Z188)/4)</f>
        <v>0</v>
      </c>
      <c r="AC188" s="155"/>
      <c r="AD188" s="32">
        <f>MOD(AD187,4)</f>
        <v>0</v>
      </c>
      <c r="AE188" s="32">
        <f>((AD187-AD188)/4)</f>
        <v>0</v>
      </c>
      <c r="AG188" s="155"/>
      <c r="AH188" s="32">
        <f>MOD(AH187,4)</f>
        <v>0</v>
      </c>
      <c r="AI188" s="32">
        <f>((AH187-AH188)/4)</f>
        <v>0</v>
      </c>
      <c r="AK188" s="155"/>
      <c r="AL188" s="32">
        <f>MOD(AL187,4)</f>
        <v>0</v>
      </c>
      <c r="AM188" s="32">
        <f>((AL187-AL188)/4)</f>
        <v>0</v>
      </c>
      <c r="AO188" s="155"/>
      <c r="AP188" s="32">
        <f>MOD(AP187,4)</f>
        <v>0</v>
      </c>
      <c r="AQ188" s="32">
        <f>((AP187-AP188)/4)</f>
        <v>0</v>
      </c>
    </row>
    <row r="189" spans="1:43" ht="15.75" thickBot="1" x14ac:dyDescent="0.3">
      <c r="A189" s="55"/>
      <c r="B189" s="30"/>
      <c r="C189" s="31"/>
      <c r="D189" s="17"/>
      <c r="E189" s="55"/>
      <c r="F189" s="30"/>
      <c r="G189" s="31"/>
      <c r="I189" s="55"/>
      <c r="J189" s="30"/>
      <c r="K189" s="31"/>
      <c r="M189" s="55"/>
      <c r="N189" s="30"/>
      <c r="O189" s="31"/>
      <c r="Q189" s="55"/>
      <c r="R189" s="30"/>
      <c r="S189" s="31"/>
      <c r="U189" s="55"/>
      <c r="V189" s="30"/>
      <c r="W189" s="31"/>
      <c r="Y189" s="55"/>
      <c r="Z189" s="30"/>
      <c r="AA189" s="31"/>
      <c r="AC189" s="55"/>
      <c r="AD189" s="30"/>
      <c r="AE189" s="31"/>
      <c r="AG189" s="55"/>
      <c r="AH189" s="30"/>
      <c r="AI189" s="31"/>
      <c r="AK189" s="55"/>
      <c r="AL189" s="30"/>
      <c r="AM189" s="31"/>
      <c r="AO189" s="55"/>
      <c r="AP189" s="30"/>
      <c r="AQ189" s="31"/>
    </row>
    <row r="190" spans="1:43" ht="15.75" thickBot="1" x14ac:dyDescent="0.3">
      <c r="A190" s="153" t="s">
        <v>39</v>
      </c>
      <c r="B190" s="32">
        <f>'احمد شوقي'!$K$75</f>
        <v>0</v>
      </c>
      <c r="C190" s="32">
        <f>'احمد شوقي'!$L$75</f>
        <v>0</v>
      </c>
      <c r="D190" s="17"/>
      <c r="E190" s="153" t="s">
        <v>39</v>
      </c>
      <c r="F190" s="32">
        <f>'محمد ابراهيم'!$K$75</f>
        <v>0</v>
      </c>
      <c r="G190" s="32">
        <f>'محمد ابراهيم'!$L$75</f>
        <v>0</v>
      </c>
      <c r="I190" s="153" t="s">
        <v>39</v>
      </c>
      <c r="J190" s="32">
        <f>'مصطفي عبدالفتاح'!$K$75</f>
        <v>0</v>
      </c>
      <c r="K190" s="32">
        <f>'مصطفي عبدالفتاح'!$L$75</f>
        <v>0</v>
      </c>
      <c r="M190" s="153" t="s">
        <v>39</v>
      </c>
      <c r="N190" s="32">
        <f>'رامي حواس'!$K$75</f>
        <v>0</v>
      </c>
      <c r="O190" s="32">
        <f>'رامي حواس'!$L$75</f>
        <v>0</v>
      </c>
      <c r="Q190" s="153" t="s">
        <v>39</v>
      </c>
      <c r="R190" s="32">
        <f>'محمد نبيه'!$K$75</f>
        <v>0</v>
      </c>
      <c r="S190" s="32">
        <f>'محمد نبيه'!$L$75</f>
        <v>0</v>
      </c>
      <c r="U190" s="153" t="s">
        <v>39</v>
      </c>
      <c r="V190" s="32">
        <f>'تامر غالي'!$K$75</f>
        <v>0</v>
      </c>
      <c r="W190" s="32">
        <f>'تامر غالي'!$L$75</f>
        <v>0</v>
      </c>
      <c r="Y190" s="153" t="s">
        <v>39</v>
      </c>
      <c r="Z190" s="32">
        <f>اسلام!$K$75</f>
        <v>0</v>
      </c>
      <c r="AA190" s="32">
        <f>اسلام!$L$75</f>
        <v>0</v>
      </c>
      <c r="AC190" s="153" t="s">
        <v>39</v>
      </c>
      <c r="AD190" s="32">
        <f>زهران!$K$75</f>
        <v>0</v>
      </c>
      <c r="AE190" s="32">
        <f>زهران!$L$75</f>
        <v>0</v>
      </c>
      <c r="AG190" s="153" t="s">
        <v>39</v>
      </c>
      <c r="AH190" s="32">
        <f>'مندوب 2'!$K$75</f>
        <v>0</v>
      </c>
      <c r="AI190" s="32">
        <f>'مندوب 2'!$L$75</f>
        <v>0</v>
      </c>
      <c r="AK190" s="153" t="s">
        <v>39</v>
      </c>
      <c r="AL190" s="32">
        <f>'محمد التيه'!$K$75</f>
        <v>0</v>
      </c>
      <c r="AM190" s="32">
        <f>'محمد التيه'!$L$75</f>
        <v>0</v>
      </c>
      <c r="AO190" s="153" t="s">
        <v>39</v>
      </c>
      <c r="AP190" s="32">
        <f>الشركة!$K$75</f>
        <v>0</v>
      </c>
      <c r="AQ190" s="32">
        <f>الشركة!$L$75</f>
        <v>0</v>
      </c>
    </row>
    <row r="191" spans="1:43" ht="15.75" thickBot="1" x14ac:dyDescent="0.3">
      <c r="A191" s="154"/>
      <c r="B191" s="32">
        <f>((C190*4)+B190)</f>
        <v>0</v>
      </c>
      <c r="C191" s="32"/>
      <c r="D191" s="17"/>
      <c r="E191" s="154"/>
      <c r="F191" s="32">
        <f>((G190*4)+F190)</f>
        <v>0</v>
      </c>
      <c r="G191" s="32"/>
      <c r="I191" s="154"/>
      <c r="J191" s="32">
        <f>((K190*4)+J190)</f>
        <v>0</v>
      </c>
      <c r="K191" s="32"/>
      <c r="M191" s="154"/>
      <c r="N191" s="32">
        <f>((O190*4)+N190)</f>
        <v>0</v>
      </c>
      <c r="O191" s="32"/>
      <c r="Q191" s="154"/>
      <c r="R191" s="32">
        <f>((S190*4)+R190)</f>
        <v>0</v>
      </c>
      <c r="S191" s="32"/>
      <c r="U191" s="154"/>
      <c r="V191" s="32">
        <f>((W190*4)+V190)</f>
        <v>0</v>
      </c>
      <c r="W191" s="32"/>
      <c r="Y191" s="154"/>
      <c r="Z191" s="32">
        <f>((AA190*4)+Z190)</f>
        <v>0</v>
      </c>
      <c r="AA191" s="32"/>
      <c r="AC191" s="154"/>
      <c r="AD191" s="32">
        <f>((AE190*4)+AD190)</f>
        <v>0</v>
      </c>
      <c r="AE191" s="32"/>
      <c r="AG191" s="154"/>
      <c r="AH191" s="32">
        <f>((AI190*4)+AH190)</f>
        <v>0</v>
      </c>
      <c r="AI191" s="32"/>
      <c r="AK191" s="154"/>
      <c r="AL191" s="32">
        <f>((AM190*4)+AL190)</f>
        <v>0</v>
      </c>
      <c r="AM191" s="32"/>
      <c r="AO191" s="154"/>
      <c r="AP191" s="32">
        <f>((AQ190*4)+AP190)</f>
        <v>0</v>
      </c>
      <c r="AQ191" s="32"/>
    </row>
    <row r="192" spans="1:43" ht="15.75" thickBot="1" x14ac:dyDescent="0.3">
      <c r="A192" s="155"/>
      <c r="B192" s="32">
        <f>MOD(B191,4)</f>
        <v>0</v>
      </c>
      <c r="C192" s="32">
        <f>((B191-B192)/4)</f>
        <v>0</v>
      </c>
      <c r="D192" s="17"/>
      <c r="E192" s="155"/>
      <c r="F192" s="32">
        <f>MOD(F191,4)</f>
        <v>0</v>
      </c>
      <c r="G192" s="32">
        <f>((F191-F192)/4)</f>
        <v>0</v>
      </c>
      <c r="I192" s="155"/>
      <c r="J192" s="32">
        <f>MOD(J191,4)</f>
        <v>0</v>
      </c>
      <c r="K192" s="32">
        <f>((J191-J192)/4)</f>
        <v>0</v>
      </c>
      <c r="M192" s="155"/>
      <c r="N192" s="32">
        <f>MOD(N191,4)</f>
        <v>0</v>
      </c>
      <c r="O192" s="32">
        <f>((N191-N192)/4)</f>
        <v>0</v>
      </c>
      <c r="Q192" s="155"/>
      <c r="R192" s="32">
        <f>MOD(R191,4)</f>
        <v>0</v>
      </c>
      <c r="S192" s="32">
        <f>((R191-R192)/4)</f>
        <v>0</v>
      </c>
      <c r="U192" s="155"/>
      <c r="V192" s="32">
        <f>MOD(V191,4)</f>
        <v>0</v>
      </c>
      <c r="W192" s="32">
        <f>((V191-V192)/4)</f>
        <v>0</v>
      </c>
      <c r="Y192" s="155"/>
      <c r="Z192" s="32">
        <f>MOD(Z191,4)</f>
        <v>0</v>
      </c>
      <c r="AA192" s="32">
        <f>((Z191-Z192)/4)</f>
        <v>0</v>
      </c>
      <c r="AC192" s="155"/>
      <c r="AD192" s="32">
        <f>MOD(AD191,4)</f>
        <v>0</v>
      </c>
      <c r="AE192" s="32">
        <f>((AD191-AD192)/4)</f>
        <v>0</v>
      </c>
      <c r="AG192" s="155"/>
      <c r="AH192" s="32">
        <f>MOD(AH191,4)</f>
        <v>0</v>
      </c>
      <c r="AI192" s="32">
        <f>((AH191-AH192)/4)</f>
        <v>0</v>
      </c>
      <c r="AK192" s="155"/>
      <c r="AL192" s="32">
        <f>MOD(AL191,4)</f>
        <v>0</v>
      </c>
      <c r="AM192" s="32">
        <f>((AL191-AL192)/4)</f>
        <v>0</v>
      </c>
      <c r="AO192" s="155"/>
      <c r="AP192" s="32">
        <f>MOD(AP191,4)</f>
        <v>0</v>
      </c>
      <c r="AQ192" s="32">
        <f>((AP191-AP192)/4)</f>
        <v>0</v>
      </c>
    </row>
    <row r="193" spans="1:43" ht="15.75" thickBot="1" x14ac:dyDescent="0.3">
      <c r="A193" s="55"/>
      <c r="B193" s="30"/>
      <c r="C193" s="31"/>
      <c r="D193" s="17"/>
      <c r="E193" s="55"/>
      <c r="F193" s="30"/>
      <c r="G193" s="31"/>
      <c r="I193" s="55"/>
      <c r="J193" s="30"/>
      <c r="K193" s="31"/>
      <c r="M193" s="55"/>
      <c r="N193" s="30"/>
      <c r="O193" s="31"/>
      <c r="Q193" s="55"/>
      <c r="R193" s="30"/>
      <c r="S193" s="31"/>
      <c r="U193" s="55"/>
      <c r="V193" s="30"/>
      <c r="W193" s="31"/>
      <c r="Y193" s="55"/>
      <c r="Z193" s="30"/>
      <c r="AA193" s="31"/>
      <c r="AC193" s="55"/>
      <c r="AD193" s="30"/>
      <c r="AE193" s="31"/>
      <c r="AG193" s="55"/>
      <c r="AH193" s="30"/>
      <c r="AI193" s="31"/>
      <c r="AK193" s="55"/>
      <c r="AL193" s="30"/>
      <c r="AM193" s="31"/>
      <c r="AO193" s="55"/>
      <c r="AP193" s="30"/>
      <c r="AQ193" s="31"/>
    </row>
    <row r="194" spans="1:43" ht="15.75" thickBot="1" x14ac:dyDescent="0.3">
      <c r="A194" s="153" t="s">
        <v>40</v>
      </c>
      <c r="B194" s="32">
        <f>'احمد شوقي'!$M$75</f>
        <v>0</v>
      </c>
      <c r="C194" s="32">
        <f>'احمد شوقي'!$N$75</f>
        <v>0</v>
      </c>
      <c r="D194" s="17"/>
      <c r="E194" s="153" t="s">
        <v>40</v>
      </c>
      <c r="F194" s="32">
        <f>'محمد ابراهيم'!$M$75</f>
        <v>0</v>
      </c>
      <c r="G194" s="32">
        <f>'محمد ابراهيم'!$N$75</f>
        <v>0</v>
      </c>
      <c r="I194" s="153" t="s">
        <v>40</v>
      </c>
      <c r="J194" s="32">
        <f>'مصطفي عبدالفتاح'!$M$75</f>
        <v>0</v>
      </c>
      <c r="K194" s="32">
        <f>'مصطفي عبدالفتاح'!$N$75</f>
        <v>0</v>
      </c>
      <c r="M194" s="153" t="s">
        <v>40</v>
      </c>
      <c r="N194" s="32">
        <f>'رامي حواس'!$M$75</f>
        <v>0</v>
      </c>
      <c r="O194" s="32">
        <f>'رامي حواس'!$N$75</f>
        <v>0</v>
      </c>
      <c r="Q194" s="153" t="s">
        <v>40</v>
      </c>
      <c r="R194" s="32">
        <f>'محمد نبيه'!$M$75</f>
        <v>0</v>
      </c>
      <c r="S194" s="32">
        <f>'محمد نبيه'!$N$75</f>
        <v>0</v>
      </c>
      <c r="U194" s="153" t="s">
        <v>40</v>
      </c>
      <c r="V194" s="32">
        <f>'تامر غالي'!$M$75</f>
        <v>0</v>
      </c>
      <c r="W194" s="32">
        <f>'تامر غالي'!$N$75</f>
        <v>0</v>
      </c>
      <c r="Y194" s="153" t="s">
        <v>40</v>
      </c>
      <c r="Z194" s="32">
        <f>اسلام!$M$75</f>
        <v>0</v>
      </c>
      <c r="AA194" s="32">
        <f>اسلام!$N$75</f>
        <v>0</v>
      </c>
      <c r="AC194" s="153" t="s">
        <v>40</v>
      </c>
      <c r="AD194" s="32">
        <f>زهران!$M$75</f>
        <v>0</v>
      </c>
      <c r="AE194" s="32">
        <f>زهران!$N$75</f>
        <v>0</v>
      </c>
      <c r="AG194" s="153" t="s">
        <v>40</v>
      </c>
      <c r="AH194" s="32">
        <f>'مندوب 2'!$M$75</f>
        <v>0</v>
      </c>
      <c r="AI194" s="32">
        <f>'مندوب 2'!$N$75</f>
        <v>0</v>
      </c>
      <c r="AK194" s="153" t="s">
        <v>40</v>
      </c>
      <c r="AL194" s="32">
        <f>'محمد التيه'!$M$75</f>
        <v>0</v>
      </c>
      <c r="AM194" s="32">
        <f>'محمد التيه'!$N$75</f>
        <v>0</v>
      </c>
      <c r="AO194" s="153" t="s">
        <v>40</v>
      </c>
      <c r="AP194" s="32">
        <f>الشركة!$M$75</f>
        <v>0</v>
      </c>
      <c r="AQ194" s="32">
        <f>الشركة!$N$75</f>
        <v>0</v>
      </c>
    </row>
    <row r="195" spans="1:43" ht="15.75" thickBot="1" x14ac:dyDescent="0.3">
      <c r="A195" s="154"/>
      <c r="B195" s="32">
        <f>((C194*4)+B194)</f>
        <v>0</v>
      </c>
      <c r="C195" s="32"/>
      <c r="D195" s="17"/>
      <c r="E195" s="154"/>
      <c r="F195" s="32">
        <f>((G194*4)+F194)</f>
        <v>0</v>
      </c>
      <c r="G195" s="32"/>
      <c r="I195" s="154"/>
      <c r="J195" s="32">
        <f>((K194*4)+J194)</f>
        <v>0</v>
      </c>
      <c r="K195" s="32"/>
      <c r="M195" s="154"/>
      <c r="N195" s="32">
        <f>((O194*4)+N194)</f>
        <v>0</v>
      </c>
      <c r="O195" s="32"/>
      <c r="Q195" s="154"/>
      <c r="R195" s="32">
        <f>((S194*4)+R194)</f>
        <v>0</v>
      </c>
      <c r="S195" s="32"/>
      <c r="U195" s="154"/>
      <c r="V195" s="32">
        <f>((W194*4)+V194)</f>
        <v>0</v>
      </c>
      <c r="W195" s="32"/>
      <c r="Y195" s="154"/>
      <c r="Z195" s="32">
        <f>((AA194*4)+Z194)</f>
        <v>0</v>
      </c>
      <c r="AA195" s="32"/>
      <c r="AC195" s="154"/>
      <c r="AD195" s="32">
        <f>((AE194*4)+AD194)</f>
        <v>0</v>
      </c>
      <c r="AE195" s="32"/>
      <c r="AG195" s="154"/>
      <c r="AH195" s="32">
        <f>((AI194*4)+AH194)</f>
        <v>0</v>
      </c>
      <c r="AI195" s="32"/>
      <c r="AK195" s="154"/>
      <c r="AL195" s="32">
        <f>((AM194*4)+AL194)</f>
        <v>0</v>
      </c>
      <c r="AM195" s="32"/>
      <c r="AO195" s="154"/>
      <c r="AP195" s="32">
        <f>((AQ194*4)+AP194)</f>
        <v>0</v>
      </c>
      <c r="AQ195" s="32"/>
    </row>
    <row r="196" spans="1:43" ht="15.75" thickBot="1" x14ac:dyDescent="0.3">
      <c r="A196" s="155"/>
      <c r="B196" s="32">
        <f>MOD(B195,4)</f>
        <v>0</v>
      </c>
      <c r="C196" s="32">
        <f>((B195-B196)/4)</f>
        <v>0</v>
      </c>
      <c r="D196" s="17"/>
      <c r="E196" s="155"/>
      <c r="F196" s="32">
        <f>MOD(F195,4)</f>
        <v>0</v>
      </c>
      <c r="G196" s="32">
        <f>((F195-F196)/4)</f>
        <v>0</v>
      </c>
      <c r="I196" s="155"/>
      <c r="J196" s="32">
        <f>MOD(J195,4)</f>
        <v>0</v>
      </c>
      <c r="K196" s="32">
        <f>((J195-J196)/4)</f>
        <v>0</v>
      </c>
      <c r="M196" s="155"/>
      <c r="N196" s="32">
        <f>MOD(N195,4)</f>
        <v>0</v>
      </c>
      <c r="O196" s="32">
        <f>((N195-N196)/4)</f>
        <v>0</v>
      </c>
      <c r="Q196" s="155"/>
      <c r="R196" s="32">
        <f>MOD(R195,4)</f>
        <v>0</v>
      </c>
      <c r="S196" s="32">
        <f>((R195-R196)/4)</f>
        <v>0</v>
      </c>
      <c r="U196" s="155"/>
      <c r="V196" s="32">
        <f>MOD(V195,4)</f>
        <v>0</v>
      </c>
      <c r="W196" s="32">
        <f>((V195-V196)/4)</f>
        <v>0</v>
      </c>
      <c r="Y196" s="155"/>
      <c r="Z196" s="32">
        <f>MOD(Z195,4)</f>
        <v>0</v>
      </c>
      <c r="AA196" s="32">
        <f>((Z195-Z196)/4)</f>
        <v>0</v>
      </c>
      <c r="AC196" s="155"/>
      <c r="AD196" s="32">
        <f>MOD(AD195,4)</f>
        <v>0</v>
      </c>
      <c r="AE196" s="32">
        <f>((AD195-AD196)/4)</f>
        <v>0</v>
      </c>
      <c r="AG196" s="155"/>
      <c r="AH196" s="32">
        <f>MOD(AH195,4)</f>
        <v>0</v>
      </c>
      <c r="AI196" s="32">
        <f>((AH195-AH196)/4)</f>
        <v>0</v>
      </c>
      <c r="AK196" s="155"/>
      <c r="AL196" s="32">
        <f>MOD(AL195,4)</f>
        <v>0</v>
      </c>
      <c r="AM196" s="32">
        <f>((AL195-AL196)/4)</f>
        <v>0</v>
      </c>
      <c r="AO196" s="155"/>
      <c r="AP196" s="32">
        <f>MOD(AP195,4)</f>
        <v>0</v>
      </c>
      <c r="AQ196" s="32">
        <f>((AP195-AP196)/4)</f>
        <v>0</v>
      </c>
    </row>
    <row r="197" spans="1:43" ht="15.75" thickBot="1" x14ac:dyDescent="0.3">
      <c r="A197" s="55"/>
      <c r="B197" s="30"/>
      <c r="C197" s="31"/>
      <c r="D197" s="17"/>
      <c r="E197" s="55"/>
      <c r="F197" s="30"/>
      <c r="G197" s="31"/>
      <c r="I197" s="55"/>
      <c r="J197" s="30"/>
      <c r="K197" s="31"/>
      <c r="M197" s="55"/>
      <c r="N197" s="30"/>
      <c r="O197" s="31"/>
      <c r="Q197" s="55"/>
      <c r="R197" s="30"/>
      <c r="S197" s="31"/>
      <c r="U197" s="55"/>
      <c r="V197" s="30"/>
      <c r="W197" s="31"/>
      <c r="Y197" s="55"/>
      <c r="Z197" s="30"/>
      <c r="AA197" s="31"/>
      <c r="AC197" s="55"/>
      <c r="AD197" s="30"/>
      <c r="AE197" s="31"/>
      <c r="AG197" s="55"/>
      <c r="AH197" s="30"/>
      <c r="AI197" s="31"/>
      <c r="AK197" s="55"/>
      <c r="AL197" s="30"/>
      <c r="AM197" s="31"/>
      <c r="AO197" s="55"/>
      <c r="AP197" s="30"/>
      <c r="AQ197" s="31"/>
    </row>
    <row r="198" spans="1:43" ht="15.75" thickBot="1" x14ac:dyDescent="0.3">
      <c r="A198" s="153" t="s">
        <v>41</v>
      </c>
      <c r="B198" s="32">
        <f>'احمد شوقي'!$O$75</f>
        <v>0</v>
      </c>
      <c r="C198" s="32">
        <f>'احمد شوقي'!$P$75</f>
        <v>0</v>
      </c>
      <c r="D198" s="17"/>
      <c r="E198" s="153" t="s">
        <v>41</v>
      </c>
      <c r="F198" s="32">
        <f>'محمد ابراهيم'!$O$75</f>
        <v>0</v>
      </c>
      <c r="G198" s="32">
        <f>'محمد ابراهيم'!$P$75</f>
        <v>0</v>
      </c>
      <c r="I198" s="153" t="s">
        <v>41</v>
      </c>
      <c r="J198" s="32">
        <f>'مصطفي عبدالفتاح'!$O$75</f>
        <v>0</v>
      </c>
      <c r="K198" s="32">
        <f>'مصطفي عبدالفتاح'!$P$75</f>
        <v>0</v>
      </c>
      <c r="M198" s="153" t="s">
        <v>41</v>
      </c>
      <c r="N198" s="32">
        <f>'رامي حواس'!$O$75</f>
        <v>0</v>
      </c>
      <c r="O198" s="32">
        <f>'رامي حواس'!$P$75</f>
        <v>0</v>
      </c>
      <c r="Q198" s="153" t="s">
        <v>41</v>
      </c>
      <c r="R198" s="32">
        <f>'محمد نبيه'!$O$75</f>
        <v>0</v>
      </c>
      <c r="S198" s="32">
        <f>'محمد نبيه'!$P$75</f>
        <v>0</v>
      </c>
      <c r="U198" s="153" t="s">
        <v>41</v>
      </c>
      <c r="V198" s="32">
        <f>'تامر غالي'!$O$75</f>
        <v>0</v>
      </c>
      <c r="W198" s="32">
        <f>'تامر غالي'!$P$75</f>
        <v>0</v>
      </c>
      <c r="Y198" s="153" t="s">
        <v>41</v>
      </c>
      <c r="Z198" s="32">
        <f>اسلام!$O$75</f>
        <v>0</v>
      </c>
      <c r="AA198" s="32">
        <f>اسلام!$P$75</f>
        <v>0</v>
      </c>
      <c r="AC198" s="153" t="s">
        <v>41</v>
      </c>
      <c r="AD198" s="32">
        <f>زهران!$O$75</f>
        <v>0</v>
      </c>
      <c r="AE198" s="32">
        <f>زهران!$P$75</f>
        <v>0</v>
      </c>
      <c r="AG198" s="153" t="s">
        <v>41</v>
      </c>
      <c r="AH198" s="32">
        <f>'مندوب 2'!$O$75</f>
        <v>0</v>
      </c>
      <c r="AI198" s="32">
        <f>'مندوب 2'!$P$75</f>
        <v>0</v>
      </c>
      <c r="AK198" s="153" t="s">
        <v>41</v>
      </c>
      <c r="AL198" s="32">
        <f>'محمد التيه'!$O$75</f>
        <v>0</v>
      </c>
      <c r="AM198" s="32">
        <f>'محمد التيه'!$P$75</f>
        <v>0</v>
      </c>
      <c r="AO198" s="153" t="s">
        <v>41</v>
      </c>
      <c r="AP198" s="32">
        <f>الشركة!$O$75</f>
        <v>0</v>
      </c>
      <c r="AQ198" s="32">
        <f>الشركة!$P$75</f>
        <v>0</v>
      </c>
    </row>
    <row r="199" spans="1:43" ht="15.75" thickBot="1" x14ac:dyDescent="0.3">
      <c r="A199" s="154"/>
      <c r="B199" s="32">
        <f>((C198*4)+B198)</f>
        <v>0</v>
      </c>
      <c r="C199" s="32"/>
      <c r="D199" s="17"/>
      <c r="E199" s="154"/>
      <c r="F199" s="32">
        <f>((G198*4)+F198)</f>
        <v>0</v>
      </c>
      <c r="G199" s="32"/>
      <c r="I199" s="154"/>
      <c r="J199" s="32">
        <f>((K198*4)+J198)</f>
        <v>0</v>
      </c>
      <c r="K199" s="32"/>
      <c r="M199" s="154"/>
      <c r="N199" s="32">
        <f>((O198*4)+N198)</f>
        <v>0</v>
      </c>
      <c r="O199" s="32"/>
      <c r="Q199" s="154"/>
      <c r="R199" s="32">
        <f>((S198*4)+R198)</f>
        <v>0</v>
      </c>
      <c r="S199" s="32"/>
      <c r="U199" s="154"/>
      <c r="V199" s="32">
        <f>((W198*4)+V198)</f>
        <v>0</v>
      </c>
      <c r="W199" s="32"/>
      <c r="Y199" s="154"/>
      <c r="Z199" s="32">
        <f>((AA198*4)+Z198)</f>
        <v>0</v>
      </c>
      <c r="AA199" s="32"/>
      <c r="AC199" s="154"/>
      <c r="AD199" s="32">
        <f>((AE198*4)+AD198)</f>
        <v>0</v>
      </c>
      <c r="AE199" s="32"/>
      <c r="AG199" s="154"/>
      <c r="AH199" s="32">
        <f>((AI198*4)+AH198)</f>
        <v>0</v>
      </c>
      <c r="AI199" s="32"/>
      <c r="AK199" s="154"/>
      <c r="AL199" s="32">
        <f>((AM198*4)+AL198)</f>
        <v>0</v>
      </c>
      <c r="AM199" s="32"/>
      <c r="AO199" s="154"/>
      <c r="AP199" s="32">
        <f>((AQ198*4)+AP198)</f>
        <v>0</v>
      </c>
      <c r="AQ199" s="32"/>
    </row>
    <row r="200" spans="1:43" ht="15.75" thickBot="1" x14ac:dyDescent="0.3">
      <c r="A200" s="155"/>
      <c r="B200" s="32">
        <f>MOD(B199,4)</f>
        <v>0</v>
      </c>
      <c r="C200" s="32">
        <f>((B199-B200)/4)</f>
        <v>0</v>
      </c>
      <c r="D200" s="17"/>
      <c r="E200" s="155"/>
      <c r="F200" s="32">
        <f>MOD(F199,4)</f>
        <v>0</v>
      </c>
      <c r="G200" s="32">
        <f>((F199-F200)/4)</f>
        <v>0</v>
      </c>
      <c r="I200" s="155"/>
      <c r="J200" s="32">
        <f>MOD(J199,4)</f>
        <v>0</v>
      </c>
      <c r="K200" s="32">
        <f>((J199-J200)/4)</f>
        <v>0</v>
      </c>
      <c r="M200" s="155"/>
      <c r="N200" s="32">
        <f>MOD(N199,4)</f>
        <v>0</v>
      </c>
      <c r="O200" s="32">
        <f>((N199-N200)/4)</f>
        <v>0</v>
      </c>
      <c r="Q200" s="155"/>
      <c r="R200" s="32">
        <f>MOD(R199,4)</f>
        <v>0</v>
      </c>
      <c r="S200" s="32">
        <f>((R199-R200)/4)</f>
        <v>0</v>
      </c>
      <c r="U200" s="155"/>
      <c r="V200" s="32">
        <f>MOD(V199,4)</f>
        <v>0</v>
      </c>
      <c r="W200" s="32">
        <f>((V199-V200)/4)</f>
        <v>0</v>
      </c>
      <c r="Y200" s="155"/>
      <c r="Z200" s="32">
        <f>MOD(Z199,4)</f>
        <v>0</v>
      </c>
      <c r="AA200" s="32">
        <f>((Z199-Z200)/4)</f>
        <v>0</v>
      </c>
      <c r="AC200" s="155"/>
      <c r="AD200" s="32">
        <f>MOD(AD199,4)</f>
        <v>0</v>
      </c>
      <c r="AE200" s="32">
        <f>((AD199-AD200)/4)</f>
        <v>0</v>
      </c>
      <c r="AG200" s="155"/>
      <c r="AH200" s="32">
        <f>MOD(AH199,4)</f>
        <v>0</v>
      </c>
      <c r="AI200" s="32">
        <f>((AH199-AH200)/4)</f>
        <v>0</v>
      </c>
      <c r="AK200" s="155"/>
      <c r="AL200" s="32">
        <f>MOD(AL199,4)</f>
        <v>0</v>
      </c>
      <c r="AM200" s="32">
        <f>((AL199-AL200)/4)</f>
        <v>0</v>
      </c>
      <c r="AO200" s="155"/>
      <c r="AP200" s="32">
        <f>MOD(AP199,4)</f>
        <v>0</v>
      </c>
      <c r="AQ200" s="32">
        <f>((AP199-AP200)/4)</f>
        <v>0</v>
      </c>
    </row>
    <row r="201" spans="1:43" ht="15.75" thickBot="1" x14ac:dyDescent="0.3">
      <c r="A201" s="175" t="s">
        <v>87</v>
      </c>
      <c r="B201" s="176"/>
      <c r="C201" s="177"/>
      <c r="D201" s="17"/>
      <c r="E201" s="175" t="s">
        <v>87</v>
      </c>
      <c r="F201" s="176"/>
      <c r="G201" s="177"/>
      <c r="I201" s="175" t="s">
        <v>87</v>
      </c>
      <c r="J201" s="176"/>
      <c r="K201" s="177"/>
      <c r="M201" s="175" t="s">
        <v>87</v>
      </c>
      <c r="N201" s="176"/>
      <c r="O201" s="177"/>
      <c r="Q201" s="175" t="s">
        <v>87</v>
      </c>
      <c r="R201" s="176"/>
      <c r="S201" s="177"/>
      <c r="U201" s="175" t="s">
        <v>87</v>
      </c>
      <c r="V201" s="176"/>
      <c r="W201" s="177"/>
      <c r="Y201" s="175" t="s">
        <v>87</v>
      </c>
      <c r="Z201" s="176"/>
      <c r="AA201" s="177"/>
      <c r="AC201" s="175" t="s">
        <v>87</v>
      </c>
      <c r="AD201" s="176"/>
      <c r="AE201" s="177"/>
      <c r="AG201" s="175" t="s">
        <v>87</v>
      </c>
      <c r="AH201" s="176"/>
      <c r="AI201" s="177"/>
      <c r="AK201" s="175" t="s">
        <v>87</v>
      </c>
      <c r="AL201" s="176"/>
      <c r="AM201" s="177"/>
      <c r="AO201" s="175" t="s">
        <v>87</v>
      </c>
      <c r="AP201" s="176"/>
      <c r="AQ201" s="177"/>
    </row>
    <row r="202" spans="1:43" ht="15.75" thickBot="1" x14ac:dyDescent="0.3">
      <c r="A202" s="153" t="s">
        <v>48</v>
      </c>
      <c r="B202" s="32"/>
      <c r="C202" s="32"/>
      <c r="D202" s="17"/>
      <c r="E202" s="153" t="s">
        <v>48</v>
      </c>
      <c r="F202" s="32"/>
      <c r="G202" s="32"/>
      <c r="I202" s="153" t="s">
        <v>48</v>
      </c>
      <c r="J202" s="32"/>
      <c r="K202" s="32"/>
      <c r="M202" s="153" t="s">
        <v>48</v>
      </c>
      <c r="N202" s="32"/>
      <c r="O202" s="32"/>
      <c r="Q202" s="153" t="s">
        <v>48</v>
      </c>
      <c r="R202" s="32"/>
      <c r="S202" s="32"/>
      <c r="U202" s="153" t="s">
        <v>48</v>
      </c>
      <c r="V202" s="32"/>
      <c r="W202" s="32"/>
      <c r="Y202" s="153" t="s">
        <v>48</v>
      </c>
      <c r="Z202" s="32"/>
      <c r="AA202" s="32"/>
      <c r="AC202" s="153" t="s">
        <v>48</v>
      </c>
      <c r="AD202" s="32"/>
      <c r="AE202" s="32"/>
      <c r="AG202" s="153" t="s">
        <v>48</v>
      </c>
      <c r="AH202" s="32"/>
      <c r="AI202" s="32"/>
      <c r="AK202" s="153" t="s">
        <v>48</v>
      </c>
      <c r="AL202" s="32"/>
      <c r="AM202" s="32"/>
      <c r="AO202" s="153" t="s">
        <v>48</v>
      </c>
      <c r="AP202" s="32"/>
      <c r="AQ202" s="32"/>
    </row>
    <row r="203" spans="1:43" ht="15.75" thickBot="1" x14ac:dyDescent="0.3">
      <c r="A203" s="154"/>
      <c r="B203" s="32"/>
      <c r="C203" s="32"/>
      <c r="D203" s="17"/>
      <c r="E203" s="154"/>
      <c r="F203" s="32"/>
      <c r="G203" s="32"/>
      <c r="I203" s="154"/>
      <c r="J203" s="32"/>
      <c r="K203" s="32"/>
      <c r="M203" s="154"/>
      <c r="N203" s="32"/>
      <c r="O203" s="32"/>
      <c r="Q203" s="154"/>
      <c r="R203" s="32"/>
      <c r="S203" s="32"/>
      <c r="U203" s="154"/>
      <c r="V203" s="32"/>
      <c r="W203" s="32"/>
      <c r="Y203" s="154"/>
      <c r="Z203" s="32"/>
      <c r="AA203" s="32"/>
      <c r="AC203" s="154"/>
      <c r="AD203" s="32"/>
      <c r="AE203" s="32"/>
      <c r="AG203" s="154"/>
      <c r="AH203" s="32"/>
      <c r="AI203" s="32"/>
      <c r="AK203" s="154"/>
      <c r="AL203" s="32"/>
      <c r="AM203" s="32"/>
      <c r="AO203" s="154"/>
      <c r="AP203" s="32"/>
      <c r="AQ203" s="32"/>
    </row>
    <row r="204" spans="1:43" ht="15.75" thickBot="1" x14ac:dyDescent="0.3">
      <c r="A204" s="155"/>
      <c r="B204" s="32"/>
      <c r="C204" s="32">
        <f>'احمد شوقي'!$Q$75</f>
        <v>0</v>
      </c>
      <c r="D204" s="17"/>
      <c r="E204" s="155"/>
      <c r="F204" s="32"/>
      <c r="G204" s="32">
        <f>'محمد ابراهيم'!$Q$75</f>
        <v>0</v>
      </c>
      <c r="I204" s="155"/>
      <c r="J204" s="32"/>
      <c r="K204" s="32">
        <f>'مصطفي عبدالفتاح'!$Q$75</f>
        <v>0</v>
      </c>
      <c r="M204" s="155"/>
      <c r="N204" s="32"/>
      <c r="O204" s="32">
        <f>'رامي حواس'!$Q$75</f>
        <v>0</v>
      </c>
      <c r="Q204" s="155"/>
      <c r="R204" s="32"/>
      <c r="S204" s="32">
        <f>'محمد نبيه'!$Q$75</f>
        <v>0</v>
      </c>
      <c r="U204" s="155"/>
      <c r="V204" s="32"/>
      <c r="W204" s="32">
        <f>'تامر غالي'!$Q$75</f>
        <v>0</v>
      </c>
      <c r="Y204" s="155"/>
      <c r="Z204" s="32"/>
      <c r="AA204" s="32">
        <f>اسلام!$Q$75</f>
        <v>0</v>
      </c>
      <c r="AC204" s="155"/>
      <c r="AD204" s="32"/>
      <c r="AE204" s="32">
        <f>زهران!$Q$75</f>
        <v>0</v>
      </c>
      <c r="AG204" s="155"/>
      <c r="AH204" s="32"/>
      <c r="AI204" s="32">
        <f>'مندوب 2'!$Q$75</f>
        <v>0</v>
      </c>
      <c r="AK204" s="155"/>
      <c r="AL204" s="32"/>
      <c r="AM204" s="32">
        <f>'محمد التيه'!$Q$75</f>
        <v>0</v>
      </c>
      <c r="AO204" s="155"/>
      <c r="AP204" s="32"/>
      <c r="AQ204" s="32">
        <f>الشركة!$Q$75</f>
        <v>0</v>
      </c>
    </row>
    <row r="205" spans="1:43" ht="15.75" thickBot="1" x14ac:dyDescent="0.3">
      <c r="A205" s="175"/>
      <c r="B205" s="176"/>
      <c r="C205" s="177"/>
      <c r="D205" s="17"/>
      <c r="E205" s="175"/>
      <c r="F205" s="176"/>
      <c r="G205" s="177"/>
      <c r="I205" s="175"/>
      <c r="J205" s="176"/>
      <c r="K205" s="177"/>
      <c r="M205" s="175"/>
      <c r="N205" s="176"/>
      <c r="O205" s="177"/>
      <c r="Q205" s="175"/>
      <c r="R205" s="176"/>
      <c r="S205" s="177"/>
      <c r="U205" s="175"/>
      <c r="V205" s="176"/>
      <c r="W205" s="177"/>
      <c r="Y205" s="175"/>
      <c r="Z205" s="176"/>
      <c r="AA205" s="177"/>
      <c r="AC205" s="175"/>
      <c r="AD205" s="176"/>
      <c r="AE205" s="177"/>
      <c r="AG205" s="175"/>
      <c r="AH205" s="176"/>
      <c r="AI205" s="177"/>
      <c r="AK205" s="175"/>
      <c r="AL205" s="176"/>
      <c r="AM205" s="177"/>
      <c r="AO205" s="175"/>
      <c r="AP205" s="176"/>
      <c r="AQ205" s="177"/>
    </row>
    <row r="206" spans="1:43" ht="15.75" thickBot="1" x14ac:dyDescent="0.3">
      <c r="A206" s="194" t="s">
        <v>2</v>
      </c>
      <c r="B206" s="195"/>
      <c r="C206" s="196"/>
      <c r="D206" s="17"/>
      <c r="E206" s="194" t="s">
        <v>2</v>
      </c>
      <c r="F206" s="195"/>
      <c r="G206" s="196"/>
      <c r="I206" s="194" t="s">
        <v>2</v>
      </c>
      <c r="J206" s="195"/>
      <c r="K206" s="196"/>
      <c r="M206" s="194" t="s">
        <v>2</v>
      </c>
      <c r="N206" s="195"/>
      <c r="O206" s="196"/>
      <c r="Q206" s="194" t="s">
        <v>2</v>
      </c>
      <c r="R206" s="195"/>
      <c r="S206" s="196"/>
      <c r="U206" s="194" t="s">
        <v>2</v>
      </c>
      <c r="V206" s="195"/>
      <c r="W206" s="196"/>
      <c r="Y206" s="194" t="s">
        <v>2</v>
      </c>
      <c r="Z206" s="195"/>
      <c r="AA206" s="196"/>
      <c r="AC206" s="194" t="s">
        <v>2</v>
      </c>
      <c r="AD206" s="195"/>
      <c r="AE206" s="196"/>
      <c r="AG206" s="194" t="s">
        <v>2</v>
      </c>
      <c r="AH206" s="195"/>
      <c r="AI206" s="196"/>
      <c r="AK206" s="194" t="s">
        <v>2</v>
      </c>
      <c r="AL206" s="195"/>
      <c r="AM206" s="196"/>
      <c r="AO206" s="194" t="s">
        <v>2</v>
      </c>
      <c r="AP206" s="195"/>
      <c r="AQ206" s="196"/>
    </row>
    <row r="207" spans="1:43" ht="15.75" thickBot="1" x14ac:dyDescent="0.3">
      <c r="A207" s="153" t="s">
        <v>5</v>
      </c>
      <c r="B207" s="32">
        <f>'احمد شوقي'!$R$75</f>
        <v>0</v>
      </c>
      <c r="C207" s="32">
        <f>'احمد شوقي'!$S$75</f>
        <v>0</v>
      </c>
      <c r="D207" s="17"/>
      <c r="E207" s="153" t="s">
        <v>5</v>
      </c>
      <c r="F207" s="32">
        <f>'محمد ابراهيم'!$R$75</f>
        <v>0</v>
      </c>
      <c r="G207" s="32">
        <f>'محمد ابراهيم'!$S$75</f>
        <v>0</v>
      </c>
      <c r="I207" s="153" t="s">
        <v>5</v>
      </c>
      <c r="J207" s="32">
        <f>'مصطفي عبدالفتاح'!$R$75</f>
        <v>0</v>
      </c>
      <c r="K207" s="32">
        <f>'مصطفي عبدالفتاح'!$S$75</f>
        <v>0</v>
      </c>
      <c r="M207" s="153" t="s">
        <v>5</v>
      </c>
      <c r="N207" s="32">
        <f>'رامي حواس'!$R$75</f>
        <v>0</v>
      </c>
      <c r="O207" s="32">
        <f>'رامي حواس'!$S$75</f>
        <v>0</v>
      </c>
      <c r="Q207" s="153" t="s">
        <v>5</v>
      </c>
      <c r="R207" s="32">
        <f>'محمد نبيه'!$R$75</f>
        <v>0</v>
      </c>
      <c r="S207" s="32">
        <f>'محمد نبيه'!$S$75</f>
        <v>0</v>
      </c>
      <c r="U207" s="153" t="s">
        <v>5</v>
      </c>
      <c r="V207" s="32">
        <f>'تامر غالي'!$R$75</f>
        <v>0</v>
      </c>
      <c r="W207" s="32">
        <f>'تامر غالي'!$S$75</f>
        <v>0</v>
      </c>
      <c r="Y207" s="153" t="s">
        <v>5</v>
      </c>
      <c r="Z207" s="32">
        <f>اسلام!$R$75</f>
        <v>0</v>
      </c>
      <c r="AA207" s="32">
        <f>اسلام!$S$75</f>
        <v>0</v>
      </c>
      <c r="AC207" s="153" t="s">
        <v>5</v>
      </c>
      <c r="AD207" s="32">
        <f>زهران!$R$75</f>
        <v>0</v>
      </c>
      <c r="AE207" s="32">
        <f>زهران!$S$75</f>
        <v>0</v>
      </c>
      <c r="AG207" s="153" t="s">
        <v>5</v>
      </c>
      <c r="AH207" s="32">
        <f>'مندوب 2'!$R$75</f>
        <v>0</v>
      </c>
      <c r="AI207" s="32">
        <f>'مندوب 2'!$S$75</f>
        <v>0</v>
      </c>
      <c r="AK207" s="153" t="s">
        <v>5</v>
      </c>
      <c r="AL207" s="32">
        <f>'محمد التيه'!$R$75</f>
        <v>0</v>
      </c>
      <c r="AM207" s="32">
        <f>'محمد التيه'!$S$75</f>
        <v>0</v>
      </c>
      <c r="AO207" s="153" t="s">
        <v>5</v>
      </c>
      <c r="AP207" s="32">
        <f>الشركة!$R$75</f>
        <v>0</v>
      </c>
      <c r="AQ207" s="32">
        <f>الشركة!$S$75</f>
        <v>0</v>
      </c>
    </row>
    <row r="208" spans="1:43" ht="15.75" thickBot="1" x14ac:dyDescent="0.3">
      <c r="A208" s="154"/>
      <c r="B208" s="32">
        <f>((C207*12)+B207)</f>
        <v>0</v>
      </c>
      <c r="C208" s="32"/>
      <c r="D208" s="17"/>
      <c r="E208" s="154"/>
      <c r="F208" s="32">
        <f>((G207*12)+F207)</f>
        <v>0</v>
      </c>
      <c r="G208" s="32"/>
      <c r="I208" s="154"/>
      <c r="J208" s="32">
        <f>((K207*12)+J207)</f>
        <v>0</v>
      </c>
      <c r="K208" s="32"/>
      <c r="M208" s="154"/>
      <c r="N208" s="32">
        <f>((O207*12)+N207)</f>
        <v>0</v>
      </c>
      <c r="O208" s="32"/>
      <c r="Q208" s="154"/>
      <c r="R208" s="32">
        <f>((S207*12)+R207)</f>
        <v>0</v>
      </c>
      <c r="S208" s="32"/>
      <c r="U208" s="154"/>
      <c r="V208" s="32">
        <f>((W207*12)+V207)</f>
        <v>0</v>
      </c>
      <c r="W208" s="32"/>
      <c r="Y208" s="154"/>
      <c r="Z208" s="32">
        <f>((AA207*12)+Z207)</f>
        <v>0</v>
      </c>
      <c r="AA208" s="32"/>
      <c r="AC208" s="154"/>
      <c r="AD208" s="32">
        <f>((AE207*12)+AD207)</f>
        <v>0</v>
      </c>
      <c r="AE208" s="32"/>
      <c r="AG208" s="154"/>
      <c r="AH208" s="32">
        <f>((AI207*12)+AH207)</f>
        <v>0</v>
      </c>
      <c r="AI208" s="32"/>
      <c r="AK208" s="154"/>
      <c r="AL208" s="32">
        <f>((AM207*12)+AL207)</f>
        <v>0</v>
      </c>
      <c r="AM208" s="32"/>
      <c r="AO208" s="154"/>
      <c r="AP208" s="32">
        <f>((AQ207*12)+AP207)</f>
        <v>0</v>
      </c>
      <c r="AQ208" s="32"/>
    </row>
    <row r="209" spans="1:43" ht="15.75" thickBot="1" x14ac:dyDescent="0.3">
      <c r="A209" s="155"/>
      <c r="B209" s="32">
        <f>MOD(B208,12)</f>
        <v>0</v>
      </c>
      <c r="C209" s="32">
        <f>((B208-B209)/12)</f>
        <v>0</v>
      </c>
      <c r="D209" s="17"/>
      <c r="E209" s="155"/>
      <c r="F209" s="32">
        <f>MOD(F208,12)</f>
        <v>0</v>
      </c>
      <c r="G209" s="32">
        <f>((F208-F209)/12)</f>
        <v>0</v>
      </c>
      <c r="I209" s="155"/>
      <c r="J209" s="32">
        <f>MOD(J208,12)</f>
        <v>0</v>
      </c>
      <c r="K209" s="32">
        <f>((J208-J209)/12)</f>
        <v>0</v>
      </c>
      <c r="M209" s="155"/>
      <c r="N209" s="32">
        <f>MOD(N208,12)</f>
        <v>0</v>
      </c>
      <c r="O209" s="32">
        <f>((N208-N209)/12)</f>
        <v>0</v>
      </c>
      <c r="Q209" s="155"/>
      <c r="R209" s="32">
        <f>MOD(R208,12)</f>
        <v>0</v>
      </c>
      <c r="S209" s="32">
        <f>((R208-R209)/12)</f>
        <v>0</v>
      </c>
      <c r="U209" s="155"/>
      <c r="V209" s="32">
        <f>MOD(V208,12)</f>
        <v>0</v>
      </c>
      <c r="W209" s="32">
        <f>((V208-V209)/12)</f>
        <v>0</v>
      </c>
      <c r="Y209" s="155"/>
      <c r="Z209" s="32">
        <f>MOD(Z208,12)</f>
        <v>0</v>
      </c>
      <c r="AA209" s="32">
        <f>((Z208-Z209)/12)</f>
        <v>0</v>
      </c>
      <c r="AC209" s="155"/>
      <c r="AD209" s="32">
        <f>MOD(AD208,12)</f>
        <v>0</v>
      </c>
      <c r="AE209" s="32">
        <f>((AD208-AD209)/12)</f>
        <v>0</v>
      </c>
      <c r="AG209" s="155"/>
      <c r="AH209" s="32">
        <f>MOD(AH208,12)</f>
        <v>0</v>
      </c>
      <c r="AI209" s="32">
        <f>((AH208-AH209)/12)</f>
        <v>0</v>
      </c>
      <c r="AK209" s="155"/>
      <c r="AL209" s="32">
        <f>MOD(AL208,12)</f>
        <v>0</v>
      </c>
      <c r="AM209" s="32">
        <f>((AL208-AL209)/12)</f>
        <v>0</v>
      </c>
      <c r="AO209" s="155"/>
      <c r="AP209" s="32">
        <f>MOD(AP208,12)</f>
        <v>0</v>
      </c>
      <c r="AQ209" s="32">
        <f>((AP208-AP209)/12)</f>
        <v>0</v>
      </c>
    </row>
    <row r="210" spans="1:43" ht="15.75" thickBot="1" x14ac:dyDescent="0.3">
      <c r="A210" s="175"/>
      <c r="B210" s="176"/>
      <c r="C210" s="177"/>
      <c r="D210" s="17"/>
      <c r="E210" s="175"/>
      <c r="F210" s="176"/>
      <c r="G210" s="177"/>
      <c r="I210" s="175"/>
      <c r="J210" s="176"/>
      <c r="K210" s="177"/>
      <c r="M210" s="175"/>
      <c r="N210" s="176"/>
      <c r="O210" s="177"/>
      <c r="Q210" s="175"/>
      <c r="R210" s="176"/>
      <c r="S210" s="177"/>
      <c r="U210" s="175"/>
      <c r="V210" s="176"/>
      <c r="W210" s="177"/>
      <c r="Y210" s="175"/>
      <c r="Z210" s="176"/>
      <c r="AA210" s="177"/>
      <c r="AC210" s="175"/>
      <c r="AD210" s="176"/>
      <c r="AE210" s="177"/>
      <c r="AG210" s="175"/>
      <c r="AH210" s="176"/>
      <c r="AI210" s="177"/>
      <c r="AK210" s="175"/>
      <c r="AL210" s="176"/>
      <c r="AM210" s="177"/>
      <c r="AO210" s="175"/>
      <c r="AP210" s="176"/>
      <c r="AQ210" s="177"/>
    </row>
    <row r="211" spans="1:43" ht="15.75" thickBot="1" x14ac:dyDescent="0.3">
      <c r="A211" s="153" t="s">
        <v>42</v>
      </c>
      <c r="B211" s="32">
        <f>'احمد شوقي'!$T$75</f>
        <v>0</v>
      </c>
      <c r="C211" s="32">
        <f>'احمد شوقي'!$U$75</f>
        <v>0</v>
      </c>
      <c r="D211" s="17"/>
      <c r="E211" s="153" t="s">
        <v>42</v>
      </c>
      <c r="F211" s="32">
        <f>'محمد ابراهيم'!$T$75</f>
        <v>0</v>
      </c>
      <c r="G211" s="32">
        <f>'محمد ابراهيم'!$U$75</f>
        <v>0</v>
      </c>
      <c r="I211" s="153" t="s">
        <v>42</v>
      </c>
      <c r="J211" s="32">
        <f>'مصطفي عبدالفتاح'!$T$75</f>
        <v>0</v>
      </c>
      <c r="K211" s="32">
        <f>'مصطفي عبدالفتاح'!$U$75</f>
        <v>0</v>
      </c>
      <c r="M211" s="153" t="s">
        <v>42</v>
      </c>
      <c r="N211" s="32">
        <f>'رامي حواس'!$T$75</f>
        <v>0</v>
      </c>
      <c r="O211" s="32">
        <f>'رامي حواس'!$U$75</f>
        <v>0</v>
      </c>
      <c r="Q211" s="153" t="s">
        <v>42</v>
      </c>
      <c r="R211" s="32">
        <f>'محمد نبيه'!$T$75</f>
        <v>0</v>
      </c>
      <c r="S211" s="32">
        <f>'محمد نبيه'!$U$75</f>
        <v>0</v>
      </c>
      <c r="U211" s="153" t="s">
        <v>42</v>
      </c>
      <c r="V211" s="32">
        <f>'تامر غالي'!$T$75</f>
        <v>0</v>
      </c>
      <c r="W211" s="32">
        <f>'تامر غالي'!$U$75</f>
        <v>0</v>
      </c>
      <c r="Y211" s="153" t="s">
        <v>42</v>
      </c>
      <c r="Z211" s="32">
        <f>اسلام!$T$75</f>
        <v>0</v>
      </c>
      <c r="AA211" s="32">
        <f>اسلام!$U$75</f>
        <v>0</v>
      </c>
      <c r="AC211" s="153" t="s">
        <v>42</v>
      </c>
      <c r="AD211" s="32">
        <f>زهران!$T$75</f>
        <v>0</v>
      </c>
      <c r="AE211" s="32">
        <f>زهران!$U$75</f>
        <v>0</v>
      </c>
      <c r="AG211" s="153" t="s">
        <v>42</v>
      </c>
      <c r="AH211" s="32">
        <f>'مندوب 2'!$T$75</f>
        <v>0</v>
      </c>
      <c r="AI211" s="32">
        <f>'مندوب 2'!$U$75</f>
        <v>0</v>
      </c>
      <c r="AK211" s="153" t="s">
        <v>42</v>
      </c>
      <c r="AL211" s="32">
        <f>'محمد التيه'!$T$75</f>
        <v>0</v>
      </c>
      <c r="AM211" s="32">
        <f>'محمد التيه'!$U$75</f>
        <v>0</v>
      </c>
      <c r="AO211" s="153" t="s">
        <v>42</v>
      </c>
      <c r="AP211" s="32">
        <f>الشركة!$T$75</f>
        <v>0</v>
      </c>
      <c r="AQ211" s="32">
        <f>الشركة!$U$75</f>
        <v>0</v>
      </c>
    </row>
    <row r="212" spans="1:43" ht="15.75" thickBot="1" x14ac:dyDescent="0.3">
      <c r="A212" s="154"/>
      <c r="B212" s="32">
        <f>((C211*12)+B211)</f>
        <v>0</v>
      </c>
      <c r="C212" s="32"/>
      <c r="D212" s="17"/>
      <c r="E212" s="154"/>
      <c r="F212" s="32">
        <f>((G211*12)+F211)</f>
        <v>0</v>
      </c>
      <c r="G212" s="32"/>
      <c r="I212" s="154"/>
      <c r="J212" s="32">
        <f>((K211*12)+J211)</f>
        <v>0</v>
      </c>
      <c r="K212" s="32"/>
      <c r="M212" s="154"/>
      <c r="N212" s="32">
        <f>((O211*12)+N211)</f>
        <v>0</v>
      </c>
      <c r="O212" s="32"/>
      <c r="Q212" s="154"/>
      <c r="R212" s="32">
        <f>((S211*12)+R211)</f>
        <v>0</v>
      </c>
      <c r="S212" s="32"/>
      <c r="U212" s="154"/>
      <c r="V212" s="32">
        <f>((W211*12)+V211)</f>
        <v>0</v>
      </c>
      <c r="W212" s="32"/>
      <c r="Y212" s="154"/>
      <c r="Z212" s="32">
        <f>((AA211*12)+Z211)</f>
        <v>0</v>
      </c>
      <c r="AA212" s="32"/>
      <c r="AC212" s="154"/>
      <c r="AD212" s="32">
        <f>((AE211*12)+AD211)</f>
        <v>0</v>
      </c>
      <c r="AE212" s="32"/>
      <c r="AG212" s="154"/>
      <c r="AH212" s="32">
        <f>((AI211*12)+AH211)</f>
        <v>0</v>
      </c>
      <c r="AI212" s="32"/>
      <c r="AK212" s="154"/>
      <c r="AL212" s="32">
        <f>((AM211*12)+AL211)</f>
        <v>0</v>
      </c>
      <c r="AM212" s="32"/>
      <c r="AO212" s="154"/>
      <c r="AP212" s="32">
        <f>((AQ211*12)+AP211)</f>
        <v>0</v>
      </c>
      <c r="AQ212" s="32"/>
    </row>
    <row r="213" spans="1:43" ht="15.75" thickBot="1" x14ac:dyDescent="0.3">
      <c r="A213" s="155"/>
      <c r="B213" s="32">
        <f>MOD(B212,12)</f>
        <v>0</v>
      </c>
      <c r="C213" s="32">
        <f>((B212-B213)/12)</f>
        <v>0</v>
      </c>
      <c r="D213" s="17"/>
      <c r="E213" s="155"/>
      <c r="F213" s="32">
        <f>MOD(F212,12)</f>
        <v>0</v>
      </c>
      <c r="G213" s="32">
        <f>((F212-F213)/12)</f>
        <v>0</v>
      </c>
      <c r="I213" s="155"/>
      <c r="J213" s="32">
        <f>MOD(J212,12)</f>
        <v>0</v>
      </c>
      <c r="K213" s="32">
        <f>((J212-J213)/12)</f>
        <v>0</v>
      </c>
      <c r="M213" s="155"/>
      <c r="N213" s="32">
        <f>MOD(N212,12)</f>
        <v>0</v>
      </c>
      <c r="O213" s="32">
        <f>((N212-N213)/12)</f>
        <v>0</v>
      </c>
      <c r="Q213" s="155"/>
      <c r="R213" s="32">
        <f>MOD(R212,12)</f>
        <v>0</v>
      </c>
      <c r="S213" s="32">
        <f>((R212-R213)/12)</f>
        <v>0</v>
      </c>
      <c r="U213" s="155"/>
      <c r="V213" s="32">
        <f>MOD(V212,12)</f>
        <v>0</v>
      </c>
      <c r="W213" s="32">
        <f>((V212-V213)/12)</f>
        <v>0</v>
      </c>
      <c r="Y213" s="155"/>
      <c r="Z213" s="32">
        <f>MOD(Z212,12)</f>
        <v>0</v>
      </c>
      <c r="AA213" s="32">
        <f>((Z212-Z213)/12)</f>
        <v>0</v>
      </c>
      <c r="AC213" s="155"/>
      <c r="AD213" s="32">
        <f>MOD(AD212,12)</f>
        <v>0</v>
      </c>
      <c r="AE213" s="32">
        <f>((AD212-AD213)/12)</f>
        <v>0</v>
      </c>
      <c r="AG213" s="155"/>
      <c r="AH213" s="32">
        <f>MOD(AH212,12)</f>
        <v>0</v>
      </c>
      <c r="AI213" s="32">
        <f>((AH212-AH213)/12)</f>
        <v>0</v>
      </c>
      <c r="AK213" s="155"/>
      <c r="AL213" s="32">
        <f>MOD(AL212,12)</f>
        <v>0</v>
      </c>
      <c r="AM213" s="32">
        <f>((AL212-AL213)/12)</f>
        <v>0</v>
      </c>
      <c r="AO213" s="155"/>
      <c r="AP213" s="32">
        <f>MOD(AP212,12)</f>
        <v>0</v>
      </c>
      <c r="AQ213" s="32">
        <f>((AP212-AP213)/12)</f>
        <v>0</v>
      </c>
    </row>
    <row r="214" spans="1:43" ht="15.75" thickBot="1" x14ac:dyDescent="0.3">
      <c r="A214" s="56"/>
      <c r="B214" s="30"/>
      <c r="C214" s="31"/>
      <c r="D214" s="17"/>
      <c r="E214" s="56"/>
      <c r="F214" s="30"/>
      <c r="G214" s="31"/>
      <c r="I214" s="56"/>
      <c r="J214" s="30"/>
      <c r="K214" s="31"/>
      <c r="M214" s="56"/>
      <c r="N214" s="30"/>
      <c r="O214" s="31"/>
      <c r="Q214" s="56"/>
      <c r="R214" s="30"/>
      <c r="S214" s="31"/>
      <c r="U214" s="56"/>
      <c r="V214" s="30"/>
      <c r="W214" s="31"/>
      <c r="Y214" s="56"/>
      <c r="Z214" s="30"/>
      <c r="AA214" s="31"/>
      <c r="AC214" s="56"/>
      <c r="AD214" s="30"/>
      <c r="AE214" s="31"/>
      <c r="AG214" s="56"/>
      <c r="AH214" s="30"/>
      <c r="AI214" s="31"/>
      <c r="AK214" s="56"/>
      <c r="AL214" s="30"/>
      <c r="AM214" s="31"/>
      <c r="AO214" s="56"/>
      <c r="AP214" s="30"/>
      <c r="AQ214" s="31"/>
    </row>
    <row r="215" spans="1:43" ht="15.75" thickBot="1" x14ac:dyDescent="0.3">
      <c r="A215" s="153" t="s">
        <v>9</v>
      </c>
      <c r="B215" s="32"/>
      <c r="C215" s="32"/>
      <c r="D215" s="17"/>
      <c r="E215" s="153" t="s">
        <v>9</v>
      </c>
      <c r="F215" s="32"/>
      <c r="G215" s="32"/>
      <c r="I215" s="153" t="s">
        <v>9</v>
      </c>
      <c r="J215" s="32"/>
      <c r="K215" s="32"/>
      <c r="M215" s="153" t="s">
        <v>9</v>
      </c>
      <c r="N215" s="32"/>
      <c r="O215" s="32"/>
      <c r="Q215" s="153" t="s">
        <v>9</v>
      </c>
      <c r="R215" s="32"/>
      <c r="S215" s="32"/>
      <c r="U215" s="153" t="s">
        <v>9</v>
      </c>
      <c r="V215" s="32"/>
      <c r="W215" s="32"/>
      <c r="Y215" s="153" t="s">
        <v>9</v>
      </c>
      <c r="Z215" s="32"/>
      <c r="AA215" s="32"/>
      <c r="AC215" s="153" t="s">
        <v>9</v>
      </c>
      <c r="AD215" s="32"/>
      <c r="AE215" s="32"/>
      <c r="AG215" s="153" t="s">
        <v>9</v>
      </c>
      <c r="AH215" s="32"/>
      <c r="AI215" s="32"/>
      <c r="AK215" s="153" t="s">
        <v>9</v>
      </c>
      <c r="AL215" s="32"/>
      <c r="AM215" s="32"/>
      <c r="AO215" s="153" t="s">
        <v>9</v>
      </c>
      <c r="AP215" s="32"/>
      <c r="AQ215" s="32"/>
    </row>
    <row r="216" spans="1:43" ht="15.75" thickBot="1" x14ac:dyDescent="0.3">
      <c r="A216" s="154"/>
      <c r="B216" s="32"/>
      <c r="C216" s="32"/>
      <c r="D216" s="17"/>
      <c r="E216" s="154"/>
      <c r="F216" s="32"/>
      <c r="G216" s="32"/>
      <c r="I216" s="154"/>
      <c r="J216" s="32"/>
      <c r="K216" s="32"/>
      <c r="M216" s="154"/>
      <c r="N216" s="32"/>
      <c r="O216" s="32"/>
      <c r="Q216" s="154"/>
      <c r="R216" s="32"/>
      <c r="S216" s="32"/>
      <c r="U216" s="154"/>
      <c r="V216" s="32"/>
      <c r="W216" s="32"/>
      <c r="Y216" s="154"/>
      <c r="Z216" s="32"/>
      <c r="AA216" s="32"/>
      <c r="AC216" s="154"/>
      <c r="AD216" s="32"/>
      <c r="AE216" s="32"/>
      <c r="AG216" s="154"/>
      <c r="AH216" s="32"/>
      <c r="AI216" s="32"/>
      <c r="AK216" s="154"/>
      <c r="AL216" s="32"/>
      <c r="AM216" s="32"/>
      <c r="AO216" s="154"/>
      <c r="AP216" s="32"/>
      <c r="AQ216" s="32"/>
    </row>
    <row r="217" spans="1:43" ht="15.75" thickBot="1" x14ac:dyDescent="0.3">
      <c r="A217" s="155"/>
      <c r="B217" s="32"/>
      <c r="C217" s="32">
        <f>'احمد شوقي'!$V$75</f>
        <v>0</v>
      </c>
      <c r="D217" s="17"/>
      <c r="E217" s="155"/>
      <c r="F217" s="32"/>
      <c r="G217" s="32">
        <f>'محمد ابراهيم'!$V$75</f>
        <v>0</v>
      </c>
      <c r="I217" s="155"/>
      <c r="J217" s="32"/>
      <c r="K217" s="32">
        <f>'مصطفي عبدالفتاح'!$V$75</f>
        <v>0</v>
      </c>
      <c r="M217" s="155"/>
      <c r="N217" s="32"/>
      <c r="O217" s="32">
        <f>'رامي حواس'!$V$75</f>
        <v>0</v>
      </c>
      <c r="Q217" s="155"/>
      <c r="R217" s="32"/>
      <c r="S217" s="32">
        <f>'محمد نبيه'!$V$75</f>
        <v>0</v>
      </c>
      <c r="U217" s="155"/>
      <c r="V217" s="32"/>
      <c r="W217" s="32">
        <f>'تامر غالي'!$V$75</f>
        <v>0</v>
      </c>
      <c r="Y217" s="155"/>
      <c r="Z217" s="32"/>
      <c r="AA217" s="32">
        <f>اسلام!$V$75</f>
        <v>0</v>
      </c>
      <c r="AC217" s="155"/>
      <c r="AD217" s="32"/>
      <c r="AE217" s="32">
        <f>زهران!$V$75</f>
        <v>0</v>
      </c>
      <c r="AG217" s="155"/>
      <c r="AH217" s="32"/>
      <c r="AI217" s="32">
        <f>'مندوب 2'!$V$75</f>
        <v>0</v>
      </c>
      <c r="AK217" s="155"/>
      <c r="AL217" s="32"/>
      <c r="AM217" s="32">
        <f>'محمد التيه'!$V$75</f>
        <v>0</v>
      </c>
      <c r="AO217" s="155"/>
      <c r="AP217" s="32"/>
      <c r="AQ217" s="32">
        <f>الشركة!$V$75</f>
        <v>0</v>
      </c>
    </row>
    <row r="218" spans="1:43" ht="15.75" thickBot="1" x14ac:dyDescent="0.3">
      <c r="A218" s="175"/>
      <c r="B218" s="176"/>
      <c r="C218" s="177"/>
      <c r="D218" s="17"/>
      <c r="E218" s="175"/>
      <c r="F218" s="176"/>
      <c r="G218" s="177"/>
      <c r="I218" s="175"/>
      <c r="J218" s="176"/>
      <c r="K218" s="177"/>
      <c r="M218" s="175"/>
      <c r="N218" s="176"/>
      <c r="O218" s="177"/>
      <c r="Q218" s="175"/>
      <c r="R218" s="176"/>
      <c r="S218" s="177"/>
      <c r="U218" s="175"/>
      <c r="V218" s="176"/>
      <c r="W218" s="177"/>
      <c r="Y218" s="175"/>
      <c r="Z218" s="176"/>
      <c r="AA218" s="177"/>
      <c r="AC218" s="175"/>
      <c r="AD218" s="176"/>
      <c r="AE218" s="177"/>
      <c r="AG218" s="175"/>
      <c r="AH218" s="176"/>
      <c r="AI218" s="177"/>
      <c r="AK218" s="175"/>
      <c r="AL218" s="176"/>
      <c r="AM218" s="177"/>
      <c r="AO218" s="175"/>
      <c r="AP218" s="176"/>
      <c r="AQ218" s="177"/>
    </row>
    <row r="219" spans="1:43" ht="15.75" thickBot="1" x14ac:dyDescent="0.3">
      <c r="A219" s="153" t="s">
        <v>8</v>
      </c>
      <c r="B219" s="32"/>
      <c r="C219" s="32"/>
      <c r="D219" s="17"/>
      <c r="E219" s="153" t="s">
        <v>8</v>
      </c>
      <c r="F219" s="32"/>
      <c r="G219" s="32"/>
      <c r="I219" s="153" t="s">
        <v>8</v>
      </c>
      <c r="J219" s="32"/>
      <c r="K219" s="32"/>
      <c r="M219" s="153" t="s">
        <v>8</v>
      </c>
      <c r="N219" s="32"/>
      <c r="O219" s="32"/>
      <c r="Q219" s="153" t="s">
        <v>8</v>
      </c>
      <c r="R219" s="32"/>
      <c r="S219" s="32"/>
      <c r="U219" s="153" t="s">
        <v>8</v>
      </c>
      <c r="V219" s="32"/>
      <c r="W219" s="32"/>
      <c r="Y219" s="153" t="s">
        <v>8</v>
      </c>
      <c r="Z219" s="32"/>
      <c r="AA219" s="32"/>
      <c r="AC219" s="153" t="s">
        <v>8</v>
      </c>
      <c r="AD219" s="32"/>
      <c r="AE219" s="32"/>
      <c r="AG219" s="153" t="s">
        <v>8</v>
      </c>
      <c r="AH219" s="32"/>
      <c r="AI219" s="32"/>
      <c r="AK219" s="153" t="s">
        <v>8</v>
      </c>
      <c r="AL219" s="32"/>
      <c r="AM219" s="32"/>
      <c r="AO219" s="153" t="s">
        <v>8</v>
      </c>
      <c r="AP219" s="32"/>
      <c r="AQ219" s="32"/>
    </row>
    <row r="220" spans="1:43" ht="15.75" thickBot="1" x14ac:dyDescent="0.3">
      <c r="A220" s="154"/>
      <c r="B220" s="32"/>
      <c r="C220" s="32"/>
      <c r="D220" s="17"/>
      <c r="E220" s="154"/>
      <c r="F220" s="32"/>
      <c r="G220" s="32"/>
      <c r="I220" s="154"/>
      <c r="J220" s="32"/>
      <c r="K220" s="32"/>
      <c r="M220" s="154"/>
      <c r="N220" s="32"/>
      <c r="O220" s="32"/>
      <c r="Q220" s="154"/>
      <c r="R220" s="32"/>
      <c r="S220" s="32"/>
      <c r="U220" s="154"/>
      <c r="V220" s="32"/>
      <c r="W220" s="32"/>
      <c r="Y220" s="154"/>
      <c r="Z220" s="32"/>
      <c r="AA220" s="32"/>
      <c r="AC220" s="154"/>
      <c r="AD220" s="32"/>
      <c r="AE220" s="32"/>
      <c r="AG220" s="154"/>
      <c r="AH220" s="32"/>
      <c r="AI220" s="32"/>
      <c r="AK220" s="154"/>
      <c r="AL220" s="32"/>
      <c r="AM220" s="32"/>
      <c r="AO220" s="154"/>
      <c r="AP220" s="32"/>
      <c r="AQ220" s="32"/>
    </row>
    <row r="221" spans="1:43" ht="15.75" thickBot="1" x14ac:dyDescent="0.3">
      <c r="A221" s="155"/>
      <c r="B221" s="32"/>
      <c r="C221" s="32">
        <f>'احمد شوقي'!$W$75</f>
        <v>0</v>
      </c>
      <c r="D221" s="17"/>
      <c r="E221" s="155"/>
      <c r="F221" s="32"/>
      <c r="G221" s="32">
        <f>'محمد ابراهيم'!$W$75</f>
        <v>0</v>
      </c>
      <c r="I221" s="155"/>
      <c r="J221" s="32"/>
      <c r="K221" s="32">
        <f>'مصطفي عبدالفتاح'!$W$75</f>
        <v>0</v>
      </c>
      <c r="M221" s="155"/>
      <c r="N221" s="32"/>
      <c r="O221" s="32">
        <f>'رامي حواس'!$W$75</f>
        <v>0</v>
      </c>
      <c r="Q221" s="155"/>
      <c r="R221" s="32"/>
      <c r="S221" s="32">
        <f>'محمد نبيه'!$W$75</f>
        <v>0</v>
      </c>
      <c r="U221" s="155"/>
      <c r="V221" s="32"/>
      <c r="W221" s="32">
        <f>'تامر غالي'!$W$75</f>
        <v>0</v>
      </c>
      <c r="Y221" s="155"/>
      <c r="Z221" s="32"/>
      <c r="AA221" s="32">
        <f>اسلام!$W$75</f>
        <v>0</v>
      </c>
      <c r="AC221" s="155"/>
      <c r="AD221" s="32"/>
      <c r="AE221" s="32">
        <f>زهران!$W$75</f>
        <v>0</v>
      </c>
      <c r="AG221" s="155"/>
      <c r="AH221" s="32"/>
      <c r="AI221" s="32">
        <f>'مندوب 2'!$W$75</f>
        <v>0</v>
      </c>
      <c r="AK221" s="155"/>
      <c r="AL221" s="32"/>
      <c r="AM221" s="32">
        <f>'محمد التيه'!$W$75</f>
        <v>0</v>
      </c>
      <c r="AO221" s="155"/>
      <c r="AP221" s="32"/>
      <c r="AQ221" s="32">
        <f>الشركة!$W$75</f>
        <v>0</v>
      </c>
    </row>
    <row r="222" spans="1:43" ht="15.75" thickBot="1" x14ac:dyDescent="0.3">
      <c r="A222" s="175" t="s">
        <v>88</v>
      </c>
      <c r="B222" s="176"/>
      <c r="C222" s="177"/>
      <c r="D222" s="17"/>
      <c r="E222" s="175" t="s">
        <v>88</v>
      </c>
      <c r="F222" s="176"/>
      <c r="G222" s="177"/>
      <c r="I222" s="175" t="s">
        <v>88</v>
      </c>
      <c r="J222" s="176"/>
      <c r="K222" s="177"/>
      <c r="M222" s="175" t="s">
        <v>88</v>
      </c>
      <c r="N222" s="176"/>
      <c r="O222" s="177"/>
      <c r="Q222" s="175" t="s">
        <v>88</v>
      </c>
      <c r="R222" s="176"/>
      <c r="S222" s="177"/>
      <c r="U222" s="175" t="s">
        <v>88</v>
      </c>
      <c r="V222" s="176"/>
      <c r="W222" s="177"/>
      <c r="Y222" s="175" t="s">
        <v>88</v>
      </c>
      <c r="Z222" s="176"/>
      <c r="AA222" s="177"/>
      <c r="AC222" s="175" t="s">
        <v>88</v>
      </c>
      <c r="AD222" s="176"/>
      <c r="AE222" s="177"/>
      <c r="AG222" s="175" t="s">
        <v>88</v>
      </c>
      <c r="AH222" s="176"/>
      <c r="AI222" s="177"/>
      <c r="AK222" s="175" t="s">
        <v>88</v>
      </c>
      <c r="AL222" s="176"/>
      <c r="AM222" s="177"/>
      <c r="AO222" s="175" t="s">
        <v>88</v>
      </c>
      <c r="AP222" s="176"/>
      <c r="AQ222" s="177"/>
    </row>
    <row r="223" spans="1:43" ht="15.75" thickBot="1" x14ac:dyDescent="0.3">
      <c r="A223" s="153" t="s">
        <v>44</v>
      </c>
      <c r="B223" s="32"/>
      <c r="C223" s="32"/>
      <c r="D223" s="17"/>
      <c r="E223" s="153" t="s">
        <v>44</v>
      </c>
      <c r="F223" s="32"/>
      <c r="G223" s="32"/>
      <c r="I223" s="153" t="s">
        <v>44</v>
      </c>
      <c r="J223" s="32"/>
      <c r="K223" s="32"/>
      <c r="M223" s="153" t="s">
        <v>44</v>
      </c>
      <c r="N223" s="32"/>
      <c r="O223" s="32"/>
      <c r="Q223" s="153" t="s">
        <v>44</v>
      </c>
      <c r="R223" s="32"/>
      <c r="S223" s="32"/>
      <c r="U223" s="153" t="s">
        <v>44</v>
      </c>
      <c r="V223" s="32"/>
      <c r="W223" s="32"/>
      <c r="Y223" s="153" t="s">
        <v>44</v>
      </c>
      <c r="Z223" s="32"/>
      <c r="AA223" s="32"/>
      <c r="AC223" s="153" t="s">
        <v>44</v>
      </c>
      <c r="AD223" s="32"/>
      <c r="AE223" s="32"/>
      <c r="AG223" s="153" t="s">
        <v>44</v>
      </c>
      <c r="AH223" s="32"/>
      <c r="AI223" s="32"/>
      <c r="AK223" s="153" t="s">
        <v>44</v>
      </c>
      <c r="AL223" s="32"/>
      <c r="AM223" s="32"/>
      <c r="AO223" s="153" t="s">
        <v>44</v>
      </c>
      <c r="AP223" s="32"/>
      <c r="AQ223" s="32"/>
    </row>
    <row r="224" spans="1:43" ht="15.75" thickBot="1" x14ac:dyDescent="0.3">
      <c r="A224" s="154"/>
      <c r="B224" s="32"/>
      <c r="C224" s="32"/>
      <c r="D224" s="17"/>
      <c r="E224" s="154"/>
      <c r="F224" s="32"/>
      <c r="G224" s="32"/>
      <c r="I224" s="154"/>
      <c r="J224" s="32"/>
      <c r="K224" s="32"/>
      <c r="M224" s="154"/>
      <c r="N224" s="32"/>
      <c r="O224" s="32"/>
      <c r="Q224" s="154"/>
      <c r="R224" s="32"/>
      <c r="S224" s="32"/>
      <c r="U224" s="154"/>
      <c r="V224" s="32"/>
      <c r="W224" s="32"/>
      <c r="Y224" s="154"/>
      <c r="Z224" s="32"/>
      <c r="AA224" s="32"/>
      <c r="AC224" s="154"/>
      <c r="AD224" s="32"/>
      <c r="AE224" s="32"/>
      <c r="AG224" s="154"/>
      <c r="AH224" s="32"/>
      <c r="AI224" s="32"/>
      <c r="AK224" s="154"/>
      <c r="AL224" s="32"/>
      <c r="AM224" s="32"/>
      <c r="AO224" s="154"/>
      <c r="AP224" s="32"/>
      <c r="AQ224" s="32"/>
    </row>
    <row r="225" spans="1:43" ht="15.75" thickBot="1" x14ac:dyDescent="0.3">
      <c r="A225" s="155"/>
      <c r="B225" s="32"/>
      <c r="C225" s="32">
        <f>'احمد شوقي'!$X$75</f>
        <v>0</v>
      </c>
      <c r="D225" s="17"/>
      <c r="E225" s="155"/>
      <c r="F225" s="32"/>
      <c r="G225" s="32">
        <f>'محمد ابراهيم'!$X$75</f>
        <v>0</v>
      </c>
      <c r="I225" s="155"/>
      <c r="J225" s="32"/>
      <c r="K225" s="32">
        <f>'مصطفي عبدالفتاح'!$X$75</f>
        <v>0</v>
      </c>
      <c r="M225" s="155"/>
      <c r="N225" s="32"/>
      <c r="O225" s="32">
        <f>'رامي حواس'!$X$75</f>
        <v>0</v>
      </c>
      <c r="Q225" s="155"/>
      <c r="R225" s="32"/>
      <c r="S225" s="32">
        <f>'محمد نبيه'!$X$75</f>
        <v>0</v>
      </c>
      <c r="U225" s="155"/>
      <c r="V225" s="32"/>
      <c r="W225" s="32">
        <f>'تامر غالي'!$X$75</f>
        <v>0</v>
      </c>
      <c r="Y225" s="155"/>
      <c r="Z225" s="32"/>
      <c r="AA225" s="32">
        <f>اسلام!$X$75</f>
        <v>0</v>
      </c>
      <c r="AC225" s="155"/>
      <c r="AD225" s="32"/>
      <c r="AE225" s="32">
        <f>زهران!$X$75</f>
        <v>0</v>
      </c>
      <c r="AG225" s="155"/>
      <c r="AH225" s="32"/>
      <c r="AI225" s="32">
        <f>'مندوب 2'!$X$75</f>
        <v>0</v>
      </c>
      <c r="AK225" s="155"/>
      <c r="AL225" s="32"/>
      <c r="AM225" s="32">
        <f>'محمد التيه'!$X$75</f>
        <v>0</v>
      </c>
      <c r="AO225" s="155"/>
      <c r="AP225" s="32"/>
      <c r="AQ225" s="32">
        <f>الشركة!$X$75</f>
        <v>0</v>
      </c>
    </row>
    <row r="226" spans="1:43" ht="15.75" thickBot="1" x14ac:dyDescent="0.3">
      <c r="A226" s="175"/>
      <c r="B226" s="176"/>
      <c r="C226" s="177"/>
      <c r="D226" s="17"/>
      <c r="E226" s="175"/>
      <c r="F226" s="176"/>
      <c r="G226" s="177"/>
      <c r="I226" s="175"/>
      <c r="J226" s="176"/>
      <c r="K226" s="177"/>
      <c r="M226" s="175"/>
      <c r="N226" s="176"/>
      <c r="O226" s="177"/>
      <c r="Q226" s="175"/>
      <c r="R226" s="176"/>
      <c r="S226" s="177"/>
      <c r="U226" s="175"/>
      <c r="V226" s="176"/>
      <c r="W226" s="177"/>
      <c r="Y226" s="175"/>
      <c r="Z226" s="176"/>
      <c r="AA226" s="177"/>
      <c r="AC226" s="175"/>
      <c r="AD226" s="176"/>
      <c r="AE226" s="177"/>
      <c r="AG226" s="175"/>
      <c r="AH226" s="176"/>
      <c r="AI226" s="177"/>
      <c r="AK226" s="175"/>
      <c r="AL226" s="176"/>
      <c r="AM226" s="177"/>
      <c r="AO226" s="175"/>
      <c r="AP226" s="176"/>
      <c r="AQ226" s="177"/>
    </row>
    <row r="227" spans="1:43" ht="15.75" thickBot="1" x14ac:dyDescent="0.3">
      <c r="A227" s="191" t="s">
        <v>72</v>
      </c>
      <c r="B227" s="192"/>
      <c r="C227" s="193"/>
      <c r="D227" s="17"/>
      <c r="E227" s="191" t="s">
        <v>72</v>
      </c>
      <c r="F227" s="192"/>
      <c r="G227" s="193"/>
      <c r="I227" s="191" t="s">
        <v>72</v>
      </c>
      <c r="J227" s="192"/>
      <c r="K227" s="193"/>
      <c r="M227" s="191" t="s">
        <v>72</v>
      </c>
      <c r="N227" s="192"/>
      <c r="O227" s="193"/>
      <c r="Q227" s="191" t="s">
        <v>72</v>
      </c>
      <c r="R227" s="192"/>
      <c r="S227" s="193"/>
      <c r="U227" s="191" t="s">
        <v>72</v>
      </c>
      <c r="V227" s="192"/>
      <c r="W227" s="193"/>
      <c r="Y227" s="191" t="s">
        <v>72</v>
      </c>
      <c r="Z227" s="192"/>
      <c r="AA227" s="193"/>
      <c r="AC227" s="191" t="s">
        <v>72</v>
      </c>
      <c r="AD227" s="192"/>
      <c r="AE227" s="193"/>
      <c r="AG227" s="191" t="s">
        <v>72</v>
      </c>
      <c r="AH227" s="192"/>
      <c r="AI227" s="193"/>
      <c r="AK227" s="191" t="s">
        <v>72</v>
      </c>
      <c r="AL227" s="192"/>
      <c r="AM227" s="193"/>
      <c r="AO227" s="191" t="s">
        <v>72</v>
      </c>
      <c r="AP227" s="192"/>
      <c r="AQ227" s="193"/>
    </row>
    <row r="228" spans="1:43" ht="15.75" thickBot="1" x14ac:dyDescent="0.3">
      <c r="A228" s="153" t="s">
        <v>20</v>
      </c>
      <c r="B228" s="32">
        <f>'احمد شوقي'!$Y$75</f>
        <v>0</v>
      </c>
      <c r="C228" s="32">
        <f>'احمد شوقي'!$Z$75</f>
        <v>0</v>
      </c>
      <c r="D228" s="17"/>
      <c r="E228" s="153" t="s">
        <v>20</v>
      </c>
      <c r="F228" s="32">
        <f>'محمد ابراهيم'!$Y$75</f>
        <v>0</v>
      </c>
      <c r="G228" s="32">
        <f>'محمد ابراهيم'!$Z$75</f>
        <v>0</v>
      </c>
      <c r="I228" s="153" t="s">
        <v>20</v>
      </c>
      <c r="J228" s="32">
        <f>'مصطفي عبدالفتاح'!$Y$75</f>
        <v>0</v>
      </c>
      <c r="K228" s="32">
        <f>'مصطفي عبدالفتاح'!$Z$75</f>
        <v>0</v>
      </c>
      <c r="M228" s="153" t="s">
        <v>20</v>
      </c>
      <c r="N228" s="32">
        <f>'رامي حواس'!$Y$75</f>
        <v>0</v>
      </c>
      <c r="O228" s="32">
        <f>'رامي حواس'!$Z$75</f>
        <v>0</v>
      </c>
      <c r="Q228" s="153" t="s">
        <v>20</v>
      </c>
      <c r="R228" s="32">
        <f>'محمد نبيه'!$Y$75</f>
        <v>0</v>
      </c>
      <c r="S228" s="32">
        <f>'محمد نبيه'!$Z$75</f>
        <v>0</v>
      </c>
      <c r="U228" s="153" t="s">
        <v>20</v>
      </c>
      <c r="V228" s="32">
        <f>'تامر غالي'!$Y$75</f>
        <v>0</v>
      </c>
      <c r="W228" s="32">
        <f>'تامر غالي'!$Z$75</f>
        <v>0</v>
      </c>
      <c r="Y228" s="153" t="s">
        <v>20</v>
      </c>
      <c r="Z228" s="32">
        <f>اسلام!$Y$75</f>
        <v>0</v>
      </c>
      <c r="AA228" s="32">
        <f>اسلام!$Z$75</f>
        <v>0</v>
      </c>
      <c r="AC228" s="153" t="s">
        <v>20</v>
      </c>
      <c r="AD228" s="32">
        <f>زهران!$Y$75</f>
        <v>0</v>
      </c>
      <c r="AE228" s="32">
        <f>زهران!$Z$75</f>
        <v>0</v>
      </c>
      <c r="AG228" s="153" t="s">
        <v>20</v>
      </c>
      <c r="AH228" s="32">
        <f>'مندوب 2'!$Y$75</f>
        <v>0</v>
      </c>
      <c r="AI228" s="32">
        <f>'مندوب 2'!$Z$75</f>
        <v>0</v>
      </c>
      <c r="AK228" s="153" t="s">
        <v>20</v>
      </c>
      <c r="AL228" s="32">
        <f>'محمد التيه'!$Y$75</f>
        <v>0</v>
      </c>
      <c r="AM228" s="32">
        <f>'محمد التيه'!$Z$75</f>
        <v>0</v>
      </c>
      <c r="AO228" s="153" t="s">
        <v>20</v>
      </c>
      <c r="AP228" s="32">
        <f>الشركة!$Y$75</f>
        <v>0</v>
      </c>
      <c r="AQ228" s="32">
        <f>الشركة!$Z$75</f>
        <v>0</v>
      </c>
    </row>
    <row r="229" spans="1:43" ht="15.75" thickBot="1" x14ac:dyDescent="0.3">
      <c r="A229" s="154"/>
      <c r="B229" s="32">
        <f>((C228*12)+B228)</f>
        <v>0</v>
      </c>
      <c r="C229" s="32"/>
      <c r="D229" s="17"/>
      <c r="E229" s="154"/>
      <c r="F229" s="32">
        <f>((G228*12)+F228)</f>
        <v>0</v>
      </c>
      <c r="G229" s="32"/>
      <c r="I229" s="154"/>
      <c r="J229" s="32">
        <f>((K228*12)+J228)</f>
        <v>0</v>
      </c>
      <c r="K229" s="32"/>
      <c r="M229" s="154"/>
      <c r="N229" s="32">
        <f>((O228*12)+N228)</f>
        <v>0</v>
      </c>
      <c r="O229" s="32"/>
      <c r="Q229" s="154"/>
      <c r="R229" s="32">
        <f>((S228*12)+R228)</f>
        <v>0</v>
      </c>
      <c r="S229" s="32"/>
      <c r="U229" s="154"/>
      <c r="V229" s="32">
        <f>((W228*12)+V228)</f>
        <v>0</v>
      </c>
      <c r="W229" s="32"/>
      <c r="Y229" s="154"/>
      <c r="Z229" s="32">
        <f>((AA228*12)+Z228)</f>
        <v>0</v>
      </c>
      <c r="AA229" s="32"/>
      <c r="AC229" s="154"/>
      <c r="AD229" s="32">
        <f>((AE228*12)+AD228)</f>
        <v>0</v>
      </c>
      <c r="AE229" s="32"/>
      <c r="AG229" s="154"/>
      <c r="AH229" s="32">
        <f>((AI228*12)+AH228)</f>
        <v>0</v>
      </c>
      <c r="AI229" s="32"/>
      <c r="AK229" s="154"/>
      <c r="AL229" s="32">
        <f>((AM228*12)+AL228)</f>
        <v>0</v>
      </c>
      <c r="AM229" s="32"/>
      <c r="AO229" s="154"/>
      <c r="AP229" s="32">
        <f>((AQ228*12)+AP228)</f>
        <v>0</v>
      </c>
      <c r="AQ229" s="32"/>
    </row>
    <row r="230" spans="1:43" ht="15.75" thickBot="1" x14ac:dyDescent="0.3">
      <c r="A230" s="155"/>
      <c r="B230" s="32">
        <f>MOD(B229,12)</f>
        <v>0</v>
      </c>
      <c r="C230" s="32">
        <f>((B229-B230)/12)</f>
        <v>0</v>
      </c>
      <c r="D230" s="17"/>
      <c r="E230" s="155"/>
      <c r="F230" s="32">
        <f>MOD(F229,12)</f>
        <v>0</v>
      </c>
      <c r="G230" s="32">
        <f>((F229-F230)/12)</f>
        <v>0</v>
      </c>
      <c r="I230" s="155"/>
      <c r="J230" s="32">
        <f>MOD(J229,12)</f>
        <v>0</v>
      </c>
      <c r="K230" s="32">
        <f>((J229-J230)/12)</f>
        <v>0</v>
      </c>
      <c r="M230" s="155"/>
      <c r="N230" s="32">
        <f>MOD(N229,12)</f>
        <v>0</v>
      </c>
      <c r="O230" s="32">
        <f>((N229-N230)/12)</f>
        <v>0</v>
      </c>
      <c r="Q230" s="155"/>
      <c r="R230" s="32">
        <f>MOD(R229,12)</f>
        <v>0</v>
      </c>
      <c r="S230" s="32">
        <f>((R229-R230)/12)</f>
        <v>0</v>
      </c>
      <c r="U230" s="155"/>
      <c r="V230" s="32">
        <f>MOD(V229,12)</f>
        <v>0</v>
      </c>
      <c r="W230" s="32">
        <f>((V229-V230)/12)</f>
        <v>0</v>
      </c>
      <c r="Y230" s="155"/>
      <c r="Z230" s="32">
        <f>MOD(Z229,12)</f>
        <v>0</v>
      </c>
      <c r="AA230" s="32">
        <f>((Z229-Z230)/12)</f>
        <v>0</v>
      </c>
      <c r="AC230" s="155"/>
      <c r="AD230" s="32">
        <f>MOD(AD229,12)</f>
        <v>0</v>
      </c>
      <c r="AE230" s="32">
        <f>((AD229-AD230)/12)</f>
        <v>0</v>
      </c>
      <c r="AG230" s="155"/>
      <c r="AH230" s="32">
        <f>MOD(AH229,12)</f>
        <v>0</v>
      </c>
      <c r="AI230" s="32">
        <f>((AH229-AH230)/12)</f>
        <v>0</v>
      </c>
      <c r="AK230" s="155"/>
      <c r="AL230" s="32">
        <f>MOD(AL229,12)</f>
        <v>0</v>
      </c>
      <c r="AM230" s="32">
        <f>((AL229-AL230)/12)</f>
        <v>0</v>
      </c>
      <c r="AO230" s="155"/>
      <c r="AP230" s="32">
        <f>MOD(AP229,12)</f>
        <v>0</v>
      </c>
      <c r="AQ230" s="32">
        <f>((AP229-AP230)/12)</f>
        <v>0</v>
      </c>
    </row>
    <row r="231" spans="1:43" ht="15.75" thickBot="1" x14ac:dyDescent="0.3">
      <c r="A231" s="175" t="s">
        <v>73</v>
      </c>
      <c r="B231" s="176"/>
      <c r="C231" s="177"/>
      <c r="D231" s="17"/>
      <c r="E231" s="175" t="s">
        <v>73</v>
      </c>
      <c r="F231" s="176"/>
      <c r="G231" s="177"/>
      <c r="I231" s="175" t="s">
        <v>73</v>
      </c>
      <c r="J231" s="176"/>
      <c r="K231" s="177"/>
      <c r="M231" s="175" t="s">
        <v>73</v>
      </c>
      <c r="N231" s="176"/>
      <c r="O231" s="177"/>
      <c r="Q231" s="175" t="s">
        <v>73</v>
      </c>
      <c r="R231" s="176"/>
      <c r="S231" s="177"/>
      <c r="U231" s="175" t="s">
        <v>73</v>
      </c>
      <c r="V231" s="176"/>
      <c r="W231" s="177"/>
      <c r="Y231" s="175" t="s">
        <v>73</v>
      </c>
      <c r="Z231" s="176"/>
      <c r="AA231" s="177"/>
      <c r="AC231" s="175" t="s">
        <v>73</v>
      </c>
      <c r="AD231" s="176"/>
      <c r="AE231" s="177"/>
      <c r="AG231" s="175" t="s">
        <v>73</v>
      </c>
      <c r="AH231" s="176"/>
      <c r="AI231" s="177"/>
      <c r="AK231" s="175" t="s">
        <v>73</v>
      </c>
      <c r="AL231" s="176"/>
      <c r="AM231" s="177"/>
      <c r="AO231" s="175" t="s">
        <v>73</v>
      </c>
      <c r="AP231" s="176"/>
      <c r="AQ231" s="177"/>
    </row>
    <row r="232" spans="1:43" ht="15.75" thickBot="1" x14ac:dyDescent="0.3">
      <c r="A232" s="153" t="s">
        <v>44</v>
      </c>
      <c r="B232" s="32"/>
      <c r="C232" s="32"/>
      <c r="E232" s="153" t="s">
        <v>44</v>
      </c>
      <c r="F232" s="32"/>
      <c r="G232" s="32"/>
      <c r="I232" s="153" t="s">
        <v>44</v>
      </c>
      <c r="J232" s="32"/>
      <c r="K232" s="32"/>
      <c r="M232" s="153" t="s">
        <v>44</v>
      </c>
      <c r="N232" s="32"/>
      <c r="O232" s="32"/>
      <c r="Q232" s="153" t="s">
        <v>44</v>
      </c>
      <c r="R232" s="32"/>
      <c r="S232" s="32"/>
      <c r="U232" s="153" t="s">
        <v>44</v>
      </c>
      <c r="V232" s="32"/>
      <c r="W232" s="32"/>
      <c r="Y232" s="153" t="s">
        <v>44</v>
      </c>
      <c r="Z232" s="32"/>
      <c r="AA232" s="32"/>
      <c r="AC232" s="153" t="s">
        <v>44</v>
      </c>
      <c r="AD232" s="32"/>
      <c r="AE232" s="32"/>
      <c r="AG232" s="153" t="s">
        <v>44</v>
      </c>
      <c r="AH232" s="32"/>
      <c r="AI232" s="32"/>
      <c r="AK232" s="153" t="s">
        <v>44</v>
      </c>
      <c r="AL232" s="32"/>
      <c r="AM232" s="32"/>
      <c r="AO232" s="153" t="s">
        <v>44</v>
      </c>
      <c r="AP232" s="32"/>
      <c r="AQ232" s="32"/>
    </row>
    <row r="233" spans="1:43" ht="15.75" thickBot="1" x14ac:dyDescent="0.3">
      <c r="A233" s="154"/>
      <c r="B233" s="32"/>
      <c r="C233" s="32"/>
      <c r="E233" s="154"/>
      <c r="F233" s="32"/>
      <c r="G233" s="32"/>
      <c r="I233" s="154"/>
      <c r="J233" s="32"/>
      <c r="K233" s="32"/>
      <c r="M233" s="154"/>
      <c r="N233" s="32"/>
      <c r="O233" s="32"/>
      <c r="Q233" s="154"/>
      <c r="R233" s="32"/>
      <c r="S233" s="32"/>
      <c r="U233" s="154"/>
      <c r="V233" s="32"/>
      <c r="W233" s="32"/>
      <c r="Y233" s="154"/>
      <c r="Z233" s="32"/>
      <c r="AA233" s="32"/>
      <c r="AC233" s="154"/>
      <c r="AD233" s="32"/>
      <c r="AE233" s="32"/>
      <c r="AG233" s="154"/>
      <c r="AH233" s="32"/>
      <c r="AI233" s="32"/>
      <c r="AK233" s="154"/>
      <c r="AL233" s="32"/>
      <c r="AM233" s="32"/>
      <c r="AO233" s="154"/>
      <c r="AP233" s="32"/>
      <c r="AQ233" s="32"/>
    </row>
    <row r="234" spans="1:43" ht="15.75" thickBot="1" x14ac:dyDescent="0.3">
      <c r="A234" s="155"/>
      <c r="B234" s="32"/>
      <c r="C234" s="32">
        <f>'احمد شوقي'!$AA$75</f>
        <v>0</v>
      </c>
      <c r="E234" s="155"/>
      <c r="F234" s="32"/>
      <c r="G234" s="32">
        <f>'محمد ابراهيم'!$AA$75</f>
        <v>0</v>
      </c>
      <c r="I234" s="155"/>
      <c r="J234" s="32"/>
      <c r="K234" s="32">
        <f>'مصطفي عبدالفتاح'!$AA$75</f>
        <v>0</v>
      </c>
      <c r="M234" s="155"/>
      <c r="N234" s="32"/>
      <c r="O234" s="32">
        <f>'رامي حواس'!$AA$75</f>
        <v>0</v>
      </c>
      <c r="Q234" s="155"/>
      <c r="R234" s="32"/>
      <c r="S234" s="32">
        <f>'محمد نبيه'!$AA$75</f>
        <v>0</v>
      </c>
      <c r="U234" s="155"/>
      <c r="V234" s="32"/>
      <c r="W234" s="32">
        <f>'تامر غالي'!$AA$75</f>
        <v>0</v>
      </c>
      <c r="Y234" s="155"/>
      <c r="Z234" s="32"/>
      <c r="AA234" s="32">
        <f>اسلام!$AA$75</f>
        <v>0</v>
      </c>
      <c r="AC234" s="155"/>
      <c r="AD234" s="32"/>
      <c r="AE234" s="32">
        <f>زهران!$AA$75</f>
        <v>0</v>
      </c>
      <c r="AG234" s="155"/>
      <c r="AH234" s="32"/>
      <c r="AI234" s="32">
        <f>'مندوب 2'!$AA$75</f>
        <v>0</v>
      </c>
      <c r="AK234" s="155"/>
      <c r="AL234" s="32"/>
      <c r="AM234" s="32">
        <f>'محمد التيه'!$AA$75</f>
        <v>0</v>
      </c>
      <c r="AO234" s="155"/>
      <c r="AP234" s="32"/>
      <c r="AQ234" s="32">
        <f>الشركة!$AA$75</f>
        <v>0</v>
      </c>
    </row>
    <row r="235" spans="1:43" ht="15.75" thickBot="1" x14ac:dyDescent="0.3">
      <c r="A235" s="175"/>
      <c r="B235" s="176"/>
      <c r="C235" s="177"/>
      <c r="E235" s="175"/>
      <c r="F235" s="176"/>
      <c r="G235" s="177"/>
      <c r="I235" s="175"/>
      <c r="J235" s="176"/>
      <c r="K235" s="177"/>
      <c r="M235" s="175"/>
      <c r="N235" s="176"/>
      <c r="O235" s="177"/>
      <c r="Q235" s="175"/>
      <c r="R235" s="176"/>
      <c r="S235" s="177"/>
      <c r="U235" s="175"/>
      <c r="V235" s="176"/>
      <c r="W235" s="177"/>
      <c r="Y235" s="175"/>
      <c r="Z235" s="176"/>
      <c r="AA235" s="177"/>
      <c r="AC235" s="175"/>
      <c r="AD235" s="176"/>
      <c r="AE235" s="177"/>
      <c r="AG235" s="175"/>
      <c r="AH235" s="176"/>
      <c r="AI235" s="177"/>
      <c r="AK235" s="175"/>
      <c r="AL235" s="176"/>
      <c r="AM235" s="177"/>
      <c r="AO235" s="175"/>
      <c r="AP235" s="176"/>
      <c r="AQ235" s="177"/>
    </row>
    <row r="236" spans="1:43" ht="15.75" thickBot="1" x14ac:dyDescent="0.3">
      <c r="A236" s="190" t="s">
        <v>90</v>
      </c>
      <c r="B236" s="190"/>
      <c r="C236" s="190"/>
      <c r="E236" s="190" t="s">
        <v>90</v>
      </c>
      <c r="F236" s="190"/>
      <c r="G236" s="190"/>
      <c r="I236" s="190" t="s">
        <v>90</v>
      </c>
      <c r="J236" s="190"/>
      <c r="K236" s="190"/>
      <c r="M236" s="190" t="s">
        <v>90</v>
      </c>
      <c r="N236" s="190"/>
      <c r="O236" s="190"/>
      <c r="Q236" s="190" t="s">
        <v>90</v>
      </c>
      <c r="R236" s="190"/>
      <c r="S236" s="190"/>
      <c r="U236" s="190" t="s">
        <v>90</v>
      </c>
      <c r="V236" s="190"/>
      <c r="W236" s="190"/>
      <c r="Y236" s="190" t="s">
        <v>90</v>
      </c>
      <c r="Z236" s="190"/>
      <c r="AA236" s="190"/>
      <c r="AC236" s="190" t="s">
        <v>90</v>
      </c>
      <c r="AD236" s="190"/>
      <c r="AE236" s="190"/>
      <c r="AG236" s="190" t="s">
        <v>90</v>
      </c>
      <c r="AH236" s="190"/>
      <c r="AI236" s="190"/>
      <c r="AK236" s="190" t="s">
        <v>90</v>
      </c>
      <c r="AL236" s="190"/>
      <c r="AM236" s="190"/>
      <c r="AO236" s="190" t="s">
        <v>90</v>
      </c>
      <c r="AP236" s="190"/>
      <c r="AQ236" s="190"/>
    </row>
    <row r="237" spans="1:43" ht="15.75" thickBot="1" x14ac:dyDescent="0.3">
      <c r="A237" s="153" t="s">
        <v>13</v>
      </c>
      <c r="B237" s="32">
        <f>'احمد شوقي'!$AB$75</f>
        <v>0</v>
      </c>
      <c r="C237" s="32">
        <f>'احمد شوقي'!$AC$75</f>
        <v>0</v>
      </c>
      <c r="E237" s="153" t="s">
        <v>13</v>
      </c>
      <c r="F237" s="32">
        <f>'محمد ابراهيم'!$AB$75</f>
        <v>0</v>
      </c>
      <c r="G237" s="32">
        <f>'محمد ابراهيم'!$AC$75</f>
        <v>0</v>
      </c>
      <c r="I237" s="153" t="s">
        <v>13</v>
      </c>
      <c r="J237" s="32">
        <f>'مصطفي عبدالفتاح'!$AB$75</f>
        <v>0</v>
      </c>
      <c r="K237" s="32">
        <f>'مصطفي عبدالفتاح'!$AC$75</f>
        <v>0</v>
      </c>
      <c r="M237" s="153" t="s">
        <v>13</v>
      </c>
      <c r="N237" s="32">
        <f>'رامي حواس'!$AB$75</f>
        <v>0</v>
      </c>
      <c r="O237" s="32">
        <f>'رامي حواس'!$AC$75</f>
        <v>0</v>
      </c>
      <c r="Q237" s="153" t="s">
        <v>13</v>
      </c>
      <c r="R237" s="32">
        <f>'محمد نبيه'!$AB$75</f>
        <v>0</v>
      </c>
      <c r="S237" s="32">
        <f>'محمد نبيه'!$AC$75</f>
        <v>0</v>
      </c>
      <c r="U237" s="153" t="s">
        <v>13</v>
      </c>
      <c r="V237" s="32">
        <f>'تامر غالي'!$AB$75</f>
        <v>0</v>
      </c>
      <c r="W237" s="32">
        <f>'تامر غالي'!$AC$75</f>
        <v>0</v>
      </c>
      <c r="Y237" s="153" t="s">
        <v>13</v>
      </c>
      <c r="Z237" s="32">
        <f>اسلام!$AB$75</f>
        <v>0</v>
      </c>
      <c r="AA237" s="32">
        <f>اسلام!$AC$75</f>
        <v>0</v>
      </c>
      <c r="AC237" s="153" t="s">
        <v>13</v>
      </c>
      <c r="AD237" s="32">
        <f>زهران!$AB$75</f>
        <v>0</v>
      </c>
      <c r="AE237" s="32">
        <f>زهران!$AC$75</f>
        <v>0</v>
      </c>
      <c r="AG237" s="153" t="s">
        <v>13</v>
      </c>
      <c r="AH237" s="32">
        <f>'مندوب 2'!$AB$75</f>
        <v>0</v>
      </c>
      <c r="AI237" s="32">
        <f>'مندوب 2'!$AC$75</f>
        <v>0</v>
      </c>
      <c r="AK237" s="153" t="s">
        <v>13</v>
      </c>
      <c r="AL237" s="32">
        <f>'محمد التيه'!$AB$75</f>
        <v>0</v>
      </c>
      <c r="AM237" s="32">
        <f>'محمد التيه'!$AC$75</f>
        <v>0</v>
      </c>
      <c r="AO237" s="153" t="s">
        <v>13</v>
      </c>
      <c r="AP237" s="32">
        <f>الشركة!$AB$75</f>
        <v>0</v>
      </c>
      <c r="AQ237" s="32">
        <f>الشركة!$AC$75</f>
        <v>0</v>
      </c>
    </row>
    <row r="238" spans="1:43" ht="15.75" thickBot="1" x14ac:dyDescent="0.3">
      <c r="A238" s="154"/>
      <c r="B238" s="32">
        <f>((C237*6)+B237)</f>
        <v>0</v>
      </c>
      <c r="C238" s="32"/>
      <c r="E238" s="154"/>
      <c r="F238" s="32">
        <f>((G237*6)+F237)</f>
        <v>0</v>
      </c>
      <c r="G238" s="32"/>
      <c r="I238" s="154"/>
      <c r="J238" s="32">
        <f>((K237*6)+J237)</f>
        <v>0</v>
      </c>
      <c r="K238" s="32"/>
      <c r="M238" s="154"/>
      <c r="N238" s="32">
        <f>((O237*6)+N237)</f>
        <v>0</v>
      </c>
      <c r="O238" s="32"/>
      <c r="Q238" s="154"/>
      <c r="R238" s="32">
        <f>((S237*6)+R237)</f>
        <v>0</v>
      </c>
      <c r="S238" s="32"/>
      <c r="U238" s="154"/>
      <c r="V238" s="32">
        <f>((W237*6)+V237)</f>
        <v>0</v>
      </c>
      <c r="W238" s="32"/>
      <c r="Y238" s="154"/>
      <c r="Z238" s="32">
        <f>((AA237*6)+Z237)</f>
        <v>0</v>
      </c>
      <c r="AA238" s="32"/>
      <c r="AC238" s="154"/>
      <c r="AD238" s="32">
        <f>((AE237*6)+AD237)</f>
        <v>0</v>
      </c>
      <c r="AE238" s="32"/>
      <c r="AG238" s="154"/>
      <c r="AH238" s="32">
        <f>((AI237*6)+AH237)</f>
        <v>0</v>
      </c>
      <c r="AI238" s="32"/>
      <c r="AK238" s="154"/>
      <c r="AL238" s="32">
        <f>((AM237*6)+AL237)</f>
        <v>0</v>
      </c>
      <c r="AM238" s="32"/>
      <c r="AO238" s="154"/>
      <c r="AP238" s="32">
        <f>((AQ237*6)+AP237)</f>
        <v>0</v>
      </c>
      <c r="AQ238" s="32"/>
    </row>
    <row r="239" spans="1:43" ht="15.75" thickBot="1" x14ac:dyDescent="0.3">
      <c r="A239" s="155"/>
      <c r="B239" s="32">
        <f>MOD(B238,6)</f>
        <v>0</v>
      </c>
      <c r="C239" s="32">
        <f>((B238-B239)/6)</f>
        <v>0</v>
      </c>
      <c r="E239" s="155"/>
      <c r="F239" s="32">
        <f>MOD(F238,6)</f>
        <v>0</v>
      </c>
      <c r="G239" s="32">
        <f>((F238-F239)/6)</f>
        <v>0</v>
      </c>
      <c r="I239" s="155"/>
      <c r="J239" s="32">
        <f>MOD(J238,6)</f>
        <v>0</v>
      </c>
      <c r="K239" s="32">
        <f>((J238-J239)/6)</f>
        <v>0</v>
      </c>
      <c r="M239" s="155"/>
      <c r="N239" s="32">
        <f>MOD(N238,6)</f>
        <v>0</v>
      </c>
      <c r="O239" s="32">
        <f>((N238-N239)/6)</f>
        <v>0</v>
      </c>
      <c r="Q239" s="155"/>
      <c r="R239" s="32">
        <f>MOD(R238,6)</f>
        <v>0</v>
      </c>
      <c r="S239" s="32">
        <f>((R238-R239)/6)</f>
        <v>0</v>
      </c>
      <c r="U239" s="155"/>
      <c r="V239" s="32">
        <f>MOD(V238,6)</f>
        <v>0</v>
      </c>
      <c r="W239" s="32">
        <f>((V238-V239)/6)</f>
        <v>0</v>
      </c>
      <c r="Y239" s="155"/>
      <c r="Z239" s="32">
        <f>MOD(Z238,6)</f>
        <v>0</v>
      </c>
      <c r="AA239" s="32">
        <f>((Z238-Z239)/6)</f>
        <v>0</v>
      </c>
      <c r="AC239" s="155"/>
      <c r="AD239" s="32">
        <f>MOD(AD238,6)</f>
        <v>0</v>
      </c>
      <c r="AE239" s="32">
        <f>((AD238-AD239)/6)</f>
        <v>0</v>
      </c>
      <c r="AG239" s="155"/>
      <c r="AH239" s="32">
        <f>MOD(AH238,6)</f>
        <v>0</v>
      </c>
      <c r="AI239" s="32">
        <f>((AH238-AH239)/6)</f>
        <v>0</v>
      </c>
      <c r="AK239" s="155"/>
      <c r="AL239" s="32">
        <f>MOD(AL238,6)</f>
        <v>0</v>
      </c>
      <c r="AM239" s="32">
        <f>((AL238-AL239)/6)</f>
        <v>0</v>
      </c>
      <c r="AO239" s="155"/>
      <c r="AP239" s="32">
        <f>MOD(AP238,6)</f>
        <v>0</v>
      </c>
      <c r="AQ239" s="32">
        <f>((AP238-AP239)/6)</f>
        <v>0</v>
      </c>
    </row>
    <row r="240" spans="1:43" ht="15.75" thickBot="1" x14ac:dyDescent="0.3">
      <c r="A240" s="175"/>
      <c r="B240" s="176"/>
      <c r="C240" s="177"/>
      <c r="E240" s="175"/>
      <c r="F240" s="176"/>
      <c r="G240" s="177"/>
      <c r="I240" s="175"/>
      <c r="J240" s="176"/>
      <c r="K240" s="177"/>
      <c r="M240" s="175"/>
      <c r="N240" s="176"/>
      <c r="O240" s="177"/>
      <c r="Q240" s="175"/>
      <c r="R240" s="176"/>
      <c r="S240" s="177"/>
      <c r="U240" s="175"/>
      <c r="V240" s="176"/>
      <c r="W240" s="177"/>
      <c r="Y240" s="175"/>
      <c r="Z240" s="176"/>
      <c r="AA240" s="177"/>
      <c r="AC240" s="175"/>
      <c r="AD240" s="176"/>
      <c r="AE240" s="177"/>
      <c r="AG240" s="175"/>
      <c r="AH240" s="176"/>
      <c r="AI240" s="177"/>
      <c r="AK240" s="175"/>
      <c r="AL240" s="176"/>
      <c r="AM240" s="177"/>
      <c r="AO240" s="175"/>
      <c r="AP240" s="176"/>
      <c r="AQ240" s="177"/>
    </row>
    <row r="241" spans="1:43" ht="15.75" thickBot="1" x14ac:dyDescent="0.3">
      <c r="A241" s="153" t="s">
        <v>14</v>
      </c>
      <c r="B241" s="32">
        <f>'احمد شوقي'!$AD$75</f>
        <v>0</v>
      </c>
      <c r="C241" s="32">
        <f>'احمد شوقي'!$AE$75</f>
        <v>0</v>
      </c>
      <c r="E241" s="153" t="s">
        <v>14</v>
      </c>
      <c r="F241" s="32">
        <f>'محمد ابراهيم'!$AD$75</f>
        <v>0</v>
      </c>
      <c r="G241" s="32">
        <f>'محمد ابراهيم'!$AE$75</f>
        <v>0</v>
      </c>
      <c r="I241" s="153" t="s">
        <v>14</v>
      </c>
      <c r="J241" s="32">
        <f>'مصطفي عبدالفتاح'!$AD$75</f>
        <v>0</v>
      </c>
      <c r="K241" s="32">
        <f>'مصطفي عبدالفتاح'!$AE$75</f>
        <v>0</v>
      </c>
      <c r="M241" s="153" t="s">
        <v>14</v>
      </c>
      <c r="N241" s="32">
        <f>'رامي حواس'!$AD$75</f>
        <v>0</v>
      </c>
      <c r="O241" s="32">
        <f>'رامي حواس'!$AE$75</f>
        <v>0</v>
      </c>
      <c r="Q241" s="153" t="s">
        <v>14</v>
      </c>
      <c r="R241" s="32">
        <f>'محمد نبيه'!$AD$75</f>
        <v>0</v>
      </c>
      <c r="S241" s="32">
        <f>'محمد نبيه'!$AE$75</f>
        <v>0</v>
      </c>
      <c r="U241" s="153" t="s">
        <v>14</v>
      </c>
      <c r="V241" s="32">
        <f>'تامر غالي'!$AD$75</f>
        <v>0</v>
      </c>
      <c r="W241" s="32">
        <f>'تامر غالي'!$AE$75</f>
        <v>0</v>
      </c>
      <c r="Y241" s="153" t="s">
        <v>14</v>
      </c>
      <c r="Z241" s="32">
        <f>اسلام!$AD$75</f>
        <v>0</v>
      </c>
      <c r="AA241" s="32">
        <f>اسلام!$AE$75</f>
        <v>0</v>
      </c>
      <c r="AC241" s="153" t="s">
        <v>14</v>
      </c>
      <c r="AD241" s="32">
        <f>زهران!$AD$75</f>
        <v>0</v>
      </c>
      <c r="AE241" s="32">
        <f>زهران!$AE$75</f>
        <v>0</v>
      </c>
      <c r="AG241" s="153" t="s">
        <v>14</v>
      </c>
      <c r="AH241" s="32">
        <f>'مندوب 2'!$AD$75</f>
        <v>0</v>
      </c>
      <c r="AI241" s="32">
        <f>'مندوب 2'!$AE$75</f>
        <v>0</v>
      </c>
      <c r="AK241" s="153" t="s">
        <v>14</v>
      </c>
      <c r="AL241" s="32">
        <f>'محمد التيه'!$AD$75</f>
        <v>0</v>
      </c>
      <c r="AM241" s="32">
        <f>'محمد التيه'!$AE$75</f>
        <v>0</v>
      </c>
      <c r="AO241" s="153" t="s">
        <v>14</v>
      </c>
      <c r="AP241" s="32">
        <f>الشركة!$AD$75</f>
        <v>0</v>
      </c>
      <c r="AQ241" s="32">
        <f>الشركة!$AE$75</f>
        <v>0</v>
      </c>
    </row>
    <row r="242" spans="1:43" ht="15.75" thickBot="1" x14ac:dyDescent="0.3">
      <c r="A242" s="154"/>
      <c r="B242" s="32">
        <f>((C241*4)+B241)</f>
        <v>0</v>
      </c>
      <c r="C242" s="32"/>
      <c r="E242" s="154"/>
      <c r="F242" s="32">
        <f>((G241*4)+F241)</f>
        <v>0</v>
      </c>
      <c r="G242" s="32"/>
      <c r="I242" s="154"/>
      <c r="J242" s="32">
        <f>((K241*4)+J241)</f>
        <v>0</v>
      </c>
      <c r="K242" s="32"/>
      <c r="M242" s="154"/>
      <c r="N242" s="32">
        <f>((O241*4)+N241)</f>
        <v>0</v>
      </c>
      <c r="O242" s="32"/>
      <c r="Q242" s="154"/>
      <c r="R242" s="32">
        <f>((S241*4)+R241)</f>
        <v>0</v>
      </c>
      <c r="S242" s="32"/>
      <c r="U242" s="154"/>
      <c r="V242" s="32">
        <f>((W241*4)+V241)</f>
        <v>0</v>
      </c>
      <c r="W242" s="32"/>
      <c r="Y242" s="154"/>
      <c r="Z242" s="32">
        <f>((AA241*4)+Z241)</f>
        <v>0</v>
      </c>
      <c r="AA242" s="32"/>
      <c r="AC242" s="154"/>
      <c r="AD242" s="32">
        <f>((AE241*4)+AD241)</f>
        <v>0</v>
      </c>
      <c r="AE242" s="32"/>
      <c r="AG242" s="154"/>
      <c r="AH242" s="32">
        <f>((AI241*4)+AH241)</f>
        <v>0</v>
      </c>
      <c r="AI242" s="32"/>
      <c r="AK242" s="154"/>
      <c r="AL242" s="32">
        <f>((AM241*4)+AL241)</f>
        <v>0</v>
      </c>
      <c r="AM242" s="32"/>
      <c r="AO242" s="154"/>
      <c r="AP242" s="32">
        <f>((AQ241*4)+AP241)</f>
        <v>0</v>
      </c>
      <c r="AQ242" s="32"/>
    </row>
    <row r="243" spans="1:43" ht="15.75" thickBot="1" x14ac:dyDescent="0.3">
      <c r="A243" s="155"/>
      <c r="B243" s="32">
        <f>MOD(B242,4)</f>
        <v>0</v>
      </c>
      <c r="C243" s="32">
        <f>((B242-B243)/4)</f>
        <v>0</v>
      </c>
      <c r="E243" s="155"/>
      <c r="F243" s="32">
        <f>MOD(F242,4)</f>
        <v>0</v>
      </c>
      <c r="G243" s="32">
        <f>((F242-F243)/4)</f>
        <v>0</v>
      </c>
      <c r="I243" s="155"/>
      <c r="J243" s="32">
        <f>MOD(J242,4)</f>
        <v>0</v>
      </c>
      <c r="K243" s="32">
        <f>((J242-J243)/4)</f>
        <v>0</v>
      </c>
      <c r="M243" s="155"/>
      <c r="N243" s="32">
        <f>MOD(N242,4)</f>
        <v>0</v>
      </c>
      <c r="O243" s="32">
        <f>((N242-N243)/4)</f>
        <v>0</v>
      </c>
      <c r="Q243" s="155"/>
      <c r="R243" s="32">
        <f>MOD(R242,4)</f>
        <v>0</v>
      </c>
      <c r="S243" s="32">
        <f>((R242-R243)/4)</f>
        <v>0</v>
      </c>
      <c r="U243" s="155"/>
      <c r="V243" s="32">
        <f>MOD(V242,4)</f>
        <v>0</v>
      </c>
      <c r="W243" s="32">
        <f>((V242-V243)/4)</f>
        <v>0</v>
      </c>
      <c r="Y243" s="155"/>
      <c r="Z243" s="32">
        <f>MOD(Z242,4)</f>
        <v>0</v>
      </c>
      <c r="AA243" s="32">
        <f>((Z242-Z243)/4)</f>
        <v>0</v>
      </c>
      <c r="AC243" s="155"/>
      <c r="AD243" s="32">
        <f>MOD(AD242,4)</f>
        <v>0</v>
      </c>
      <c r="AE243" s="32">
        <f>((AD242-AD243)/4)</f>
        <v>0</v>
      </c>
      <c r="AG243" s="155"/>
      <c r="AH243" s="32">
        <f>MOD(AH242,4)</f>
        <v>0</v>
      </c>
      <c r="AI243" s="32">
        <f>((AH242-AH243)/4)</f>
        <v>0</v>
      </c>
      <c r="AK243" s="155"/>
      <c r="AL243" s="32">
        <f>MOD(AL242,4)</f>
        <v>0</v>
      </c>
      <c r="AM243" s="32">
        <f>((AL242-AL243)/4)</f>
        <v>0</v>
      </c>
      <c r="AO243" s="155"/>
      <c r="AP243" s="32">
        <f>MOD(AP242,4)</f>
        <v>0</v>
      </c>
      <c r="AQ243" s="32">
        <f>((AP242-AP243)/4)</f>
        <v>0</v>
      </c>
    </row>
    <row r="244" spans="1:43" ht="15.75" thickBot="1" x14ac:dyDescent="0.3">
      <c r="A244" s="55"/>
      <c r="B244" s="30"/>
      <c r="C244" s="31"/>
      <c r="E244" s="55"/>
      <c r="F244" s="30"/>
      <c r="G244" s="31"/>
      <c r="I244" s="55"/>
      <c r="J244" s="30"/>
      <c r="K244" s="31"/>
      <c r="M244" s="55"/>
      <c r="N244" s="30"/>
      <c r="O244" s="31"/>
      <c r="Q244" s="55"/>
      <c r="R244" s="30"/>
      <c r="S244" s="31"/>
      <c r="U244" s="55"/>
      <c r="V244" s="30"/>
      <c r="W244" s="31"/>
      <c r="Y244" s="55"/>
      <c r="Z244" s="30"/>
      <c r="AA244" s="31"/>
      <c r="AC244" s="55"/>
      <c r="AD244" s="30"/>
      <c r="AE244" s="31"/>
      <c r="AG244" s="55"/>
      <c r="AH244" s="30"/>
      <c r="AI244" s="31"/>
      <c r="AK244" s="55"/>
      <c r="AL244" s="30"/>
      <c r="AM244" s="31"/>
      <c r="AO244" s="55"/>
      <c r="AP244" s="30"/>
      <c r="AQ244" s="31"/>
    </row>
    <row r="245" spans="1:43" ht="15.75" thickBot="1" x14ac:dyDescent="0.3">
      <c r="A245" s="153" t="s">
        <v>47</v>
      </c>
      <c r="B245" s="32">
        <f>'احمد شوقي'!$AF$75</f>
        <v>0</v>
      </c>
      <c r="C245" s="32">
        <f>'احمد شوقي'!$AG$75</f>
        <v>0</v>
      </c>
      <c r="E245" s="153" t="s">
        <v>47</v>
      </c>
      <c r="F245" s="32">
        <f>'محمد ابراهيم'!$AF$75</f>
        <v>0</v>
      </c>
      <c r="G245" s="32">
        <f>'محمد ابراهيم'!$AG$75</f>
        <v>0</v>
      </c>
      <c r="I245" s="153" t="s">
        <v>47</v>
      </c>
      <c r="J245" s="32">
        <f>'مصطفي عبدالفتاح'!$AF$75</f>
        <v>0</v>
      </c>
      <c r="K245" s="32">
        <f>'مصطفي عبدالفتاح'!$AG$75</f>
        <v>0</v>
      </c>
      <c r="M245" s="153" t="s">
        <v>47</v>
      </c>
      <c r="N245" s="32">
        <f>'رامي حواس'!$AF$75</f>
        <v>0</v>
      </c>
      <c r="O245" s="32">
        <f>'رامي حواس'!$AG$75</f>
        <v>0</v>
      </c>
      <c r="Q245" s="153" t="s">
        <v>47</v>
      </c>
      <c r="R245" s="32">
        <f>'محمد نبيه'!$AF$75</f>
        <v>0</v>
      </c>
      <c r="S245" s="32">
        <f>'محمد نبيه'!$AG$75</f>
        <v>0</v>
      </c>
      <c r="U245" s="153" t="s">
        <v>47</v>
      </c>
      <c r="V245" s="32">
        <f>'تامر غالي'!$AF$75</f>
        <v>0</v>
      </c>
      <c r="W245" s="32">
        <f>'تامر غالي'!$AG$75</f>
        <v>0</v>
      </c>
      <c r="Y245" s="153" t="s">
        <v>47</v>
      </c>
      <c r="Z245" s="32">
        <f>اسلام!$AF$75</f>
        <v>0</v>
      </c>
      <c r="AA245" s="32">
        <f>اسلام!$AG$75</f>
        <v>0</v>
      </c>
      <c r="AC245" s="153" t="s">
        <v>47</v>
      </c>
      <c r="AD245" s="32">
        <f>زهران!$AF$75</f>
        <v>0</v>
      </c>
      <c r="AE245" s="32">
        <f>زهران!$AG$75</f>
        <v>0</v>
      </c>
      <c r="AG245" s="153" t="s">
        <v>47</v>
      </c>
      <c r="AH245" s="32">
        <f>'مندوب 2'!$AF$75</f>
        <v>0</v>
      </c>
      <c r="AI245" s="32">
        <f>'مندوب 2'!$AG$75</f>
        <v>0</v>
      </c>
      <c r="AK245" s="153" t="s">
        <v>47</v>
      </c>
      <c r="AL245" s="32">
        <f>'محمد التيه'!$AF$75</f>
        <v>0</v>
      </c>
      <c r="AM245" s="32">
        <f>'محمد التيه'!$AG$75</f>
        <v>0</v>
      </c>
      <c r="AO245" s="153" t="s">
        <v>47</v>
      </c>
      <c r="AP245" s="32">
        <f>الشركة!$AF$75</f>
        <v>0</v>
      </c>
      <c r="AQ245" s="32">
        <f>الشركة!$AG$75</f>
        <v>0</v>
      </c>
    </row>
    <row r="246" spans="1:43" ht="15.75" thickBot="1" x14ac:dyDescent="0.3">
      <c r="A246" s="154"/>
      <c r="B246" s="32">
        <f>((C245*4)+B245)</f>
        <v>0</v>
      </c>
      <c r="C246" s="32"/>
      <c r="E246" s="154"/>
      <c r="F246" s="32">
        <f>((G245*4)+F245)</f>
        <v>0</v>
      </c>
      <c r="G246" s="32"/>
      <c r="I246" s="154"/>
      <c r="J246" s="32">
        <f>((K245*4)+J245)</f>
        <v>0</v>
      </c>
      <c r="K246" s="32"/>
      <c r="M246" s="154"/>
      <c r="N246" s="32">
        <f>((O245*4)+N245)</f>
        <v>0</v>
      </c>
      <c r="O246" s="32"/>
      <c r="Q246" s="154"/>
      <c r="R246" s="32">
        <f>((S245*4)+R245)</f>
        <v>0</v>
      </c>
      <c r="S246" s="32"/>
      <c r="U246" s="154"/>
      <c r="V246" s="32">
        <f>((W245*4)+V245)</f>
        <v>0</v>
      </c>
      <c r="W246" s="32"/>
      <c r="Y246" s="154"/>
      <c r="Z246" s="32">
        <f>((AA245*4)+Z245)</f>
        <v>0</v>
      </c>
      <c r="AA246" s="32"/>
      <c r="AC246" s="154"/>
      <c r="AD246" s="32">
        <f>((AE245*4)+AD245)</f>
        <v>0</v>
      </c>
      <c r="AE246" s="32"/>
      <c r="AG246" s="154"/>
      <c r="AH246" s="32">
        <f>((AI245*4)+AH245)</f>
        <v>0</v>
      </c>
      <c r="AI246" s="32"/>
      <c r="AK246" s="154"/>
      <c r="AL246" s="32">
        <f>((AM245*4)+AL245)</f>
        <v>0</v>
      </c>
      <c r="AM246" s="32"/>
      <c r="AO246" s="154"/>
      <c r="AP246" s="32">
        <f>((AQ245*4)+AP245)</f>
        <v>0</v>
      </c>
      <c r="AQ246" s="32"/>
    </row>
    <row r="247" spans="1:43" ht="15.75" thickBot="1" x14ac:dyDescent="0.3">
      <c r="A247" s="155"/>
      <c r="B247" s="32">
        <f>MOD(B246,4)</f>
        <v>0</v>
      </c>
      <c r="C247" s="32">
        <f>((B246-B247)/4)</f>
        <v>0</v>
      </c>
      <c r="E247" s="155"/>
      <c r="F247" s="32">
        <f>MOD(F246,4)</f>
        <v>0</v>
      </c>
      <c r="G247" s="32">
        <f>((F246-F247)/4)</f>
        <v>0</v>
      </c>
      <c r="I247" s="155"/>
      <c r="J247" s="32">
        <f>MOD(J246,4)</f>
        <v>0</v>
      </c>
      <c r="K247" s="32">
        <f>((J246-J247)/4)</f>
        <v>0</v>
      </c>
      <c r="M247" s="155"/>
      <c r="N247" s="32">
        <f>MOD(N246,4)</f>
        <v>0</v>
      </c>
      <c r="O247" s="32">
        <f>((N246-N247)/4)</f>
        <v>0</v>
      </c>
      <c r="Q247" s="155"/>
      <c r="R247" s="32">
        <f>MOD(R246,4)</f>
        <v>0</v>
      </c>
      <c r="S247" s="32">
        <f>((R246-R247)/4)</f>
        <v>0</v>
      </c>
      <c r="U247" s="155"/>
      <c r="V247" s="32">
        <f>MOD(V246,4)</f>
        <v>0</v>
      </c>
      <c r="W247" s="32">
        <f>((V246-V247)/4)</f>
        <v>0</v>
      </c>
      <c r="Y247" s="155"/>
      <c r="Z247" s="32">
        <f>MOD(Z246,4)</f>
        <v>0</v>
      </c>
      <c r="AA247" s="32">
        <f>((Z246-Z247)/4)</f>
        <v>0</v>
      </c>
      <c r="AC247" s="155"/>
      <c r="AD247" s="32">
        <f>MOD(AD246,4)</f>
        <v>0</v>
      </c>
      <c r="AE247" s="32">
        <f>((AD246-AD247)/4)</f>
        <v>0</v>
      </c>
      <c r="AG247" s="155"/>
      <c r="AH247" s="32">
        <f>MOD(AH246,4)</f>
        <v>0</v>
      </c>
      <c r="AI247" s="32">
        <f>((AH246-AH247)/4)</f>
        <v>0</v>
      </c>
      <c r="AK247" s="155"/>
      <c r="AL247" s="32">
        <f>MOD(AL246,4)</f>
        <v>0</v>
      </c>
      <c r="AM247" s="32">
        <f>((AL246-AL247)/4)</f>
        <v>0</v>
      </c>
      <c r="AO247" s="155"/>
      <c r="AP247" s="32">
        <f>MOD(AP246,4)</f>
        <v>0</v>
      </c>
      <c r="AQ247" s="32">
        <f>((AP246-AP247)/4)</f>
        <v>0</v>
      </c>
    </row>
    <row r="248" spans="1:43" ht="15.75" thickBot="1" x14ac:dyDescent="0.3">
      <c r="A248" s="55"/>
      <c r="B248" s="30"/>
      <c r="C248" s="31"/>
      <c r="E248" s="55"/>
      <c r="F248" s="30"/>
      <c r="G248" s="31"/>
      <c r="I248" s="55"/>
      <c r="J248" s="30"/>
      <c r="K248" s="31"/>
      <c r="M248" s="55"/>
      <c r="N248" s="30"/>
      <c r="O248" s="31"/>
      <c r="Q248" s="55"/>
      <c r="R248" s="30"/>
      <c r="S248" s="31"/>
      <c r="U248" s="55"/>
      <c r="V248" s="30"/>
      <c r="W248" s="31"/>
      <c r="Y248" s="55"/>
      <c r="Z248" s="30"/>
      <c r="AA248" s="31"/>
      <c r="AC248" s="55"/>
      <c r="AD248" s="30"/>
      <c r="AE248" s="31"/>
      <c r="AG248" s="55"/>
      <c r="AH248" s="30"/>
      <c r="AI248" s="31"/>
      <c r="AK248" s="55"/>
      <c r="AL248" s="30"/>
      <c r="AM248" s="31"/>
      <c r="AO248" s="55"/>
      <c r="AP248" s="30"/>
      <c r="AQ248" s="31"/>
    </row>
    <row r="249" spans="1:43" ht="15.75" thickBot="1" x14ac:dyDescent="0.3">
      <c r="A249" s="175" t="s">
        <v>89</v>
      </c>
      <c r="B249" s="176"/>
      <c r="C249" s="177"/>
      <c r="E249" s="175" t="s">
        <v>89</v>
      </c>
      <c r="F249" s="176"/>
      <c r="G249" s="177"/>
      <c r="I249" s="175" t="s">
        <v>89</v>
      </c>
      <c r="J249" s="176"/>
      <c r="K249" s="177"/>
      <c r="M249" s="175" t="s">
        <v>89</v>
      </c>
      <c r="N249" s="176"/>
      <c r="O249" s="177"/>
      <c r="Q249" s="175" t="s">
        <v>89</v>
      </c>
      <c r="R249" s="176"/>
      <c r="S249" s="177"/>
      <c r="U249" s="175" t="s">
        <v>89</v>
      </c>
      <c r="V249" s="176"/>
      <c r="W249" s="177"/>
      <c r="Y249" s="175" t="s">
        <v>89</v>
      </c>
      <c r="Z249" s="176"/>
      <c r="AA249" s="177"/>
      <c r="AC249" s="175" t="s">
        <v>89</v>
      </c>
      <c r="AD249" s="176"/>
      <c r="AE249" s="177"/>
      <c r="AG249" s="175" t="s">
        <v>89</v>
      </c>
      <c r="AH249" s="176"/>
      <c r="AI249" s="177"/>
      <c r="AK249" s="175" t="s">
        <v>89</v>
      </c>
      <c r="AL249" s="176"/>
      <c r="AM249" s="177"/>
      <c r="AO249" s="175" t="s">
        <v>89</v>
      </c>
      <c r="AP249" s="176"/>
      <c r="AQ249" s="177"/>
    </row>
    <row r="250" spans="1:43" ht="15.75" thickBot="1" x14ac:dyDescent="0.3">
      <c r="A250" s="153" t="s">
        <v>48</v>
      </c>
      <c r="B250" s="32"/>
      <c r="C250" s="32"/>
      <c r="E250" s="153" t="s">
        <v>48</v>
      </c>
      <c r="F250" s="32"/>
      <c r="G250" s="32"/>
      <c r="I250" s="153" t="s">
        <v>48</v>
      </c>
      <c r="J250" s="32"/>
      <c r="K250" s="32"/>
      <c r="M250" s="153" t="s">
        <v>48</v>
      </c>
      <c r="N250" s="32"/>
      <c r="O250" s="32"/>
      <c r="Q250" s="153" t="s">
        <v>48</v>
      </c>
      <c r="R250" s="32"/>
      <c r="S250" s="32"/>
      <c r="U250" s="153" t="s">
        <v>48</v>
      </c>
      <c r="V250" s="32"/>
      <c r="W250" s="32"/>
      <c r="Y250" s="153" t="s">
        <v>48</v>
      </c>
      <c r="Z250" s="32"/>
      <c r="AA250" s="32"/>
      <c r="AC250" s="153" t="s">
        <v>48</v>
      </c>
      <c r="AD250" s="32"/>
      <c r="AE250" s="32"/>
      <c r="AG250" s="153" t="s">
        <v>48</v>
      </c>
      <c r="AH250" s="32"/>
      <c r="AI250" s="32"/>
      <c r="AK250" s="153" t="s">
        <v>48</v>
      </c>
      <c r="AL250" s="32"/>
      <c r="AM250" s="32"/>
      <c r="AO250" s="153" t="s">
        <v>48</v>
      </c>
      <c r="AP250" s="32"/>
      <c r="AQ250" s="32"/>
    </row>
    <row r="251" spans="1:43" ht="15.75" thickBot="1" x14ac:dyDescent="0.3">
      <c r="A251" s="154"/>
      <c r="B251" s="32"/>
      <c r="C251" s="32"/>
      <c r="E251" s="154"/>
      <c r="F251" s="32"/>
      <c r="G251" s="32"/>
      <c r="I251" s="154"/>
      <c r="J251" s="32"/>
      <c r="K251" s="32"/>
      <c r="M251" s="154"/>
      <c r="N251" s="32"/>
      <c r="O251" s="32"/>
      <c r="Q251" s="154"/>
      <c r="R251" s="32"/>
      <c r="S251" s="32"/>
      <c r="U251" s="154"/>
      <c r="V251" s="32"/>
      <c r="W251" s="32"/>
      <c r="Y251" s="154"/>
      <c r="Z251" s="32"/>
      <c r="AA251" s="32"/>
      <c r="AC251" s="154"/>
      <c r="AD251" s="32"/>
      <c r="AE251" s="32"/>
      <c r="AG251" s="154"/>
      <c r="AH251" s="32"/>
      <c r="AI251" s="32"/>
      <c r="AK251" s="154"/>
      <c r="AL251" s="32"/>
      <c r="AM251" s="32"/>
      <c r="AO251" s="154"/>
      <c r="AP251" s="32"/>
      <c r="AQ251" s="32"/>
    </row>
    <row r="252" spans="1:43" ht="15.75" thickBot="1" x14ac:dyDescent="0.3">
      <c r="A252" s="155"/>
      <c r="B252" s="32"/>
      <c r="C252" s="32">
        <f>'احمد شوقي'!$AH$75</f>
        <v>0</v>
      </c>
      <c r="E252" s="155"/>
      <c r="F252" s="32"/>
      <c r="G252" s="32">
        <f>'محمد ابراهيم'!$AH$75</f>
        <v>0</v>
      </c>
      <c r="I252" s="155"/>
      <c r="J252" s="32"/>
      <c r="K252" s="32">
        <f>'مصطفي عبدالفتاح'!$AH$75</f>
        <v>0</v>
      </c>
      <c r="M252" s="155"/>
      <c r="N252" s="32"/>
      <c r="O252" s="32">
        <f>'رامي حواس'!$AH$75</f>
        <v>0</v>
      </c>
      <c r="Q252" s="155"/>
      <c r="R252" s="32"/>
      <c r="S252" s="32">
        <f>'محمد نبيه'!$AH$75</f>
        <v>0</v>
      </c>
      <c r="U252" s="155"/>
      <c r="V252" s="32"/>
      <c r="W252" s="32">
        <f>'تامر غالي'!$AH$75</f>
        <v>0</v>
      </c>
      <c r="Y252" s="155"/>
      <c r="Z252" s="32"/>
      <c r="AA252" s="32">
        <f>اسلام!$AH$75</f>
        <v>0</v>
      </c>
      <c r="AC252" s="155"/>
      <c r="AD252" s="32"/>
      <c r="AE252" s="32">
        <f>زهران!$AH$75</f>
        <v>0</v>
      </c>
      <c r="AG252" s="155"/>
      <c r="AH252" s="32"/>
      <c r="AI252" s="32">
        <f>'مندوب 2'!$AH$75</f>
        <v>0</v>
      </c>
      <c r="AK252" s="155"/>
      <c r="AL252" s="32"/>
      <c r="AM252" s="32">
        <f>'محمد التيه'!$AH$75</f>
        <v>0</v>
      </c>
      <c r="AO252" s="155"/>
      <c r="AP252" s="32"/>
      <c r="AQ252" s="32">
        <f>الشركة!$AH$75</f>
        <v>0</v>
      </c>
    </row>
    <row r="253" spans="1:43" ht="15.75" thickBot="1" x14ac:dyDescent="0.3">
      <c r="A253" s="175"/>
      <c r="B253" s="176"/>
      <c r="C253" s="177"/>
      <c r="E253" s="175"/>
      <c r="F253" s="176"/>
      <c r="G253" s="177"/>
      <c r="I253" s="175"/>
      <c r="J253" s="176"/>
      <c r="K253" s="177"/>
      <c r="M253" s="175"/>
      <c r="N253" s="176"/>
      <c r="O253" s="177"/>
      <c r="Q253" s="175"/>
      <c r="R253" s="176"/>
      <c r="S253" s="177"/>
      <c r="U253" s="175"/>
      <c r="V253" s="176"/>
      <c r="W253" s="177"/>
      <c r="Y253" s="175"/>
      <c r="Z253" s="176"/>
      <c r="AA253" s="177"/>
      <c r="AC253" s="175"/>
      <c r="AD253" s="176"/>
      <c r="AE253" s="177"/>
      <c r="AG253" s="175"/>
      <c r="AH253" s="176"/>
      <c r="AI253" s="177"/>
      <c r="AK253" s="175"/>
      <c r="AL253" s="176"/>
      <c r="AM253" s="177"/>
      <c r="AO253" s="175"/>
      <c r="AP253" s="176"/>
      <c r="AQ253" s="177"/>
    </row>
    <row r="254" spans="1:43" ht="15.75" thickBot="1" x14ac:dyDescent="0.3">
      <c r="A254" s="189" t="s">
        <v>91</v>
      </c>
      <c r="B254" s="189"/>
      <c r="C254" s="189"/>
      <c r="E254" s="189" t="s">
        <v>91</v>
      </c>
      <c r="F254" s="189"/>
      <c r="G254" s="189"/>
      <c r="I254" s="189" t="s">
        <v>91</v>
      </c>
      <c r="J254" s="189"/>
      <c r="K254" s="189"/>
      <c r="M254" s="189" t="s">
        <v>91</v>
      </c>
      <c r="N254" s="189"/>
      <c r="O254" s="189"/>
      <c r="Q254" s="189" t="s">
        <v>91</v>
      </c>
      <c r="R254" s="189"/>
      <c r="S254" s="189"/>
      <c r="U254" s="189" t="s">
        <v>91</v>
      </c>
      <c r="V254" s="189"/>
      <c r="W254" s="189"/>
      <c r="Y254" s="189" t="s">
        <v>91</v>
      </c>
      <c r="Z254" s="189"/>
      <c r="AA254" s="189"/>
      <c r="AC254" s="189" t="s">
        <v>91</v>
      </c>
      <c r="AD254" s="189"/>
      <c r="AE254" s="189"/>
      <c r="AG254" s="189" t="s">
        <v>91</v>
      </c>
      <c r="AH254" s="189"/>
      <c r="AI254" s="189"/>
      <c r="AK254" s="189" t="s">
        <v>91</v>
      </c>
      <c r="AL254" s="189"/>
      <c r="AM254" s="189"/>
      <c r="AO254" s="189" t="s">
        <v>91</v>
      </c>
      <c r="AP254" s="189"/>
      <c r="AQ254" s="189"/>
    </row>
    <row r="255" spans="1:43" ht="15.75" thickBot="1" x14ac:dyDescent="0.3">
      <c r="A255" s="178" t="s">
        <v>55</v>
      </c>
      <c r="B255" s="32">
        <f>'احمد شوقي'!$AI$75</f>
        <v>0</v>
      </c>
      <c r="C255" s="32">
        <f>'احمد شوقي'!$AJ$75</f>
        <v>0</v>
      </c>
      <c r="E255" s="178" t="s">
        <v>55</v>
      </c>
      <c r="F255" s="32">
        <f>'محمد ابراهيم'!$AI$75</f>
        <v>0</v>
      </c>
      <c r="G255" s="32">
        <f>'محمد ابراهيم'!$AJ$75</f>
        <v>0</v>
      </c>
      <c r="H255" s="57"/>
      <c r="I255" s="178" t="s">
        <v>55</v>
      </c>
      <c r="J255" s="32">
        <f>'مصطفي عبدالفتاح'!$AI$75</f>
        <v>0</v>
      </c>
      <c r="K255" s="32">
        <f>'مصطفي عبدالفتاح'!$AJ$75</f>
        <v>0</v>
      </c>
      <c r="L255" s="57"/>
      <c r="M255" s="178" t="s">
        <v>55</v>
      </c>
      <c r="N255" s="32">
        <f>'رامي حواس'!$AI$75</f>
        <v>0</v>
      </c>
      <c r="O255" s="32">
        <f>'رامي حواس'!$AJ$75</f>
        <v>0</v>
      </c>
      <c r="P255" s="57"/>
      <c r="Q255" s="178" t="s">
        <v>55</v>
      </c>
      <c r="R255" s="32">
        <f>'محمد نبيه'!$AI$75</f>
        <v>0</v>
      </c>
      <c r="S255" s="32">
        <f>'محمد نبيه'!$AJ$75</f>
        <v>0</v>
      </c>
      <c r="T255" s="57"/>
      <c r="U255" s="178" t="s">
        <v>55</v>
      </c>
      <c r="V255" s="32">
        <f>'تامر غالي'!$AI$75</f>
        <v>0</v>
      </c>
      <c r="W255" s="32">
        <f>'تامر غالي'!$AJ$75</f>
        <v>0</v>
      </c>
      <c r="X255" s="57"/>
      <c r="Y255" s="178" t="s">
        <v>55</v>
      </c>
      <c r="Z255" s="32">
        <f>اسلام!$AI$75</f>
        <v>0</v>
      </c>
      <c r="AA255" s="32">
        <f>اسلام!$AJ$75</f>
        <v>0</v>
      </c>
      <c r="AB255" s="57"/>
      <c r="AC255" s="178" t="s">
        <v>55</v>
      </c>
      <c r="AD255" s="32">
        <f>زهران!$AI$75</f>
        <v>0</v>
      </c>
      <c r="AE255" s="32">
        <f>زهران!$AJ$75</f>
        <v>0</v>
      </c>
      <c r="AF255" s="57"/>
      <c r="AG255" s="178" t="s">
        <v>55</v>
      </c>
      <c r="AH255" s="32">
        <f>'مندوب 2'!$AI$75</f>
        <v>0</v>
      </c>
      <c r="AI255" s="32">
        <f>'مندوب 2'!$AJ$75</f>
        <v>0</v>
      </c>
      <c r="AJ255" s="57"/>
      <c r="AK255" s="178" t="s">
        <v>55</v>
      </c>
      <c r="AL255" s="32">
        <f>'محمد التيه'!$AI$75</f>
        <v>0</v>
      </c>
      <c r="AM255" s="32">
        <f>'محمد التيه'!$AJ$75</f>
        <v>0</v>
      </c>
      <c r="AN255" s="57"/>
      <c r="AO255" s="178" t="s">
        <v>55</v>
      </c>
      <c r="AP255" s="32">
        <f>الشركة!$AI$75</f>
        <v>0</v>
      </c>
      <c r="AQ255" s="32">
        <f>الشركة!$AJ$75</f>
        <v>0</v>
      </c>
    </row>
    <row r="256" spans="1:43" ht="15.75" thickBot="1" x14ac:dyDescent="0.3">
      <c r="A256" s="179"/>
      <c r="B256" s="32">
        <f>((C255*6)+B255)</f>
        <v>0</v>
      </c>
      <c r="C256" s="32"/>
      <c r="E256" s="179"/>
      <c r="F256" s="32">
        <f>((G255*6)+F255)</f>
        <v>0</v>
      </c>
      <c r="G256" s="32"/>
      <c r="H256" s="57"/>
      <c r="I256" s="179"/>
      <c r="J256" s="32">
        <f>((K255*6)+J255)</f>
        <v>0</v>
      </c>
      <c r="K256" s="32"/>
      <c r="L256" s="57"/>
      <c r="M256" s="179"/>
      <c r="N256" s="32">
        <f>((O255*6)+N255)</f>
        <v>0</v>
      </c>
      <c r="O256" s="32"/>
      <c r="P256" s="57"/>
      <c r="Q256" s="179"/>
      <c r="R256" s="32">
        <f>((S255*6)+R255)</f>
        <v>0</v>
      </c>
      <c r="S256" s="32"/>
      <c r="T256" s="57"/>
      <c r="U256" s="179"/>
      <c r="V256" s="32">
        <f>((W255*6)+V255)</f>
        <v>0</v>
      </c>
      <c r="W256" s="32"/>
      <c r="X256" s="57"/>
      <c r="Y256" s="179"/>
      <c r="Z256" s="32">
        <f>((AA255*6)+Z255)</f>
        <v>0</v>
      </c>
      <c r="AA256" s="32"/>
      <c r="AB256" s="57"/>
      <c r="AC256" s="179"/>
      <c r="AD256" s="32">
        <f>((AE255*6)+AD255)</f>
        <v>0</v>
      </c>
      <c r="AE256" s="32"/>
      <c r="AF256" s="57"/>
      <c r="AG256" s="179"/>
      <c r="AH256" s="32">
        <f>((AI255*6)+AH255)</f>
        <v>0</v>
      </c>
      <c r="AI256" s="32"/>
      <c r="AJ256" s="57"/>
      <c r="AK256" s="179"/>
      <c r="AL256" s="32">
        <f>((AM255*6)+AL255)</f>
        <v>0</v>
      </c>
      <c r="AM256" s="32"/>
      <c r="AN256" s="57"/>
      <c r="AO256" s="179"/>
      <c r="AP256" s="32">
        <f>((AQ255*6)+AP255)</f>
        <v>0</v>
      </c>
      <c r="AQ256" s="32"/>
    </row>
    <row r="257" spans="1:43" ht="15.75" thickBot="1" x14ac:dyDescent="0.3">
      <c r="A257" s="180"/>
      <c r="B257" s="32">
        <f>MOD(B256,6)</f>
        <v>0</v>
      </c>
      <c r="C257" s="32">
        <f>((B256-B257)/6)</f>
        <v>0</v>
      </c>
      <c r="E257" s="180"/>
      <c r="F257" s="32">
        <f>MOD(F256,6)</f>
        <v>0</v>
      </c>
      <c r="G257" s="32">
        <f>((F256-F257)/6)</f>
        <v>0</v>
      </c>
      <c r="H257" s="57"/>
      <c r="I257" s="180"/>
      <c r="J257" s="32">
        <f>MOD(J256,6)</f>
        <v>0</v>
      </c>
      <c r="K257" s="32">
        <f>((J256-J257)/6)</f>
        <v>0</v>
      </c>
      <c r="L257" s="57"/>
      <c r="M257" s="180"/>
      <c r="N257" s="32">
        <f>MOD(N256,6)</f>
        <v>0</v>
      </c>
      <c r="O257" s="32">
        <f>((N256-N257)/6)</f>
        <v>0</v>
      </c>
      <c r="P257" s="57"/>
      <c r="Q257" s="180"/>
      <c r="R257" s="32">
        <f>MOD(R256,6)</f>
        <v>0</v>
      </c>
      <c r="S257" s="32">
        <f>((R256-R257)/6)</f>
        <v>0</v>
      </c>
      <c r="T257" s="57"/>
      <c r="U257" s="180"/>
      <c r="V257" s="32">
        <f>MOD(V256,6)</f>
        <v>0</v>
      </c>
      <c r="W257" s="32">
        <f>((V256-V257)/6)</f>
        <v>0</v>
      </c>
      <c r="X257" s="57"/>
      <c r="Y257" s="180"/>
      <c r="Z257" s="32">
        <f>MOD(Z256,6)</f>
        <v>0</v>
      </c>
      <c r="AA257" s="32">
        <f>((Z256-Z257)/6)</f>
        <v>0</v>
      </c>
      <c r="AB257" s="57"/>
      <c r="AC257" s="180"/>
      <c r="AD257" s="32">
        <f>MOD(AD256,6)</f>
        <v>0</v>
      </c>
      <c r="AE257" s="32">
        <f>((AD256-AD257)/6)</f>
        <v>0</v>
      </c>
      <c r="AF257" s="57"/>
      <c r="AG257" s="180"/>
      <c r="AH257" s="32">
        <f>MOD(AH256,6)</f>
        <v>0</v>
      </c>
      <c r="AI257" s="32">
        <f>((AH256-AH257)/6)</f>
        <v>0</v>
      </c>
      <c r="AJ257" s="57"/>
      <c r="AK257" s="180"/>
      <c r="AL257" s="32">
        <f>MOD(AL256,6)</f>
        <v>0</v>
      </c>
      <c r="AM257" s="32">
        <f>((AL256-AL257)/6)</f>
        <v>0</v>
      </c>
      <c r="AN257" s="57"/>
      <c r="AO257" s="180"/>
      <c r="AP257" s="32">
        <f>MOD(AP256,6)</f>
        <v>0</v>
      </c>
      <c r="AQ257" s="32">
        <f>((AP256-AP257)/6)</f>
        <v>0</v>
      </c>
    </row>
    <row r="258" spans="1:43" ht="15.75" thickBot="1" x14ac:dyDescent="0.3">
      <c r="A258" s="181"/>
      <c r="B258" s="182"/>
      <c r="C258" s="183"/>
      <c r="E258" s="181"/>
      <c r="F258" s="182"/>
      <c r="G258" s="183"/>
      <c r="H258" s="57"/>
      <c r="I258" s="181"/>
      <c r="J258" s="182"/>
      <c r="K258" s="183"/>
      <c r="L258" s="57"/>
      <c r="M258" s="181"/>
      <c r="N258" s="182"/>
      <c r="O258" s="183"/>
      <c r="P258" s="57"/>
      <c r="Q258" s="181"/>
      <c r="R258" s="182"/>
      <c r="S258" s="183"/>
      <c r="T258" s="57"/>
      <c r="U258" s="181"/>
      <c r="V258" s="182"/>
      <c r="W258" s="183"/>
      <c r="X258" s="57"/>
      <c r="Y258" s="181"/>
      <c r="Z258" s="182"/>
      <c r="AA258" s="183"/>
      <c r="AB258" s="57"/>
      <c r="AC258" s="181"/>
      <c r="AD258" s="182"/>
      <c r="AE258" s="183"/>
      <c r="AF258" s="57"/>
      <c r="AG258" s="181"/>
      <c r="AH258" s="182"/>
      <c r="AI258" s="183"/>
      <c r="AJ258" s="57"/>
      <c r="AK258" s="181"/>
      <c r="AL258" s="182"/>
      <c r="AM258" s="183"/>
      <c r="AN258" s="57"/>
      <c r="AO258" s="181"/>
      <c r="AP258" s="182"/>
      <c r="AQ258" s="183"/>
    </row>
    <row r="259" spans="1:43" ht="15.75" thickBot="1" x14ac:dyDescent="0.3">
      <c r="A259" s="153" t="s">
        <v>11</v>
      </c>
      <c r="B259" s="32">
        <f>'احمد شوقي'!$AK$75</f>
        <v>0</v>
      </c>
      <c r="C259" s="32">
        <f>'احمد شوقي'!$AL$75</f>
        <v>0</v>
      </c>
      <c r="E259" s="153" t="s">
        <v>11</v>
      </c>
      <c r="F259" s="32">
        <f>'محمد ابراهيم'!$AK$75</f>
        <v>0</v>
      </c>
      <c r="G259" s="32">
        <f>'محمد ابراهيم'!$AL$75</f>
        <v>0</v>
      </c>
      <c r="I259" s="153" t="s">
        <v>11</v>
      </c>
      <c r="J259" s="32">
        <f>'مصطفي عبدالفتاح'!$AK$75</f>
        <v>0</v>
      </c>
      <c r="K259" s="32">
        <f>'مصطفي عبدالفتاح'!$AL$75</f>
        <v>0</v>
      </c>
      <c r="M259" s="153" t="s">
        <v>11</v>
      </c>
      <c r="N259" s="32">
        <f>'رامي حواس'!$AK$75</f>
        <v>0</v>
      </c>
      <c r="O259" s="32">
        <f>'رامي حواس'!$AL$75</f>
        <v>0</v>
      </c>
      <c r="Q259" s="153" t="s">
        <v>11</v>
      </c>
      <c r="R259" s="32">
        <f>'محمد نبيه'!$AK$75</f>
        <v>0</v>
      </c>
      <c r="S259" s="32">
        <f>'محمد نبيه'!$AL$75</f>
        <v>0</v>
      </c>
      <c r="U259" s="153" t="s">
        <v>11</v>
      </c>
      <c r="V259" s="32">
        <f>'تامر غالي'!$AK$75</f>
        <v>0</v>
      </c>
      <c r="W259" s="32">
        <f>'تامر غالي'!$AL$75</f>
        <v>0</v>
      </c>
      <c r="Y259" s="153" t="s">
        <v>11</v>
      </c>
      <c r="Z259" s="32">
        <f>اسلام!$AK$75</f>
        <v>0</v>
      </c>
      <c r="AA259" s="32">
        <f>اسلام!$AL$75</f>
        <v>0</v>
      </c>
      <c r="AC259" s="153" t="s">
        <v>11</v>
      </c>
      <c r="AD259" s="32">
        <f>زهران!$AK$75</f>
        <v>0</v>
      </c>
      <c r="AE259" s="32">
        <f>زهران!$AL$75</f>
        <v>0</v>
      </c>
      <c r="AG259" s="153" t="s">
        <v>11</v>
      </c>
      <c r="AH259" s="32">
        <f>'مندوب 2'!$AK$75</f>
        <v>0</v>
      </c>
      <c r="AI259" s="32">
        <f>'مندوب 2'!$AL$75</f>
        <v>0</v>
      </c>
      <c r="AK259" s="153" t="s">
        <v>11</v>
      </c>
      <c r="AL259" s="32">
        <f>'محمد التيه'!$AK$75</f>
        <v>0</v>
      </c>
      <c r="AM259" s="32">
        <f>'محمد التيه'!$AL$75</f>
        <v>0</v>
      </c>
      <c r="AO259" s="153" t="s">
        <v>11</v>
      </c>
      <c r="AP259" s="32">
        <f>الشركة!$AK$75</f>
        <v>0</v>
      </c>
      <c r="AQ259" s="32">
        <f>الشركة!$AL$75</f>
        <v>0</v>
      </c>
    </row>
    <row r="260" spans="1:43" ht="15.75" thickBot="1" x14ac:dyDescent="0.3">
      <c r="A260" s="154"/>
      <c r="B260" s="32">
        <f>((C259*4)+B259)</f>
        <v>0</v>
      </c>
      <c r="C260" s="32"/>
      <c r="E260" s="154"/>
      <c r="F260" s="32">
        <f>((G259*4)+F259)</f>
        <v>0</v>
      </c>
      <c r="G260" s="32"/>
      <c r="I260" s="154"/>
      <c r="J260" s="32">
        <f>((K259*4)+J259)</f>
        <v>0</v>
      </c>
      <c r="K260" s="32"/>
      <c r="M260" s="154"/>
      <c r="N260" s="32">
        <f>((O259*4)+N259)</f>
        <v>0</v>
      </c>
      <c r="O260" s="32"/>
      <c r="Q260" s="154"/>
      <c r="R260" s="32">
        <f>((S259*4)+R259)</f>
        <v>0</v>
      </c>
      <c r="S260" s="32"/>
      <c r="U260" s="154"/>
      <c r="V260" s="32">
        <f>((W259*4)+V259)</f>
        <v>0</v>
      </c>
      <c r="W260" s="32"/>
      <c r="Y260" s="154"/>
      <c r="Z260" s="32">
        <f>((AA259*4)+Z259)</f>
        <v>0</v>
      </c>
      <c r="AA260" s="32"/>
      <c r="AC260" s="154"/>
      <c r="AD260" s="32">
        <f>((AE259*4)+AD259)</f>
        <v>0</v>
      </c>
      <c r="AE260" s="32"/>
      <c r="AG260" s="154"/>
      <c r="AH260" s="32">
        <f>((AI259*4)+AH259)</f>
        <v>0</v>
      </c>
      <c r="AI260" s="32"/>
      <c r="AK260" s="154"/>
      <c r="AL260" s="32">
        <f>((AM259*4)+AL259)</f>
        <v>0</v>
      </c>
      <c r="AM260" s="32"/>
      <c r="AO260" s="154"/>
      <c r="AP260" s="32">
        <f>((AQ259*4)+AP259)</f>
        <v>0</v>
      </c>
      <c r="AQ260" s="32"/>
    </row>
    <row r="261" spans="1:43" ht="15.75" thickBot="1" x14ac:dyDescent="0.3">
      <c r="A261" s="155"/>
      <c r="B261" s="32">
        <f>MOD(B260,4)</f>
        <v>0</v>
      </c>
      <c r="C261" s="32">
        <f>((B260-B261)/4)</f>
        <v>0</v>
      </c>
      <c r="E261" s="155"/>
      <c r="F261" s="32">
        <f>MOD(F260,4)</f>
        <v>0</v>
      </c>
      <c r="G261" s="32">
        <f>((F260-F261)/4)</f>
        <v>0</v>
      </c>
      <c r="I261" s="155"/>
      <c r="J261" s="32">
        <f>MOD(J260,4)</f>
        <v>0</v>
      </c>
      <c r="K261" s="32">
        <f>((J260-J261)/4)</f>
        <v>0</v>
      </c>
      <c r="M261" s="155"/>
      <c r="N261" s="32">
        <f>MOD(N260,4)</f>
        <v>0</v>
      </c>
      <c r="O261" s="32">
        <f>((N260-N261)/4)</f>
        <v>0</v>
      </c>
      <c r="Q261" s="155"/>
      <c r="R261" s="32">
        <f>MOD(R260,4)</f>
        <v>0</v>
      </c>
      <c r="S261" s="32">
        <f>((R260-R261)/4)</f>
        <v>0</v>
      </c>
      <c r="U261" s="155"/>
      <c r="V261" s="32">
        <f>MOD(V260,4)</f>
        <v>0</v>
      </c>
      <c r="W261" s="32">
        <f>((V260-V261)/4)</f>
        <v>0</v>
      </c>
      <c r="Y261" s="155"/>
      <c r="Z261" s="32">
        <f>MOD(Z260,4)</f>
        <v>0</v>
      </c>
      <c r="AA261" s="32">
        <f>((Z260-Z261)/4)</f>
        <v>0</v>
      </c>
      <c r="AC261" s="155"/>
      <c r="AD261" s="32">
        <f>MOD(AD260,4)</f>
        <v>0</v>
      </c>
      <c r="AE261" s="32">
        <f>((AD260-AD261)/4)</f>
        <v>0</v>
      </c>
      <c r="AG261" s="155"/>
      <c r="AH261" s="32">
        <f>MOD(AH260,4)</f>
        <v>0</v>
      </c>
      <c r="AI261" s="32">
        <f>((AH260-AH261)/4)</f>
        <v>0</v>
      </c>
      <c r="AK261" s="155"/>
      <c r="AL261" s="32">
        <f>MOD(AL260,4)</f>
        <v>0</v>
      </c>
      <c r="AM261" s="32">
        <f>((AL260-AL261)/4)</f>
        <v>0</v>
      </c>
      <c r="AO261" s="155"/>
      <c r="AP261" s="32">
        <f>MOD(AP260,4)</f>
        <v>0</v>
      </c>
      <c r="AQ261" s="32">
        <f>((AP260-AP261)/4)</f>
        <v>0</v>
      </c>
    </row>
    <row r="262" spans="1:43" ht="15.75" thickBot="1" x14ac:dyDescent="0.3">
      <c r="A262" s="175"/>
      <c r="B262" s="176"/>
      <c r="C262" s="177"/>
      <c r="E262" s="175"/>
      <c r="F262" s="176"/>
      <c r="G262" s="177"/>
      <c r="I262" s="175"/>
      <c r="J262" s="176"/>
      <c r="K262" s="177"/>
      <c r="M262" s="175"/>
      <c r="N262" s="176"/>
      <c r="O262" s="177"/>
      <c r="Q262" s="175"/>
      <c r="R262" s="176"/>
      <c r="S262" s="177"/>
      <c r="U262" s="175"/>
      <c r="V262" s="176"/>
      <c r="W262" s="177"/>
      <c r="Y262" s="175"/>
      <c r="Z262" s="176"/>
      <c r="AA262" s="177"/>
      <c r="AC262" s="175"/>
      <c r="AD262" s="176"/>
      <c r="AE262" s="177"/>
      <c r="AG262" s="175"/>
      <c r="AH262" s="176"/>
      <c r="AI262" s="177"/>
      <c r="AK262" s="175"/>
      <c r="AL262" s="176"/>
      <c r="AM262" s="177"/>
      <c r="AO262" s="175"/>
      <c r="AP262" s="176"/>
      <c r="AQ262" s="177"/>
    </row>
    <row r="263" spans="1:43" ht="15.75" thickBot="1" x14ac:dyDescent="0.3">
      <c r="A263" s="153" t="s">
        <v>12</v>
      </c>
      <c r="B263" s="32">
        <f>'احمد شوقي'!$AM$75</f>
        <v>0</v>
      </c>
      <c r="C263" s="32">
        <f>'احمد شوقي'!$AN$75</f>
        <v>0</v>
      </c>
      <c r="E263" s="153" t="s">
        <v>12</v>
      </c>
      <c r="F263" s="32">
        <f>'محمد ابراهيم'!$AM$75</f>
        <v>0</v>
      </c>
      <c r="G263" s="32">
        <f>'محمد ابراهيم'!$AN$75</f>
        <v>0</v>
      </c>
      <c r="I263" s="153" t="s">
        <v>12</v>
      </c>
      <c r="J263" s="32">
        <f>'مصطفي عبدالفتاح'!$AM$75</f>
        <v>0</v>
      </c>
      <c r="K263" s="32">
        <f>'مصطفي عبدالفتاح'!$AN$75</f>
        <v>0</v>
      </c>
      <c r="M263" s="153" t="s">
        <v>12</v>
      </c>
      <c r="N263" s="32">
        <f>'رامي حواس'!$AM$75</f>
        <v>0</v>
      </c>
      <c r="O263" s="32">
        <f>'رامي حواس'!$AN$75</f>
        <v>0</v>
      </c>
      <c r="Q263" s="153" t="s">
        <v>12</v>
      </c>
      <c r="R263" s="32">
        <f>'محمد نبيه'!$AM$75</f>
        <v>0</v>
      </c>
      <c r="S263" s="32">
        <f>'محمد نبيه'!$AN$75</f>
        <v>0</v>
      </c>
      <c r="U263" s="153" t="s">
        <v>12</v>
      </c>
      <c r="V263" s="32">
        <f>'تامر غالي'!$AM$75</f>
        <v>0</v>
      </c>
      <c r="W263" s="32">
        <f>'تامر غالي'!$AN$75</f>
        <v>0</v>
      </c>
      <c r="Y263" s="153" t="s">
        <v>12</v>
      </c>
      <c r="Z263" s="32">
        <f>اسلام!$AM$75</f>
        <v>0</v>
      </c>
      <c r="AA263" s="32">
        <f>اسلام!$AN$75</f>
        <v>0</v>
      </c>
      <c r="AC263" s="153" t="s">
        <v>12</v>
      </c>
      <c r="AD263" s="32">
        <f>زهران!$AM$75</f>
        <v>0</v>
      </c>
      <c r="AE263" s="32">
        <f>زهران!$AN$75</f>
        <v>0</v>
      </c>
      <c r="AG263" s="153" t="s">
        <v>12</v>
      </c>
      <c r="AH263" s="32">
        <f>'مندوب 2'!$AM$75</f>
        <v>0</v>
      </c>
      <c r="AI263" s="32">
        <f>'مندوب 2'!$AN$75</f>
        <v>0</v>
      </c>
      <c r="AK263" s="153" t="s">
        <v>12</v>
      </c>
      <c r="AL263" s="32">
        <f>'محمد التيه'!$AM$75</f>
        <v>0</v>
      </c>
      <c r="AM263" s="32">
        <f>'محمد التيه'!$AN$75</f>
        <v>0</v>
      </c>
      <c r="AO263" s="153" t="s">
        <v>12</v>
      </c>
      <c r="AP263" s="32">
        <f>الشركة!$AM$75</f>
        <v>0</v>
      </c>
      <c r="AQ263" s="32">
        <f>الشركة!$AN$75</f>
        <v>0</v>
      </c>
    </row>
    <row r="264" spans="1:43" ht="15.75" thickBot="1" x14ac:dyDescent="0.3">
      <c r="A264" s="154"/>
      <c r="B264" s="32">
        <f>((C263*4)+B263)</f>
        <v>0</v>
      </c>
      <c r="C264" s="32"/>
      <c r="E264" s="154"/>
      <c r="F264" s="32">
        <f>((G263*4)+F263)</f>
        <v>0</v>
      </c>
      <c r="G264" s="32"/>
      <c r="I264" s="154"/>
      <c r="J264" s="32">
        <f>((K263*4)+J263)</f>
        <v>0</v>
      </c>
      <c r="K264" s="32"/>
      <c r="M264" s="154"/>
      <c r="N264" s="32">
        <f>((O263*4)+N263)</f>
        <v>0</v>
      </c>
      <c r="O264" s="32"/>
      <c r="Q264" s="154"/>
      <c r="R264" s="32">
        <f>((S263*4)+R263)</f>
        <v>0</v>
      </c>
      <c r="S264" s="32"/>
      <c r="U264" s="154"/>
      <c r="V264" s="32">
        <f>((W263*4)+V263)</f>
        <v>0</v>
      </c>
      <c r="W264" s="32"/>
      <c r="Y264" s="154"/>
      <c r="Z264" s="32">
        <f>((AA263*4)+Z263)</f>
        <v>0</v>
      </c>
      <c r="AA264" s="32"/>
      <c r="AC264" s="154"/>
      <c r="AD264" s="32">
        <f>((AE263*4)+AD263)</f>
        <v>0</v>
      </c>
      <c r="AE264" s="32"/>
      <c r="AG264" s="154"/>
      <c r="AH264" s="32">
        <f>((AI263*4)+AH263)</f>
        <v>0</v>
      </c>
      <c r="AI264" s="32"/>
      <c r="AK264" s="154"/>
      <c r="AL264" s="32">
        <f>((AM263*4)+AL263)</f>
        <v>0</v>
      </c>
      <c r="AM264" s="32"/>
      <c r="AO264" s="154"/>
      <c r="AP264" s="32">
        <f>((AQ263*4)+AP263)</f>
        <v>0</v>
      </c>
      <c r="AQ264" s="32"/>
    </row>
    <row r="265" spans="1:43" ht="15.75" thickBot="1" x14ac:dyDescent="0.3">
      <c r="A265" s="155"/>
      <c r="B265" s="32">
        <f>MOD(B264,4)</f>
        <v>0</v>
      </c>
      <c r="C265" s="32">
        <f>((B264-B265)/4)</f>
        <v>0</v>
      </c>
      <c r="E265" s="155"/>
      <c r="F265" s="32">
        <f>MOD(F264,4)</f>
        <v>0</v>
      </c>
      <c r="G265" s="32">
        <f>((F264-F265)/4)</f>
        <v>0</v>
      </c>
      <c r="I265" s="155"/>
      <c r="J265" s="32">
        <f>MOD(J264,4)</f>
        <v>0</v>
      </c>
      <c r="K265" s="32">
        <f>((J264-J265)/4)</f>
        <v>0</v>
      </c>
      <c r="M265" s="155"/>
      <c r="N265" s="32">
        <f>MOD(N264,4)</f>
        <v>0</v>
      </c>
      <c r="O265" s="32">
        <f>((N264-N265)/4)</f>
        <v>0</v>
      </c>
      <c r="Q265" s="155"/>
      <c r="R265" s="32">
        <f>MOD(R264,4)</f>
        <v>0</v>
      </c>
      <c r="S265" s="32">
        <f>((R264-R265)/4)</f>
        <v>0</v>
      </c>
      <c r="U265" s="155"/>
      <c r="V265" s="32">
        <f>MOD(V264,4)</f>
        <v>0</v>
      </c>
      <c r="W265" s="32">
        <f>((V264-V265)/4)</f>
        <v>0</v>
      </c>
      <c r="Y265" s="155"/>
      <c r="Z265" s="32">
        <f>MOD(Z264,4)</f>
        <v>0</v>
      </c>
      <c r="AA265" s="32">
        <f>((Z264-Z265)/4)</f>
        <v>0</v>
      </c>
      <c r="AC265" s="155"/>
      <c r="AD265" s="32">
        <f>MOD(AD264,4)</f>
        <v>0</v>
      </c>
      <c r="AE265" s="32">
        <f>((AD264-AD265)/4)</f>
        <v>0</v>
      </c>
      <c r="AG265" s="155"/>
      <c r="AH265" s="32">
        <f>MOD(AH264,4)</f>
        <v>0</v>
      </c>
      <c r="AI265" s="32">
        <f>((AH264-AH265)/4)</f>
        <v>0</v>
      </c>
      <c r="AK265" s="155"/>
      <c r="AL265" s="32">
        <f>MOD(AL264,4)</f>
        <v>0</v>
      </c>
      <c r="AM265" s="32">
        <f>((AL264-AL265)/4)</f>
        <v>0</v>
      </c>
      <c r="AO265" s="155"/>
      <c r="AP265" s="32">
        <f>MOD(AP264,4)</f>
        <v>0</v>
      </c>
      <c r="AQ265" s="32">
        <f>((AP264-AP265)/4)</f>
        <v>0</v>
      </c>
    </row>
    <row r="266" spans="1:43" ht="15.75" thickBot="1" x14ac:dyDescent="0.3">
      <c r="A266" s="175"/>
      <c r="B266" s="176"/>
      <c r="C266" s="177"/>
      <c r="E266" s="175"/>
      <c r="F266" s="176"/>
      <c r="G266" s="177"/>
      <c r="I266" s="175"/>
      <c r="J266" s="176"/>
      <c r="K266" s="177"/>
      <c r="M266" s="175"/>
      <c r="N266" s="176"/>
      <c r="O266" s="177"/>
      <c r="Q266" s="175"/>
      <c r="R266" s="176"/>
      <c r="S266" s="177"/>
      <c r="U266" s="175"/>
      <c r="V266" s="176"/>
      <c r="W266" s="177"/>
      <c r="Y266" s="175"/>
      <c r="Z266" s="176"/>
      <c r="AA266" s="177"/>
      <c r="AC266" s="175"/>
      <c r="AD266" s="176"/>
      <c r="AE266" s="177"/>
      <c r="AG266" s="175"/>
      <c r="AH266" s="176"/>
      <c r="AI266" s="177"/>
      <c r="AK266" s="175"/>
      <c r="AL266" s="176"/>
      <c r="AM266" s="177"/>
      <c r="AO266" s="175"/>
      <c r="AP266" s="176"/>
      <c r="AQ266" s="177"/>
    </row>
    <row r="267" spans="1:43" x14ac:dyDescent="0.25">
      <c r="A267" s="188" t="s">
        <v>56</v>
      </c>
      <c r="B267" s="59"/>
      <c r="C267" s="59"/>
      <c r="E267" s="188" t="s">
        <v>56</v>
      </c>
      <c r="F267" s="59"/>
      <c r="G267" s="59"/>
      <c r="I267" s="188" t="s">
        <v>56</v>
      </c>
      <c r="J267" s="59"/>
      <c r="K267" s="59"/>
      <c r="M267" s="188" t="s">
        <v>56</v>
      </c>
      <c r="N267" s="59"/>
      <c r="O267" s="59"/>
      <c r="Q267" s="188" t="s">
        <v>56</v>
      </c>
      <c r="R267" s="59"/>
      <c r="S267" s="59"/>
      <c r="U267" s="188" t="s">
        <v>56</v>
      </c>
      <c r="V267" s="59"/>
      <c r="W267" s="59"/>
      <c r="Y267" s="188" t="s">
        <v>56</v>
      </c>
      <c r="Z267" s="59"/>
      <c r="AA267" s="59"/>
      <c r="AC267" s="188" t="s">
        <v>56</v>
      </c>
      <c r="AD267" s="59"/>
      <c r="AE267" s="59"/>
      <c r="AG267" s="188" t="s">
        <v>56</v>
      </c>
      <c r="AH267" s="59"/>
      <c r="AI267" s="59"/>
      <c r="AK267" s="188" t="s">
        <v>56</v>
      </c>
      <c r="AL267" s="59"/>
      <c r="AM267" s="59"/>
      <c r="AO267" s="188" t="s">
        <v>56</v>
      </c>
      <c r="AP267" s="59"/>
      <c r="AQ267" s="59"/>
    </row>
    <row r="268" spans="1:43" x14ac:dyDescent="0.25">
      <c r="A268" s="160"/>
      <c r="B268" s="59"/>
      <c r="C268" s="59"/>
      <c r="E268" s="160"/>
      <c r="F268" s="59"/>
      <c r="G268" s="59"/>
      <c r="I268" s="160"/>
      <c r="J268" s="59"/>
      <c r="K268" s="59"/>
      <c r="M268" s="160"/>
      <c r="N268" s="59"/>
      <c r="O268" s="59"/>
      <c r="Q268" s="160"/>
      <c r="R268" s="59"/>
      <c r="S268" s="59"/>
      <c r="U268" s="160"/>
      <c r="V268" s="59"/>
      <c r="W268" s="59"/>
      <c r="Y268" s="160"/>
      <c r="Z268" s="59"/>
      <c r="AA268" s="59"/>
      <c r="AC268" s="160"/>
      <c r="AD268" s="59"/>
      <c r="AE268" s="59"/>
      <c r="AG268" s="160"/>
      <c r="AH268" s="59"/>
      <c r="AI268" s="59"/>
      <c r="AK268" s="160"/>
      <c r="AL268" s="59"/>
      <c r="AM268" s="59"/>
      <c r="AO268" s="160"/>
      <c r="AP268" s="59"/>
      <c r="AQ268" s="59"/>
    </row>
    <row r="269" spans="1:43" x14ac:dyDescent="0.25">
      <c r="A269" s="162"/>
      <c r="B269" s="59"/>
      <c r="C269" s="59">
        <f>'احمد شوقي'!$AO$75</f>
        <v>0</v>
      </c>
      <c r="E269" s="162"/>
      <c r="F269" s="59"/>
      <c r="G269" s="59">
        <f>'محمد ابراهيم'!$AO$75</f>
        <v>0</v>
      </c>
      <c r="I269" s="162"/>
      <c r="J269" s="59"/>
      <c r="K269" s="59">
        <f>'مصطفي عبدالفتاح'!$AO$75</f>
        <v>0</v>
      </c>
      <c r="M269" s="162"/>
      <c r="N269" s="59"/>
      <c r="O269" s="59">
        <f>'رامي حواس'!$AO$75</f>
        <v>0</v>
      </c>
      <c r="Q269" s="162"/>
      <c r="R269" s="59"/>
      <c r="S269" s="59">
        <f>'محمد نبيه'!$AO$75</f>
        <v>0</v>
      </c>
      <c r="U269" s="162"/>
      <c r="V269" s="59"/>
      <c r="W269" s="59">
        <f>'تامر غالي'!$AO$75</f>
        <v>0</v>
      </c>
      <c r="Y269" s="162"/>
      <c r="Z269" s="59"/>
      <c r="AA269" s="59">
        <f>اسلام!$AO$75</f>
        <v>0</v>
      </c>
      <c r="AC269" s="162"/>
      <c r="AD269" s="59"/>
      <c r="AE269" s="59">
        <f>زهران!$AO$75</f>
        <v>0</v>
      </c>
      <c r="AG269" s="162"/>
      <c r="AH269" s="59"/>
      <c r="AI269" s="59">
        <f>'مندوب 2'!$AO$75</f>
        <v>0</v>
      </c>
      <c r="AK269" s="162"/>
      <c r="AL269" s="59"/>
      <c r="AM269" s="59">
        <f>'محمد التيه'!$AO$75</f>
        <v>0</v>
      </c>
      <c r="AO269" s="162"/>
      <c r="AP269" s="59"/>
      <c r="AQ269" s="59">
        <f>الشركة!$AO$75</f>
        <v>0</v>
      </c>
    </row>
    <row r="270" spans="1:43" ht="15.75" thickBot="1" x14ac:dyDescent="0.3">
      <c r="A270" s="184"/>
      <c r="B270" s="185"/>
      <c r="C270" s="186"/>
      <c r="E270" s="184"/>
      <c r="F270" s="185"/>
      <c r="G270" s="186"/>
      <c r="I270" s="184"/>
      <c r="J270" s="185"/>
      <c r="K270" s="186"/>
      <c r="M270" s="184"/>
      <c r="N270" s="185"/>
      <c r="O270" s="186"/>
      <c r="Q270" s="184"/>
      <c r="R270" s="185"/>
      <c r="S270" s="186"/>
      <c r="U270" s="184"/>
      <c r="V270" s="185"/>
      <c r="W270" s="186"/>
      <c r="Y270" s="184"/>
      <c r="Z270" s="185"/>
      <c r="AA270" s="186"/>
      <c r="AC270" s="184"/>
      <c r="AD270" s="185"/>
      <c r="AE270" s="186"/>
      <c r="AG270" s="184"/>
      <c r="AH270" s="185"/>
      <c r="AI270" s="186"/>
      <c r="AK270" s="184"/>
      <c r="AL270" s="185"/>
      <c r="AM270" s="186"/>
      <c r="AO270" s="184"/>
      <c r="AP270" s="185"/>
      <c r="AQ270" s="186"/>
    </row>
    <row r="271" spans="1:43" ht="15.75" thickBot="1" x14ac:dyDescent="0.3">
      <c r="A271" s="187" t="s">
        <v>3</v>
      </c>
      <c r="B271" s="187"/>
      <c r="C271" s="187"/>
      <c r="E271" s="187" t="s">
        <v>3</v>
      </c>
      <c r="F271" s="187"/>
      <c r="G271" s="187"/>
      <c r="I271" s="187" t="s">
        <v>3</v>
      </c>
      <c r="J271" s="187"/>
      <c r="K271" s="187"/>
      <c r="M271" s="187" t="s">
        <v>3</v>
      </c>
      <c r="N271" s="187"/>
      <c r="O271" s="187"/>
      <c r="Q271" s="187" t="s">
        <v>3</v>
      </c>
      <c r="R271" s="187"/>
      <c r="S271" s="187"/>
      <c r="U271" s="187" t="s">
        <v>3</v>
      </c>
      <c r="V271" s="187"/>
      <c r="W271" s="187"/>
      <c r="Y271" s="187" t="s">
        <v>3</v>
      </c>
      <c r="Z271" s="187"/>
      <c r="AA271" s="187"/>
      <c r="AC271" s="187" t="s">
        <v>3</v>
      </c>
      <c r="AD271" s="187"/>
      <c r="AE271" s="187"/>
      <c r="AG271" s="187" t="s">
        <v>3</v>
      </c>
      <c r="AH271" s="187"/>
      <c r="AI271" s="187"/>
      <c r="AK271" s="187" t="s">
        <v>3</v>
      </c>
      <c r="AL271" s="187"/>
      <c r="AM271" s="187"/>
      <c r="AO271" s="187" t="s">
        <v>3</v>
      </c>
      <c r="AP271" s="187"/>
      <c r="AQ271" s="187"/>
    </row>
    <row r="272" spans="1:43" ht="15.75" thickBot="1" x14ac:dyDescent="0.3">
      <c r="A272" s="178" t="s">
        <v>59</v>
      </c>
      <c r="B272" s="32">
        <f>'احمد شوقي'!$AP$75</f>
        <v>0</v>
      </c>
      <c r="C272" s="32">
        <f>'احمد شوقي'!$AQ$75</f>
        <v>0</v>
      </c>
      <c r="E272" s="178" t="s">
        <v>59</v>
      </c>
      <c r="F272" s="32">
        <f>'محمد ابراهيم'!$AP$75</f>
        <v>0</v>
      </c>
      <c r="G272" s="32">
        <f>'محمد ابراهيم'!$AQ$75</f>
        <v>0</v>
      </c>
      <c r="I272" s="178" t="s">
        <v>59</v>
      </c>
      <c r="J272" s="32">
        <f>'مصطفي عبدالفتاح'!$AP$75</f>
        <v>0</v>
      </c>
      <c r="K272" s="32">
        <f>'مصطفي عبدالفتاح'!$AQ$75</f>
        <v>0</v>
      </c>
      <c r="M272" s="178" t="s">
        <v>59</v>
      </c>
      <c r="N272" s="32">
        <f>'رامي حواس'!$AP$75</f>
        <v>0</v>
      </c>
      <c r="O272" s="32">
        <f>'رامي حواس'!$AQ$75</f>
        <v>0</v>
      </c>
      <c r="Q272" s="178" t="s">
        <v>59</v>
      </c>
      <c r="R272" s="32">
        <f>'محمد نبيه'!$AP$75</f>
        <v>0</v>
      </c>
      <c r="S272" s="32">
        <f>'محمد نبيه'!$AQ$75</f>
        <v>0</v>
      </c>
      <c r="U272" s="178" t="s">
        <v>59</v>
      </c>
      <c r="V272" s="32">
        <f>'تامر غالي'!$AP$75</f>
        <v>0</v>
      </c>
      <c r="W272" s="32">
        <f>'تامر غالي'!$AQ$75</f>
        <v>0</v>
      </c>
      <c r="Y272" s="178" t="s">
        <v>59</v>
      </c>
      <c r="Z272" s="32">
        <f>اسلام!$AP$75</f>
        <v>0</v>
      </c>
      <c r="AA272" s="32">
        <f>اسلام!$AQ$75</f>
        <v>0</v>
      </c>
      <c r="AC272" s="178" t="s">
        <v>59</v>
      </c>
      <c r="AD272" s="32">
        <f>زهران!$AP$75</f>
        <v>0</v>
      </c>
      <c r="AE272" s="32">
        <f>زهران!$AQ$75</f>
        <v>0</v>
      </c>
      <c r="AG272" s="178" t="s">
        <v>59</v>
      </c>
      <c r="AH272" s="32">
        <f>'مندوب 2'!$AP$75</f>
        <v>0</v>
      </c>
      <c r="AI272" s="32">
        <f>'مندوب 2'!$AQ$75</f>
        <v>0</v>
      </c>
      <c r="AK272" s="178" t="s">
        <v>59</v>
      </c>
      <c r="AL272" s="32">
        <f>'محمد التيه'!$AP$75</f>
        <v>0</v>
      </c>
      <c r="AM272" s="32">
        <f>'محمد التيه'!$AQ$75</f>
        <v>0</v>
      </c>
      <c r="AO272" s="178" t="s">
        <v>59</v>
      </c>
      <c r="AP272" s="32">
        <f>الشركة!$AP$75</f>
        <v>0</v>
      </c>
      <c r="AQ272" s="32">
        <f>الشركة!$AQ$75</f>
        <v>0</v>
      </c>
    </row>
    <row r="273" spans="1:43" ht="15.75" thickBot="1" x14ac:dyDescent="0.3">
      <c r="A273" s="179"/>
      <c r="B273" s="32">
        <f>((C272*6)+B272)</f>
        <v>0</v>
      </c>
      <c r="C273" s="32"/>
      <c r="E273" s="179"/>
      <c r="F273" s="32">
        <f>((G272*6)+F272)</f>
        <v>0</v>
      </c>
      <c r="G273" s="32"/>
      <c r="I273" s="179"/>
      <c r="J273" s="32">
        <f>((K272*6)+J272)</f>
        <v>0</v>
      </c>
      <c r="K273" s="32"/>
      <c r="M273" s="179"/>
      <c r="N273" s="32">
        <f>((O272*6)+N272)</f>
        <v>0</v>
      </c>
      <c r="O273" s="32"/>
      <c r="Q273" s="179"/>
      <c r="R273" s="32">
        <f>((S272*6)+R272)</f>
        <v>0</v>
      </c>
      <c r="S273" s="32"/>
      <c r="U273" s="179"/>
      <c r="V273" s="32">
        <f>((W272*6)+V272)</f>
        <v>0</v>
      </c>
      <c r="W273" s="32"/>
      <c r="Y273" s="179"/>
      <c r="Z273" s="32">
        <f>((AA272*6)+Z272)</f>
        <v>0</v>
      </c>
      <c r="AA273" s="32"/>
      <c r="AC273" s="179"/>
      <c r="AD273" s="32">
        <f>((AE272*6)+AD272)</f>
        <v>0</v>
      </c>
      <c r="AE273" s="32"/>
      <c r="AG273" s="179"/>
      <c r="AH273" s="32">
        <f>((AI272*6)+AH272)</f>
        <v>0</v>
      </c>
      <c r="AI273" s="32"/>
      <c r="AK273" s="179"/>
      <c r="AL273" s="32">
        <f>((AM272*6)+AL272)</f>
        <v>0</v>
      </c>
      <c r="AM273" s="32"/>
      <c r="AO273" s="179"/>
      <c r="AP273" s="32">
        <f>((AQ272*6)+AP272)</f>
        <v>0</v>
      </c>
      <c r="AQ273" s="32"/>
    </row>
    <row r="274" spans="1:43" ht="15.75" thickBot="1" x14ac:dyDescent="0.3">
      <c r="A274" s="180"/>
      <c r="B274" s="32">
        <f>MOD(B273,6)</f>
        <v>0</v>
      </c>
      <c r="C274" s="32">
        <f>((B273-B274)/6)</f>
        <v>0</v>
      </c>
      <c r="E274" s="180"/>
      <c r="F274" s="32">
        <f>MOD(F273,6)</f>
        <v>0</v>
      </c>
      <c r="G274" s="32">
        <f>((F273-F274)/6)</f>
        <v>0</v>
      </c>
      <c r="I274" s="180"/>
      <c r="J274" s="32">
        <f>MOD(J273,6)</f>
        <v>0</v>
      </c>
      <c r="K274" s="32">
        <f>((J273-J274)/6)</f>
        <v>0</v>
      </c>
      <c r="M274" s="180"/>
      <c r="N274" s="32">
        <f>MOD(N273,6)</f>
        <v>0</v>
      </c>
      <c r="O274" s="32">
        <f>((N273-N274)/6)</f>
        <v>0</v>
      </c>
      <c r="Q274" s="180"/>
      <c r="R274" s="32">
        <f>MOD(R273,6)</f>
        <v>0</v>
      </c>
      <c r="S274" s="32">
        <f>((R273-R274)/6)</f>
        <v>0</v>
      </c>
      <c r="U274" s="180"/>
      <c r="V274" s="32">
        <f>MOD(V273,6)</f>
        <v>0</v>
      </c>
      <c r="W274" s="32">
        <f>((V273-V274)/6)</f>
        <v>0</v>
      </c>
      <c r="Y274" s="180"/>
      <c r="Z274" s="32">
        <f>MOD(Z273,6)</f>
        <v>0</v>
      </c>
      <c r="AA274" s="32">
        <f>((Z273-Z274)/6)</f>
        <v>0</v>
      </c>
      <c r="AC274" s="180"/>
      <c r="AD274" s="32">
        <f>MOD(AD273,6)</f>
        <v>0</v>
      </c>
      <c r="AE274" s="32">
        <f>((AD273-AD274)/6)</f>
        <v>0</v>
      </c>
      <c r="AG274" s="180"/>
      <c r="AH274" s="32">
        <f>MOD(AH273,6)</f>
        <v>0</v>
      </c>
      <c r="AI274" s="32">
        <f>((AH273-AH274)/6)</f>
        <v>0</v>
      </c>
      <c r="AK274" s="180"/>
      <c r="AL274" s="32">
        <f>MOD(AL273,6)</f>
        <v>0</v>
      </c>
      <c r="AM274" s="32">
        <f>((AL273-AL274)/6)</f>
        <v>0</v>
      </c>
      <c r="AO274" s="180"/>
      <c r="AP274" s="32">
        <f>MOD(AP273,6)</f>
        <v>0</v>
      </c>
      <c r="AQ274" s="32">
        <f>((AP273-AP274)/6)</f>
        <v>0</v>
      </c>
    </row>
    <row r="275" spans="1:43" ht="15.75" thickBot="1" x14ac:dyDescent="0.3">
      <c r="A275" s="181"/>
      <c r="B275" s="182"/>
      <c r="C275" s="183"/>
      <c r="E275" s="181"/>
      <c r="F275" s="182"/>
      <c r="G275" s="183"/>
      <c r="I275" s="181"/>
      <c r="J275" s="182"/>
      <c r="K275" s="183"/>
      <c r="M275" s="181"/>
      <c r="N275" s="182"/>
      <c r="O275" s="183"/>
      <c r="Q275" s="181"/>
      <c r="R275" s="182"/>
      <c r="S275" s="183"/>
      <c r="U275" s="181"/>
      <c r="V275" s="182"/>
      <c r="W275" s="183"/>
      <c r="Y275" s="181"/>
      <c r="Z275" s="182"/>
      <c r="AA275" s="183"/>
      <c r="AC275" s="181"/>
      <c r="AD275" s="182"/>
      <c r="AE275" s="183"/>
      <c r="AG275" s="181"/>
      <c r="AH275" s="182"/>
      <c r="AI275" s="183"/>
      <c r="AK275" s="181"/>
      <c r="AL275" s="182"/>
      <c r="AM275" s="183"/>
      <c r="AO275" s="181"/>
      <c r="AP275" s="182"/>
      <c r="AQ275" s="183"/>
    </row>
    <row r="276" spans="1:43" ht="15.75" thickBot="1" x14ac:dyDescent="0.3">
      <c r="A276" s="153" t="s">
        <v>11</v>
      </c>
      <c r="B276" s="32">
        <f>'احمد شوقي'!$AR$75</f>
        <v>0</v>
      </c>
      <c r="C276" s="32">
        <f>'احمد شوقي'!$AS$75</f>
        <v>0</v>
      </c>
      <c r="E276" s="153" t="s">
        <v>11</v>
      </c>
      <c r="F276" s="32">
        <f>'محمد ابراهيم'!$AR$75</f>
        <v>0</v>
      </c>
      <c r="G276" s="32">
        <f>'محمد ابراهيم'!$AS$75</f>
        <v>0</v>
      </c>
      <c r="I276" s="153" t="s">
        <v>11</v>
      </c>
      <c r="J276" s="32">
        <f>'مصطفي عبدالفتاح'!$AR$75</f>
        <v>0</v>
      </c>
      <c r="K276" s="32">
        <f>'مصطفي عبدالفتاح'!$AS$75</f>
        <v>0</v>
      </c>
      <c r="M276" s="153" t="s">
        <v>11</v>
      </c>
      <c r="N276" s="32">
        <f>'رامي حواس'!$AR$75</f>
        <v>0</v>
      </c>
      <c r="O276" s="32">
        <f>'رامي حواس'!$AS$75</f>
        <v>0</v>
      </c>
      <c r="Q276" s="153" t="s">
        <v>11</v>
      </c>
      <c r="R276" s="32">
        <f>'محمد نبيه'!$AR$75</f>
        <v>0</v>
      </c>
      <c r="S276" s="32">
        <f>'محمد نبيه'!$AS$75</f>
        <v>0</v>
      </c>
      <c r="U276" s="153" t="s">
        <v>11</v>
      </c>
      <c r="V276" s="32">
        <f>'تامر غالي'!$AR$75</f>
        <v>0</v>
      </c>
      <c r="W276" s="32">
        <f>'تامر غالي'!$AS$75</f>
        <v>0</v>
      </c>
      <c r="Y276" s="153" t="s">
        <v>11</v>
      </c>
      <c r="Z276" s="32">
        <f>اسلام!$AR$75</f>
        <v>0</v>
      </c>
      <c r="AA276" s="32">
        <f>اسلام!$AS$75</f>
        <v>0</v>
      </c>
      <c r="AC276" s="153" t="s">
        <v>11</v>
      </c>
      <c r="AD276" s="32">
        <f>زهران!$AR$75</f>
        <v>0</v>
      </c>
      <c r="AE276" s="32">
        <f>زهران!$AS$75</f>
        <v>0</v>
      </c>
      <c r="AG276" s="153" t="s">
        <v>11</v>
      </c>
      <c r="AH276" s="32">
        <f>'مندوب 2'!$AR$75</f>
        <v>0</v>
      </c>
      <c r="AI276" s="32">
        <f>'مندوب 2'!$AS$75</f>
        <v>0</v>
      </c>
      <c r="AK276" s="153" t="s">
        <v>11</v>
      </c>
      <c r="AL276" s="32">
        <f>'محمد التيه'!$AR$75</f>
        <v>0</v>
      </c>
      <c r="AM276" s="32">
        <f>'محمد التيه'!$AS$75</f>
        <v>0</v>
      </c>
      <c r="AO276" s="153" t="s">
        <v>11</v>
      </c>
      <c r="AP276" s="32">
        <f>الشركة!$AR$75</f>
        <v>0</v>
      </c>
      <c r="AQ276" s="32">
        <f>الشركة!$AS$75</f>
        <v>0</v>
      </c>
    </row>
    <row r="277" spans="1:43" ht="15.75" thickBot="1" x14ac:dyDescent="0.3">
      <c r="A277" s="154"/>
      <c r="B277" s="32">
        <f>((C276*4)+B276)</f>
        <v>0</v>
      </c>
      <c r="C277" s="32"/>
      <c r="E277" s="154"/>
      <c r="F277" s="32">
        <f>((G276*4)+F276)</f>
        <v>0</v>
      </c>
      <c r="G277" s="32"/>
      <c r="I277" s="154"/>
      <c r="J277" s="32">
        <f>((K276*4)+J276)</f>
        <v>0</v>
      </c>
      <c r="K277" s="32"/>
      <c r="M277" s="154"/>
      <c r="N277" s="32">
        <f>((O276*4)+N276)</f>
        <v>0</v>
      </c>
      <c r="O277" s="32"/>
      <c r="Q277" s="154"/>
      <c r="R277" s="32">
        <f>((S276*4)+R276)</f>
        <v>0</v>
      </c>
      <c r="S277" s="32"/>
      <c r="U277" s="154"/>
      <c r="V277" s="32">
        <f>((W276*4)+V276)</f>
        <v>0</v>
      </c>
      <c r="W277" s="32"/>
      <c r="Y277" s="154"/>
      <c r="Z277" s="32">
        <f>((AA276*4)+Z276)</f>
        <v>0</v>
      </c>
      <c r="AA277" s="32"/>
      <c r="AC277" s="154"/>
      <c r="AD277" s="32">
        <f>((AE276*4)+AD276)</f>
        <v>0</v>
      </c>
      <c r="AE277" s="32"/>
      <c r="AG277" s="154"/>
      <c r="AH277" s="32">
        <f>((AI276*4)+AH276)</f>
        <v>0</v>
      </c>
      <c r="AI277" s="32"/>
      <c r="AK277" s="154"/>
      <c r="AL277" s="32">
        <f>((AM276*4)+AL276)</f>
        <v>0</v>
      </c>
      <c r="AM277" s="32"/>
      <c r="AO277" s="154"/>
      <c r="AP277" s="32">
        <f>((AQ276*4)+AP276)</f>
        <v>0</v>
      </c>
      <c r="AQ277" s="32"/>
    </row>
    <row r="278" spans="1:43" ht="15.75" thickBot="1" x14ac:dyDescent="0.3">
      <c r="A278" s="155"/>
      <c r="B278" s="32">
        <f>MOD(B277,4)</f>
        <v>0</v>
      </c>
      <c r="C278" s="32">
        <f>((B277-B278)/4)</f>
        <v>0</v>
      </c>
      <c r="E278" s="155"/>
      <c r="F278" s="32">
        <f>MOD(F277,4)</f>
        <v>0</v>
      </c>
      <c r="G278" s="32">
        <f>((F277-F278)/4)</f>
        <v>0</v>
      </c>
      <c r="I278" s="155"/>
      <c r="J278" s="32">
        <f>MOD(J277,4)</f>
        <v>0</v>
      </c>
      <c r="K278" s="32">
        <f>((J277-J278)/4)</f>
        <v>0</v>
      </c>
      <c r="M278" s="155"/>
      <c r="N278" s="32">
        <f>MOD(N277,4)</f>
        <v>0</v>
      </c>
      <c r="O278" s="32">
        <f>((N277-N278)/4)</f>
        <v>0</v>
      </c>
      <c r="Q278" s="155"/>
      <c r="R278" s="32">
        <f>MOD(R277,4)</f>
        <v>0</v>
      </c>
      <c r="S278" s="32">
        <f>((R277-R278)/4)</f>
        <v>0</v>
      </c>
      <c r="U278" s="155"/>
      <c r="V278" s="32">
        <f>MOD(V277,4)</f>
        <v>0</v>
      </c>
      <c r="W278" s="32">
        <f>((V277-V278)/4)</f>
        <v>0</v>
      </c>
      <c r="Y278" s="155"/>
      <c r="Z278" s="32">
        <f>MOD(Z277,4)</f>
        <v>0</v>
      </c>
      <c r="AA278" s="32">
        <f>((Z277-Z278)/4)</f>
        <v>0</v>
      </c>
      <c r="AC278" s="155"/>
      <c r="AD278" s="32">
        <f>MOD(AD277,4)</f>
        <v>0</v>
      </c>
      <c r="AE278" s="32">
        <f>((AD277-AD278)/4)</f>
        <v>0</v>
      </c>
      <c r="AG278" s="155"/>
      <c r="AH278" s="32">
        <f>MOD(AH277,4)</f>
        <v>0</v>
      </c>
      <c r="AI278" s="32">
        <f>((AH277-AH278)/4)</f>
        <v>0</v>
      </c>
      <c r="AK278" s="155"/>
      <c r="AL278" s="32">
        <f>MOD(AL277,4)</f>
        <v>0</v>
      </c>
      <c r="AM278" s="32">
        <f>((AL277-AL278)/4)</f>
        <v>0</v>
      </c>
      <c r="AO278" s="155"/>
      <c r="AP278" s="32">
        <f>MOD(AP277,4)</f>
        <v>0</v>
      </c>
      <c r="AQ278" s="32">
        <f>((AP277-AP278)/4)</f>
        <v>0</v>
      </c>
    </row>
    <row r="279" spans="1:43" ht="15.75" thickBot="1" x14ac:dyDescent="0.3">
      <c r="A279" s="175"/>
      <c r="B279" s="176"/>
      <c r="C279" s="177"/>
      <c r="E279" s="175"/>
      <c r="F279" s="176"/>
      <c r="G279" s="177"/>
      <c r="I279" s="175"/>
      <c r="J279" s="176"/>
      <c r="K279" s="177"/>
      <c r="M279" s="175"/>
      <c r="N279" s="176"/>
      <c r="O279" s="177"/>
      <c r="Q279" s="175"/>
      <c r="R279" s="176"/>
      <c r="S279" s="177"/>
      <c r="U279" s="175"/>
      <c r="V279" s="176"/>
      <c r="W279" s="177"/>
      <c r="Y279" s="175"/>
      <c r="Z279" s="176"/>
      <c r="AA279" s="177"/>
      <c r="AC279" s="175"/>
      <c r="AD279" s="176"/>
      <c r="AE279" s="177"/>
      <c r="AG279" s="175"/>
      <c r="AH279" s="176"/>
      <c r="AI279" s="177"/>
      <c r="AK279" s="175"/>
      <c r="AL279" s="176"/>
      <c r="AM279" s="177"/>
      <c r="AO279" s="175"/>
      <c r="AP279" s="176"/>
      <c r="AQ279" s="177"/>
    </row>
    <row r="280" spans="1:43" ht="15.75" thickBot="1" x14ac:dyDescent="0.3">
      <c r="A280" s="172" t="s">
        <v>84</v>
      </c>
      <c r="B280" s="173"/>
      <c r="C280" s="174"/>
      <c r="E280" s="172" t="s">
        <v>84</v>
      </c>
      <c r="F280" s="173"/>
      <c r="G280" s="174"/>
      <c r="I280" s="172" t="s">
        <v>84</v>
      </c>
      <c r="J280" s="173"/>
      <c r="K280" s="174"/>
      <c r="M280" s="172" t="s">
        <v>84</v>
      </c>
      <c r="N280" s="173"/>
      <c r="O280" s="174"/>
      <c r="Q280" s="172" t="s">
        <v>84</v>
      </c>
      <c r="R280" s="173"/>
      <c r="S280" s="174"/>
      <c r="U280" s="172" t="s">
        <v>84</v>
      </c>
      <c r="V280" s="173"/>
      <c r="W280" s="174"/>
      <c r="Y280" s="172" t="s">
        <v>84</v>
      </c>
      <c r="Z280" s="173"/>
      <c r="AA280" s="174"/>
      <c r="AC280" s="172" t="s">
        <v>84</v>
      </c>
      <c r="AD280" s="173"/>
      <c r="AE280" s="174"/>
      <c r="AG280" s="172" t="s">
        <v>84</v>
      </c>
      <c r="AH280" s="173"/>
      <c r="AI280" s="174"/>
      <c r="AK280" s="172" t="s">
        <v>84</v>
      </c>
      <c r="AL280" s="173"/>
      <c r="AM280" s="174"/>
      <c r="AO280" s="172" t="s">
        <v>84</v>
      </c>
      <c r="AP280" s="173"/>
      <c r="AQ280" s="174"/>
    </row>
    <row r="281" spans="1:43" ht="15.75" thickBot="1" x14ac:dyDescent="0.3">
      <c r="A281" s="166" t="s">
        <v>59</v>
      </c>
      <c r="B281" s="32">
        <f>'احمد شوقي'!$AT$75</f>
        <v>0</v>
      </c>
      <c r="C281" s="32">
        <f>'احمد شوقي'!$AU$75</f>
        <v>0</v>
      </c>
      <c r="E281" s="166" t="s">
        <v>59</v>
      </c>
      <c r="F281" s="32">
        <f>'محمد ابراهيم'!$AT$75</f>
        <v>0</v>
      </c>
      <c r="G281" s="32">
        <f>'محمد ابراهيم'!$AU$75</f>
        <v>0</v>
      </c>
      <c r="I281" s="166" t="s">
        <v>59</v>
      </c>
      <c r="J281" s="32">
        <f>'مصطفي عبدالفتاح'!$AT$75</f>
        <v>0</v>
      </c>
      <c r="K281" s="32">
        <f>'مصطفي عبدالفتاح'!$AU$75</f>
        <v>0</v>
      </c>
      <c r="M281" s="166" t="s">
        <v>59</v>
      </c>
      <c r="N281" s="32">
        <f>'رامي حواس'!$AT$75</f>
        <v>0</v>
      </c>
      <c r="O281" s="32">
        <f>'رامي حواس'!$AU$75</f>
        <v>0</v>
      </c>
      <c r="Q281" s="166" t="s">
        <v>59</v>
      </c>
      <c r="R281" s="32">
        <f>'محمد نبيه'!$AT$75</f>
        <v>0</v>
      </c>
      <c r="S281" s="32">
        <f>'محمد نبيه'!$AU$75</f>
        <v>0</v>
      </c>
      <c r="U281" s="166" t="s">
        <v>59</v>
      </c>
      <c r="V281" s="32">
        <f>'تامر غالي'!$AT$75</f>
        <v>0</v>
      </c>
      <c r="W281" s="32">
        <f>'تامر غالي'!$AU$75</f>
        <v>0</v>
      </c>
      <c r="Y281" s="166" t="s">
        <v>59</v>
      </c>
      <c r="Z281" s="32">
        <f>اسلام!$AT$75</f>
        <v>0</v>
      </c>
      <c r="AA281" s="32">
        <f>اسلام!$AU$75</f>
        <v>0</v>
      </c>
      <c r="AC281" s="166" t="s">
        <v>59</v>
      </c>
      <c r="AD281" s="32">
        <f>زهران!$AT$75</f>
        <v>0</v>
      </c>
      <c r="AE281" s="32">
        <f>زهران!$AU$75</f>
        <v>0</v>
      </c>
      <c r="AG281" s="166" t="s">
        <v>59</v>
      </c>
      <c r="AH281" s="32">
        <f>'مندوب 2'!$AT$75</f>
        <v>0</v>
      </c>
      <c r="AI281" s="32">
        <f>'مندوب 2'!$AU$75</f>
        <v>0</v>
      </c>
      <c r="AK281" s="166" t="s">
        <v>59</v>
      </c>
      <c r="AL281" s="32">
        <f>'محمد التيه'!$AT$75</f>
        <v>0</v>
      </c>
      <c r="AM281" s="32">
        <f>'محمد التيه'!$AU$75</f>
        <v>0</v>
      </c>
      <c r="AO281" s="166" t="s">
        <v>59</v>
      </c>
      <c r="AP281" s="32">
        <f>الشركة!$AT$75</f>
        <v>0</v>
      </c>
      <c r="AQ281" s="32">
        <f>الشركة!$AU$75</f>
        <v>0</v>
      </c>
    </row>
    <row r="282" spans="1:43" ht="15.75" thickBot="1" x14ac:dyDescent="0.3">
      <c r="A282" s="167"/>
      <c r="B282" s="32">
        <f>((C281*6)+B281)</f>
        <v>0</v>
      </c>
      <c r="C282" s="32"/>
      <c r="E282" s="167"/>
      <c r="F282" s="32">
        <f>((G281*6)+F281)</f>
        <v>0</v>
      </c>
      <c r="G282" s="32"/>
      <c r="I282" s="167"/>
      <c r="J282" s="32">
        <f>((K281*6)+J281)</f>
        <v>0</v>
      </c>
      <c r="K282" s="32"/>
      <c r="M282" s="167"/>
      <c r="N282" s="32">
        <f>((O281*6)+N281)</f>
        <v>0</v>
      </c>
      <c r="O282" s="32"/>
      <c r="Q282" s="167"/>
      <c r="R282" s="32">
        <f>((S281*6)+R281)</f>
        <v>0</v>
      </c>
      <c r="S282" s="32"/>
      <c r="U282" s="167"/>
      <c r="V282" s="32">
        <f>((W281*6)+V281)</f>
        <v>0</v>
      </c>
      <c r="W282" s="32"/>
      <c r="Y282" s="167"/>
      <c r="Z282" s="32">
        <f>((AA281*6)+Z281)</f>
        <v>0</v>
      </c>
      <c r="AA282" s="32"/>
      <c r="AC282" s="167"/>
      <c r="AD282" s="32">
        <f>((AE281*6)+AD281)</f>
        <v>0</v>
      </c>
      <c r="AE282" s="32"/>
      <c r="AG282" s="167"/>
      <c r="AH282" s="32">
        <f>((AI281*6)+AH281)</f>
        <v>0</v>
      </c>
      <c r="AI282" s="32"/>
      <c r="AK282" s="167"/>
      <c r="AL282" s="32">
        <f>((AM281*6)+AL281)</f>
        <v>0</v>
      </c>
      <c r="AM282" s="32"/>
      <c r="AO282" s="167"/>
      <c r="AP282" s="32">
        <f>((AQ281*6)+AP281)</f>
        <v>0</v>
      </c>
      <c r="AQ282" s="32"/>
    </row>
    <row r="283" spans="1:43" ht="15.75" thickBot="1" x14ac:dyDescent="0.3">
      <c r="A283" s="168"/>
      <c r="B283" s="32">
        <f>MOD(B282,6)</f>
        <v>0</v>
      </c>
      <c r="C283" s="32">
        <f>((B282-B283)/6)</f>
        <v>0</v>
      </c>
      <c r="E283" s="168"/>
      <c r="F283" s="32">
        <f>MOD(F282,6)</f>
        <v>0</v>
      </c>
      <c r="G283" s="32">
        <f>((F282-F283)/6)</f>
        <v>0</v>
      </c>
      <c r="I283" s="168"/>
      <c r="J283" s="32">
        <f>MOD(J282,6)</f>
        <v>0</v>
      </c>
      <c r="K283" s="32">
        <f>((J282-J283)/6)</f>
        <v>0</v>
      </c>
      <c r="M283" s="168"/>
      <c r="N283" s="32">
        <f>MOD(N282,6)</f>
        <v>0</v>
      </c>
      <c r="O283" s="32">
        <f>((N282-N283)/6)</f>
        <v>0</v>
      </c>
      <c r="Q283" s="168"/>
      <c r="R283" s="32">
        <f>MOD(R282,6)</f>
        <v>0</v>
      </c>
      <c r="S283" s="32">
        <f>((R282-R283)/6)</f>
        <v>0</v>
      </c>
      <c r="U283" s="168"/>
      <c r="V283" s="32">
        <f>MOD(V282,6)</f>
        <v>0</v>
      </c>
      <c r="W283" s="32">
        <f>((V282-V283)/6)</f>
        <v>0</v>
      </c>
      <c r="Y283" s="168"/>
      <c r="Z283" s="32">
        <f>MOD(Z282,6)</f>
        <v>0</v>
      </c>
      <c r="AA283" s="32">
        <f>((Z282-Z283)/6)</f>
        <v>0</v>
      </c>
      <c r="AC283" s="168"/>
      <c r="AD283" s="32">
        <f>MOD(AD282,6)</f>
        <v>0</v>
      </c>
      <c r="AE283" s="32">
        <f>((AD282-AD283)/6)</f>
        <v>0</v>
      </c>
      <c r="AG283" s="168"/>
      <c r="AH283" s="32">
        <f>MOD(AH282,6)</f>
        <v>0</v>
      </c>
      <c r="AI283" s="32">
        <f>((AH282-AH283)/6)</f>
        <v>0</v>
      </c>
      <c r="AK283" s="168"/>
      <c r="AL283" s="32">
        <f>MOD(AL282,6)</f>
        <v>0</v>
      </c>
      <c r="AM283" s="32">
        <f>((AL282-AL283)/6)</f>
        <v>0</v>
      </c>
      <c r="AO283" s="168"/>
      <c r="AP283" s="32">
        <f>MOD(AP282,6)</f>
        <v>0</v>
      </c>
      <c r="AQ283" s="32">
        <f>((AP282-AP283)/6)</f>
        <v>0</v>
      </c>
    </row>
    <row r="284" spans="1:43" ht="15.75" thickBot="1" x14ac:dyDescent="0.3">
      <c r="A284" s="58"/>
      <c r="B284" s="60"/>
      <c r="C284" s="61"/>
      <c r="E284" s="58"/>
      <c r="F284" s="60"/>
      <c r="G284" s="61"/>
      <c r="I284" s="58"/>
      <c r="J284" s="60"/>
      <c r="K284" s="61"/>
      <c r="M284" s="58"/>
      <c r="N284" s="60"/>
      <c r="O284" s="61"/>
      <c r="Q284" s="58"/>
      <c r="R284" s="60"/>
      <c r="S284" s="61"/>
      <c r="U284" s="58"/>
      <c r="V284" s="60"/>
      <c r="W284" s="61"/>
      <c r="Y284" s="58"/>
      <c r="Z284" s="60"/>
      <c r="AA284" s="61"/>
      <c r="AC284" s="58"/>
      <c r="AD284" s="60"/>
      <c r="AE284" s="61"/>
      <c r="AG284" s="58"/>
      <c r="AH284" s="60"/>
      <c r="AI284" s="61"/>
      <c r="AK284" s="58"/>
      <c r="AL284" s="60"/>
      <c r="AM284" s="61"/>
      <c r="AO284" s="58"/>
      <c r="AP284" s="60"/>
      <c r="AQ284" s="61"/>
    </row>
    <row r="285" spans="1:43" ht="15.75" thickBot="1" x14ac:dyDescent="0.3">
      <c r="A285" s="166" t="s">
        <v>61</v>
      </c>
      <c r="B285" s="32">
        <f>'احمد شوقي'!$AV$75</f>
        <v>0</v>
      </c>
      <c r="C285" s="32">
        <f>'احمد شوقي'!$AW$75</f>
        <v>0</v>
      </c>
      <c r="E285" s="166" t="s">
        <v>61</v>
      </c>
      <c r="F285" s="32">
        <f>'محمد ابراهيم'!$AV$75</f>
        <v>0</v>
      </c>
      <c r="G285" s="32">
        <f>'محمد ابراهيم'!$AW$75</f>
        <v>0</v>
      </c>
      <c r="I285" s="166" t="s">
        <v>61</v>
      </c>
      <c r="J285" s="32">
        <f>'مصطفي عبدالفتاح'!$AV$75</f>
        <v>0</v>
      </c>
      <c r="K285" s="32">
        <f>'مصطفي عبدالفتاح'!$AW$75</f>
        <v>0</v>
      </c>
      <c r="M285" s="166" t="s">
        <v>61</v>
      </c>
      <c r="N285" s="32">
        <f>'رامي حواس'!$AV$75</f>
        <v>0</v>
      </c>
      <c r="O285" s="32">
        <f>'رامي حواس'!$AW$75</f>
        <v>0</v>
      </c>
      <c r="Q285" s="166" t="s">
        <v>61</v>
      </c>
      <c r="R285" s="32">
        <f>'محمد نبيه'!$AV$75</f>
        <v>0</v>
      </c>
      <c r="S285" s="32">
        <f>'محمد نبيه'!$AW$75</f>
        <v>0</v>
      </c>
      <c r="U285" s="166" t="s">
        <v>61</v>
      </c>
      <c r="V285" s="32">
        <f>'تامر غالي'!$AV$75</f>
        <v>0</v>
      </c>
      <c r="W285" s="32">
        <f>'تامر غالي'!$AW$75</f>
        <v>0</v>
      </c>
      <c r="Y285" s="166" t="s">
        <v>61</v>
      </c>
      <c r="Z285" s="32">
        <f>اسلام!$AV$75</f>
        <v>0</v>
      </c>
      <c r="AA285" s="32">
        <f>اسلام!$AW$75</f>
        <v>0</v>
      </c>
      <c r="AC285" s="166" t="s">
        <v>61</v>
      </c>
      <c r="AD285" s="32">
        <f>زهران!$AV$75</f>
        <v>0</v>
      </c>
      <c r="AE285" s="32">
        <f>زهران!$AW$75</f>
        <v>0</v>
      </c>
      <c r="AG285" s="166" t="s">
        <v>61</v>
      </c>
      <c r="AH285" s="32">
        <f>'مندوب 2'!$AV$75</f>
        <v>0</v>
      </c>
      <c r="AI285" s="32">
        <f>'مندوب 2'!$AW$75</f>
        <v>0</v>
      </c>
      <c r="AK285" s="166" t="s">
        <v>61</v>
      </c>
      <c r="AL285" s="32">
        <f>'محمد التيه'!$AV$75</f>
        <v>0</v>
      </c>
      <c r="AM285" s="32">
        <f>'محمد التيه'!$AW$75</f>
        <v>0</v>
      </c>
      <c r="AO285" s="166" t="s">
        <v>61</v>
      </c>
      <c r="AP285" s="32">
        <f>الشركة!$AV$75</f>
        <v>0</v>
      </c>
      <c r="AQ285" s="32">
        <f>الشركة!$AW$75</f>
        <v>0</v>
      </c>
    </row>
    <row r="286" spans="1:43" ht="15.75" thickBot="1" x14ac:dyDescent="0.3">
      <c r="A286" s="167"/>
      <c r="B286" s="32">
        <f>((C285*6)+B285)</f>
        <v>0</v>
      </c>
      <c r="C286" s="32"/>
      <c r="E286" s="167"/>
      <c r="F286" s="32">
        <f>((G285*6)+F285)</f>
        <v>0</v>
      </c>
      <c r="G286" s="32"/>
      <c r="I286" s="167"/>
      <c r="J286" s="32">
        <f>((K285*6)+J285)</f>
        <v>0</v>
      </c>
      <c r="K286" s="32"/>
      <c r="M286" s="167"/>
      <c r="N286" s="32">
        <f>((O285*6)+N285)</f>
        <v>0</v>
      </c>
      <c r="O286" s="32"/>
      <c r="Q286" s="167"/>
      <c r="R286" s="32">
        <f>((S285*6)+R285)</f>
        <v>0</v>
      </c>
      <c r="S286" s="32"/>
      <c r="U286" s="167"/>
      <c r="V286" s="32">
        <f>((W285*6)+V285)</f>
        <v>0</v>
      </c>
      <c r="W286" s="32"/>
      <c r="Y286" s="167"/>
      <c r="Z286" s="32">
        <f>((AA285*6)+Z285)</f>
        <v>0</v>
      </c>
      <c r="AA286" s="32"/>
      <c r="AC286" s="167"/>
      <c r="AD286" s="32">
        <f>((AE285*6)+AD285)</f>
        <v>0</v>
      </c>
      <c r="AE286" s="32"/>
      <c r="AG286" s="167"/>
      <c r="AH286" s="32">
        <f>((AI285*6)+AH285)</f>
        <v>0</v>
      </c>
      <c r="AI286" s="32"/>
      <c r="AK286" s="167"/>
      <c r="AL286" s="32">
        <f>((AM285*6)+AL285)</f>
        <v>0</v>
      </c>
      <c r="AM286" s="32"/>
      <c r="AO286" s="167"/>
      <c r="AP286" s="32">
        <f>((AQ285*6)+AP285)</f>
        <v>0</v>
      </c>
      <c r="AQ286" s="32"/>
    </row>
    <row r="287" spans="1:43" ht="15.75" thickBot="1" x14ac:dyDescent="0.3">
      <c r="A287" s="168"/>
      <c r="B287" s="32">
        <f>MOD(B286,6)</f>
        <v>0</v>
      </c>
      <c r="C287" s="32">
        <f>((B286-B287)/6)</f>
        <v>0</v>
      </c>
      <c r="E287" s="168"/>
      <c r="F287" s="32">
        <f>MOD(F286,6)</f>
        <v>0</v>
      </c>
      <c r="G287" s="32">
        <f>((F286-F287)/6)</f>
        <v>0</v>
      </c>
      <c r="I287" s="168"/>
      <c r="J287" s="32">
        <f>MOD(J286,6)</f>
        <v>0</v>
      </c>
      <c r="K287" s="32">
        <f>((J286-J287)/6)</f>
        <v>0</v>
      </c>
      <c r="M287" s="168"/>
      <c r="N287" s="32">
        <f>MOD(N286,6)</f>
        <v>0</v>
      </c>
      <c r="O287" s="32">
        <f>((N286-N287)/6)</f>
        <v>0</v>
      </c>
      <c r="Q287" s="168"/>
      <c r="R287" s="32">
        <f>MOD(R286,6)</f>
        <v>0</v>
      </c>
      <c r="S287" s="32">
        <f>((R286-R287)/6)</f>
        <v>0</v>
      </c>
      <c r="U287" s="168"/>
      <c r="V287" s="32">
        <f>MOD(V286,6)</f>
        <v>0</v>
      </c>
      <c r="W287" s="32">
        <f>((V286-V287)/6)</f>
        <v>0</v>
      </c>
      <c r="Y287" s="168"/>
      <c r="Z287" s="32">
        <f>MOD(Z286,6)</f>
        <v>0</v>
      </c>
      <c r="AA287" s="32">
        <f>((Z286-Z287)/6)</f>
        <v>0</v>
      </c>
      <c r="AC287" s="168"/>
      <c r="AD287" s="32">
        <f>MOD(AD286,6)</f>
        <v>0</v>
      </c>
      <c r="AE287" s="32">
        <f>((AD286-AD287)/6)</f>
        <v>0</v>
      </c>
      <c r="AG287" s="168"/>
      <c r="AH287" s="32">
        <f>MOD(AH286,6)</f>
        <v>0</v>
      </c>
      <c r="AI287" s="32">
        <f>((AH286-AH287)/6)</f>
        <v>0</v>
      </c>
      <c r="AK287" s="168"/>
      <c r="AL287" s="32">
        <f>MOD(AL286,6)</f>
        <v>0</v>
      </c>
      <c r="AM287" s="32">
        <f>((AL286-AL287)/6)</f>
        <v>0</v>
      </c>
      <c r="AO287" s="168"/>
      <c r="AP287" s="32">
        <f>MOD(AP286,6)</f>
        <v>0</v>
      </c>
      <c r="AQ287" s="32">
        <f>((AP286-AP287)/6)</f>
        <v>0</v>
      </c>
    </row>
    <row r="288" spans="1:43" ht="15.75" thickBot="1" x14ac:dyDescent="0.3">
      <c r="A288" s="58"/>
      <c r="B288" s="60"/>
      <c r="C288" s="61"/>
      <c r="E288" s="58"/>
      <c r="F288" s="60"/>
      <c r="G288" s="61"/>
      <c r="I288" s="58"/>
      <c r="J288" s="60"/>
      <c r="K288" s="61"/>
      <c r="M288" s="58"/>
      <c r="N288" s="60"/>
      <c r="O288" s="61"/>
      <c r="Q288" s="58"/>
      <c r="R288" s="60"/>
      <c r="S288" s="61"/>
      <c r="U288" s="58"/>
      <c r="V288" s="60"/>
      <c r="W288" s="61"/>
      <c r="Y288" s="58"/>
      <c r="Z288" s="60"/>
      <c r="AA288" s="61"/>
      <c r="AC288" s="58"/>
      <c r="AD288" s="60"/>
      <c r="AE288" s="61"/>
      <c r="AG288" s="58"/>
      <c r="AH288" s="60"/>
      <c r="AI288" s="61"/>
      <c r="AK288" s="58"/>
      <c r="AL288" s="60"/>
      <c r="AM288" s="61"/>
      <c r="AO288" s="58"/>
      <c r="AP288" s="60"/>
      <c r="AQ288" s="61"/>
    </row>
    <row r="289" spans="1:43" ht="15.75" thickBot="1" x14ac:dyDescent="0.3">
      <c r="A289" s="166" t="s">
        <v>12</v>
      </c>
      <c r="B289" s="32">
        <f>'احمد شوقي'!$AX$75</f>
        <v>0</v>
      </c>
      <c r="C289" s="32">
        <f>'احمد شوقي'!$AY$75</f>
        <v>0</v>
      </c>
      <c r="E289" s="166" t="s">
        <v>12</v>
      </c>
      <c r="F289" s="32">
        <f>'محمد ابراهيم'!$AX$75</f>
        <v>0</v>
      </c>
      <c r="G289" s="32">
        <f>'محمد ابراهيم'!$AY$75</f>
        <v>0</v>
      </c>
      <c r="I289" s="166" t="s">
        <v>12</v>
      </c>
      <c r="J289" s="32">
        <f>'مصطفي عبدالفتاح'!$AX$75</f>
        <v>0</v>
      </c>
      <c r="K289" s="32">
        <f>'مصطفي عبدالفتاح'!$AY$75</f>
        <v>0</v>
      </c>
      <c r="M289" s="166" t="s">
        <v>12</v>
      </c>
      <c r="N289" s="32">
        <f>'رامي حواس'!$AX$75</f>
        <v>0</v>
      </c>
      <c r="O289" s="32">
        <f>'رامي حواس'!$AY$75</f>
        <v>0</v>
      </c>
      <c r="Q289" s="166" t="s">
        <v>12</v>
      </c>
      <c r="R289" s="32">
        <f>'محمد نبيه'!$AX$75</f>
        <v>0</v>
      </c>
      <c r="S289" s="32">
        <f>'محمد نبيه'!$AY$75</f>
        <v>0</v>
      </c>
      <c r="U289" s="166" t="s">
        <v>12</v>
      </c>
      <c r="V289" s="32">
        <f>'تامر غالي'!$AX$75</f>
        <v>0</v>
      </c>
      <c r="W289" s="32">
        <f>'تامر غالي'!$AY$75</f>
        <v>0</v>
      </c>
      <c r="Y289" s="166" t="s">
        <v>12</v>
      </c>
      <c r="Z289" s="32">
        <f>اسلام!$AX$75</f>
        <v>0</v>
      </c>
      <c r="AA289" s="32">
        <f>اسلام!$AY$75</f>
        <v>0</v>
      </c>
      <c r="AC289" s="166" t="s">
        <v>12</v>
      </c>
      <c r="AD289" s="32">
        <f>زهران!$AX$75</f>
        <v>0</v>
      </c>
      <c r="AE289" s="32">
        <f>زهران!$AY$75</f>
        <v>0</v>
      </c>
      <c r="AG289" s="166" t="s">
        <v>12</v>
      </c>
      <c r="AH289" s="32">
        <f>'مندوب 2'!$AX$75</f>
        <v>0</v>
      </c>
      <c r="AI289" s="32">
        <f>'مندوب 2'!$AY$75</f>
        <v>0</v>
      </c>
      <c r="AK289" s="166" t="s">
        <v>12</v>
      </c>
      <c r="AL289" s="32">
        <f>'محمد التيه'!$AX$75</f>
        <v>0</v>
      </c>
      <c r="AM289" s="32">
        <f>'محمد التيه'!$AY$75</f>
        <v>0</v>
      </c>
      <c r="AO289" s="166" t="s">
        <v>12</v>
      </c>
      <c r="AP289" s="32">
        <f>الشركة!$AX$75</f>
        <v>0</v>
      </c>
      <c r="AQ289" s="32">
        <f>الشركة!$AY$75</f>
        <v>0</v>
      </c>
    </row>
    <row r="290" spans="1:43" ht="15.75" thickBot="1" x14ac:dyDescent="0.3">
      <c r="A290" s="167"/>
      <c r="B290" s="32">
        <f>((C289*4)+B289)</f>
        <v>0</v>
      </c>
      <c r="C290" s="32"/>
      <c r="E290" s="167"/>
      <c r="F290" s="32">
        <f>((G289*4)+F289)</f>
        <v>0</v>
      </c>
      <c r="G290" s="32"/>
      <c r="I290" s="167"/>
      <c r="J290" s="32">
        <f>((K289*4)+J289)</f>
        <v>0</v>
      </c>
      <c r="K290" s="32"/>
      <c r="M290" s="167"/>
      <c r="N290" s="32">
        <f>((O289*4)+N289)</f>
        <v>0</v>
      </c>
      <c r="O290" s="32"/>
      <c r="Q290" s="167"/>
      <c r="R290" s="32">
        <f>((S289*4)+R289)</f>
        <v>0</v>
      </c>
      <c r="S290" s="32"/>
      <c r="U290" s="167"/>
      <c r="V290" s="32">
        <f>((W289*4)+V289)</f>
        <v>0</v>
      </c>
      <c r="W290" s="32"/>
      <c r="Y290" s="167"/>
      <c r="Z290" s="32">
        <f>((AA289*4)+Z289)</f>
        <v>0</v>
      </c>
      <c r="AA290" s="32"/>
      <c r="AC290" s="167"/>
      <c r="AD290" s="32">
        <f>((AE289*4)+AD289)</f>
        <v>0</v>
      </c>
      <c r="AE290" s="32"/>
      <c r="AG290" s="167"/>
      <c r="AH290" s="32">
        <f>((AI289*4)+AH289)</f>
        <v>0</v>
      </c>
      <c r="AI290" s="32"/>
      <c r="AK290" s="167"/>
      <c r="AL290" s="32">
        <f>((AM289*4)+AL289)</f>
        <v>0</v>
      </c>
      <c r="AM290" s="32"/>
      <c r="AO290" s="167"/>
      <c r="AP290" s="32">
        <f>((AQ289*4)+AP289)</f>
        <v>0</v>
      </c>
      <c r="AQ290" s="32"/>
    </row>
    <row r="291" spans="1:43" ht="15.75" thickBot="1" x14ac:dyDescent="0.3">
      <c r="A291" s="168"/>
      <c r="B291" s="32">
        <f>MOD(B290,4)</f>
        <v>0</v>
      </c>
      <c r="C291" s="32">
        <f>((B290-B291)/4)</f>
        <v>0</v>
      </c>
      <c r="E291" s="168"/>
      <c r="F291" s="32">
        <f>MOD(F290,4)</f>
        <v>0</v>
      </c>
      <c r="G291" s="32">
        <f>((F290-F291)/4)</f>
        <v>0</v>
      </c>
      <c r="I291" s="168"/>
      <c r="J291" s="32">
        <f>MOD(J290,4)</f>
        <v>0</v>
      </c>
      <c r="K291" s="32">
        <f>((J290-J291)/4)</f>
        <v>0</v>
      </c>
      <c r="M291" s="168"/>
      <c r="N291" s="32">
        <f>MOD(N290,4)</f>
        <v>0</v>
      </c>
      <c r="O291" s="32">
        <f>((N290-N291)/4)</f>
        <v>0</v>
      </c>
      <c r="Q291" s="168"/>
      <c r="R291" s="32">
        <f>MOD(R290,4)</f>
        <v>0</v>
      </c>
      <c r="S291" s="32">
        <f>((R290-R291)/4)</f>
        <v>0</v>
      </c>
      <c r="U291" s="168"/>
      <c r="V291" s="32">
        <f>MOD(V290,4)</f>
        <v>0</v>
      </c>
      <c r="W291" s="32">
        <f>((V290-V291)/4)</f>
        <v>0</v>
      </c>
      <c r="Y291" s="168"/>
      <c r="Z291" s="32">
        <f>MOD(Z290,4)</f>
        <v>0</v>
      </c>
      <c r="AA291" s="32">
        <f>((Z290-Z291)/4)</f>
        <v>0</v>
      </c>
      <c r="AC291" s="168"/>
      <c r="AD291" s="32">
        <f>MOD(AD290,4)</f>
        <v>0</v>
      </c>
      <c r="AE291" s="32">
        <f>((AD290-AD291)/4)</f>
        <v>0</v>
      </c>
      <c r="AG291" s="168"/>
      <c r="AH291" s="32">
        <f>MOD(AH290,4)</f>
        <v>0</v>
      </c>
      <c r="AI291" s="32">
        <f>((AH290-AH291)/4)</f>
        <v>0</v>
      </c>
      <c r="AK291" s="168"/>
      <c r="AL291" s="32">
        <f>MOD(AL290,4)</f>
        <v>0</v>
      </c>
      <c r="AM291" s="32">
        <f>((AL290-AL291)/4)</f>
        <v>0</v>
      </c>
      <c r="AO291" s="168"/>
      <c r="AP291" s="32">
        <f>MOD(AP290,4)</f>
        <v>0</v>
      </c>
      <c r="AQ291" s="32">
        <f>((AP290-AP291)/4)</f>
        <v>0</v>
      </c>
    </row>
    <row r="292" spans="1:43" x14ac:dyDescent="0.25">
      <c r="A292" s="58"/>
      <c r="B292" s="60"/>
      <c r="C292" s="61"/>
      <c r="E292" s="58"/>
      <c r="F292" s="60"/>
      <c r="G292" s="61"/>
      <c r="I292" s="58"/>
      <c r="J292" s="60"/>
      <c r="K292" s="61"/>
      <c r="M292" s="58"/>
      <c r="N292" s="60"/>
      <c r="O292" s="61"/>
      <c r="Q292" s="58"/>
      <c r="R292" s="60"/>
      <c r="S292" s="61"/>
      <c r="U292" s="58"/>
      <c r="V292" s="60"/>
      <c r="W292" s="61"/>
      <c r="Y292" s="58"/>
      <c r="Z292" s="60"/>
      <c r="AA292" s="61"/>
      <c r="AC292" s="58"/>
      <c r="AD292" s="60"/>
      <c r="AE292" s="61"/>
      <c r="AG292" s="58"/>
      <c r="AH292" s="60"/>
      <c r="AI292" s="61"/>
      <c r="AK292" s="58"/>
      <c r="AL292" s="60"/>
      <c r="AM292" s="61"/>
      <c r="AO292" s="58"/>
      <c r="AP292" s="60"/>
      <c r="AQ292" s="61"/>
    </row>
    <row r="293" spans="1:43" x14ac:dyDescent="0.25">
      <c r="A293" s="159" t="s">
        <v>56</v>
      </c>
      <c r="B293" s="59"/>
      <c r="C293" s="59"/>
      <c r="E293" s="159" t="s">
        <v>56</v>
      </c>
      <c r="F293" s="59"/>
      <c r="G293" s="59"/>
      <c r="I293" s="159" t="s">
        <v>56</v>
      </c>
      <c r="J293" s="59"/>
      <c r="K293" s="59"/>
      <c r="M293" s="159" t="s">
        <v>56</v>
      </c>
      <c r="N293" s="59"/>
      <c r="O293" s="59"/>
      <c r="Q293" s="159" t="s">
        <v>56</v>
      </c>
      <c r="R293" s="59"/>
      <c r="S293" s="59"/>
      <c r="U293" s="159" t="s">
        <v>56</v>
      </c>
      <c r="V293" s="59"/>
      <c r="W293" s="59"/>
      <c r="Y293" s="159" t="s">
        <v>56</v>
      </c>
      <c r="Z293" s="59"/>
      <c r="AA293" s="59"/>
      <c r="AC293" s="159" t="s">
        <v>56</v>
      </c>
      <c r="AD293" s="59"/>
      <c r="AE293" s="59"/>
      <c r="AG293" s="159" t="s">
        <v>56</v>
      </c>
      <c r="AH293" s="59"/>
      <c r="AI293" s="59"/>
      <c r="AK293" s="159" t="s">
        <v>56</v>
      </c>
      <c r="AL293" s="59"/>
      <c r="AM293" s="59"/>
      <c r="AO293" s="159" t="s">
        <v>56</v>
      </c>
      <c r="AP293" s="59"/>
      <c r="AQ293" s="59"/>
    </row>
    <row r="294" spans="1:43" x14ac:dyDescent="0.25">
      <c r="A294" s="160"/>
      <c r="B294" s="59"/>
      <c r="C294" s="59"/>
      <c r="E294" s="160"/>
      <c r="F294" s="59"/>
      <c r="G294" s="59"/>
      <c r="I294" s="160"/>
      <c r="J294" s="59"/>
      <c r="K294" s="59"/>
      <c r="M294" s="160"/>
      <c r="N294" s="59"/>
      <c r="O294" s="59"/>
      <c r="Q294" s="160"/>
      <c r="R294" s="59"/>
      <c r="S294" s="59"/>
      <c r="U294" s="160"/>
      <c r="V294" s="59"/>
      <c r="W294" s="59"/>
      <c r="Y294" s="160"/>
      <c r="Z294" s="59"/>
      <c r="AA294" s="59"/>
      <c r="AC294" s="160"/>
      <c r="AD294" s="59"/>
      <c r="AE294" s="59"/>
      <c r="AG294" s="160"/>
      <c r="AH294" s="59"/>
      <c r="AI294" s="59"/>
      <c r="AK294" s="160"/>
      <c r="AL294" s="59"/>
      <c r="AM294" s="59"/>
      <c r="AO294" s="160"/>
      <c r="AP294" s="59"/>
      <c r="AQ294" s="59"/>
    </row>
    <row r="295" spans="1:43" x14ac:dyDescent="0.25">
      <c r="A295" s="162"/>
      <c r="B295" s="59"/>
      <c r="C295" s="59">
        <f>'احمد شوقي'!$AZ$75</f>
        <v>0</v>
      </c>
      <c r="E295" s="162"/>
      <c r="F295" s="59"/>
      <c r="G295" s="59">
        <f>'محمد ابراهيم'!$AZ$75</f>
        <v>0</v>
      </c>
      <c r="I295" s="162"/>
      <c r="J295" s="59"/>
      <c r="K295" s="59">
        <f>'مصطفي عبدالفتاح'!$AZ$75</f>
        <v>0</v>
      </c>
      <c r="M295" s="162"/>
      <c r="N295" s="59"/>
      <c r="O295" s="59">
        <f>'رامي حواس'!$AZ$75</f>
        <v>0</v>
      </c>
      <c r="Q295" s="162"/>
      <c r="R295" s="59"/>
      <c r="S295" s="59">
        <f>'محمد نبيه'!$AZ$75</f>
        <v>0</v>
      </c>
      <c r="U295" s="162"/>
      <c r="V295" s="59"/>
      <c r="W295" s="59">
        <f>'تامر غالي'!$AZ$75</f>
        <v>0</v>
      </c>
      <c r="Y295" s="162"/>
      <c r="Z295" s="59"/>
      <c r="AA295" s="59">
        <f>اسلام!$AZ$75</f>
        <v>0</v>
      </c>
      <c r="AC295" s="162"/>
      <c r="AD295" s="59"/>
      <c r="AE295" s="59">
        <f>زهران!$AZ$75</f>
        <v>0</v>
      </c>
      <c r="AG295" s="162"/>
      <c r="AH295" s="59"/>
      <c r="AI295" s="59">
        <f>'مندوب 2'!$AZ$75</f>
        <v>0</v>
      </c>
      <c r="AK295" s="162"/>
      <c r="AL295" s="59"/>
      <c r="AM295" s="59">
        <f>'محمد التيه'!$AZ$75</f>
        <v>0</v>
      </c>
      <c r="AO295" s="162"/>
      <c r="AP295" s="59"/>
      <c r="AQ295" s="59">
        <f>الشركة!$AZ$75</f>
        <v>0</v>
      </c>
    </row>
    <row r="296" spans="1:43" ht="15.75" thickBot="1" x14ac:dyDescent="0.3">
      <c r="A296" s="163"/>
      <c r="B296" s="164"/>
      <c r="C296" s="165"/>
      <c r="E296" s="163"/>
      <c r="F296" s="164"/>
      <c r="G296" s="165"/>
      <c r="I296" s="163"/>
      <c r="J296" s="164"/>
      <c r="K296" s="165"/>
      <c r="M296" s="163"/>
      <c r="N296" s="164"/>
      <c r="O296" s="165"/>
      <c r="Q296" s="163"/>
      <c r="R296" s="164"/>
      <c r="S296" s="165"/>
      <c r="U296" s="163"/>
      <c r="V296" s="164"/>
      <c r="W296" s="165"/>
      <c r="Y296" s="163"/>
      <c r="Z296" s="164"/>
      <c r="AA296" s="165"/>
      <c r="AC296" s="163"/>
      <c r="AD296" s="164"/>
      <c r="AE296" s="165"/>
      <c r="AG296" s="163"/>
      <c r="AH296" s="164"/>
      <c r="AI296" s="165"/>
      <c r="AK296" s="163"/>
      <c r="AL296" s="164"/>
      <c r="AM296" s="165"/>
      <c r="AO296" s="163"/>
      <c r="AP296" s="164"/>
      <c r="AQ296" s="165"/>
    </row>
    <row r="297" spans="1:43" ht="15.75" thickBot="1" x14ac:dyDescent="0.3">
      <c r="A297" s="156" t="s">
        <v>85</v>
      </c>
      <c r="B297" s="157"/>
      <c r="C297" s="158"/>
      <c r="E297" s="156" t="s">
        <v>85</v>
      </c>
      <c r="F297" s="157"/>
      <c r="G297" s="158"/>
      <c r="I297" s="156" t="s">
        <v>85</v>
      </c>
      <c r="J297" s="157"/>
      <c r="K297" s="158"/>
      <c r="M297" s="156" t="s">
        <v>85</v>
      </c>
      <c r="N297" s="157"/>
      <c r="O297" s="158"/>
      <c r="Q297" s="156" t="s">
        <v>85</v>
      </c>
      <c r="R297" s="157"/>
      <c r="S297" s="158"/>
      <c r="U297" s="156" t="s">
        <v>85</v>
      </c>
      <c r="V297" s="157"/>
      <c r="W297" s="158"/>
      <c r="Y297" s="156" t="s">
        <v>85</v>
      </c>
      <c r="Z297" s="157"/>
      <c r="AA297" s="158"/>
      <c r="AC297" s="156" t="s">
        <v>85</v>
      </c>
      <c r="AD297" s="157"/>
      <c r="AE297" s="158"/>
      <c r="AG297" s="156" t="s">
        <v>85</v>
      </c>
      <c r="AH297" s="157"/>
      <c r="AI297" s="158"/>
      <c r="AK297" s="156" t="s">
        <v>85</v>
      </c>
      <c r="AL297" s="157"/>
      <c r="AM297" s="158"/>
      <c r="AO297" s="156" t="s">
        <v>85</v>
      </c>
      <c r="AP297" s="157"/>
      <c r="AQ297" s="158"/>
    </row>
    <row r="298" spans="1:43" ht="15.75" thickBot="1" x14ac:dyDescent="0.3">
      <c r="A298" s="166" t="s">
        <v>63</v>
      </c>
      <c r="B298" s="32">
        <f>'احمد شوقي'!$BA$75</f>
        <v>0</v>
      </c>
      <c r="C298" s="32">
        <f>'احمد شوقي'!$BB$75</f>
        <v>0</v>
      </c>
      <c r="E298" s="166" t="s">
        <v>63</v>
      </c>
      <c r="F298" s="32">
        <f>'محمد ابراهيم'!$BA$75</f>
        <v>0</v>
      </c>
      <c r="G298" s="32">
        <f>'محمد ابراهيم'!$BB$75</f>
        <v>0</v>
      </c>
      <c r="I298" s="166" t="s">
        <v>63</v>
      </c>
      <c r="J298" s="32">
        <f>'مصطفي عبدالفتاح'!$BA$75</f>
        <v>0</v>
      </c>
      <c r="K298" s="32">
        <f>'مصطفي عبدالفتاح'!$BB$75</f>
        <v>0</v>
      </c>
      <c r="M298" s="166" t="s">
        <v>63</v>
      </c>
      <c r="N298" s="32">
        <f>'رامي حواس'!$BA$75</f>
        <v>0</v>
      </c>
      <c r="O298" s="32">
        <f>'رامي حواس'!$BB$75</f>
        <v>0</v>
      </c>
      <c r="Q298" s="166" t="s">
        <v>63</v>
      </c>
      <c r="R298" s="32">
        <f>'محمد نبيه'!$BA$75</f>
        <v>0</v>
      </c>
      <c r="S298" s="32">
        <f>'محمد نبيه'!$BB$75</f>
        <v>0</v>
      </c>
      <c r="U298" s="166" t="s">
        <v>63</v>
      </c>
      <c r="V298" s="32">
        <f>'تامر غالي'!$BA$75</f>
        <v>0</v>
      </c>
      <c r="W298" s="32">
        <f>'تامر غالي'!$BB$75</f>
        <v>0</v>
      </c>
      <c r="Y298" s="166" t="s">
        <v>63</v>
      </c>
      <c r="Z298" s="32">
        <f>اسلام!$BA$75</f>
        <v>0</v>
      </c>
      <c r="AA298" s="32">
        <f>اسلام!$BB$75</f>
        <v>0</v>
      </c>
      <c r="AC298" s="166" t="s">
        <v>63</v>
      </c>
      <c r="AD298" s="32">
        <f>زهران!$BA$75</f>
        <v>0</v>
      </c>
      <c r="AE298" s="32">
        <f>زهران!$BB$75</f>
        <v>0</v>
      </c>
      <c r="AG298" s="166" t="s">
        <v>63</v>
      </c>
      <c r="AH298" s="32">
        <f>'مندوب 2'!$BA$75</f>
        <v>0</v>
      </c>
      <c r="AI298" s="32">
        <f>'مندوب 2'!$BB$75</f>
        <v>0</v>
      </c>
      <c r="AK298" s="166" t="s">
        <v>63</v>
      </c>
      <c r="AL298" s="32">
        <f>'محمد التيه'!$BA$75</f>
        <v>0</v>
      </c>
      <c r="AM298" s="32">
        <f>'محمد التيه'!$BB$75</f>
        <v>0</v>
      </c>
      <c r="AO298" s="166" t="s">
        <v>63</v>
      </c>
      <c r="AP298" s="32">
        <f>الشركة!$BA$75</f>
        <v>0</v>
      </c>
      <c r="AQ298" s="32">
        <f>الشركة!$BB$75</f>
        <v>0</v>
      </c>
    </row>
    <row r="299" spans="1:43" ht="15.75" thickBot="1" x14ac:dyDescent="0.3">
      <c r="A299" s="167"/>
      <c r="B299" s="32">
        <f>((C298*16)+B298)</f>
        <v>0</v>
      </c>
      <c r="C299" s="32"/>
      <c r="E299" s="167"/>
      <c r="F299" s="32">
        <f>((G298*16)+F298)</f>
        <v>0</v>
      </c>
      <c r="G299" s="32"/>
      <c r="I299" s="167"/>
      <c r="J299" s="32">
        <f>((K298*16)+J298)</f>
        <v>0</v>
      </c>
      <c r="K299" s="32"/>
      <c r="M299" s="167"/>
      <c r="N299" s="32">
        <f>((O298*16)+N298)</f>
        <v>0</v>
      </c>
      <c r="O299" s="32"/>
      <c r="Q299" s="167"/>
      <c r="R299" s="32">
        <f>((S298*16)+R298)</f>
        <v>0</v>
      </c>
      <c r="S299" s="32"/>
      <c r="U299" s="167"/>
      <c r="V299" s="32">
        <f>((W298*16)+V298)</f>
        <v>0</v>
      </c>
      <c r="W299" s="32"/>
      <c r="Y299" s="167"/>
      <c r="Z299" s="32">
        <f>((AA298*16)+Z298)</f>
        <v>0</v>
      </c>
      <c r="AA299" s="32"/>
      <c r="AC299" s="167"/>
      <c r="AD299" s="32">
        <f>((AE298*16)+AD298)</f>
        <v>0</v>
      </c>
      <c r="AE299" s="32"/>
      <c r="AG299" s="167"/>
      <c r="AH299" s="32">
        <f>((AI298*16)+AH298)</f>
        <v>0</v>
      </c>
      <c r="AI299" s="32"/>
      <c r="AK299" s="167"/>
      <c r="AL299" s="32">
        <f>((AM298*16)+AL298)</f>
        <v>0</v>
      </c>
      <c r="AM299" s="32"/>
      <c r="AO299" s="167"/>
      <c r="AP299" s="32">
        <f>((AQ298*16)+AP298)</f>
        <v>0</v>
      </c>
      <c r="AQ299" s="32"/>
    </row>
    <row r="300" spans="1:43" ht="15.75" thickBot="1" x14ac:dyDescent="0.3">
      <c r="A300" s="168"/>
      <c r="B300" s="32">
        <f>MOD(B299,16)</f>
        <v>0</v>
      </c>
      <c r="C300" s="32">
        <f>((B299-B300)/16)</f>
        <v>0</v>
      </c>
      <c r="E300" s="168"/>
      <c r="F300" s="32">
        <f>MOD(F299,16)</f>
        <v>0</v>
      </c>
      <c r="G300" s="32">
        <f>((F299-F300)/16)</f>
        <v>0</v>
      </c>
      <c r="I300" s="168"/>
      <c r="J300" s="32">
        <f>MOD(J299,16)</f>
        <v>0</v>
      </c>
      <c r="K300" s="32">
        <f>((J299-J300)/16)</f>
        <v>0</v>
      </c>
      <c r="M300" s="168"/>
      <c r="N300" s="32">
        <f>MOD(N299,16)</f>
        <v>0</v>
      </c>
      <c r="O300" s="32">
        <f>((N299-N300)/16)</f>
        <v>0</v>
      </c>
      <c r="Q300" s="168"/>
      <c r="R300" s="32">
        <f>MOD(R299,16)</f>
        <v>0</v>
      </c>
      <c r="S300" s="32">
        <f>((R299-R300)/16)</f>
        <v>0</v>
      </c>
      <c r="U300" s="168"/>
      <c r="V300" s="32">
        <f>MOD(V299,16)</f>
        <v>0</v>
      </c>
      <c r="W300" s="32">
        <f>((V299-V300)/16)</f>
        <v>0</v>
      </c>
      <c r="Y300" s="168"/>
      <c r="Z300" s="32">
        <f>MOD(Z299,16)</f>
        <v>0</v>
      </c>
      <c r="AA300" s="32">
        <f>((Z299-Z300)/16)</f>
        <v>0</v>
      </c>
      <c r="AC300" s="168"/>
      <c r="AD300" s="32">
        <f>MOD(AD299,16)</f>
        <v>0</v>
      </c>
      <c r="AE300" s="32">
        <f>((AD299-AD300)/16)</f>
        <v>0</v>
      </c>
      <c r="AG300" s="168"/>
      <c r="AH300" s="32">
        <f>MOD(AH299,16)</f>
        <v>0</v>
      </c>
      <c r="AI300" s="32">
        <f>((AH299-AH300)/16)</f>
        <v>0</v>
      </c>
      <c r="AK300" s="168"/>
      <c r="AL300" s="32">
        <f>MOD(AL299,16)</f>
        <v>0</v>
      </c>
      <c r="AM300" s="32">
        <f>((AL299-AL300)/16)</f>
        <v>0</v>
      </c>
      <c r="AO300" s="168"/>
      <c r="AP300" s="32">
        <f>MOD(AP299,16)</f>
        <v>0</v>
      </c>
      <c r="AQ300" s="32">
        <f>((AP299-AP300)/16)</f>
        <v>0</v>
      </c>
    </row>
    <row r="301" spans="1:43" ht="15.75" thickBot="1" x14ac:dyDescent="0.3">
      <c r="A301" s="58"/>
      <c r="B301" s="60"/>
      <c r="C301" s="61"/>
      <c r="E301" s="58"/>
      <c r="F301" s="60"/>
      <c r="G301" s="61"/>
      <c r="I301" s="58"/>
      <c r="J301" s="60"/>
      <c r="K301" s="61"/>
      <c r="M301" s="58"/>
      <c r="N301" s="60"/>
      <c r="O301" s="61"/>
      <c r="Q301" s="58"/>
      <c r="R301" s="60"/>
      <c r="S301" s="61"/>
      <c r="U301" s="58"/>
      <c r="V301" s="60"/>
      <c r="W301" s="61"/>
      <c r="Y301" s="58"/>
      <c r="Z301" s="60"/>
      <c r="AA301" s="61"/>
      <c r="AC301" s="58"/>
      <c r="AD301" s="60"/>
      <c r="AE301" s="61"/>
      <c r="AG301" s="58"/>
      <c r="AH301" s="60"/>
      <c r="AI301" s="61"/>
      <c r="AK301" s="58"/>
      <c r="AL301" s="60"/>
      <c r="AM301" s="61"/>
      <c r="AO301" s="58"/>
      <c r="AP301" s="60"/>
      <c r="AQ301" s="61"/>
    </row>
    <row r="302" spans="1:43" ht="15.75" thickBot="1" x14ac:dyDescent="0.3">
      <c r="A302" s="166" t="s">
        <v>64</v>
      </c>
      <c r="B302" s="32">
        <f>'احمد شوقي'!$BC$75</f>
        <v>0</v>
      </c>
      <c r="C302" s="32">
        <f>'احمد شوقي'!$BD$75</f>
        <v>0</v>
      </c>
      <c r="E302" s="166" t="s">
        <v>64</v>
      </c>
      <c r="F302" s="32">
        <f>'محمد ابراهيم'!$BC$75</f>
        <v>0</v>
      </c>
      <c r="G302" s="32">
        <f>'محمد ابراهيم'!$BD$75</f>
        <v>0</v>
      </c>
      <c r="I302" s="166" t="s">
        <v>64</v>
      </c>
      <c r="J302" s="32">
        <f>'مصطفي عبدالفتاح'!$BC$75</f>
        <v>0</v>
      </c>
      <c r="K302" s="32">
        <f>'مصطفي عبدالفتاح'!$BD$75</f>
        <v>0</v>
      </c>
      <c r="M302" s="166" t="s">
        <v>64</v>
      </c>
      <c r="N302" s="32">
        <f>'رامي حواس'!$BC$75</f>
        <v>0</v>
      </c>
      <c r="O302" s="32">
        <f>'رامي حواس'!$BD$75</f>
        <v>0</v>
      </c>
      <c r="Q302" s="166" t="s">
        <v>64</v>
      </c>
      <c r="R302" s="32">
        <f>'محمد نبيه'!$BC$75</f>
        <v>0</v>
      </c>
      <c r="S302" s="32">
        <f>'محمد نبيه'!$BD$75</f>
        <v>0</v>
      </c>
      <c r="U302" s="166" t="s">
        <v>64</v>
      </c>
      <c r="V302" s="32">
        <f>'تامر غالي'!$BC$75</f>
        <v>0</v>
      </c>
      <c r="W302" s="32">
        <f>'تامر غالي'!$BD$75</f>
        <v>0</v>
      </c>
      <c r="Y302" s="166" t="s">
        <v>64</v>
      </c>
      <c r="Z302" s="32">
        <f>اسلام!$BC$75</f>
        <v>0</v>
      </c>
      <c r="AA302" s="32">
        <f>اسلام!$BD$75</f>
        <v>0</v>
      </c>
      <c r="AC302" s="166" t="s">
        <v>64</v>
      </c>
      <c r="AD302" s="32">
        <f>زهران!$BC$75</f>
        <v>0</v>
      </c>
      <c r="AE302" s="32">
        <f>زهران!$BD$75</f>
        <v>0</v>
      </c>
      <c r="AG302" s="166" t="s">
        <v>64</v>
      </c>
      <c r="AH302" s="32">
        <f>'مندوب 2'!$BC$75</f>
        <v>0</v>
      </c>
      <c r="AI302" s="32">
        <f>'مندوب 2'!$BD$75</f>
        <v>0</v>
      </c>
      <c r="AK302" s="166" t="s">
        <v>64</v>
      </c>
      <c r="AL302" s="32">
        <f>'محمد التيه'!$BC$75</f>
        <v>0</v>
      </c>
      <c r="AM302" s="32">
        <f>'محمد التيه'!$BD$75</f>
        <v>0</v>
      </c>
      <c r="AO302" s="166" t="s">
        <v>64</v>
      </c>
      <c r="AP302" s="32">
        <f>الشركة!$BC$75</f>
        <v>0</v>
      </c>
      <c r="AQ302" s="32">
        <f>الشركة!$BD$75</f>
        <v>0</v>
      </c>
    </row>
    <row r="303" spans="1:43" ht="15.75" thickBot="1" x14ac:dyDescent="0.3">
      <c r="A303" s="167"/>
      <c r="B303" s="32">
        <f>((C302*12)+B302)</f>
        <v>0</v>
      </c>
      <c r="C303" s="32"/>
      <c r="E303" s="167"/>
      <c r="F303" s="32">
        <f>((G302*12)+F302)</f>
        <v>0</v>
      </c>
      <c r="G303" s="32"/>
      <c r="I303" s="167"/>
      <c r="J303" s="32">
        <f>((K302*12)+J302)</f>
        <v>0</v>
      </c>
      <c r="K303" s="32"/>
      <c r="M303" s="167"/>
      <c r="N303" s="32">
        <f>((O302*12)+N302)</f>
        <v>0</v>
      </c>
      <c r="O303" s="32"/>
      <c r="Q303" s="167"/>
      <c r="R303" s="32">
        <f>((S302*12)+R302)</f>
        <v>0</v>
      </c>
      <c r="S303" s="32"/>
      <c r="U303" s="167"/>
      <c r="V303" s="32">
        <f>((W302*12)+V302)</f>
        <v>0</v>
      </c>
      <c r="W303" s="32"/>
      <c r="Y303" s="167"/>
      <c r="Z303" s="32">
        <f>((AA302*12)+Z302)</f>
        <v>0</v>
      </c>
      <c r="AA303" s="32"/>
      <c r="AC303" s="167"/>
      <c r="AD303" s="32">
        <f>((AE302*12)+AD302)</f>
        <v>0</v>
      </c>
      <c r="AE303" s="32"/>
      <c r="AG303" s="167"/>
      <c r="AH303" s="32">
        <f>((AI302*12)+AH302)</f>
        <v>0</v>
      </c>
      <c r="AI303" s="32"/>
      <c r="AK303" s="167"/>
      <c r="AL303" s="32">
        <f>((AM302*12)+AL302)</f>
        <v>0</v>
      </c>
      <c r="AM303" s="32"/>
      <c r="AO303" s="167"/>
      <c r="AP303" s="32">
        <f>((AQ302*12)+AP302)</f>
        <v>0</v>
      </c>
      <c r="AQ303" s="32"/>
    </row>
    <row r="304" spans="1:43" ht="15.75" thickBot="1" x14ac:dyDescent="0.3">
      <c r="A304" s="168"/>
      <c r="B304" s="32">
        <f>MOD(B303,12)</f>
        <v>0</v>
      </c>
      <c r="C304" s="32">
        <f>((B303-B304)/12)</f>
        <v>0</v>
      </c>
      <c r="E304" s="168"/>
      <c r="F304" s="32">
        <f>MOD(F303,12)</f>
        <v>0</v>
      </c>
      <c r="G304" s="32">
        <f>((F303-F304)/12)</f>
        <v>0</v>
      </c>
      <c r="I304" s="168"/>
      <c r="J304" s="32">
        <f>MOD(J303,12)</f>
        <v>0</v>
      </c>
      <c r="K304" s="32">
        <f>((J303-J304)/12)</f>
        <v>0</v>
      </c>
      <c r="M304" s="168"/>
      <c r="N304" s="32">
        <f>MOD(N303,12)</f>
        <v>0</v>
      </c>
      <c r="O304" s="32">
        <f>((N303-N304)/12)</f>
        <v>0</v>
      </c>
      <c r="Q304" s="168"/>
      <c r="R304" s="32">
        <f>MOD(R303,12)</f>
        <v>0</v>
      </c>
      <c r="S304" s="32">
        <f>((R303-R304)/12)</f>
        <v>0</v>
      </c>
      <c r="U304" s="168"/>
      <c r="V304" s="32">
        <f>MOD(V303,12)</f>
        <v>0</v>
      </c>
      <c r="W304" s="32">
        <f>((V303-V304)/12)</f>
        <v>0</v>
      </c>
      <c r="Y304" s="168"/>
      <c r="Z304" s="32">
        <f>MOD(Z303,12)</f>
        <v>0</v>
      </c>
      <c r="AA304" s="32">
        <f>((Z303-Z304)/12)</f>
        <v>0</v>
      </c>
      <c r="AC304" s="168"/>
      <c r="AD304" s="32">
        <f>MOD(AD303,12)</f>
        <v>0</v>
      </c>
      <c r="AE304" s="32">
        <f>((AD303-AD304)/12)</f>
        <v>0</v>
      </c>
      <c r="AG304" s="168"/>
      <c r="AH304" s="32">
        <f>MOD(AH303,12)</f>
        <v>0</v>
      </c>
      <c r="AI304" s="32">
        <f>((AH303-AH304)/12)</f>
        <v>0</v>
      </c>
      <c r="AK304" s="168"/>
      <c r="AL304" s="32">
        <f>MOD(AL303,12)</f>
        <v>0</v>
      </c>
      <c r="AM304" s="32">
        <f>((AL303-AL304)/12)</f>
        <v>0</v>
      </c>
      <c r="AO304" s="168"/>
      <c r="AP304" s="32">
        <f>MOD(AP303,12)</f>
        <v>0</v>
      </c>
      <c r="AQ304" s="32">
        <f>((AP303-AP304)/12)</f>
        <v>0</v>
      </c>
    </row>
    <row r="305" spans="1:43" ht="15.75" thickBot="1" x14ac:dyDescent="0.3">
      <c r="A305" s="58"/>
      <c r="B305" s="60"/>
      <c r="C305" s="61"/>
      <c r="E305" s="58"/>
      <c r="F305" s="60"/>
      <c r="G305" s="61"/>
      <c r="I305" s="58"/>
      <c r="J305" s="60"/>
      <c r="K305" s="61"/>
      <c r="M305" s="58"/>
      <c r="N305" s="60"/>
      <c r="O305" s="61"/>
      <c r="Q305" s="58"/>
      <c r="R305" s="60"/>
      <c r="S305" s="61"/>
      <c r="U305" s="58"/>
      <c r="V305" s="60"/>
      <c r="W305" s="61"/>
      <c r="Y305" s="58"/>
      <c r="Z305" s="60"/>
      <c r="AA305" s="61"/>
      <c r="AC305" s="58"/>
      <c r="AD305" s="60"/>
      <c r="AE305" s="61"/>
      <c r="AG305" s="58"/>
      <c r="AH305" s="60"/>
      <c r="AI305" s="61"/>
      <c r="AK305" s="58"/>
      <c r="AL305" s="60"/>
      <c r="AM305" s="61"/>
      <c r="AO305" s="58"/>
      <c r="AP305" s="60"/>
      <c r="AQ305" s="61"/>
    </row>
    <row r="306" spans="1:43" ht="15.75" thickBot="1" x14ac:dyDescent="0.3">
      <c r="A306" s="166" t="s">
        <v>65</v>
      </c>
      <c r="B306" s="32">
        <f>'احمد شوقي'!$BE$75</f>
        <v>0</v>
      </c>
      <c r="C306" s="32">
        <f>'احمد شوقي'!$BF$75</f>
        <v>0</v>
      </c>
      <c r="E306" s="166" t="s">
        <v>65</v>
      </c>
      <c r="F306" s="32">
        <f>'محمد ابراهيم'!$BE$75</f>
        <v>0</v>
      </c>
      <c r="G306" s="32">
        <f>'محمد ابراهيم'!$BF$75</f>
        <v>0</v>
      </c>
      <c r="I306" s="166" t="s">
        <v>65</v>
      </c>
      <c r="J306" s="32">
        <f>'مصطفي عبدالفتاح'!$BE$75</f>
        <v>0</v>
      </c>
      <c r="K306" s="32">
        <f>'مصطفي عبدالفتاح'!$BF$75</f>
        <v>0</v>
      </c>
      <c r="M306" s="166" t="s">
        <v>65</v>
      </c>
      <c r="N306" s="32">
        <f>'رامي حواس'!$BE$75</f>
        <v>0</v>
      </c>
      <c r="O306" s="32">
        <f>'رامي حواس'!$BF$75</f>
        <v>0</v>
      </c>
      <c r="Q306" s="166" t="s">
        <v>65</v>
      </c>
      <c r="R306" s="32">
        <f>'محمد نبيه'!$BE$75</f>
        <v>0</v>
      </c>
      <c r="S306" s="32">
        <f>'محمد نبيه'!$BF$75</f>
        <v>0</v>
      </c>
      <c r="U306" s="166" t="s">
        <v>65</v>
      </c>
      <c r="V306" s="32">
        <f>'تامر غالي'!$BE$75</f>
        <v>0</v>
      </c>
      <c r="W306" s="32">
        <f>'تامر غالي'!$BF$75</f>
        <v>0</v>
      </c>
      <c r="Y306" s="166" t="s">
        <v>65</v>
      </c>
      <c r="Z306" s="32">
        <f>اسلام!$BE$75</f>
        <v>0</v>
      </c>
      <c r="AA306" s="32">
        <f>اسلام!$BF$75</f>
        <v>0</v>
      </c>
      <c r="AC306" s="166" t="s">
        <v>65</v>
      </c>
      <c r="AD306" s="32">
        <f>زهران!$BE$75</f>
        <v>0</v>
      </c>
      <c r="AE306" s="32">
        <f>زهران!$BF$75</f>
        <v>0</v>
      </c>
      <c r="AG306" s="166" t="s">
        <v>65</v>
      </c>
      <c r="AH306" s="32">
        <f>'مندوب 2'!$BE$75</f>
        <v>0</v>
      </c>
      <c r="AI306" s="32">
        <f>'مندوب 2'!$BF$75</f>
        <v>0</v>
      </c>
      <c r="AK306" s="166" t="s">
        <v>65</v>
      </c>
      <c r="AL306" s="32">
        <f>'محمد التيه'!$BE$75</f>
        <v>0</v>
      </c>
      <c r="AM306" s="32">
        <f>'محمد التيه'!$BF$75</f>
        <v>0</v>
      </c>
      <c r="AO306" s="166" t="s">
        <v>65</v>
      </c>
      <c r="AP306" s="32">
        <f>الشركة!$BE$75</f>
        <v>0</v>
      </c>
      <c r="AQ306" s="32">
        <f>الشركة!$BF$75</f>
        <v>0</v>
      </c>
    </row>
    <row r="307" spans="1:43" ht="15.75" thickBot="1" x14ac:dyDescent="0.3">
      <c r="A307" s="167"/>
      <c r="B307" s="32">
        <f>((C306*4)+B306)</f>
        <v>0</v>
      </c>
      <c r="C307" s="32"/>
      <c r="E307" s="167"/>
      <c r="F307" s="32">
        <f>((G306*4)+F306)</f>
        <v>0</v>
      </c>
      <c r="G307" s="32"/>
      <c r="I307" s="167"/>
      <c r="J307" s="32">
        <f>((K306*4)+J306)</f>
        <v>0</v>
      </c>
      <c r="K307" s="32"/>
      <c r="M307" s="167"/>
      <c r="N307" s="32">
        <f>((O306*4)+N306)</f>
        <v>0</v>
      </c>
      <c r="O307" s="32"/>
      <c r="Q307" s="167"/>
      <c r="R307" s="32">
        <f>((S306*4)+R306)</f>
        <v>0</v>
      </c>
      <c r="S307" s="32"/>
      <c r="U307" s="167"/>
      <c r="V307" s="32">
        <f>((W306*4)+V306)</f>
        <v>0</v>
      </c>
      <c r="W307" s="32"/>
      <c r="Y307" s="167"/>
      <c r="Z307" s="32">
        <f>((AA306*4)+Z306)</f>
        <v>0</v>
      </c>
      <c r="AA307" s="32"/>
      <c r="AC307" s="167"/>
      <c r="AD307" s="32">
        <f>((AE306*4)+AD306)</f>
        <v>0</v>
      </c>
      <c r="AE307" s="32"/>
      <c r="AG307" s="167"/>
      <c r="AH307" s="32">
        <f>((AI306*4)+AH306)</f>
        <v>0</v>
      </c>
      <c r="AI307" s="32"/>
      <c r="AK307" s="167"/>
      <c r="AL307" s="32">
        <f>((AM306*4)+AL306)</f>
        <v>0</v>
      </c>
      <c r="AM307" s="32"/>
      <c r="AO307" s="167"/>
      <c r="AP307" s="32">
        <f>((AQ306*4)+AP306)</f>
        <v>0</v>
      </c>
      <c r="AQ307" s="32"/>
    </row>
    <row r="308" spans="1:43" ht="15.75" thickBot="1" x14ac:dyDescent="0.3">
      <c r="A308" s="168"/>
      <c r="B308" s="32">
        <f>MOD(B307,4)</f>
        <v>0</v>
      </c>
      <c r="C308" s="32">
        <f>((B307-B308)/4)</f>
        <v>0</v>
      </c>
      <c r="E308" s="168"/>
      <c r="F308" s="32">
        <f>MOD(F307,4)</f>
        <v>0</v>
      </c>
      <c r="G308" s="32">
        <f>((F307-F308)/4)</f>
        <v>0</v>
      </c>
      <c r="I308" s="168"/>
      <c r="J308" s="32">
        <f>MOD(J307,4)</f>
        <v>0</v>
      </c>
      <c r="K308" s="32">
        <f>((J307-J308)/4)</f>
        <v>0</v>
      </c>
      <c r="M308" s="168"/>
      <c r="N308" s="32">
        <f>MOD(N307,4)</f>
        <v>0</v>
      </c>
      <c r="O308" s="32">
        <f>((N307-N308)/4)</f>
        <v>0</v>
      </c>
      <c r="Q308" s="168"/>
      <c r="R308" s="32">
        <f>MOD(R307,4)</f>
        <v>0</v>
      </c>
      <c r="S308" s="32">
        <f>((R307-R308)/4)</f>
        <v>0</v>
      </c>
      <c r="U308" s="168"/>
      <c r="V308" s="32">
        <f>MOD(V307,4)</f>
        <v>0</v>
      </c>
      <c r="W308" s="32">
        <f>((V307-V308)/4)</f>
        <v>0</v>
      </c>
      <c r="Y308" s="168"/>
      <c r="Z308" s="32">
        <f>MOD(Z307,4)</f>
        <v>0</v>
      </c>
      <c r="AA308" s="32">
        <f>((Z307-Z308)/4)</f>
        <v>0</v>
      </c>
      <c r="AC308" s="168"/>
      <c r="AD308" s="32">
        <f>MOD(AD307,4)</f>
        <v>0</v>
      </c>
      <c r="AE308" s="32">
        <f>((AD307-AD308)/4)</f>
        <v>0</v>
      </c>
      <c r="AG308" s="168"/>
      <c r="AH308" s="32">
        <f>MOD(AH307,4)</f>
        <v>0</v>
      </c>
      <c r="AI308" s="32">
        <f>((AH307-AH308)/4)</f>
        <v>0</v>
      </c>
      <c r="AK308" s="168"/>
      <c r="AL308" s="32">
        <f>MOD(AL307,4)</f>
        <v>0</v>
      </c>
      <c r="AM308" s="32">
        <f>((AL307-AL308)/4)</f>
        <v>0</v>
      </c>
      <c r="AO308" s="168"/>
      <c r="AP308" s="32">
        <f>MOD(AP307,4)</f>
        <v>0</v>
      </c>
      <c r="AQ308" s="32">
        <f>((AP307-AP308)/4)</f>
        <v>0</v>
      </c>
    </row>
    <row r="309" spans="1:43" ht="15.75" thickBot="1" x14ac:dyDescent="0.3">
      <c r="A309" s="169" t="s">
        <v>86</v>
      </c>
      <c r="B309" s="170"/>
      <c r="C309" s="171"/>
      <c r="E309" s="169" t="s">
        <v>86</v>
      </c>
      <c r="F309" s="170"/>
      <c r="G309" s="171"/>
      <c r="I309" s="169" t="s">
        <v>86</v>
      </c>
      <c r="J309" s="170"/>
      <c r="K309" s="171"/>
      <c r="M309" s="169" t="s">
        <v>86</v>
      </c>
      <c r="N309" s="170"/>
      <c r="O309" s="171"/>
      <c r="Q309" s="169" t="s">
        <v>86</v>
      </c>
      <c r="R309" s="170"/>
      <c r="S309" s="171"/>
      <c r="U309" s="169" t="s">
        <v>86</v>
      </c>
      <c r="V309" s="170"/>
      <c r="W309" s="171"/>
      <c r="Y309" s="169" t="s">
        <v>86</v>
      </c>
      <c r="Z309" s="170"/>
      <c r="AA309" s="171"/>
      <c r="AC309" s="169" t="s">
        <v>86</v>
      </c>
      <c r="AD309" s="170"/>
      <c r="AE309" s="171"/>
      <c r="AG309" s="169" t="s">
        <v>86</v>
      </c>
      <c r="AH309" s="170"/>
      <c r="AI309" s="171"/>
      <c r="AK309" s="169" t="s">
        <v>86</v>
      </c>
      <c r="AL309" s="170"/>
      <c r="AM309" s="171"/>
      <c r="AO309" s="169" t="s">
        <v>86</v>
      </c>
      <c r="AP309" s="170"/>
      <c r="AQ309" s="171"/>
    </row>
    <row r="310" spans="1:43" ht="15.75" thickBot="1" x14ac:dyDescent="0.3">
      <c r="A310" s="166" t="s">
        <v>67</v>
      </c>
      <c r="B310" s="32">
        <f>'احمد شوقي'!$BG$75</f>
        <v>0</v>
      </c>
      <c r="C310" s="32">
        <f>'احمد شوقي'!$BH$75</f>
        <v>0</v>
      </c>
      <c r="E310" s="166" t="s">
        <v>67</v>
      </c>
      <c r="F310" s="32">
        <f>'محمد ابراهيم'!$BG$75</f>
        <v>0</v>
      </c>
      <c r="G310" s="32">
        <f>'محمد ابراهيم'!$BH$75</f>
        <v>0</v>
      </c>
      <c r="I310" s="166" t="s">
        <v>67</v>
      </c>
      <c r="J310" s="32">
        <f>'مصطفي عبدالفتاح'!$BG$75</f>
        <v>0</v>
      </c>
      <c r="K310" s="32">
        <f>'مصطفي عبدالفتاح'!$BH$75</f>
        <v>0</v>
      </c>
      <c r="M310" s="166" t="s">
        <v>67</v>
      </c>
      <c r="N310" s="32">
        <f>'رامي حواس'!$BG$75</f>
        <v>0</v>
      </c>
      <c r="O310" s="32">
        <f>'رامي حواس'!$BH$75</f>
        <v>0</v>
      </c>
      <c r="Q310" s="166" t="s">
        <v>67</v>
      </c>
      <c r="R310" s="32">
        <f>'محمد نبيه'!$BG$75</f>
        <v>0</v>
      </c>
      <c r="S310" s="32">
        <f>'محمد نبيه'!$BH$75</f>
        <v>0</v>
      </c>
      <c r="U310" s="166" t="s">
        <v>67</v>
      </c>
      <c r="V310" s="32">
        <f>'تامر غالي'!$BG$75</f>
        <v>0</v>
      </c>
      <c r="W310" s="32">
        <f>'تامر غالي'!$BH$75</f>
        <v>0</v>
      </c>
      <c r="Y310" s="166" t="s">
        <v>67</v>
      </c>
      <c r="Z310" s="32">
        <f>اسلام!$BG$75</f>
        <v>0</v>
      </c>
      <c r="AA310" s="32">
        <f>اسلام!$BH$75</f>
        <v>0</v>
      </c>
      <c r="AC310" s="166" t="s">
        <v>67</v>
      </c>
      <c r="AD310" s="32">
        <f>زهران!$BG$75</f>
        <v>0</v>
      </c>
      <c r="AE310" s="32">
        <f>زهران!$BH$75</f>
        <v>0</v>
      </c>
      <c r="AG310" s="166" t="s">
        <v>67</v>
      </c>
      <c r="AH310" s="32">
        <f>'مندوب 2'!$BG$75</f>
        <v>0</v>
      </c>
      <c r="AI310" s="32">
        <f>'مندوب 2'!$BH$75</f>
        <v>0</v>
      </c>
      <c r="AK310" s="166" t="s">
        <v>67</v>
      </c>
      <c r="AL310" s="32">
        <f>'محمد التيه'!$BG$75</f>
        <v>0</v>
      </c>
      <c r="AM310" s="32">
        <f>'محمد التيه'!$BH$75</f>
        <v>0</v>
      </c>
      <c r="AO310" s="166" t="s">
        <v>67</v>
      </c>
      <c r="AP310" s="32">
        <f>الشركة!$BG$75</f>
        <v>0</v>
      </c>
      <c r="AQ310" s="32">
        <f>الشركة!$BH$75</f>
        <v>0</v>
      </c>
    </row>
    <row r="311" spans="1:43" ht="15.75" thickBot="1" x14ac:dyDescent="0.3">
      <c r="A311" s="167"/>
      <c r="B311" s="32">
        <f>((C310*20)+B310)</f>
        <v>0</v>
      </c>
      <c r="C311" s="32"/>
      <c r="E311" s="167"/>
      <c r="F311" s="32">
        <f>((G310*20)+F310)</f>
        <v>0</v>
      </c>
      <c r="G311" s="32"/>
      <c r="I311" s="167"/>
      <c r="J311" s="32">
        <f>((K310*20)+J310)</f>
        <v>0</v>
      </c>
      <c r="K311" s="32"/>
      <c r="M311" s="167"/>
      <c r="N311" s="32">
        <f>((O310*20)+N310)</f>
        <v>0</v>
      </c>
      <c r="O311" s="32"/>
      <c r="Q311" s="167"/>
      <c r="R311" s="32">
        <f>((S310*20)+R310)</f>
        <v>0</v>
      </c>
      <c r="S311" s="32"/>
      <c r="U311" s="167"/>
      <c r="V311" s="32">
        <f>((W310*20)+V310)</f>
        <v>0</v>
      </c>
      <c r="W311" s="32"/>
      <c r="Y311" s="167"/>
      <c r="Z311" s="32">
        <f>((AA310*20)+Z310)</f>
        <v>0</v>
      </c>
      <c r="AA311" s="32"/>
      <c r="AC311" s="167"/>
      <c r="AD311" s="32">
        <f>((AE310*20)+AD310)</f>
        <v>0</v>
      </c>
      <c r="AE311" s="32"/>
      <c r="AG311" s="167"/>
      <c r="AH311" s="32">
        <f>((AI310*20)+AH310)</f>
        <v>0</v>
      </c>
      <c r="AI311" s="32"/>
      <c r="AK311" s="167"/>
      <c r="AL311" s="32">
        <f>((AM310*20)+AL310)</f>
        <v>0</v>
      </c>
      <c r="AM311" s="32"/>
      <c r="AO311" s="167"/>
      <c r="AP311" s="32">
        <f>((AQ310*20)+AP310)</f>
        <v>0</v>
      </c>
      <c r="AQ311" s="32"/>
    </row>
    <row r="312" spans="1:43" ht="15.75" thickBot="1" x14ac:dyDescent="0.3">
      <c r="A312" s="168"/>
      <c r="B312" s="32">
        <f>MOD(B311,20)</f>
        <v>0</v>
      </c>
      <c r="C312" s="32">
        <f>((B311-B312)/20)</f>
        <v>0</v>
      </c>
      <c r="E312" s="168"/>
      <c r="F312" s="32">
        <f>MOD(F311,20)</f>
        <v>0</v>
      </c>
      <c r="G312" s="32">
        <f>((F311-F312)/20)</f>
        <v>0</v>
      </c>
      <c r="I312" s="168"/>
      <c r="J312" s="32">
        <f>MOD(J311,20)</f>
        <v>0</v>
      </c>
      <c r="K312" s="32">
        <f>((J311-J312)/20)</f>
        <v>0</v>
      </c>
      <c r="M312" s="168"/>
      <c r="N312" s="32">
        <f>MOD(N311,20)</f>
        <v>0</v>
      </c>
      <c r="O312" s="32">
        <f>((N311-N312)/20)</f>
        <v>0</v>
      </c>
      <c r="Q312" s="168"/>
      <c r="R312" s="32">
        <f>MOD(R311,20)</f>
        <v>0</v>
      </c>
      <c r="S312" s="32">
        <f>((R311-R312)/20)</f>
        <v>0</v>
      </c>
      <c r="U312" s="168"/>
      <c r="V312" s="32">
        <f>MOD(V311,20)</f>
        <v>0</v>
      </c>
      <c r="W312" s="32">
        <f>((V311-V312)/20)</f>
        <v>0</v>
      </c>
      <c r="Y312" s="168"/>
      <c r="Z312" s="32">
        <f>MOD(Z311,20)</f>
        <v>0</v>
      </c>
      <c r="AA312" s="32">
        <f>((Z311-Z312)/20)</f>
        <v>0</v>
      </c>
      <c r="AC312" s="168"/>
      <c r="AD312" s="32">
        <f>MOD(AD311,20)</f>
        <v>0</v>
      </c>
      <c r="AE312" s="32">
        <f>((AD311-AD312)/20)</f>
        <v>0</v>
      </c>
      <c r="AG312" s="168"/>
      <c r="AH312" s="32">
        <f>MOD(AH311,20)</f>
        <v>0</v>
      </c>
      <c r="AI312" s="32">
        <f>((AH311-AH312)/20)</f>
        <v>0</v>
      </c>
      <c r="AK312" s="168"/>
      <c r="AL312" s="32">
        <f>MOD(AL311,20)</f>
        <v>0</v>
      </c>
      <c r="AM312" s="32">
        <f>((AL311-AL312)/20)</f>
        <v>0</v>
      </c>
      <c r="AO312" s="168"/>
      <c r="AP312" s="32">
        <f>MOD(AP311,20)</f>
        <v>0</v>
      </c>
      <c r="AQ312" s="32">
        <f>((AP311-AP312)/20)</f>
        <v>0</v>
      </c>
    </row>
    <row r="313" spans="1:43" ht="15.75" thickBot="1" x14ac:dyDescent="0.3">
      <c r="A313" s="58"/>
      <c r="B313" s="60"/>
      <c r="C313" s="61"/>
      <c r="E313" s="58"/>
      <c r="F313" s="60"/>
      <c r="G313" s="61"/>
      <c r="I313" s="58"/>
      <c r="J313" s="60"/>
      <c r="K313" s="61"/>
      <c r="M313" s="58"/>
      <c r="N313" s="60"/>
      <c r="O313" s="61"/>
      <c r="Q313" s="58"/>
      <c r="R313" s="60"/>
      <c r="S313" s="61"/>
      <c r="U313" s="58"/>
      <c r="V313" s="60"/>
      <c r="W313" s="61"/>
      <c r="Y313" s="58"/>
      <c r="Z313" s="60"/>
      <c r="AA313" s="61"/>
      <c r="AC313" s="58"/>
      <c r="AD313" s="60"/>
      <c r="AE313" s="61"/>
      <c r="AG313" s="58"/>
      <c r="AH313" s="60"/>
      <c r="AI313" s="61"/>
      <c r="AK313" s="58"/>
      <c r="AL313" s="60"/>
      <c r="AM313" s="61"/>
      <c r="AO313" s="58"/>
      <c r="AP313" s="60"/>
      <c r="AQ313" s="61"/>
    </row>
    <row r="314" spans="1:43" ht="15.75" thickBot="1" x14ac:dyDescent="0.3">
      <c r="A314" s="166" t="s">
        <v>68</v>
      </c>
      <c r="B314" s="32">
        <f>'احمد شوقي'!$BI$75</f>
        <v>0</v>
      </c>
      <c r="C314" s="32">
        <f>'احمد شوقي'!$BJ$75</f>
        <v>0</v>
      </c>
      <c r="E314" s="166" t="s">
        <v>68</v>
      </c>
      <c r="F314" s="32">
        <f>'محمد ابراهيم'!$BI$75</f>
        <v>0</v>
      </c>
      <c r="G314" s="32">
        <f>'محمد ابراهيم'!$BJ$75</f>
        <v>0</v>
      </c>
      <c r="I314" s="166" t="s">
        <v>68</v>
      </c>
      <c r="J314" s="32">
        <f>'مصطفي عبدالفتاح'!$BI$75</f>
        <v>0</v>
      </c>
      <c r="K314" s="32">
        <f>'مصطفي عبدالفتاح'!$BJ$75</f>
        <v>0</v>
      </c>
      <c r="M314" s="166" t="s">
        <v>68</v>
      </c>
      <c r="N314" s="32">
        <f>'رامي حواس'!$BI$75</f>
        <v>0</v>
      </c>
      <c r="O314" s="32">
        <f>'رامي حواس'!$BJ$75</f>
        <v>0</v>
      </c>
      <c r="Q314" s="166" t="s">
        <v>68</v>
      </c>
      <c r="R314" s="32">
        <f>'محمد نبيه'!$BI$75</f>
        <v>0</v>
      </c>
      <c r="S314" s="32">
        <f>'محمد نبيه'!$BJ$75</f>
        <v>0</v>
      </c>
      <c r="U314" s="166" t="s">
        <v>68</v>
      </c>
      <c r="V314" s="32">
        <f>'تامر غالي'!$BI$75</f>
        <v>0</v>
      </c>
      <c r="W314" s="32">
        <f>'تامر غالي'!$BJ$75</f>
        <v>0</v>
      </c>
      <c r="Y314" s="166" t="s">
        <v>68</v>
      </c>
      <c r="Z314" s="32">
        <f>اسلام!$BI$75</f>
        <v>0</v>
      </c>
      <c r="AA314" s="32">
        <f>اسلام!$BJ$75</f>
        <v>0</v>
      </c>
      <c r="AC314" s="166" t="s">
        <v>68</v>
      </c>
      <c r="AD314" s="32">
        <f>زهران!$BI$75</f>
        <v>0</v>
      </c>
      <c r="AE314" s="32">
        <f>زهران!$BJ$75</f>
        <v>0</v>
      </c>
      <c r="AG314" s="166" t="s">
        <v>68</v>
      </c>
      <c r="AH314" s="32">
        <f>'مندوب 2'!$BI$75</f>
        <v>0</v>
      </c>
      <c r="AI314" s="32">
        <f>'مندوب 2'!$BJ$75</f>
        <v>0</v>
      </c>
      <c r="AK314" s="166" t="s">
        <v>68</v>
      </c>
      <c r="AL314" s="32">
        <f>'محمد التيه'!$BI$75</f>
        <v>0</v>
      </c>
      <c r="AM314" s="32">
        <f>'محمد التيه'!$BJ$75</f>
        <v>0</v>
      </c>
      <c r="AO314" s="166" t="s">
        <v>68</v>
      </c>
      <c r="AP314" s="32">
        <f>الشركة!$BI$75</f>
        <v>0</v>
      </c>
      <c r="AQ314" s="32">
        <f>الشركة!$BJ$75</f>
        <v>0</v>
      </c>
    </row>
    <row r="315" spans="1:43" ht="15.75" thickBot="1" x14ac:dyDescent="0.3">
      <c r="A315" s="167"/>
      <c r="B315" s="32">
        <f>((C314*10)+B314)</f>
        <v>0</v>
      </c>
      <c r="C315" s="32"/>
      <c r="E315" s="167"/>
      <c r="F315" s="32">
        <f>((G314*10)+F314)</f>
        <v>0</v>
      </c>
      <c r="G315" s="32"/>
      <c r="I315" s="167"/>
      <c r="J315" s="32">
        <f>((K314*10)+J314)</f>
        <v>0</v>
      </c>
      <c r="K315" s="32"/>
      <c r="M315" s="167"/>
      <c r="N315" s="32">
        <f>((O314*10)+N314)</f>
        <v>0</v>
      </c>
      <c r="O315" s="32"/>
      <c r="Q315" s="167"/>
      <c r="R315" s="32">
        <f>((S314*10)+R314)</f>
        <v>0</v>
      </c>
      <c r="S315" s="32"/>
      <c r="U315" s="167"/>
      <c r="V315" s="32">
        <f>((W314*10)+V314)</f>
        <v>0</v>
      </c>
      <c r="W315" s="32"/>
      <c r="Y315" s="167"/>
      <c r="Z315" s="32">
        <f>((AA314*10)+Z314)</f>
        <v>0</v>
      </c>
      <c r="AA315" s="32"/>
      <c r="AC315" s="167"/>
      <c r="AD315" s="32">
        <f>((AE314*10)+AD314)</f>
        <v>0</v>
      </c>
      <c r="AE315" s="32"/>
      <c r="AG315" s="167"/>
      <c r="AH315" s="32">
        <f>((AI314*10)+AH314)</f>
        <v>0</v>
      </c>
      <c r="AI315" s="32"/>
      <c r="AK315" s="167"/>
      <c r="AL315" s="32">
        <f>((AM314*10)+AL314)</f>
        <v>0</v>
      </c>
      <c r="AM315" s="32"/>
      <c r="AO315" s="167"/>
      <c r="AP315" s="32">
        <f>((AQ314*10)+AP314)</f>
        <v>0</v>
      </c>
      <c r="AQ315" s="32"/>
    </row>
    <row r="316" spans="1:43" ht="15.75" thickBot="1" x14ac:dyDescent="0.3">
      <c r="A316" s="168"/>
      <c r="B316" s="32">
        <f>MOD(B315,10)</f>
        <v>0</v>
      </c>
      <c r="C316" s="32">
        <f>((B315-B316)/10)</f>
        <v>0</v>
      </c>
      <c r="E316" s="168"/>
      <c r="F316" s="32">
        <f>MOD(F315,10)</f>
        <v>0</v>
      </c>
      <c r="G316" s="32">
        <f>((F315-F316)/10)</f>
        <v>0</v>
      </c>
      <c r="I316" s="168"/>
      <c r="J316" s="32">
        <f>MOD(J315,10)</f>
        <v>0</v>
      </c>
      <c r="K316" s="32">
        <f>((J315-J316)/10)</f>
        <v>0</v>
      </c>
      <c r="M316" s="168"/>
      <c r="N316" s="32">
        <f>MOD(N315,10)</f>
        <v>0</v>
      </c>
      <c r="O316" s="32">
        <f>((N315-N316)/10)</f>
        <v>0</v>
      </c>
      <c r="Q316" s="168"/>
      <c r="R316" s="32">
        <f>MOD(R315,10)</f>
        <v>0</v>
      </c>
      <c r="S316" s="32">
        <f>((R315-R316)/10)</f>
        <v>0</v>
      </c>
      <c r="U316" s="168"/>
      <c r="V316" s="32">
        <f>MOD(V315,10)</f>
        <v>0</v>
      </c>
      <c r="W316" s="32">
        <f>((V315-V316)/10)</f>
        <v>0</v>
      </c>
      <c r="Y316" s="168"/>
      <c r="Z316" s="32">
        <f>MOD(Z315,10)</f>
        <v>0</v>
      </c>
      <c r="AA316" s="32">
        <f>((Z315-Z316)/10)</f>
        <v>0</v>
      </c>
      <c r="AC316" s="168"/>
      <c r="AD316" s="32">
        <f>MOD(AD315,10)</f>
        <v>0</v>
      </c>
      <c r="AE316" s="32">
        <f>((AD315-AD316)/10)</f>
        <v>0</v>
      </c>
      <c r="AG316" s="168"/>
      <c r="AH316" s="32">
        <f>MOD(AH315,10)</f>
        <v>0</v>
      </c>
      <c r="AI316" s="32">
        <f>((AH315-AH316)/10)</f>
        <v>0</v>
      </c>
      <c r="AK316" s="168"/>
      <c r="AL316" s="32">
        <f>MOD(AL315,10)</f>
        <v>0</v>
      </c>
      <c r="AM316" s="32">
        <f>((AL315-AL316)/10)</f>
        <v>0</v>
      </c>
      <c r="AO316" s="168"/>
      <c r="AP316" s="32">
        <f>MOD(AP315,10)</f>
        <v>0</v>
      </c>
      <c r="AQ316" s="32">
        <f>((AP315-AP316)/10)</f>
        <v>0</v>
      </c>
    </row>
    <row r="317" spans="1:43" ht="15.75" thickBot="1" x14ac:dyDescent="0.3">
      <c r="A317" s="58"/>
      <c r="B317" s="60"/>
      <c r="C317" s="61"/>
      <c r="E317" s="58"/>
      <c r="F317" s="60"/>
      <c r="G317" s="61"/>
      <c r="I317" s="58"/>
      <c r="J317" s="60"/>
      <c r="K317" s="61"/>
      <c r="M317" s="58"/>
      <c r="N317" s="60"/>
      <c r="O317" s="61"/>
      <c r="Q317" s="58"/>
      <c r="R317" s="60"/>
      <c r="S317" s="61"/>
      <c r="U317" s="58"/>
      <c r="V317" s="60"/>
      <c r="W317" s="61"/>
      <c r="Y317" s="58"/>
      <c r="Z317" s="60"/>
      <c r="AA317" s="61"/>
      <c r="AC317" s="58"/>
      <c r="AD317" s="60"/>
      <c r="AE317" s="61"/>
      <c r="AG317" s="58"/>
      <c r="AH317" s="60"/>
      <c r="AI317" s="61"/>
      <c r="AK317" s="58"/>
      <c r="AL317" s="60"/>
      <c r="AM317" s="61"/>
      <c r="AO317" s="58"/>
      <c r="AP317" s="60"/>
      <c r="AQ317" s="61"/>
    </row>
    <row r="318" spans="1:43" ht="15.75" thickBot="1" x14ac:dyDescent="0.3">
      <c r="A318" s="166" t="s">
        <v>69</v>
      </c>
      <c r="B318" s="32">
        <f>'احمد شوقي'!$BK$75</f>
        <v>0</v>
      </c>
      <c r="C318" s="32">
        <f>'احمد شوقي'!$BL$75</f>
        <v>0</v>
      </c>
      <c r="E318" s="166" t="s">
        <v>69</v>
      </c>
      <c r="F318" s="32">
        <f>'محمد ابراهيم'!$BK$75</f>
        <v>0</v>
      </c>
      <c r="G318" s="32">
        <f>'محمد ابراهيم'!$BL$75</f>
        <v>0</v>
      </c>
      <c r="I318" s="166" t="s">
        <v>69</v>
      </c>
      <c r="J318" s="32">
        <f>'مصطفي عبدالفتاح'!$BK$75</f>
        <v>0</v>
      </c>
      <c r="K318" s="32">
        <f>'مصطفي عبدالفتاح'!$BL$75</f>
        <v>0</v>
      </c>
      <c r="M318" s="166" t="s">
        <v>69</v>
      </c>
      <c r="N318" s="32">
        <f>'رامي حواس'!$BK$75</f>
        <v>0</v>
      </c>
      <c r="O318" s="32">
        <f>'رامي حواس'!$BL$75</f>
        <v>0</v>
      </c>
      <c r="Q318" s="166" t="s">
        <v>69</v>
      </c>
      <c r="R318" s="32">
        <f>'محمد نبيه'!$BK$75</f>
        <v>0</v>
      </c>
      <c r="S318" s="32">
        <f>'محمد نبيه'!$BL$75</f>
        <v>0</v>
      </c>
      <c r="U318" s="166" t="s">
        <v>69</v>
      </c>
      <c r="V318" s="32">
        <f>'تامر غالي'!$BK$75</f>
        <v>0</v>
      </c>
      <c r="W318" s="32">
        <f>'تامر غالي'!$BL$75</f>
        <v>0</v>
      </c>
      <c r="Y318" s="166" t="s">
        <v>69</v>
      </c>
      <c r="Z318" s="32">
        <f>اسلام!$BK$75</f>
        <v>0</v>
      </c>
      <c r="AA318" s="32">
        <f>اسلام!$BL$75</f>
        <v>0</v>
      </c>
      <c r="AC318" s="166" t="s">
        <v>69</v>
      </c>
      <c r="AD318" s="32">
        <f>زهران!$BK$75</f>
        <v>0</v>
      </c>
      <c r="AE318" s="32">
        <f>زهران!$BL$75</f>
        <v>0</v>
      </c>
      <c r="AG318" s="166" t="s">
        <v>69</v>
      </c>
      <c r="AH318" s="32">
        <f>'مندوب 2'!$BK$75</f>
        <v>0</v>
      </c>
      <c r="AI318" s="32">
        <f>'مندوب 2'!$BL$75</f>
        <v>0</v>
      </c>
      <c r="AK318" s="166" t="s">
        <v>69</v>
      </c>
      <c r="AL318" s="32">
        <f>'محمد التيه'!$BK$75</f>
        <v>0</v>
      </c>
      <c r="AM318" s="32">
        <f>'محمد التيه'!$BL$75</f>
        <v>0</v>
      </c>
      <c r="AO318" s="166" t="s">
        <v>69</v>
      </c>
      <c r="AP318" s="32">
        <f>الشركة!$BK$75</f>
        <v>0</v>
      </c>
      <c r="AQ318" s="32">
        <f>الشركة!$BL$75</f>
        <v>0</v>
      </c>
    </row>
    <row r="319" spans="1:43" ht="15.75" thickBot="1" x14ac:dyDescent="0.3">
      <c r="A319" s="167"/>
      <c r="B319" s="32">
        <f>((C318*2)+B318)</f>
        <v>0</v>
      </c>
      <c r="C319" s="32"/>
      <c r="E319" s="167"/>
      <c r="F319" s="32">
        <f>((G318*2)+F318)</f>
        <v>0</v>
      </c>
      <c r="G319" s="32"/>
      <c r="I319" s="167"/>
      <c r="J319" s="32">
        <f>((K318*2)+J318)</f>
        <v>0</v>
      </c>
      <c r="K319" s="32"/>
      <c r="M319" s="167"/>
      <c r="N319" s="32">
        <f>((O318*2)+N318)</f>
        <v>0</v>
      </c>
      <c r="O319" s="32"/>
      <c r="Q319" s="167"/>
      <c r="R319" s="32">
        <f>((S318*2)+R318)</f>
        <v>0</v>
      </c>
      <c r="S319" s="32"/>
      <c r="U319" s="167"/>
      <c r="V319" s="32">
        <f>((W318*2)+V318)</f>
        <v>0</v>
      </c>
      <c r="W319" s="32"/>
      <c r="Y319" s="167"/>
      <c r="Z319" s="32">
        <f>((AA318*2)+Z318)</f>
        <v>0</v>
      </c>
      <c r="AA319" s="32"/>
      <c r="AC319" s="167"/>
      <c r="AD319" s="32">
        <f>((AE318*2)+AD318)</f>
        <v>0</v>
      </c>
      <c r="AE319" s="32"/>
      <c r="AG319" s="167"/>
      <c r="AH319" s="32">
        <f>((AI318*2)+AH318)</f>
        <v>0</v>
      </c>
      <c r="AI319" s="32"/>
      <c r="AK319" s="167"/>
      <c r="AL319" s="32">
        <f>((AM318*2)+AL318)</f>
        <v>0</v>
      </c>
      <c r="AM319" s="32"/>
      <c r="AO319" s="167"/>
      <c r="AP319" s="32">
        <f>((AQ318*2)+AP318)</f>
        <v>0</v>
      </c>
      <c r="AQ319" s="32"/>
    </row>
    <row r="320" spans="1:43" ht="15.75" thickBot="1" x14ac:dyDescent="0.3">
      <c r="A320" s="168"/>
      <c r="B320" s="32">
        <f>MOD(B319,2)</f>
        <v>0</v>
      </c>
      <c r="C320" s="32">
        <f>((B319-B320)/2)</f>
        <v>0</v>
      </c>
      <c r="E320" s="168"/>
      <c r="F320" s="32">
        <f>MOD(F319,2)</f>
        <v>0</v>
      </c>
      <c r="G320" s="32">
        <f>((F319-F320)/2)</f>
        <v>0</v>
      </c>
      <c r="I320" s="168"/>
      <c r="J320" s="32">
        <f>MOD(J319,2)</f>
        <v>0</v>
      </c>
      <c r="K320" s="32">
        <f>((J319-J320)/2)</f>
        <v>0</v>
      </c>
      <c r="M320" s="168"/>
      <c r="N320" s="32">
        <f>MOD(N319,2)</f>
        <v>0</v>
      </c>
      <c r="O320" s="32">
        <f>((N319-N320)/2)</f>
        <v>0</v>
      </c>
      <c r="Q320" s="168"/>
      <c r="R320" s="32">
        <f>MOD(R319,2)</f>
        <v>0</v>
      </c>
      <c r="S320" s="32">
        <f>((R319-R320)/2)</f>
        <v>0</v>
      </c>
      <c r="U320" s="168"/>
      <c r="V320" s="32">
        <f>MOD(V319,2)</f>
        <v>0</v>
      </c>
      <c r="W320" s="32">
        <f>((V319-V320)/2)</f>
        <v>0</v>
      </c>
      <c r="Y320" s="168"/>
      <c r="Z320" s="32">
        <f>MOD(Z319,2)</f>
        <v>0</v>
      </c>
      <c r="AA320" s="32">
        <f>((Z319-Z320)/2)</f>
        <v>0</v>
      </c>
      <c r="AC320" s="168"/>
      <c r="AD320" s="32">
        <f>MOD(AD319,2)</f>
        <v>0</v>
      </c>
      <c r="AE320" s="32">
        <f>((AD319-AD320)/2)</f>
        <v>0</v>
      </c>
      <c r="AG320" s="168"/>
      <c r="AH320" s="32">
        <f>MOD(AH319,2)</f>
        <v>0</v>
      </c>
      <c r="AI320" s="32">
        <f>((AH319-AH320)/2)</f>
        <v>0</v>
      </c>
      <c r="AK320" s="168"/>
      <c r="AL320" s="32">
        <f>MOD(AL319,2)</f>
        <v>0</v>
      </c>
      <c r="AM320" s="32">
        <f>((AL319-AL320)/2)</f>
        <v>0</v>
      </c>
      <c r="AO320" s="168"/>
      <c r="AP320" s="32">
        <f>MOD(AP319,2)</f>
        <v>0</v>
      </c>
      <c r="AQ320" s="32">
        <f>((AP319-AP320)/2)</f>
        <v>0</v>
      </c>
    </row>
    <row r="321" spans="1:43" x14ac:dyDescent="0.25">
      <c r="A321" s="58"/>
      <c r="B321" s="60"/>
      <c r="C321" s="61"/>
      <c r="E321" s="58"/>
      <c r="F321" s="60"/>
      <c r="G321" s="61"/>
      <c r="I321" s="58"/>
      <c r="J321" s="60"/>
      <c r="K321" s="61"/>
      <c r="M321" s="58"/>
      <c r="N321" s="60"/>
      <c r="O321" s="61"/>
      <c r="Q321" s="58"/>
      <c r="R321" s="60"/>
      <c r="S321" s="61"/>
      <c r="U321" s="58"/>
      <c r="V321" s="60"/>
      <c r="W321" s="61"/>
      <c r="Y321" s="58"/>
      <c r="Z321" s="60"/>
      <c r="AA321" s="61"/>
      <c r="AC321" s="58"/>
      <c r="AD321" s="60"/>
      <c r="AE321" s="61"/>
      <c r="AG321" s="58"/>
      <c r="AH321" s="60"/>
      <c r="AI321" s="61"/>
      <c r="AK321" s="58"/>
      <c r="AL321" s="60"/>
      <c r="AM321" s="61"/>
      <c r="AO321" s="58"/>
      <c r="AP321" s="60"/>
      <c r="AQ321" s="61"/>
    </row>
    <row r="322" spans="1:43" x14ac:dyDescent="0.25">
      <c r="A322" s="159" t="s">
        <v>70</v>
      </c>
      <c r="B322" s="59"/>
      <c r="C322" s="59"/>
      <c r="E322" s="159" t="s">
        <v>70</v>
      </c>
      <c r="F322" s="59"/>
      <c r="G322" s="59"/>
      <c r="I322" s="159" t="s">
        <v>70</v>
      </c>
      <c r="J322" s="59"/>
      <c r="K322" s="59"/>
      <c r="M322" s="159" t="s">
        <v>70</v>
      </c>
      <c r="N322" s="59"/>
      <c r="O322" s="59"/>
      <c r="Q322" s="159" t="s">
        <v>70</v>
      </c>
      <c r="R322" s="59"/>
      <c r="S322" s="59"/>
      <c r="U322" s="159" t="s">
        <v>70</v>
      </c>
      <c r="V322" s="59"/>
      <c r="W322" s="59"/>
      <c r="Y322" s="159" t="s">
        <v>70</v>
      </c>
      <c r="Z322" s="59"/>
      <c r="AA322" s="59"/>
      <c r="AC322" s="159" t="s">
        <v>70</v>
      </c>
      <c r="AD322" s="59"/>
      <c r="AE322" s="59"/>
      <c r="AG322" s="159" t="s">
        <v>70</v>
      </c>
      <c r="AH322" s="59"/>
      <c r="AI322" s="59"/>
      <c r="AK322" s="159" t="s">
        <v>70</v>
      </c>
      <c r="AL322" s="59"/>
      <c r="AM322" s="59"/>
      <c r="AO322" s="159" t="s">
        <v>70</v>
      </c>
      <c r="AP322" s="59"/>
      <c r="AQ322" s="59"/>
    </row>
    <row r="323" spans="1:43" x14ac:dyDescent="0.25">
      <c r="A323" s="160"/>
      <c r="B323" s="59"/>
      <c r="C323" s="59"/>
      <c r="E323" s="160"/>
      <c r="F323" s="59"/>
      <c r="G323" s="59"/>
      <c r="I323" s="160"/>
      <c r="J323" s="59"/>
      <c r="K323" s="59"/>
      <c r="M323" s="160"/>
      <c r="N323" s="59"/>
      <c r="O323" s="59"/>
      <c r="Q323" s="160"/>
      <c r="R323" s="59"/>
      <c r="S323" s="59"/>
      <c r="U323" s="160"/>
      <c r="V323" s="59"/>
      <c r="W323" s="59"/>
      <c r="Y323" s="160"/>
      <c r="Z323" s="59"/>
      <c r="AA323" s="59"/>
      <c r="AC323" s="160"/>
      <c r="AD323" s="59"/>
      <c r="AE323" s="59"/>
      <c r="AG323" s="160"/>
      <c r="AH323" s="59"/>
      <c r="AI323" s="59"/>
      <c r="AK323" s="160"/>
      <c r="AL323" s="59"/>
      <c r="AM323" s="59"/>
      <c r="AO323" s="160"/>
      <c r="AP323" s="59"/>
      <c r="AQ323" s="59"/>
    </row>
    <row r="324" spans="1:43" x14ac:dyDescent="0.25">
      <c r="A324" s="162"/>
      <c r="B324" s="59"/>
      <c r="C324" s="59">
        <f>'احمد شوقي'!$BM$75</f>
        <v>0</v>
      </c>
      <c r="E324" s="162"/>
      <c r="F324" s="59"/>
      <c r="G324" s="59">
        <f>'محمد ابراهيم'!$BM$75</f>
        <v>0</v>
      </c>
      <c r="I324" s="162"/>
      <c r="J324" s="59"/>
      <c r="K324" s="59">
        <f>'مصطفي عبدالفتاح'!$BM$75</f>
        <v>0</v>
      </c>
      <c r="M324" s="162"/>
      <c r="N324" s="59"/>
      <c r="O324" s="59">
        <f>'رامي حواس'!$BM$75</f>
        <v>0</v>
      </c>
      <c r="Q324" s="162"/>
      <c r="R324" s="59"/>
      <c r="S324" s="59">
        <f>'محمد نبيه'!$BM$75</f>
        <v>0</v>
      </c>
      <c r="U324" s="162"/>
      <c r="V324" s="59"/>
      <c r="W324" s="59">
        <f>'تامر غالي'!$BM$75</f>
        <v>0</v>
      </c>
      <c r="Y324" s="162"/>
      <c r="Z324" s="59"/>
      <c r="AA324" s="59">
        <f>اسلام!$BM$75</f>
        <v>0</v>
      </c>
      <c r="AC324" s="162"/>
      <c r="AD324" s="59"/>
      <c r="AE324" s="59">
        <f>زهران!$BM$75</f>
        <v>0</v>
      </c>
      <c r="AG324" s="162"/>
      <c r="AH324" s="59"/>
      <c r="AI324" s="59">
        <f>'مندوب 2'!$BM$75</f>
        <v>0</v>
      </c>
      <c r="AK324" s="162"/>
      <c r="AL324" s="59"/>
      <c r="AM324" s="59">
        <f>'محمد التيه'!$BM$75</f>
        <v>0</v>
      </c>
      <c r="AO324" s="162"/>
      <c r="AP324" s="59"/>
      <c r="AQ324" s="59">
        <f>الشركة!$BM$75</f>
        <v>0</v>
      </c>
    </row>
    <row r="325" spans="1:43" ht="15.75" thickBot="1" x14ac:dyDescent="0.3">
      <c r="A325" s="163"/>
      <c r="B325" s="164"/>
      <c r="C325" s="165"/>
      <c r="E325" s="163"/>
      <c r="F325" s="164"/>
      <c r="G325" s="165"/>
      <c r="I325" s="163"/>
      <c r="J325" s="164"/>
      <c r="K325" s="165"/>
      <c r="M325" s="163"/>
      <c r="N325" s="164"/>
      <c r="O325" s="165"/>
      <c r="Q325" s="163"/>
      <c r="R325" s="164"/>
      <c r="S325" s="165"/>
      <c r="U325" s="163"/>
      <c r="V325" s="164"/>
      <c r="W325" s="165"/>
      <c r="Y325" s="163"/>
      <c r="Z325" s="164"/>
      <c r="AA325" s="165"/>
      <c r="AC325" s="163"/>
      <c r="AD325" s="164"/>
      <c r="AE325" s="165"/>
      <c r="AG325" s="163"/>
      <c r="AH325" s="164"/>
      <c r="AI325" s="165"/>
      <c r="AK325" s="163"/>
      <c r="AL325" s="164"/>
      <c r="AM325" s="165"/>
      <c r="AO325" s="163"/>
      <c r="AP325" s="164"/>
      <c r="AQ325" s="165"/>
    </row>
    <row r="326" spans="1:43" x14ac:dyDescent="0.25">
      <c r="A326" s="156" t="s">
        <v>53</v>
      </c>
      <c r="B326" s="157"/>
      <c r="C326" s="158"/>
      <c r="E326" s="156" t="s">
        <v>53</v>
      </c>
      <c r="F326" s="157"/>
      <c r="G326" s="158"/>
      <c r="I326" s="156" t="s">
        <v>53</v>
      </c>
      <c r="J326" s="157"/>
      <c r="K326" s="158"/>
      <c r="M326" s="156" t="s">
        <v>53</v>
      </c>
      <c r="N326" s="157"/>
      <c r="O326" s="158"/>
      <c r="Q326" s="156" t="s">
        <v>53</v>
      </c>
      <c r="R326" s="157"/>
      <c r="S326" s="158"/>
      <c r="U326" s="156" t="s">
        <v>53</v>
      </c>
      <c r="V326" s="157"/>
      <c r="W326" s="158"/>
      <c r="Y326" s="156" t="s">
        <v>53</v>
      </c>
      <c r="Z326" s="157"/>
      <c r="AA326" s="158"/>
      <c r="AC326" s="156" t="s">
        <v>53</v>
      </c>
      <c r="AD326" s="157"/>
      <c r="AE326" s="158"/>
      <c r="AG326" s="156" t="s">
        <v>53</v>
      </c>
      <c r="AH326" s="157"/>
      <c r="AI326" s="158"/>
      <c r="AK326" s="156" t="s">
        <v>53</v>
      </c>
      <c r="AL326" s="157"/>
      <c r="AM326" s="158"/>
      <c r="AO326" s="156" t="s">
        <v>53</v>
      </c>
      <c r="AP326" s="157"/>
      <c r="AQ326" s="158"/>
    </row>
    <row r="327" spans="1:43" x14ac:dyDescent="0.25">
      <c r="A327" s="159" t="s">
        <v>54</v>
      </c>
      <c r="B327" s="59"/>
      <c r="C327" s="59"/>
      <c r="E327" s="159" t="s">
        <v>54</v>
      </c>
      <c r="F327" s="59"/>
      <c r="G327" s="59"/>
      <c r="I327" s="159" t="s">
        <v>54</v>
      </c>
      <c r="J327" s="59"/>
      <c r="K327" s="59"/>
      <c r="M327" s="159" t="s">
        <v>54</v>
      </c>
      <c r="N327" s="59"/>
      <c r="O327" s="59"/>
      <c r="Q327" s="159" t="s">
        <v>54</v>
      </c>
      <c r="R327" s="59"/>
      <c r="S327" s="59"/>
      <c r="U327" s="159" t="s">
        <v>54</v>
      </c>
      <c r="V327" s="59"/>
      <c r="W327" s="59"/>
      <c r="Y327" s="159" t="s">
        <v>54</v>
      </c>
      <c r="Z327" s="59"/>
      <c r="AA327" s="59"/>
      <c r="AC327" s="159" t="s">
        <v>54</v>
      </c>
      <c r="AD327" s="59"/>
      <c r="AE327" s="59"/>
      <c r="AG327" s="159" t="s">
        <v>54</v>
      </c>
      <c r="AH327" s="59"/>
      <c r="AI327" s="59"/>
      <c r="AK327" s="159" t="s">
        <v>54</v>
      </c>
      <c r="AL327" s="59"/>
      <c r="AM327" s="59"/>
      <c r="AO327" s="159" t="s">
        <v>54</v>
      </c>
      <c r="AP327" s="59"/>
      <c r="AQ327" s="59"/>
    </row>
    <row r="328" spans="1:43" x14ac:dyDescent="0.25">
      <c r="A328" s="160"/>
      <c r="B328" s="59"/>
      <c r="C328" s="59"/>
      <c r="E328" s="160"/>
      <c r="F328" s="59"/>
      <c r="G328" s="59"/>
      <c r="I328" s="160"/>
      <c r="J328" s="59"/>
      <c r="K328" s="59"/>
      <c r="M328" s="160"/>
      <c r="N328" s="59"/>
      <c r="O328" s="59"/>
      <c r="Q328" s="160"/>
      <c r="R328" s="59"/>
      <c r="S328" s="59"/>
      <c r="U328" s="160"/>
      <c r="V328" s="59"/>
      <c r="W328" s="59"/>
      <c r="Y328" s="160"/>
      <c r="Z328" s="59"/>
      <c r="AA328" s="59"/>
      <c r="AC328" s="160"/>
      <c r="AD328" s="59"/>
      <c r="AE328" s="59"/>
      <c r="AG328" s="160"/>
      <c r="AH328" s="59"/>
      <c r="AI328" s="59"/>
      <c r="AK328" s="160"/>
      <c r="AL328" s="59"/>
      <c r="AM328" s="59"/>
      <c r="AO328" s="160"/>
      <c r="AP328" s="59"/>
      <c r="AQ328" s="59"/>
    </row>
    <row r="329" spans="1:43" ht="15.75" thickBot="1" x14ac:dyDescent="0.3">
      <c r="A329" s="161"/>
      <c r="B329" s="59"/>
      <c r="C329" s="59">
        <f>'احمد شوقي'!$BN$75</f>
        <v>0</v>
      </c>
      <c r="E329" s="161"/>
      <c r="F329" s="59"/>
      <c r="G329" s="59">
        <f>'محمد ابراهيم'!$BN$75</f>
        <v>0</v>
      </c>
      <c r="I329" s="161"/>
      <c r="J329" s="59"/>
      <c r="K329" s="59">
        <f>'مصطفي عبدالفتاح'!$BN$75</f>
        <v>0</v>
      </c>
      <c r="M329" s="161"/>
      <c r="N329" s="59"/>
      <c r="O329" s="59">
        <f>'رامي حواس'!$BN$75</f>
        <v>0</v>
      </c>
      <c r="Q329" s="161"/>
      <c r="R329" s="59"/>
      <c r="S329" s="59">
        <f>'محمد نبيه'!$BN$75</f>
        <v>0</v>
      </c>
      <c r="U329" s="161"/>
      <c r="V329" s="59"/>
      <c r="W329" s="59">
        <f>'تامر غالي'!$BN$75</f>
        <v>0</v>
      </c>
      <c r="Y329" s="161"/>
      <c r="Z329" s="59"/>
      <c r="AA329" s="59">
        <f>اسلام!$BN$75</f>
        <v>0</v>
      </c>
      <c r="AC329" s="161"/>
      <c r="AD329" s="59"/>
      <c r="AE329" s="59">
        <f>زهران!$BN$75</f>
        <v>0</v>
      </c>
      <c r="AG329" s="161"/>
      <c r="AH329" s="59"/>
      <c r="AI329" s="59">
        <f>'مندوب 2'!$BN$75</f>
        <v>0</v>
      </c>
      <c r="AK329" s="161"/>
      <c r="AL329" s="59"/>
      <c r="AM329" s="59">
        <f>'محمد التيه'!$BN$75</f>
        <v>0</v>
      </c>
      <c r="AO329" s="161"/>
      <c r="AP329" s="59"/>
      <c r="AQ329" s="59">
        <f>الشركة!$BN$75</f>
        <v>0</v>
      </c>
    </row>
    <row r="330" spans="1:43" ht="15.75" thickBot="1" x14ac:dyDescent="0.3">
      <c r="A330" s="29"/>
      <c r="B330" s="30"/>
      <c r="C330" s="31"/>
      <c r="E330" s="29"/>
      <c r="F330" s="30"/>
      <c r="G330" s="31"/>
      <c r="I330" s="29"/>
      <c r="J330" s="30"/>
      <c r="K330" s="31"/>
      <c r="M330" s="29"/>
      <c r="N330" s="30"/>
      <c r="O330" s="31"/>
      <c r="Q330" s="29"/>
      <c r="R330" s="30"/>
      <c r="S330" s="31"/>
      <c r="U330" s="29"/>
      <c r="V330" s="30"/>
      <c r="W330" s="31"/>
      <c r="Y330" s="29"/>
      <c r="Z330" s="30"/>
      <c r="AA330" s="31"/>
      <c r="AC330" s="29"/>
      <c r="AD330" s="30"/>
      <c r="AE330" s="31"/>
      <c r="AG330" s="29"/>
      <c r="AH330" s="30"/>
      <c r="AI330" s="31"/>
      <c r="AK330" s="29"/>
      <c r="AL330" s="30"/>
      <c r="AM330" s="31"/>
      <c r="AO330" s="29"/>
      <c r="AP330" s="30"/>
      <c r="AQ330" s="31"/>
    </row>
    <row r="331" spans="1:43" ht="15.75" thickBot="1" x14ac:dyDescent="0.3">
      <c r="A331" s="152" t="s">
        <v>4</v>
      </c>
      <c r="B331" s="152"/>
      <c r="C331" s="152"/>
      <c r="E331" s="152" t="s">
        <v>4</v>
      </c>
      <c r="F331" s="152"/>
      <c r="G331" s="152"/>
      <c r="I331" s="152" t="s">
        <v>4</v>
      </c>
      <c r="J331" s="152"/>
      <c r="K331" s="152"/>
      <c r="M331" s="152" t="s">
        <v>4</v>
      </c>
      <c r="N331" s="152"/>
      <c r="O331" s="152"/>
      <c r="Q331" s="152" t="s">
        <v>4</v>
      </c>
      <c r="R331" s="152"/>
      <c r="S331" s="152"/>
      <c r="U331" s="152" t="s">
        <v>4</v>
      </c>
      <c r="V331" s="152"/>
      <c r="W331" s="152"/>
      <c r="Y331" s="152" t="s">
        <v>4</v>
      </c>
      <c r="Z331" s="152"/>
      <c r="AA331" s="152"/>
      <c r="AC331" s="152" t="s">
        <v>4</v>
      </c>
      <c r="AD331" s="152"/>
      <c r="AE331" s="152"/>
      <c r="AG331" s="152" t="s">
        <v>4</v>
      </c>
      <c r="AH331" s="152"/>
      <c r="AI331" s="152"/>
      <c r="AK331" s="152" t="s">
        <v>4</v>
      </c>
      <c r="AL331" s="152"/>
      <c r="AM331" s="152"/>
      <c r="AO331" s="152" t="s">
        <v>4</v>
      </c>
      <c r="AP331" s="152"/>
      <c r="AQ331" s="152"/>
    </row>
    <row r="332" spans="1:43" ht="15.75" thickBot="1" x14ac:dyDescent="0.3">
      <c r="A332" s="153" t="s">
        <v>15</v>
      </c>
      <c r="B332" s="32"/>
      <c r="C332" s="32"/>
      <c r="E332" s="153" t="s">
        <v>15</v>
      </c>
      <c r="F332" s="32"/>
      <c r="G332" s="32"/>
      <c r="I332" s="153" t="s">
        <v>15</v>
      </c>
      <c r="J332" s="32"/>
      <c r="K332" s="32"/>
      <c r="M332" s="153" t="s">
        <v>15</v>
      </c>
      <c r="N332" s="32"/>
      <c r="O332" s="32"/>
      <c r="Q332" s="153" t="s">
        <v>15</v>
      </c>
      <c r="R332" s="32"/>
      <c r="S332" s="32"/>
      <c r="U332" s="153" t="s">
        <v>15</v>
      </c>
      <c r="V332" s="32"/>
      <c r="W332" s="32"/>
      <c r="Y332" s="153" t="s">
        <v>15</v>
      </c>
      <c r="Z332" s="32"/>
      <c r="AA332" s="32"/>
      <c r="AC332" s="153" t="s">
        <v>15</v>
      </c>
      <c r="AD332" s="32"/>
      <c r="AE332" s="32"/>
      <c r="AG332" s="153" t="s">
        <v>15</v>
      </c>
      <c r="AH332" s="32"/>
      <c r="AI332" s="32"/>
      <c r="AK332" s="153" t="s">
        <v>15</v>
      </c>
      <c r="AL332" s="32"/>
      <c r="AM332" s="32"/>
      <c r="AO332" s="153" t="s">
        <v>15</v>
      </c>
      <c r="AP332" s="32"/>
      <c r="AQ332" s="32"/>
    </row>
    <row r="333" spans="1:43" ht="15.75" thickBot="1" x14ac:dyDescent="0.3">
      <c r="A333" s="154"/>
      <c r="B333" s="32"/>
      <c r="C333" s="32"/>
      <c r="E333" s="154"/>
      <c r="F333" s="32"/>
      <c r="G333" s="32"/>
      <c r="I333" s="154"/>
      <c r="J333" s="32"/>
      <c r="K333" s="32"/>
      <c r="M333" s="154"/>
      <c r="N333" s="32"/>
      <c r="O333" s="32"/>
      <c r="Q333" s="154"/>
      <c r="R333" s="32"/>
      <c r="S333" s="32"/>
      <c r="U333" s="154"/>
      <c r="V333" s="32"/>
      <c r="W333" s="32"/>
      <c r="Y333" s="154"/>
      <c r="Z333" s="32"/>
      <c r="AA333" s="32"/>
      <c r="AC333" s="154"/>
      <c r="AD333" s="32"/>
      <c r="AE333" s="32"/>
      <c r="AG333" s="154"/>
      <c r="AH333" s="32"/>
      <c r="AI333" s="32"/>
      <c r="AK333" s="154"/>
      <c r="AL333" s="32"/>
      <c r="AM333" s="32"/>
      <c r="AO333" s="154"/>
      <c r="AP333" s="32"/>
      <c r="AQ333" s="32"/>
    </row>
    <row r="334" spans="1:43" ht="15.75" thickBot="1" x14ac:dyDescent="0.3">
      <c r="A334" s="155"/>
      <c r="B334" s="8"/>
      <c r="C334" s="8">
        <f>'احمد شوقي'!$BO$75</f>
        <v>0</v>
      </c>
      <c r="E334" s="155"/>
      <c r="F334" s="8"/>
      <c r="G334" s="8">
        <f>'محمد ابراهيم'!$BO$75</f>
        <v>0</v>
      </c>
      <c r="I334" s="155"/>
      <c r="J334" s="8"/>
      <c r="K334" s="8">
        <f>'مصطفي عبدالفتاح'!$BO$75</f>
        <v>0</v>
      </c>
      <c r="M334" s="155"/>
      <c r="N334" s="8"/>
      <c r="O334" s="8">
        <f>'رامي حواس'!$BO$75</f>
        <v>0</v>
      </c>
      <c r="Q334" s="155"/>
      <c r="R334" s="8"/>
      <c r="S334" s="8">
        <f>'محمد نبيه'!$BO$75</f>
        <v>0</v>
      </c>
      <c r="U334" s="155"/>
      <c r="V334" s="8"/>
      <c r="W334" s="8">
        <f>'تامر غالي'!$BO$75</f>
        <v>0</v>
      </c>
      <c r="Y334" s="155"/>
      <c r="Z334" s="8"/>
      <c r="AA334" s="8">
        <f>اسلام!$BO$75</f>
        <v>0</v>
      </c>
      <c r="AC334" s="155"/>
      <c r="AD334" s="8"/>
      <c r="AE334" s="8">
        <f>زهران!$BO$75</f>
        <v>0</v>
      </c>
      <c r="AG334" s="155"/>
      <c r="AH334" s="8"/>
      <c r="AI334" s="8">
        <f>'مندوب 2'!$BO$75</f>
        <v>0</v>
      </c>
      <c r="AK334" s="155"/>
      <c r="AL334" s="8"/>
      <c r="AM334" s="8">
        <f>'محمد التيه'!$BO$75</f>
        <v>0</v>
      </c>
      <c r="AO334" s="155"/>
      <c r="AP334" s="8"/>
      <c r="AQ334" s="8">
        <f>الشركة!$BO$75</f>
        <v>0</v>
      </c>
    </row>
    <row r="335" spans="1:43" ht="15.75" thickBot="1" x14ac:dyDescent="0.3">
      <c r="A335" s="149"/>
      <c r="B335" s="150"/>
      <c r="C335" s="151"/>
      <c r="E335" s="149"/>
      <c r="F335" s="150"/>
      <c r="G335" s="151"/>
      <c r="I335" s="149"/>
      <c r="J335" s="150"/>
      <c r="K335" s="151"/>
      <c r="M335" s="149"/>
      <c r="N335" s="150"/>
      <c r="O335" s="151"/>
      <c r="Q335" s="149"/>
      <c r="R335" s="150"/>
      <c r="S335" s="151"/>
      <c r="U335" s="149"/>
      <c r="V335" s="150"/>
      <c r="W335" s="151"/>
      <c r="Y335" s="149"/>
      <c r="Z335" s="150"/>
      <c r="AA335" s="151"/>
      <c r="AC335" s="149"/>
      <c r="AD335" s="150"/>
      <c r="AE335" s="151"/>
      <c r="AG335" s="149"/>
      <c r="AH335" s="150"/>
      <c r="AI335" s="151"/>
      <c r="AK335" s="149"/>
      <c r="AL335" s="150"/>
      <c r="AM335" s="151"/>
      <c r="AO335" s="149"/>
      <c r="AP335" s="150"/>
      <c r="AQ335" s="151"/>
    </row>
  </sheetData>
  <mergeCells count="1628">
    <mergeCell ref="A80:C80"/>
    <mergeCell ref="A89:C89"/>
    <mergeCell ref="A76:A78"/>
    <mergeCell ref="A81:A83"/>
    <mergeCell ref="A86:A88"/>
    <mergeCell ref="A97:C97"/>
    <mergeCell ref="A93:C93"/>
    <mergeCell ref="A94:A96"/>
    <mergeCell ref="A58:C58"/>
    <mergeCell ref="AK226:AM226"/>
    <mergeCell ref="AK227:AM227"/>
    <mergeCell ref="AK228:AK230"/>
    <mergeCell ref="AK231:AM231"/>
    <mergeCell ref="AK219:AK221"/>
    <mergeCell ref="AO185:AQ185"/>
    <mergeCell ref="AO190:AO192"/>
    <mergeCell ref="AO194:AO196"/>
    <mergeCell ref="AO198:AO200"/>
    <mergeCell ref="AO201:AQ201"/>
    <mergeCell ref="AO202:AO204"/>
    <mergeCell ref="AO205:AQ205"/>
    <mergeCell ref="AO206:AQ206"/>
    <mergeCell ref="AO207:AO209"/>
    <mergeCell ref="AO210:AQ210"/>
    <mergeCell ref="AO211:AO213"/>
    <mergeCell ref="AO215:AO217"/>
    <mergeCell ref="AO222:AQ222"/>
    <mergeCell ref="AO223:AO225"/>
    <mergeCell ref="AO226:AQ226"/>
    <mergeCell ref="AO227:AQ227"/>
    <mergeCell ref="AO228:AO230"/>
    <mergeCell ref="AO231:AQ231"/>
    <mergeCell ref="AG166:AI166"/>
    <mergeCell ref="AC166:AE166"/>
    <mergeCell ref="U166:W166"/>
    <mergeCell ref="A166:C166"/>
    <mergeCell ref="AK185:AM185"/>
    <mergeCell ref="AK190:AK192"/>
    <mergeCell ref="AK194:AK196"/>
    <mergeCell ref="AK198:AK200"/>
    <mergeCell ref="AK202:AK204"/>
    <mergeCell ref="AK205:AM205"/>
    <mergeCell ref="AK207:AK209"/>
    <mergeCell ref="AK211:AK213"/>
    <mergeCell ref="AK215:AK217"/>
    <mergeCell ref="Y166:AA166"/>
    <mergeCell ref="M166:O166"/>
    <mergeCell ref="E170:G170"/>
    <mergeCell ref="I170:K170"/>
    <mergeCell ref="M170:O170"/>
    <mergeCell ref="Q170:S170"/>
    <mergeCell ref="U170:W170"/>
    <mergeCell ref="Y170:AA170"/>
    <mergeCell ref="AC170:AE170"/>
    <mergeCell ref="AG170:AI170"/>
    <mergeCell ref="E171:G171"/>
    <mergeCell ref="I171:K171"/>
    <mergeCell ref="M171:O171"/>
    <mergeCell ref="Q171:S171"/>
    <mergeCell ref="U171:W171"/>
    <mergeCell ref="Y171:AA171"/>
    <mergeCell ref="AC171:AE171"/>
    <mergeCell ref="AG171:AI171"/>
    <mergeCell ref="E177:G177"/>
    <mergeCell ref="AK222:AM222"/>
    <mergeCell ref="AK223:AK225"/>
    <mergeCell ref="AO166:AQ166"/>
    <mergeCell ref="AK170:AM170"/>
    <mergeCell ref="AK171:AM171"/>
    <mergeCell ref="AK173:AM173"/>
    <mergeCell ref="AK174:AK176"/>
    <mergeCell ref="AK177:AM177"/>
    <mergeCell ref="AK178:AK180"/>
    <mergeCell ref="AK181:AM181"/>
    <mergeCell ref="AK182:AK184"/>
    <mergeCell ref="AO170:AQ170"/>
    <mergeCell ref="AO171:AQ171"/>
    <mergeCell ref="AO173:AQ173"/>
    <mergeCell ref="AO174:AO176"/>
    <mergeCell ref="AO177:AQ177"/>
    <mergeCell ref="AO178:AO180"/>
    <mergeCell ref="AO181:AQ181"/>
    <mergeCell ref="AO182:AO184"/>
    <mergeCell ref="AK206:AM206"/>
    <mergeCell ref="AO218:AQ218"/>
    <mergeCell ref="AO219:AO221"/>
    <mergeCell ref="AO162:AQ162"/>
    <mergeCell ref="AO163:AO165"/>
    <mergeCell ref="AO112:AO114"/>
    <mergeCell ref="AO116:AO118"/>
    <mergeCell ref="AO120:AO122"/>
    <mergeCell ref="AO124:AO126"/>
    <mergeCell ref="AO127:AQ127"/>
    <mergeCell ref="AO128:AQ128"/>
    <mergeCell ref="AO129:AO131"/>
    <mergeCell ref="AO133:AO135"/>
    <mergeCell ref="AO137:AO139"/>
    <mergeCell ref="AO140:AQ140"/>
    <mergeCell ref="AO141:AO143"/>
    <mergeCell ref="AO145:AO147"/>
    <mergeCell ref="AO149:AO151"/>
    <mergeCell ref="AO153:AO155"/>
    <mergeCell ref="AO156:AQ156"/>
    <mergeCell ref="AO157:AQ157"/>
    <mergeCell ref="AO158:AO160"/>
    <mergeCell ref="AK162:AM162"/>
    <mergeCell ref="AK163:AK165"/>
    <mergeCell ref="AK166:AM166"/>
    <mergeCell ref="AO1:AQ1"/>
    <mergeCell ref="AO2:AQ2"/>
    <mergeCell ref="AO4:AQ4"/>
    <mergeCell ref="AO5:AO7"/>
    <mergeCell ref="AO8:AQ8"/>
    <mergeCell ref="AO9:AO11"/>
    <mergeCell ref="AO12:AQ12"/>
    <mergeCell ref="AO13:AO15"/>
    <mergeCell ref="AO36:AQ36"/>
    <mergeCell ref="AO37:AQ37"/>
    <mergeCell ref="AO38:AO40"/>
    <mergeCell ref="AO41:AQ41"/>
    <mergeCell ref="AO46:AO48"/>
    <mergeCell ref="AO49:AQ49"/>
    <mergeCell ref="AO50:AO52"/>
    <mergeCell ref="AO57:AQ57"/>
    <mergeCell ref="AO58:AQ58"/>
    <mergeCell ref="AO59:AO61"/>
    <mergeCell ref="AO66:AQ66"/>
    <mergeCell ref="AO67:AQ67"/>
    <mergeCell ref="AO68:AO70"/>
    <mergeCell ref="AO71:AQ71"/>
    <mergeCell ref="AO72:AO74"/>
    <mergeCell ref="AO84:AQ84"/>
    <mergeCell ref="AO85:AQ85"/>
    <mergeCell ref="AO90:AO92"/>
    <mergeCell ref="AO93:AQ93"/>
    <mergeCell ref="AO94:AO96"/>
    <mergeCell ref="AO101:AQ101"/>
    <mergeCell ref="AK38:AK40"/>
    <mergeCell ref="AK41:AM41"/>
    <mergeCell ref="AK46:AK48"/>
    <mergeCell ref="AK49:AM49"/>
    <mergeCell ref="AK50:AK52"/>
    <mergeCell ref="AK57:AM57"/>
    <mergeCell ref="AK58:AM58"/>
    <mergeCell ref="AK59:AK61"/>
    <mergeCell ref="AK42:AK44"/>
    <mergeCell ref="AK53:AM53"/>
    <mergeCell ref="AK54:AK56"/>
    <mergeCell ref="AK66:AM66"/>
    <mergeCell ref="AK67:AM67"/>
    <mergeCell ref="AK68:AK70"/>
    <mergeCell ref="AK71:AM71"/>
    <mergeCell ref="AK72:AK74"/>
    <mergeCell ref="AK84:AM84"/>
    <mergeCell ref="AK62:AM62"/>
    <mergeCell ref="AK63:AK65"/>
    <mergeCell ref="AK76:AK78"/>
    <mergeCell ref="AK80:AM80"/>
    <mergeCell ref="AK81:AK83"/>
    <mergeCell ref="AK1:AM1"/>
    <mergeCell ref="AK2:AM2"/>
    <mergeCell ref="AK4:AM4"/>
    <mergeCell ref="AK5:AK7"/>
    <mergeCell ref="AK8:AM8"/>
    <mergeCell ref="AK9:AK11"/>
    <mergeCell ref="AK12:AM12"/>
    <mergeCell ref="AK13:AK15"/>
    <mergeCell ref="AK36:AM36"/>
    <mergeCell ref="AK16:AM16"/>
    <mergeCell ref="AK17:AK19"/>
    <mergeCell ref="AK21:AK23"/>
    <mergeCell ref="AK25:AK27"/>
    <mergeCell ref="AK29:AK31"/>
    <mergeCell ref="AK32:AM32"/>
    <mergeCell ref="AK33:AK35"/>
    <mergeCell ref="AK37:AM37"/>
    <mergeCell ref="AC162:AE162"/>
    <mergeCell ref="AC163:AC165"/>
    <mergeCell ref="Y101:AA101"/>
    <mergeCell ref="Y102:AA102"/>
    <mergeCell ref="Q163:Q165"/>
    <mergeCell ref="Q166:S166"/>
    <mergeCell ref="Q101:S101"/>
    <mergeCell ref="Q102:S102"/>
    <mergeCell ref="M162:O162"/>
    <mergeCell ref="M163:M165"/>
    <mergeCell ref="A231:C231"/>
    <mergeCell ref="A222:C222"/>
    <mergeCell ref="A223:A225"/>
    <mergeCell ref="A226:C226"/>
    <mergeCell ref="A227:C227"/>
    <mergeCell ref="A215:A217"/>
    <mergeCell ref="A218:C218"/>
    <mergeCell ref="A219:A221"/>
    <mergeCell ref="A181:C181"/>
    <mergeCell ref="A182:A184"/>
    <mergeCell ref="Y103:Y105"/>
    <mergeCell ref="Y106:AA106"/>
    <mergeCell ref="Y145:Y147"/>
    <mergeCell ref="Y149:Y151"/>
    <mergeCell ref="Y153:Y155"/>
    <mergeCell ref="Y156:AA156"/>
    <mergeCell ref="Y157:AA157"/>
    <mergeCell ref="Y158:Y160"/>
    <mergeCell ref="Y111:AA111"/>
    <mergeCell ref="Y112:Y114"/>
    <mergeCell ref="Y116:Y118"/>
    <mergeCell ref="Y120:Y122"/>
    <mergeCell ref="AG66:AI66"/>
    <mergeCell ref="AG67:AI67"/>
    <mergeCell ref="AG68:AG70"/>
    <mergeCell ref="AG71:AI71"/>
    <mergeCell ref="AG72:AG74"/>
    <mergeCell ref="AG84:AI84"/>
    <mergeCell ref="AG85:AI85"/>
    <mergeCell ref="AG93:AI93"/>
    <mergeCell ref="AG94:AG96"/>
    <mergeCell ref="AG101:AI101"/>
    <mergeCell ref="AG102:AI102"/>
    <mergeCell ref="AG107:AG109"/>
    <mergeCell ref="AG110:AI110"/>
    <mergeCell ref="AG162:AI162"/>
    <mergeCell ref="AG163:AG165"/>
    <mergeCell ref="AG62:AI62"/>
    <mergeCell ref="AG63:AG65"/>
    <mergeCell ref="AG76:AG78"/>
    <mergeCell ref="AG80:AI80"/>
    <mergeCell ref="AG81:AG83"/>
    <mergeCell ref="AG86:AG88"/>
    <mergeCell ref="AG89:AI89"/>
    <mergeCell ref="AG97:AI97"/>
    <mergeCell ref="AC63:AC65"/>
    <mergeCell ref="AG1:AI1"/>
    <mergeCell ref="AG2:AI2"/>
    <mergeCell ref="AG4:AI4"/>
    <mergeCell ref="AG5:AG7"/>
    <mergeCell ref="AG8:AI8"/>
    <mergeCell ref="AG9:AG11"/>
    <mergeCell ref="AG12:AI12"/>
    <mergeCell ref="AG13:AG15"/>
    <mergeCell ref="AG36:AI36"/>
    <mergeCell ref="AG37:AI37"/>
    <mergeCell ref="AG38:AG40"/>
    <mergeCell ref="AG41:AI41"/>
    <mergeCell ref="AG46:AG48"/>
    <mergeCell ref="AG49:AI49"/>
    <mergeCell ref="AG50:AG52"/>
    <mergeCell ref="AG57:AI57"/>
    <mergeCell ref="AG58:AI58"/>
    <mergeCell ref="AG16:AI16"/>
    <mergeCell ref="AG17:AG19"/>
    <mergeCell ref="AG21:AG23"/>
    <mergeCell ref="AG25:AG27"/>
    <mergeCell ref="AG29:AG31"/>
    <mergeCell ref="AG32:AI32"/>
    <mergeCell ref="AG33:AG35"/>
    <mergeCell ref="AG42:AG44"/>
    <mergeCell ref="AG53:AI53"/>
    <mergeCell ref="AG54:AG56"/>
    <mergeCell ref="AG59:AG61"/>
    <mergeCell ref="Y53:AA53"/>
    <mergeCell ref="AC1:AE1"/>
    <mergeCell ref="AC2:AE2"/>
    <mergeCell ref="AC4:AE4"/>
    <mergeCell ref="AC5:AC7"/>
    <mergeCell ref="AC8:AE8"/>
    <mergeCell ref="AC9:AC11"/>
    <mergeCell ref="AC12:AE12"/>
    <mergeCell ref="AC13:AC15"/>
    <mergeCell ref="AC36:AE36"/>
    <mergeCell ref="AC66:AE66"/>
    <mergeCell ref="AC67:AE67"/>
    <mergeCell ref="AC37:AE37"/>
    <mergeCell ref="AC38:AC40"/>
    <mergeCell ref="AC41:AE41"/>
    <mergeCell ref="AC46:AC48"/>
    <mergeCell ref="AC49:AE49"/>
    <mergeCell ref="AC50:AC52"/>
    <mergeCell ref="AC57:AE57"/>
    <mergeCell ref="AC58:AE58"/>
    <mergeCell ref="AC59:AC61"/>
    <mergeCell ref="AC16:AE16"/>
    <mergeCell ref="AC17:AC19"/>
    <mergeCell ref="AC21:AC23"/>
    <mergeCell ref="AC25:AC27"/>
    <mergeCell ref="AC29:AC31"/>
    <mergeCell ref="AC32:AE32"/>
    <mergeCell ref="AC33:AC35"/>
    <mergeCell ref="AC42:AC44"/>
    <mergeCell ref="AC53:AE53"/>
    <mergeCell ref="AC54:AC56"/>
    <mergeCell ref="AC62:AE62"/>
    <mergeCell ref="Y1:AA1"/>
    <mergeCell ref="Y2:AA2"/>
    <mergeCell ref="Y4:AA4"/>
    <mergeCell ref="Y5:Y7"/>
    <mergeCell ref="Y8:AA8"/>
    <mergeCell ref="Y9:Y11"/>
    <mergeCell ref="Y66:AA66"/>
    <mergeCell ref="Y67:AA67"/>
    <mergeCell ref="Y68:Y70"/>
    <mergeCell ref="Y46:Y48"/>
    <mergeCell ref="Y49:AA49"/>
    <mergeCell ref="Y50:Y52"/>
    <mergeCell ref="Y57:AA57"/>
    <mergeCell ref="Y58:AA58"/>
    <mergeCell ref="Y59:Y61"/>
    <mergeCell ref="Y12:AA12"/>
    <mergeCell ref="Y13:Y15"/>
    <mergeCell ref="Y36:AA36"/>
    <mergeCell ref="Y37:AA37"/>
    <mergeCell ref="Y38:Y40"/>
    <mergeCell ref="Y41:AA41"/>
    <mergeCell ref="Y16:AA16"/>
    <mergeCell ref="Y17:Y19"/>
    <mergeCell ref="Y21:Y23"/>
    <mergeCell ref="Y54:Y56"/>
    <mergeCell ref="Y62:AA62"/>
    <mergeCell ref="Y63:Y65"/>
    <mergeCell ref="Y25:Y27"/>
    <mergeCell ref="Y29:Y31"/>
    <mergeCell ref="Y32:AA32"/>
    <mergeCell ref="Y33:Y35"/>
    <mergeCell ref="Y42:Y44"/>
    <mergeCell ref="Y124:Y126"/>
    <mergeCell ref="Y127:AA127"/>
    <mergeCell ref="Y128:AA128"/>
    <mergeCell ref="Y129:Y131"/>
    <mergeCell ref="Y133:Y135"/>
    <mergeCell ref="Y137:Y139"/>
    <mergeCell ref="Y140:AA140"/>
    <mergeCell ref="Y141:Y143"/>
    <mergeCell ref="U163:U165"/>
    <mergeCell ref="Y107:Y109"/>
    <mergeCell ref="Y110:AA110"/>
    <mergeCell ref="Y162:AA162"/>
    <mergeCell ref="Y163:Y165"/>
    <mergeCell ref="U156:W156"/>
    <mergeCell ref="U157:W157"/>
    <mergeCell ref="U158:U160"/>
    <mergeCell ref="Y71:AA71"/>
    <mergeCell ref="Y72:Y74"/>
    <mergeCell ref="Y84:AA84"/>
    <mergeCell ref="Y76:Y78"/>
    <mergeCell ref="Y80:AA80"/>
    <mergeCell ref="Y81:Y83"/>
    <mergeCell ref="Y86:Y88"/>
    <mergeCell ref="Y89:AA89"/>
    <mergeCell ref="Y97:AA97"/>
    <mergeCell ref="Y98:Y100"/>
    <mergeCell ref="Y85:AA85"/>
    <mergeCell ref="Y90:Y92"/>
    <mergeCell ref="Y93:AA93"/>
    <mergeCell ref="Y94:Y96"/>
    <mergeCell ref="U120:U122"/>
    <mergeCell ref="U124:U126"/>
    <mergeCell ref="U162:W162"/>
    <mergeCell ref="Q107:Q109"/>
    <mergeCell ref="Q110:S110"/>
    <mergeCell ref="Q158:Q160"/>
    <mergeCell ref="Q111:S111"/>
    <mergeCell ref="Q112:Q114"/>
    <mergeCell ref="Q116:Q118"/>
    <mergeCell ref="Q120:Q122"/>
    <mergeCell ref="Q124:Q126"/>
    <mergeCell ref="U84:W84"/>
    <mergeCell ref="U85:W85"/>
    <mergeCell ref="U90:U92"/>
    <mergeCell ref="U93:W93"/>
    <mergeCell ref="U94:U96"/>
    <mergeCell ref="U101:W101"/>
    <mergeCell ref="U54:U56"/>
    <mergeCell ref="U62:W62"/>
    <mergeCell ref="U63:U65"/>
    <mergeCell ref="U76:U78"/>
    <mergeCell ref="U80:W80"/>
    <mergeCell ref="U81:U83"/>
    <mergeCell ref="U86:U88"/>
    <mergeCell ref="U89:W89"/>
    <mergeCell ref="U97:W97"/>
    <mergeCell ref="Q127:S127"/>
    <mergeCell ref="Q128:S128"/>
    <mergeCell ref="Q129:Q131"/>
    <mergeCell ref="Q133:Q135"/>
    <mergeCell ref="U153:U155"/>
    <mergeCell ref="U98:U100"/>
    <mergeCell ref="U103:U105"/>
    <mergeCell ref="U106:W106"/>
    <mergeCell ref="Q1:S1"/>
    <mergeCell ref="Q2:S2"/>
    <mergeCell ref="Q4:S4"/>
    <mergeCell ref="Q5:Q7"/>
    <mergeCell ref="U9:U11"/>
    <mergeCell ref="U12:W12"/>
    <mergeCell ref="U13:U15"/>
    <mergeCell ref="U36:W36"/>
    <mergeCell ref="U37:W37"/>
    <mergeCell ref="U38:U40"/>
    <mergeCell ref="Q8:S8"/>
    <mergeCell ref="Q9:Q11"/>
    <mergeCell ref="Q162:S162"/>
    <mergeCell ref="Q59:Q61"/>
    <mergeCell ref="Q12:S12"/>
    <mergeCell ref="Q13:Q15"/>
    <mergeCell ref="Q36:S36"/>
    <mergeCell ref="Q37:S37"/>
    <mergeCell ref="Q38:Q40"/>
    <mergeCell ref="Q41:S41"/>
    <mergeCell ref="U59:U61"/>
    <mergeCell ref="U66:W66"/>
    <mergeCell ref="U67:W67"/>
    <mergeCell ref="U68:U70"/>
    <mergeCell ref="U71:W71"/>
    <mergeCell ref="U72:U74"/>
    <mergeCell ref="U41:W41"/>
    <mergeCell ref="U46:U48"/>
    <mergeCell ref="U49:W49"/>
    <mergeCell ref="U50:U52"/>
    <mergeCell ref="U57:W57"/>
    <mergeCell ref="U58:W58"/>
    <mergeCell ref="M9:M11"/>
    <mergeCell ref="M12:O12"/>
    <mergeCell ref="M13:M15"/>
    <mergeCell ref="M84:O84"/>
    <mergeCell ref="M85:O85"/>
    <mergeCell ref="M90:M92"/>
    <mergeCell ref="M93:O93"/>
    <mergeCell ref="M94:M96"/>
    <mergeCell ref="M101:O101"/>
    <mergeCell ref="M36:O36"/>
    <mergeCell ref="M37:O37"/>
    <mergeCell ref="M38:M40"/>
    <mergeCell ref="U1:W1"/>
    <mergeCell ref="U2:W2"/>
    <mergeCell ref="U4:W4"/>
    <mergeCell ref="U5:U7"/>
    <mergeCell ref="U8:W8"/>
    <mergeCell ref="Q85:S85"/>
    <mergeCell ref="Q90:Q92"/>
    <mergeCell ref="Q93:S93"/>
    <mergeCell ref="Q94:Q96"/>
    <mergeCell ref="Q66:S66"/>
    <mergeCell ref="Q67:S67"/>
    <mergeCell ref="Q68:Q70"/>
    <mergeCell ref="Q71:S71"/>
    <mergeCell ref="Q72:Q74"/>
    <mergeCell ref="Q84:S84"/>
    <mergeCell ref="Q46:Q48"/>
    <mergeCell ref="Q49:S49"/>
    <mergeCell ref="Q50:Q52"/>
    <mergeCell ref="Q57:S57"/>
    <mergeCell ref="Q58:S58"/>
    <mergeCell ref="I13:I15"/>
    <mergeCell ref="I36:K36"/>
    <mergeCell ref="I37:K37"/>
    <mergeCell ref="M112:M114"/>
    <mergeCell ref="M116:M118"/>
    <mergeCell ref="M120:M122"/>
    <mergeCell ref="M124:M126"/>
    <mergeCell ref="M127:O127"/>
    <mergeCell ref="M128:O128"/>
    <mergeCell ref="M129:M131"/>
    <mergeCell ref="M133:M135"/>
    <mergeCell ref="M137:M139"/>
    <mergeCell ref="M140:O140"/>
    <mergeCell ref="M141:M143"/>
    <mergeCell ref="M145:M147"/>
    <mergeCell ref="M149:M151"/>
    <mergeCell ref="M153:M155"/>
    <mergeCell ref="I21:I23"/>
    <mergeCell ref="I25:I27"/>
    <mergeCell ref="I29:I31"/>
    <mergeCell ref="I32:K32"/>
    <mergeCell ref="I33:I35"/>
    <mergeCell ref="I42:I44"/>
    <mergeCell ref="I53:K53"/>
    <mergeCell ref="I54:I56"/>
    <mergeCell ref="I107:I109"/>
    <mergeCell ref="I110:K110"/>
    <mergeCell ref="I38:I40"/>
    <mergeCell ref="I41:K41"/>
    <mergeCell ref="I127:K127"/>
    <mergeCell ref="I128:K128"/>
    <mergeCell ref="M102:O102"/>
    <mergeCell ref="I89:K89"/>
    <mergeCell ref="I97:K97"/>
    <mergeCell ref="I98:I100"/>
    <mergeCell ref="I162:K162"/>
    <mergeCell ref="I163:I165"/>
    <mergeCell ref="I166:K166"/>
    <mergeCell ref="M1:O1"/>
    <mergeCell ref="M2:O2"/>
    <mergeCell ref="M4:O4"/>
    <mergeCell ref="M5:M7"/>
    <mergeCell ref="M8:O8"/>
    <mergeCell ref="I85:K85"/>
    <mergeCell ref="I90:I92"/>
    <mergeCell ref="I93:K93"/>
    <mergeCell ref="I94:I96"/>
    <mergeCell ref="I101:K101"/>
    <mergeCell ref="I102:K102"/>
    <mergeCell ref="I66:K66"/>
    <mergeCell ref="I67:K67"/>
    <mergeCell ref="I68:I70"/>
    <mergeCell ref="I71:K71"/>
    <mergeCell ref="I72:I74"/>
    <mergeCell ref="I84:K84"/>
    <mergeCell ref="I46:I48"/>
    <mergeCell ref="I49:K49"/>
    <mergeCell ref="I1:K1"/>
    <mergeCell ref="I2:K2"/>
    <mergeCell ref="I4:K4"/>
    <mergeCell ref="I5:I7"/>
    <mergeCell ref="I8:K8"/>
    <mergeCell ref="I9:I11"/>
    <mergeCell ref="I12:K12"/>
    <mergeCell ref="E68:E70"/>
    <mergeCell ref="E71:G71"/>
    <mergeCell ref="E72:E74"/>
    <mergeCell ref="E84:G84"/>
    <mergeCell ref="E85:G85"/>
    <mergeCell ref="E49:G49"/>
    <mergeCell ref="E50:E52"/>
    <mergeCell ref="I50:I52"/>
    <mergeCell ref="I57:K57"/>
    <mergeCell ref="I58:K58"/>
    <mergeCell ref="I59:I61"/>
    <mergeCell ref="I62:K62"/>
    <mergeCell ref="I63:I65"/>
    <mergeCell ref="I76:I78"/>
    <mergeCell ref="I80:K80"/>
    <mergeCell ref="I81:I83"/>
    <mergeCell ref="I86:I88"/>
    <mergeCell ref="I16:K16"/>
    <mergeCell ref="I17:I19"/>
    <mergeCell ref="E46:E48"/>
    <mergeCell ref="E16:G16"/>
    <mergeCell ref="E17:E19"/>
    <mergeCell ref="E21:E23"/>
    <mergeCell ref="E25:E27"/>
    <mergeCell ref="E29:E31"/>
    <mergeCell ref="E32:G32"/>
    <mergeCell ref="E33:E35"/>
    <mergeCell ref="E42:E44"/>
    <mergeCell ref="E53:G53"/>
    <mergeCell ref="E54:E56"/>
    <mergeCell ref="E62:G62"/>
    <mergeCell ref="E63:E65"/>
    <mergeCell ref="E110:G110"/>
    <mergeCell ref="E162:G162"/>
    <mergeCell ref="E38:E40"/>
    <mergeCell ref="E41:G41"/>
    <mergeCell ref="E124:E126"/>
    <mergeCell ref="E127:G127"/>
    <mergeCell ref="E128:G128"/>
    <mergeCell ref="E129:E131"/>
    <mergeCell ref="E133:E135"/>
    <mergeCell ref="I156:K156"/>
    <mergeCell ref="I103:I105"/>
    <mergeCell ref="I106:K106"/>
    <mergeCell ref="I111:K111"/>
    <mergeCell ref="I112:I114"/>
    <mergeCell ref="I116:I118"/>
    <mergeCell ref="I120:I122"/>
    <mergeCell ref="I124:I126"/>
    <mergeCell ref="E166:G166"/>
    <mergeCell ref="A85:C85"/>
    <mergeCell ref="A106:C106"/>
    <mergeCell ref="A111:C111"/>
    <mergeCell ref="A127:C127"/>
    <mergeCell ref="A128:C128"/>
    <mergeCell ref="A140:C140"/>
    <mergeCell ref="A156:C156"/>
    <mergeCell ref="A157:C157"/>
    <mergeCell ref="A98:A100"/>
    <mergeCell ref="A103:A105"/>
    <mergeCell ref="A112:A114"/>
    <mergeCell ref="A1:C1"/>
    <mergeCell ref="E1:G1"/>
    <mergeCell ref="E2:G2"/>
    <mergeCell ref="E4:G4"/>
    <mergeCell ref="E5:E7"/>
    <mergeCell ref="E8:G8"/>
    <mergeCell ref="E9:E11"/>
    <mergeCell ref="E12:G12"/>
    <mergeCell ref="A5:A7"/>
    <mergeCell ref="A9:A11"/>
    <mergeCell ref="A2:C2"/>
    <mergeCell ref="A4:C4"/>
    <mergeCell ref="E57:G57"/>
    <mergeCell ref="E58:G58"/>
    <mergeCell ref="E59:E61"/>
    <mergeCell ref="E66:G66"/>
    <mergeCell ref="E13:E15"/>
    <mergeCell ref="E36:G36"/>
    <mergeCell ref="E37:G37"/>
    <mergeCell ref="E90:E92"/>
    <mergeCell ref="A12:C12"/>
    <mergeCell ref="A8:C8"/>
    <mergeCell ref="A66:C66"/>
    <mergeCell ref="A57:C57"/>
    <mergeCell ref="A13:A15"/>
    <mergeCell ref="A36:C36"/>
    <mergeCell ref="A41:C41"/>
    <mergeCell ref="A37:C37"/>
    <mergeCell ref="A16:C16"/>
    <mergeCell ref="A17:A19"/>
    <mergeCell ref="A21:A23"/>
    <mergeCell ref="A25:A27"/>
    <mergeCell ref="A29:A31"/>
    <mergeCell ref="A32:C32"/>
    <mergeCell ref="A42:A44"/>
    <mergeCell ref="A33:A35"/>
    <mergeCell ref="A63:A65"/>
    <mergeCell ref="A59:A61"/>
    <mergeCell ref="A53:C53"/>
    <mergeCell ref="A54:A56"/>
    <mergeCell ref="A62:C62"/>
    <mergeCell ref="A38:A40"/>
    <mergeCell ref="A46:A48"/>
    <mergeCell ref="A50:A52"/>
    <mergeCell ref="A49:C49"/>
    <mergeCell ref="A101:C101"/>
    <mergeCell ref="A107:A109"/>
    <mergeCell ref="A110:C110"/>
    <mergeCell ref="A163:A165"/>
    <mergeCell ref="A71:C71"/>
    <mergeCell ref="A68:A70"/>
    <mergeCell ref="A72:A74"/>
    <mergeCell ref="A84:C84"/>
    <mergeCell ref="A90:A92"/>
    <mergeCell ref="A102:C102"/>
    <mergeCell ref="A162:C162"/>
    <mergeCell ref="A67:C67"/>
    <mergeCell ref="E76:E78"/>
    <mergeCell ref="E80:G80"/>
    <mergeCell ref="E81:E83"/>
    <mergeCell ref="E86:E88"/>
    <mergeCell ref="E89:G89"/>
    <mergeCell ref="E97:G97"/>
    <mergeCell ref="E98:E100"/>
    <mergeCell ref="E103:E105"/>
    <mergeCell ref="E106:G106"/>
    <mergeCell ref="E111:G111"/>
    <mergeCell ref="E112:E114"/>
    <mergeCell ref="E116:E118"/>
    <mergeCell ref="E120:E122"/>
    <mergeCell ref="E163:E165"/>
    <mergeCell ref="E93:G93"/>
    <mergeCell ref="E94:E96"/>
    <mergeCell ref="E101:G101"/>
    <mergeCell ref="E102:G102"/>
    <mergeCell ref="E107:E109"/>
    <mergeCell ref="E67:G67"/>
    <mergeCell ref="I177:K177"/>
    <mergeCell ref="M177:O177"/>
    <mergeCell ref="Q177:S177"/>
    <mergeCell ref="U177:W177"/>
    <mergeCell ref="Y177:AA177"/>
    <mergeCell ref="AC177:AE177"/>
    <mergeCell ref="AG177:AI177"/>
    <mergeCell ref="E178:E180"/>
    <mergeCell ref="I178:I180"/>
    <mergeCell ref="M178:M180"/>
    <mergeCell ref="Q178:Q180"/>
    <mergeCell ref="U178:U180"/>
    <mergeCell ref="Y178:Y180"/>
    <mergeCell ref="AC178:AC180"/>
    <mergeCell ref="AG178:AG180"/>
    <mergeCell ref="E173:G173"/>
    <mergeCell ref="I173:K173"/>
    <mergeCell ref="M173:O173"/>
    <mergeCell ref="Q173:S173"/>
    <mergeCell ref="U173:W173"/>
    <mergeCell ref="Y173:AA173"/>
    <mergeCell ref="AC173:AE173"/>
    <mergeCell ref="AG173:AI173"/>
    <mergeCell ref="E174:E176"/>
    <mergeCell ref="I174:I176"/>
    <mergeCell ref="M174:M176"/>
    <mergeCell ref="Q174:Q176"/>
    <mergeCell ref="U174:U176"/>
    <mergeCell ref="Y174:Y176"/>
    <mergeCell ref="AC174:AC176"/>
    <mergeCell ref="AG174:AG176"/>
    <mergeCell ref="E185:G185"/>
    <mergeCell ref="I185:K185"/>
    <mergeCell ref="M185:O185"/>
    <mergeCell ref="Q185:S185"/>
    <mergeCell ref="U185:W185"/>
    <mergeCell ref="Y185:AA185"/>
    <mergeCell ref="AC185:AE185"/>
    <mergeCell ref="AG185:AI185"/>
    <mergeCell ref="E181:G181"/>
    <mergeCell ref="I181:K181"/>
    <mergeCell ref="M181:O181"/>
    <mergeCell ref="Q181:S181"/>
    <mergeCell ref="U181:W181"/>
    <mergeCell ref="Y181:AA181"/>
    <mergeCell ref="AC181:AE181"/>
    <mergeCell ref="AG181:AI181"/>
    <mergeCell ref="E182:E184"/>
    <mergeCell ref="I182:I184"/>
    <mergeCell ref="M182:M184"/>
    <mergeCell ref="Q182:Q184"/>
    <mergeCell ref="U182:U184"/>
    <mergeCell ref="Y182:Y184"/>
    <mergeCell ref="AC182:AC184"/>
    <mergeCell ref="AG182:AG184"/>
    <mergeCell ref="E198:E200"/>
    <mergeCell ref="I198:I200"/>
    <mergeCell ref="M198:M200"/>
    <mergeCell ref="Q198:Q200"/>
    <mergeCell ref="U198:U200"/>
    <mergeCell ref="Y198:Y200"/>
    <mergeCell ref="AC198:AC200"/>
    <mergeCell ref="AG198:AG200"/>
    <mergeCell ref="E194:E196"/>
    <mergeCell ref="I194:I196"/>
    <mergeCell ref="M194:M196"/>
    <mergeCell ref="Q194:Q196"/>
    <mergeCell ref="U194:U196"/>
    <mergeCell ref="Y194:Y196"/>
    <mergeCell ref="AC194:AC196"/>
    <mergeCell ref="AG194:AG196"/>
    <mergeCell ref="E190:E192"/>
    <mergeCell ref="I190:I192"/>
    <mergeCell ref="M190:M192"/>
    <mergeCell ref="Q190:Q192"/>
    <mergeCell ref="U190:U192"/>
    <mergeCell ref="Y190:Y192"/>
    <mergeCell ref="AC190:AC192"/>
    <mergeCell ref="AG190:AG192"/>
    <mergeCell ref="AC207:AC209"/>
    <mergeCell ref="AG207:AG209"/>
    <mergeCell ref="E205:G205"/>
    <mergeCell ref="I205:K205"/>
    <mergeCell ref="M205:O205"/>
    <mergeCell ref="Q205:S205"/>
    <mergeCell ref="U205:W205"/>
    <mergeCell ref="Y205:AA205"/>
    <mergeCell ref="AC205:AE205"/>
    <mergeCell ref="AG205:AI205"/>
    <mergeCell ref="E202:E204"/>
    <mergeCell ref="I202:I204"/>
    <mergeCell ref="M202:M204"/>
    <mergeCell ref="Q202:Q204"/>
    <mergeCell ref="U202:U204"/>
    <mergeCell ref="Y202:Y204"/>
    <mergeCell ref="AC202:AC204"/>
    <mergeCell ref="AG202:AG204"/>
    <mergeCell ref="I206:K206"/>
    <mergeCell ref="M206:O206"/>
    <mergeCell ref="Q206:S206"/>
    <mergeCell ref="U206:W206"/>
    <mergeCell ref="Y206:AA206"/>
    <mergeCell ref="AC206:AE206"/>
    <mergeCell ref="AG206:AI206"/>
    <mergeCell ref="E219:E221"/>
    <mergeCell ref="I219:I221"/>
    <mergeCell ref="M219:M221"/>
    <mergeCell ref="Q219:Q221"/>
    <mergeCell ref="U219:U221"/>
    <mergeCell ref="Y219:Y221"/>
    <mergeCell ref="AC219:AC221"/>
    <mergeCell ref="AG219:AG221"/>
    <mergeCell ref="E215:E217"/>
    <mergeCell ref="I215:I217"/>
    <mergeCell ref="M215:M217"/>
    <mergeCell ref="Q215:Q217"/>
    <mergeCell ref="U215:U217"/>
    <mergeCell ref="Y215:Y217"/>
    <mergeCell ref="AC215:AC217"/>
    <mergeCell ref="AG215:AG217"/>
    <mergeCell ref="E211:E213"/>
    <mergeCell ref="I211:I213"/>
    <mergeCell ref="M211:M213"/>
    <mergeCell ref="Q211:Q213"/>
    <mergeCell ref="U211:U213"/>
    <mergeCell ref="Y211:Y213"/>
    <mergeCell ref="AC211:AC213"/>
    <mergeCell ref="AG211:AG213"/>
    <mergeCell ref="Q223:Q225"/>
    <mergeCell ref="U223:U225"/>
    <mergeCell ref="Y223:Y225"/>
    <mergeCell ref="AC223:AC225"/>
    <mergeCell ref="AG223:AG225"/>
    <mergeCell ref="E226:G226"/>
    <mergeCell ref="I226:K226"/>
    <mergeCell ref="M226:O226"/>
    <mergeCell ref="Q226:S226"/>
    <mergeCell ref="U226:W226"/>
    <mergeCell ref="Y226:AA226"/>
    <mergeCell ref="AC226:AE226"/>
    <mergeCell ref="AG226:AI226"/>
    <mergeCell ref="E222:G222"/>
    <mergeCell ref="I222:K222"/>
    <mergeCell ref="M222:O222"/>
    <mergeCell ref="Q222:S222"/>
    <mergeCell ref="U222:W222"/>
    <mergeCell ref="Y222:AA222"/>
    <mergeCell ref="AC222:AE222"/>
    <mergeCell ref="AG222:AI222"/>
    <mergeCell ref="A206:C206"/>
    <mergeCell ref="A207:A209"/>
    <mergeCell ref="A210:C210"/>
    <mergeCell ref="A211:A213"/>
    <mergeCell ref="A228:A230"/>
    <mergeCell ref="E231:G231"/>
    <mergeCell ref="I231:K231"/>
    <mergeCell ref="M231:O231"/>
    <mergeCell ref="Q231:S231"/>
    <mergeCell ref="U231:W231"/>
    <mergeCell ref="Y231:AA231"/>
    <mergeCell ref="AC231:AE231"/>
    <mergeCell ref="AG231:AI231"/>
    <mergeCell ref="E227:G227"/>
    <mergeCell ref="I227:K227"/>
    <mergeCell ref="M227:O227"/>
    <mergeCell ref="Q227:S227"/>
    <mergeCell ref="U227:W227"/>
    <mergeCell ref="Y227:AA227"/>
    <mergeCell ref="AC227:AE227"/>
    <mergeCell ref="AG227:AI227"/>
    <mergeCell ref="E228:E230"/>
    <mergeCell ref="I228:I230"/>
    <mergeCell ref="M228:M230"/>
    <mergeCell ref="Q228:Q230"/>
    <mergeCell ref="U228:U230"/>
    <mergeCell ref="Y228:Y230"/>
    <mergeCell ref="AC228:AC230"/>
    <mergeCell ref="AG228:AG230"/>
    <mergeCell ref="E223:E225"/>
    <mergeCell ref="I223:I225"/>
    <mergeCell ref="M223:M225"/>
    <mergeCell ref="A186:A188"/>
    <mergeCell ref="A190:A192"/>
    <mergeCell ref="A194:A196"/>
    <mergeCell ref="A198:A200"/>
    <mergeCell ref="A201:C201"/>
    <mergeCell ref="A202:A204"/>
    <mergeCell ref="A205:C205"/>
    <mergeCell ref="A116:A118"/>
    <mergeCell ref="A120:A122"/>
    <mergeCell ref="A124:A126"/>
    <mergeCell ref="A129:A131"/>
    <mergeCell ref="A133:A135"/>
    <mergeCell ref="A137:A139"/>
    <mergeCell ref="A141:A143"/>
    <mergeCell ref="A145:A147"/>
    <mergeCell ref="A149:A151"/>
    <mergeCell ref="A170:C170"/>
    <mergeCell ref="A171:C171"/>
    <mergeCell ref="A173:C173"/>
    <mergeCell ref="A174:A176"/>
    <mergeCell ref="A177:C177"/>
    <mergeCell ref="A178:A180"/>
    <mergeCell ref="A185:C185"/>
    <mergeCell ref="A335:C335"/>
    <mergeCell ref="A289:A291"/>
    <mergeCell ref="A293:A295"/>
    <mergeCell ref="A296:C296"/>
    <mergeCell ref="A297:C297"/>
    <mergeCell ref="A298:A300"/>
    <mergeCell ref="A302:A304"/>
    <mergeCell ref="A306:A308"/>
    <mergeCell ref="A309:C309"/>
    <mergeCell ref="A310:A312"/>
    <mergeCell ref="A270:C270"/>
    <mergeCell ref="A271:C271"/>
    <mergeCell ref="A272:A274"/>
    <mergeCell ref="A275:C275"/>
    <mergeCell ref="A276:A278"/>
    <mergeCell ref="A279:C279"/>
    <mergeCell ref="A280:C280"/>
    <mergeCell ref="A281:A283"/>
    <mergeCell ref="A285:A287"/>
    <mergeCell ref="A314:A316"/>
    <mergeCell ref="A318:A320"/>
    <mergeCell ref="A322:A324"/>
    <mergeCell ref="A325:C325"/>
    <mergeCell ref="A326:C326"/>
    <mergeCell ref="A327:A329"/>
    <mergeCell ref="A331:C331"/>
    <mergeCell ref="A332:A334"/>
    <mergeCell ref="A253:C253"/>
    <mergeCell ref="A254:C254"/>
    <mergeCell ref="A255:A257"/>
    <mergeCell ref="A258:C258"/>
    <mergeCell ref="A259:A261"/>
    <mergeCell ref="A262:C262"/>
    <mergeCell ref="A263:A265"/>
    <mergeCell ref="A266:C266"/>
    <mergeCell ref="A267:A269"/>
    <mergeCell ref="A232:A234"/>
    <mergeCell ref="A235:C235"/>
    <mergeCell ref="A236:C236"/>
    <mergeCell ref="A237:A239"/>
    <mergeCell ref="A240:C240"/>
    <mergeCell ref="A241:A243"/>
    <mergeCell ref="E137:E139"/>
    <mergeCell ref="E140:G140"/>
    <mergeCell ref="E141:E143"/>
    <mergeCell ref="E145:E147"/>
    <mergeCell ref="E149:E151"/>
    <mergeCell ref="E153:E155"/>
    <mergeCell ref="E156:G156"/>
    <mergeCell ref="E157:G157"/>
    <mergeCell ref="E158:E160"/>
    <mergeCell ref="E186:E188"/>
    <mergeCell ref="E206:G206"/>
    <mergeCell ref="E201:G201"/>
    <mergeCell ref="A245:A247"/>
    <mergeCell ref="A249:C249"/>
    <mergeCell ref="A250:A252"/>
    <mergeCell ref="A153:A155"/>
    <mergeCell ref="A158:A160"/>
    <mergeCell ref="I157:K157"/>
    <mergeCell ref="I158:I160"/>
    <mergeCell ref="M16:O16"/>
    <mergeCell ref="M17:M19"/>
    <mergeCell ref="M21:M23"/>
    <mergeCell ref="M25:M27"/>
    <mergeCell ref="M29:M31"/>
    <mergeCell ref="M32:O32"/>
    <mergeCell ref="M33:M35"/>
    <mergeCell ref="M42:M44"/>
    <mergeCell ref="M53:O53"/>
    <mergeCell ref="M54:M56"/>
    <mergeCell ref="M62:O62"/>
    <mergeCell ref="M63:M65"/>
    <mergeCell ref="M76:M78"/>
    <mergeCell ref="M80:O80"/>
    <mergeCell ref="M81:M83"/>
    <mergeCell ref="M86:M88"/>
    <mergeCell ref="M89:O89"/>
    <mergeCell ref="M97:O97"/>
    <mergeCell ref="M98:M100"/>
    <mergeCell ref="M103:M105"/>
    <mergeCell ref="M106:O106"/>
    <mergeCell ref="M111:O111"/>
    <mergeCell ref="I129:I131"/>
    <mergeCell ref="I133:I135"/>
    <mergeCell ref="I137:I139"/>
    <mergeCell ref="I140:K140"/>
    <mergeCell ref="I141:I143"/>
    <mergeCell ref="I145:I147"/>
    <mergeCell ref="I149:I151"/>
    <mergeCell ref="I153:I155"/>
    <mergeCell ref="M157:O157"/>
    <mergeCell ref="M158:M160"/>
    <mergeCell ref="Q16:S16"/>
    <mergeCell ref="Q17:Q19"/>
    <mergeCell ref="Q21:Q23"/>
    <mergeCell ref="Q25:Q27"/>
    <mergeCell ref="Q29:Q31"/>
    <mergeCell ref="Q32:S32"/>
    <mergeCell ref="Q33:Q35"/>
    <mergeCell ref="Q42:Q44"/>
    <mergeCell ref="Q53:S53"/>
    <mergeCell ref="Q54:Q56"/>
    <mergeCell ref="Q62:S62"/>
    <mergeCell ref="Q63:Q65"/>
    <mergeCell ref="Q76:Q78"/>
    <mergeCell ref="Q80:S80"/>
    <mergeCell ref="Q81:Q83"/>
    <mergeCell ref="Q86:Q88"/>
    <mergeCell ref="Q89:S89"/>
    <mergeCell ref="Q97:S97"/>
    <mergeCell ref="Q98:Q100"/>
    <mergeCell ref="Q103:Q105"/>
    <mergeCell ref="Q106:S106"/>
    <mergeCell ref="Q137:Q139"/>
    <mergeCell ref="Q140:S140"/>
    <mergeCell ref="Q141:Q143"/>
    <mergeCell ref="Q145:Q147"/>
    <mergeCell ref="Q149:Q151"/>
    <mergeCell ref="Q153:Q155"/>
    <mergeCell ref="Q156:S156"/>
    <mergeCell ref="Q157:S157"/>
    <mergeCell ref="M107:M109"/>
    <mergeCell ref="U16:W16"/>
    <mergeCell ref="U17:U19"/>
    <mergeCell ref="U21:U23"/>
    <mergeCell ref="U25:U27"/>
    <mergeCell ref="U29:U31"/>
    <mergeCell ref="U32:W32"/>
    <mergeCell ref="U33:U35"/>
    <mergeCell ref="U42:U44"/>
    <mergeCell ref="U53:W53"/>
    <mergeCell ref="U128:W128"/>
    <mergeCell ref="U129:U131"/>
    <mergeCell ref="U133:U135"/>
    <mergeCell ref="U137:U139"/>
    <mergeCell ref="U140:W140"/>
    <mergeCell ref="U141:U143"/>
    <mergeCell ref="U145:U147"/>
    <mergeCell ref="M156:O156"/>
    <mergeCell ref="M110:O110"/>
    <mergeCell ref="M59:M61"/>
    <mergeCell ref="M66:O66"/>
    <mergeCell ref="M67:O67"/>
    <mergeCell ref="M68:M70"/>
    <mergeCell ref="M71:O71"/>
    <mergeCell ref="M72:M74"/>
    <mergeCell ref="M41:O41"/>
    <mergeCell ref="M46:M48"/>
    <mergeCell ref="M49:O49"/>
    <mergeCell ref="M50:M52"/>
    <mergeCell ref="M57:O57"/>
    <mergeCell ref="M58:O58"/>
    <mergeCell ref="U102:W102"/>
    <mergeCell ref="U107:U109"/>
    <mergeCell ref="U149:U151"/>
    <mergeCell ref="AC76:AC78"/>
    <mergeCell ref="AC80:AE80"/>
    <mergeCell ref="AC81:AC83"/>
    <mergeCell ref="AC86:AC88"/>
    <mergeCell ref="AC89:AE89"/>
    <mergeCell ref="AC97:AE97"/>
    <mergeCell ref="AC68:AC70"/>
    <mergeCell ref="AC71:AE71"/>
    <mergeCell ref="AC72:AC74"/>
    <mergeCell ref="AC84:AE84"/>
    <mergeCell ref="AC85:AE85"/>
    <mergeCell ref="AC90:AC92"/>
    <mergeCell ref="AC93:AE93"/>
    <mergeCell ref="AC128:AE128"/>
    <mergeCell ref="AC129:AC131"/>
    <mergeCell ref="AC133:AC135"/>
    <mergeCell ref="AC137:AC139"/>
    <mergeCell ref="AC94:AC96"/>
    <mergeCell ref="AC101:AE101"/>
    <mergeCell ref="AC102:AE102"/>
    <mergeCell ref="AC107:AC109"/>
    <mergeCell ref="AC110:AE110"/>
    <mergeCell ref="AC140:AE140"/>
    <mergeCell ref="AC141:AC143"/>
    <mergeCell ref="AC145:AC147"/>
    <mergeCell ref="AC149:AC151"/>
    <mergeCell ref="U127:W127"/>
    <mergeCell ref="U110:W110"/>
    <mergeCell ref="U111:W111"/>
    <mergeCell ref="U112:U114"/>
    <mergeCell ref="U116:U118"/>
    <mergeCell ref="AC153:AC155"/>
    <mergeCell ref="AC98:AC100"/>
    <mergeCell ref="AC103:AC105"/>
    <mergeCell ref="AC106:AE106"/>
    <mergeCell ref="AC111:AE111"/>
    <mergeCell ref="AC112:AC114"/>
    <mergeCell ref="AC116:AC118"/>
    <mergeCell ref="AC120:AC122"/>
    <mergeCell ref="AC124:AC126"/>
    <mergeCell ref="AC127:AE127"/>
    <mergeCell ref="AG158:AG160"/>
    <mergeCell ref="AG111:AI111"/>
    <mergeCell ref="AG112:AG114"/>
    <mergeCell ref="AG116:AG118"/>
    <mergeCell ref="AG120:AG122"/>
    <mergeCell ref="AG124:AG126"/>
    <mergeCell ref="AG127:AI127"/>
    <mergeCell ref="AG128:AI128"/>
    <mergeCell ref="AG129:AG131"/>
    <mergeCell ref="AG133:AG135"/>
    <mergeCell ref="AC156:AE156"/>
    <mergeCell ref="AC157:AE157"/>
    <mergeCell ref="AC158:AC160"/>
    <mergeCell ref="AG137:AG139"/>
    <mergeCell ref="AG140:AI140"/>
    <mergeCell ref="AG141:AG143"/>
    <mergeCell ref="AG145:AG147"/>
    <mergeCell ref="AG149:AG151"/>
    <mergeCell ref="AG98:AG100"/>
    <mergeCell ref="AK86:AK88"/>
    <mergeCell ref="AK89:AM89"/>
    <mergeCell ref="AK97:AM97"/>
    <mergeCell ref="AK98:AK100"/>
    <mergeCell ref="AK85:AM85"/>
    <mergeCell ref="AK90:AK92"/>
    <mergeCell ref="AK93:AM93"/>
    <mergeCell ref="AK94:AK96"/>
    <mergeCell ref="AG103:AG105"/>
    <mergeCell ref="AG106:AI106"/>
    <mergeCell ref="AG90:AG92"/>
    <mergeCell ref="AK110:AM110"/>
    <mergeCell ref="AO98:AO100"/>
    <mergeCell ref="AO103:AO105"/>
    <mergeCell ref="AO106:AQ106"/>
    <mergeCell ref="AO111:AQ111"/>
    <mergeCell ref="AK129:AK131"/>
    <mergeCell ref="AO102:AQ102"/>
    <mergeCell ref="AO107:AO109"/>
    <mergeCell ref="AO110:AQ110"/>
    <mergeCell ref="AK101:AM101"/>
    <mergeCell ref="AK102:AM102"/>
    <mergeCell ref="AK133:AK135"/>
    <mergeCell ref="AK137:AK139"/>
    <mergeCell ref="AK140:AM140"/>
    <mergeCell ref="AK141:AK143"/>
    <mergeCell ref="AK145:AK147"/>
    <mergeCell ref="AK149:AK151"/>
    <mergeCell ref="AK153:AK155"/>
    <mergeCell ref="AK156:AM156"/>
    <mergeCell ref="AK103:AK105"/>
    <mergeCell ref="AK106:AM106"/>
    <mergeCell ref="AK111:AM111"/>
    <mergeCell ref="AK112:AK114"/>
    <mergeCell ref="AK116:AK118"/>
    <mergeCell ref="AK120:AK122"/>
    <mergeCell ref="AK124:AK126"/>
    <mergeCell ref="AK127:AM127"/>
    <mergeCell ref="AK128:AM128"/>
    <mergeCell ref="AK107:AK109"/>
    <mergeCell ref="I186:I188"/>
    <mergeCell ref="M186:M188"/>
    <mergeCell ref="Q186:Q188"/>
    <mergeCell ref="U186:U188"/>
    <mergeCell ref="Y186:Y188"/>
    <mergeCell ref="AC186:AC188"/>
    <mergeCell ref="AG186:AG188"/>
    <mergeCell ref="AK186:AK188"/>
    <mergeCell ref="AO186:AO188"/>
    <mergeCell ref="AK157:AM157"/>
    <mergeCell ref="AK158:AK160"/>
    <mergeCell ref="AO16:AQ16"/>
    <mergeCell ref="AO17:AO19"/>
    <mergeCell ref="AO21:AO23"/>
    <mergeCell ref="AO25:AO27"/>
    <mergeCell ref="AO29:AO31"/>
    <mergeCell ref="AO32:AQ32"/>
    <mergeCell ref="AO33:AO35"/>
    <mergeCell ref="AO42:AO44"/>
    <mergeCell ref="AO53:AQ53"/>
    <mergeCell ref="AO54:AO56"/>
    <mergeCell ref="AO62:AQ62"/>
    <mergeCell ref="AO63:AO65"/>
    <mergeCell ref="AO76:AO78"/>
    <mergeCell ref="AO80:AQ80"/>
    <mergeCell ref="AO81:AO83"/>
    <mergeCell ref="AO86:AO88"/>
    <mergeCell ref="AO89:AQ89"/>
    <mergeCell ref="AO97:AQ97"/>
    <mergeCell ref="AG153:AG155"/>
    <mergeCell ref="AG156:AI156"/>
    <mergeCell ref="AG157:AI157"/>
    <mergeCell ref="I201:K201"/>
    <mergeCell ref="M201:O201"/>
    <mergeCell ref="Q201:S201"/>
    <mergeCell ref="U201:W201"/>
    <mergeCell ref="Y201:AA201"/>
    <mergeCell ref="AC201:AE201"/>
    <mergeCell ref="AG201:AI201"/>
    <mergeCell ref="AK201:AM201"/>
    <mergeCell ref="E218:G218"/>
    <mergeCell ref="I218:K218"/>
    <mergeCell ref="M218:O218"/>
    <mergeCell ref="Q218:S218"/>
    <mergeCell ref="U218:W218"/>
    <mergeCell ref="Y218:AA218"/>
    <mergeCell ref="AC218:AE218"/>
    <mergeCell ref="AG218:AI218"/>
    <mergeCell ref="AK218:AM218"/>
    <mergeCell ref="E210:G210"/>
    <mergeCell ref="I210:K210"/>
    <mergeCell ref="M210:O210"/>
    <mergeCell ref="Q210:S210"/>
    <mergeCell ref="U210:W210"/>
    <mergeCell ref="Y210:AA210"/>
    <mergeCell ref="AC210:AE210"/>
    <mergeCell ref="AG210:AI210"/>
    <mergeCell ref="AK210:AM210"/>
    <mergeCell ref="E207:E209"/>
    <mergeCell ref="I207:I209"/>
    <mergeCell ref="M207:M209"/>
    <mergeCell ref="Q207:Q209"/>
    <mergeCell ref="U207:U209"/>
    <mergeCell ref="Y207:Y209"/>
    <mergeCell ref="AO232:AO234"/>
    <mergeCell ref="E235:G235"/>
    <mergeCell ref="I235:K235"/>
    <mergeCell ref="M235:O235"/>
    <mergeCell ref="Q235:S235"/>
    <mergeCell ref="U235:W235"/>
    <mergeCell ref="Y235:AA235"/>
    <mergeCell ref="AC235:AE235"/>
    <mergeCell ref="AG235:AI235"/>
    <mergeCell ref="AK235:AM235"/>
    <mergeCell ref="AO235:AQ235"/>
    <mergeCell ref="E232:E234"/>
    <mergeCell ref="I232:I234"/>
    <mergeCell ref="M232:M234"/>
    <mergeCell ref="Q232:Q234"/>
    <mergeCell ref="U232:U234"/>
    <mergeCell ref="Y232:Y234"/>
    <mergeCell ref="AC232:AC234"/>
    <mergeCell ref="AG232:AG234"/>
    <mergeCell ref="AK232:AK234"/>
    <mergeCell ref="AO236:AQ236"/>
    <mergeCell ref="E237:E239"/>
    <mergeCell ref="I237:I239"/>
    <mergeCell ref="M237:M239"/>
    <mergeCell ref="Q237:Q239"/>
    <mergeCell ref="U237:U239"/>
    <mergeCell ref="Y237:Y239"/>
    <mergeCell ref="AC237:AC239"/>
    <mergeCell ref="AG237:AG239"/>
    <mergeCell ref="AK237:AK239"/>
    <mergeCell ref="AO237:AO239"/>
    <mergeCell ref="E236:G236"/>
    <mergeCell ref="I236:K236"/>
    <mergeCell ref="M236:O236"/>
    <mergeCell ref="Q236:S236"/>
    <mergeCell ref="U236:W236"/>
    <mergeCell ref="Y236:AA236"/>
    <mergeCell ref="AC236:AE236"/>
    <mergeCell ref="AG236:AI236"/>
    <mergeCell ref="AK236:AM236"/>
    <mergeCell ref="AO240:AQ240"/>
    <mergeCell ref="E241:E243"/>
    <mergeCell ref="I241:I243"/>
    <mergeCell ref="M241:M243"/>
    <mergeCell ref="Q241:Q243"/>
    <mergeCell ref="U241:U243"/>
    <mergeCell ref="Y241:Y243"/>
    <mergeCell ref="AC241:AC243"/>
    <mergeCell ref="AG241:AG243"/>
    <mergeCell ref="AK241:AK243"/>
    <mergeCell ref="AO241:AO243"/>
    <mergeCell ref="E240:G240"/>
    <mergeCell ref="I240:K240"/>
    <mergeCell ref="M240:O240"/>
    <mergeCell ref="Q240:S240"/>
    <mergeCell ref="U240:W240"/>
    <mergeCell ref="Y240:AA240"/>
    <mergeCell ref="AC240:AE240"/>
    <mergeCell ref="AG240:AI240"/>
    <mergeCell ref="AK240:AM240"/>
    <mergeCell ref="AO245:AO247"/>
    <mergeCell ref="E249:G249"/>
    <mergeCell ref="I249:K249"/>
    <mergeCell ref="M249:O249"/>
    <mergeCell ref="Q249:S249"/>
    <mergeCell ref="U249:W249"/>
    <mergeCell ref="Y249:AA249"/>
    <mergeCell ref="AC249:AE249"/>
    <mergeCell ref="AG249:AI249"/>
    <mergeCell ref="AK249:AM249"/>
    <mergeCell ref="AO249:AQ249"/>
    <mergeCell ref="E245:E247"/>
    <mergeCell ref="I245:I247"/>
    <mergeCell ref="M245:M247"/>
    <mergeCell ref="Q245:Q247"/>
    <mergeCell ref="U245:U247"/>
    <mergeCell ref="Y245:Y247"/>
    <mergeCell ref="AC245:AC247"/>
    <mergeCell ref="AG245:AG247"/>
    <mergeCell ref="AK245:AK247"/>
    <mergeCell ref="AO250:AO252"/>
    <mergeCell ref="E253:G253"/>
    <mergeCell ref="I253:K253"/>
    <mergeCell ref="M253:O253"/>
    <mergeCell ref="Q253:S253"/>
    <mergeCell ref="U253:W253"/>
    <mergeCell ref="Y253:AA253"/>
    <mergeCell ref="AC253:AE253"/>
    <mergeCell ref="AG253:AI253"/>
    <mergeCell ref="AK253:AM253"/>
    <mergeCell ref="AO253:AQ253"/>
    <mergeCell ref="E250:E252"/>
    <mergeCell ref="I250:I252"/>
    <mergeCell ref="M250:M252"/>
    <mergeCell ref="Q250:Q252"/>
    <mergeCell ref="U250:U252"/>
    <mergeCell ref="Y250:Y252"/>
    <mergeCell ref="AC250:AC252"/>
    <mergeCell ref="AG250:AG252"/>
    <mergeCell ref="AK250:AK252"/>
    <mergeCell ref="AO254:AQ254"/>
    <mergeCell ref="E255:E257"/>
    <mergeCell ref="I255:I257"/>
    <mergeCell ref="M255:M257"/>
    <mergeCell ref="Q255:Q257"/>
    <mergeCell ref="U255:U257"/>
    <mergeCell ref="Y255:Y257"/>
    <mergeCell ref="AC255:AC257"/>
    <mergeCell ref="AG255:AG257"/>
    <mergeCell ref="AK255:AK257"/>
    <mergeCell ref="AO255:AO257"/>
    <mergeCell ref="E254:G254"/>
    <mergeCell ref="I254:K254"/>
    <mergeCell ref="M254:O254"/>
    <mergeCell ref="Q254:S254"/>
    <mergeCell ref="U254:W254"/>
    <mergeCell ref="Y254:AA254"/>
    <mergeCell ref="AC254:AE254"/>
    <mergeCell ref="AG254:AI254"/>
    <mergeCell ref="AK254:AM254"/>
    <mergeCell ref="AO258:AQ258"/>
    <mergeCell ref="E259:E261"/>
    <mergeCell ref="I259:I261"/>
    <mergeCell ref="M259:M261"/>
    <mergeCell ref="Q259:Q261"/>
    <mergeCell ref="U259:U261"/>
    <mergeCell ref="Y259:Y261"/>
    <mergeCell ref="AC259:AC261"/>
    <mergeCell ref="AG259:AG261"/>
    <mergeCell ref="AK259:AK261"/>
    <mergeCell ref="AO259:AO261"/>
    <mergeCell ref="E258:G258"/>
    <mergeCell ref="I258:K258"/>
    <mergeCell ref="M258:O258"/>
    <mergeCell ref="Q258:S258"/>
    <mergeCell ref="U258:W258"/>
    <mergeCell ref="Y258:AA258"/>
    <mergeCell ref="AC258:AE258"/>
    <mergeCell ref="AG258:AI258"/>
    <mergeCell ref="AK258:AM258"/>
    <mergeCell ref="AO262:AQ262"/>
    <mergeCell ref="E263:E265"/>
    <mergeCell ref="I263:I265"/>
    <mergeCell ref="M263:M265"/>
    <mergeCell ref="Q263:Q265"/>
    <mergeCell ref="U263:U265"/>
    <mergeCell ref="Y263:Y265"/>
    <mergeCell ref="AC263:AC265"/>
    <mergeCell ref="AG263:AG265"/>
    <mergeCell ref="AK263:AK265"/>
    <mergeCell ref="AO263:AO265"/>
    <mergeCell ref="E262:G262"/>
    <mergeCell ref="I262:K262"/>
    <mergeCell ref="M262:O262"/>
    <mergeCell ref="Q262:S262"/>
    <mergeCell ref="U262:W262"/>
    <mergeCell ref="Y262:AA262"/>
    <mergeCell ref="AC262:AE262"/>
    <mergeCell ref="AG262:AI262"/>
    <mergeCell ref="AK262:AM262"/>
    <mergeCell ref="AO266:AQ266"/>
    <mergeCell ref="E267:E269"/>
    <mergeCell ref="I267:I269"/>
    <mergeCell ref="M267:M269"/>
    <mergeCell ref="Q267:Q269"/>
    <mergeCell ref="U267:U269"/>
    <mergeCell ref="Y267:Y269"/>
    <mergeCell ref="AC267:AC269"/>
    <mergeCell ref="AG267:AG269"/>
    <mergeCell ref="AK267:AK269"/>
    <mergeCell ref="AO267:AO269"/>
    <mergeCell ref="E266:G266"/>
    <mergeCell ref="I266:K266"/>
    <mergeCell ref="M266:O266"/>
    <mergeCell ref="Q266:S266"/>
    <mergeCell ref="U266:W266"/>
    <mergeCell ref="Y266:AA266"/>
    <mergeCell ref="AC266:AE266"/>
    <mergeCell ref="AG266:AI266"/>
    <mergeCell ref="AK266:AM266"/>
    <mergeCell ref="AO270:AQ270"/>
    <mergeCell ref="E271:G271"/>
    <mergeCell ref="I271:K271"/>
    <mergeCell ref="M271:O271"/>
    <mergeCell ref="Q271:S271"/>
    <mergeCell ref="U271:W271"/>
    <mergeCell ref="Y271:AA271"/>
    <mergeCell ref="AC271:AE271"/>
    <mergeCell ref="AG271:AI271"/>
    <mergeCell ref="AK271:AM271"/>
    <mergeCell ref="AO271:AQ271"/>
    <mergeCell ref="E270:G270"/>
    <mergeCell ref="I270:K270"/>
    <mergeCell ref="M270:O270"/>
    <mergeCell ref="Q270:S270"/>
    <mergeCell ref="U270:W270"/>
    <mergeCell ref="Y270:AA270"/>
    <mergeCell ref="AC270:AE270"/>
    <mergeCell ref="AG270:AI270"/>
    <mergeCell ref="AK270:AM270"/>
    <mergeCell ref="AO272:AO274"/>
    <mergeCell ref="E275:G275"/>
    <mergeCell ref="I275:K275"/>
    <mergeCell ref="M275:O275"/>
    <mergeCell ref="Q275:S275"/>
    <mergeCell ref="U275:W275"/>
    <mergeCell ref="Y275:AA275"/>
    <mergeCell ref="AC275:AE275"/>
    <mergeCell ref="AG275:AI275"/>
    <mergeCell ref="AK275:AM275"/>
    <mergeCell ref="AO275:AQ275"/>
    <mergeCell ref="E272:E274"/>
    <mergeCell ref="I272:I274"/>
    <mergeCell ref="M272:M274"/>
    <mergeCell ref="Q272:Q274"/>
    <mergeCell ref="U272:U274"/>
    <mergeCell ref="Y272:Y274"/>
    <mergeCell ref="AC272:AC274"/>
    <mergeCell ref="AG272:AG274"/>
    <mergeCell ref="AK272:AK274"/>
    <mergeCell ref="AO276:AO278"/>
    <mergeCell ref="E279:G279"/>
    <mergeCell ref="I279:K279"/>
    <mergeCell ref="M279:O279"/>
    <mergeCell ref="Q279:S279"/>
    <mergeCell ref="U279:W279"/>
    <mergeCell ref="Y279:AA279"/>
    <mergeCell ref="AC279:AE279"/>
    <mergeCell ref="AG279:AI279"/>
    <mergeCell ref="AK279:AM279"/>
    <mergeCell ref="AO279:AQ279"/>
    <mergeCell ref="E276:E278"/>
    <mergeCell ref="I276:I278"/>
    <mergeCell ref="M276:M278"/>
    <mergeCell ref="Q276:Q278"/>
    <mergeCell ref="U276:U278"/>
    <mergeCell ref="Y276:Y278"/>
    <mergeCell ref="AC276:AC278"/>
    <mergeCell ref="AG276:AG278"/>
    <mergeCell ref="AK276:AK278"/>
    <mergeCell ref="AO280:AQ280"/>
    <mergeCell ref="E281:E283"/>
    <mergeCell ref="I281:I283"/>
    <mergeCell ref="M281:M283"/>
    <mergeCell ref="Q281:Q283"/>
    <mergeCell ref="U281:U283"/>
    <mergeCell ref="Y281:Y283"/>
    <mergeCell ref="AC281:AC283"/>
    <mergeCell ref="AG281:AG283"/>
    <mergeCell ref="AK281:AK283"/>
    <mergeCell ref="AO281:AO283"/>
    <mergeCell ref="E280:G280"/>
    <mergeCell ref="I280:K280"/>
    <mergeCell ref="M280:O280"/>
    <mergeCell ref="Q280:S280"/>
    <mergeCell ref="U280:W280"/>
    <mergeCell ref="Y280:AA280"/>
    <mergeCell ref="AC280:AE280"/>
    <mergeCell ref="AG280:AI280"/>
    <mergeCell ref="AK280:AM280"/>
    <mergeCell ref="AO285:AO287"/>
    <mergeCell ref="E289:E291"/>
    <mergeCell ref="I289:I291"/>
    <mergeCell ref="M289:M291"/>
    <mergeCell ref="Q289:Q291"/>
    <mergeCell ref="U289:U291"/>
    <mergeCell ref="Y289:Y291"/>
    <mergeCell ref="AC289:AC291"/>
    <mergeCell ref="AG289:AG291"/>
    <mergeCell ref="AK289:AK291"/>
    <mergeCell ref="AO289:AO291"/>
    <mergeCell ref="E285:E287"/>
    <mergeCell ref="I285:I287"/>
    <mergeCell ref="M285:M287"/>
    <mergeCell ref="Q285:Q287"/>
    <mergeCell ref="U285:U287"/>
    <mergeCell ref="Y285:Y287"/>
    <mergeCell ref="AC285:AC287"/>
    <mergeCell ref="AG285:AG287"/>
    <mergeCell ref="AK285:AK287"/>
    <mergeCell ref="AO293:AO295"/>
    <mergeCell ref="E296:G296"/>
    <mergeCell ref="I296:K296"/>
    <mergeCell ref="M296:O296"/>
    <mergeCell ref="Q296:S296"/>
    <mergeCell ref="U296:W296"/>
    <mergeCell ref="Y296:AA296"/>
    <mergeCell ref="AC296:AE296"/>
    <mergeCell ref="AG296:AI296"/>
    <mergeCell ref="AK296:AM296"/>
    <mergeCell ref="AO296:AQ296"/>
    <mergeCell ref="E293:E295"/>
    <mergeCell ref="I293:I295"/>
    <mergeCell ref="M293:M295"/>
    <mergeCell ref="Q293:Q295"/>
    <mergeCell ref="U293:U295"/>
    <mergeCell ref="Y293:Y295"/>
    <mergeCell ref="AC293:AC295"/>
    <mergeCell ref="AG293:AG295"/>
    <mergeCell ref="AK293:AK295"/>
    <mergeCell ref="AO297:AQ297"/>
    <mergeCell ref="E298:E300"/>
    <mergeCell ref="I298:I300"/>
    <mergeCell ref="M298:M300"/>
    <mergeCell ref="Q298:Q300"/>
    <mergeCell ref="U298:U300"/>
    <mergeCell ref="Y298:Y300"/>
    <mergeCell ref="AC298:AC300"/>
    <mergeCell ref="AG298:AG300"/>
    <mergeCell ref="AK298:AK300"/>
    <mergeCell ref="AO298:AO300"/>
    <mergeCell ref="E297:G297"/>
    <mergeCell ref="I297:K297"/>
    <mergeCell ref="M297:O297"/>
    <mergeCell ref="Q297:S297"/>
    <mergeCell ref="U297:W297"/>
    <mergeCell ref="Y297:AA297"/>
    <mergeCell ref="AC297:AE297"/>
    <mergeCell ref="AG297:AI297"/>
    <mergeCell ref="AK297:AM297"/>
    <mergeCell ref="AO302:AO304"/>
    <mergeCell ref="E306:E308"/>
    <mergeCell ref="I306:I308"/>
    <mergeCell ref="M306:M308"/>
    <mergeCell ref="Q306:Q308"/>
    <mergeCell ref="U306:U308"/>
    <mergeCell ref="Y306:Y308"/>
    <mergeCell ref="AC306:AC308"/>
    <mergeCell ref="AG306:AG308"/>
    <mergeCell ref="AK306:AK308"/>
    <mergeCell ref="AO306:AO308"/>
    <mergeCell ref="E302:E304"/>
    <mergeCell ref="I302:I304"/>
    <mergeCell ref="M302:M304"/>
    <mergeCell ref="Q302:Q304"/>
    <mergeCell ref="U302:U304"/>
    <mergeCell ref="Y302:Y304"/>
    <mergeCell ref="AC302:AC304"/>
    <mergeCell ref="AG302:AG304"/>
    <mergeCell ref="AK302:AK304"/>
    <mergeCell ref="AO309:AQ309"/>
    <mergeCell ref="E310:E312"/>
    <mergeCell ref="I310:I312"/>
    <mergeCell ref="M310:M312"/>
    <mergeCell ref="Q310:Q312"/>
    <mergeCell ref="U310:U312"/>
    <mergeCell ref="Y310:Y312"/>
    <mergeCell ref="AC310:AC312"/>
    <mergeCell ref="AG310:AG312"/>
    <mergeCell ref="AK310:AK312"/>
    <mergeCell ref="AO310:AO312"/>
    <mergeCell ref="E309:G309"/>
    <mergeCell ref="I309:K309"/>
    <mergeCell ref="M309:O309"/>
    <mergeCell ref="Q309:S309"/>
    <mergeCell ref="U309:W309"/>
    <mergeCell ref="Y309:AA309"/>
    <mergeCell ref="AC309:AE309"/>
    <mergeCell ref="AG309:AI309"/>
    <mergeCell ref="AK309:AM309"/>
    <mergeCell ref="AO314:AO316"/>
    <mergeCell ref="E318:E320"/>
    <mergeCell ref="I318:I320"/>
    <mergeCell ref="M318:M320"/>
    <mergeCell ref="Q318:Q320"/>
    <mergeCell ref="U318:U320"/>
    <mergeCell ref="Y318:Y320"/>
    <mergeCell ref="AC318:AC320"/>
    <mergeCell ref="AG318:AG320"/>
    <mergeCell ref="AK318:AK320"/>
    <mergeCell ref="AO318:AO320"/>
    <mergeCell ref="E314:E316"/>
    <mergeCell ref="I314:I316"/>
    <mergeCell ref="M314:M316"/>
    <mergeCell ref="Q314:Q316"/>
    <mergeCell ref="U314:U316"/>
    <mergeCell ref="Y314:Y316"/>
    <mergeCell ref="AC314:AC316"/>
    <mergeCell ref="AG314:AG316"/>
    <mergeCell ref="AK314:AK316"/>
    <mergeCell ref="AO322:AO324"/>
    <mergeCell ref="E325:G325"/>
    <mergeCell ref="I325:K325"/>
    <mergeCell ref="M325:O325"/>
    <mergeCell ref="Q325:S325"/>
    <mergeCell ref="U325:W325"/>
    <mergeCell ref="Y325:AA325"/>
    <mergeCell ref="AC325:AE325"/>
    <mergeCell ref="AG325:AI325"/>
    <mergeCell ref="AK325:AM325"/>
    <mergeCell ref="AO325:AQ325"/>
    <mergeCell ref="E322:E324"/>
    <mergeCell ref="I322:I324"/>
    <mergeCell ref="M322:M324"/>
    <mergeCell ref="Q322:Q324"/>
    <mergeCell ref="U322:U324"/>
    <mergeCell ref="Y322:Y324"/>
    <mergeCell ref="AC322:AC324"/>
    <mergeCell ref="AG322:AG324"/>
    <mergeCell ref="AK322:AK324"/>
    <mergeCell ref="AO326:AQ326"/>
    <mergeCell ref="E327:E329"/>
    <mergeCell ref="I327:I329"/>
    <mergeCell ref="M327:M329"/>
    <mergeCell ref="Q327:Q329"/>
    <mergeCell ref="U327:U329"/>
    <mergeCell ref="Y327:Y329"/>
    <mergeCell ref="AC327:AC329"/>
    <mergeCell ref="AG327:AG329"/>
    <mergeCell ref="AK327:AK329"/>
    <mergeCell ref="AO327:AO329"/>
    <mergeCell ref="E326:G326"/>
    <mergeCell ref="I326:K326"/>
    <mergeCell ref="M326:O326"/>
    <mergeCell ref="Q326:S326"/>
    <mergeCell ref="U326:W326"/>
    <mergeCell ref="Y326:AA326"/>
    <mergeCell ref="AC326:AE326"/>
    <mergeCell ref="AG326:AI326"/>
    <mergeCell ref="AK326:AM326"/>
    <mergeCell ref="AO335:AQ335"/>
    <mergeCell ref="E335:G335"/>
    <mergeCell ref="I335:K335"/>
    <mergeCell ref="M335:O335"/>
    <mergeCell ref="Q335:S335"/>
    <mergeCell ref="U335:W335"/>
    <mergeCell ref="Y335:AA335"/>
    <mergeCell ref="AC335:AE335"/>
    <mergeCell ref="AG335:AI335"/>
    <mergeCell ref="AK335:AM335"/>
    <mergeCell ref="AO331:AQ331"/>
    <mergeCell ref="E332:E334"/>
    <mergeCell ref="I332:I334"/>
    <mergeCell ref="M332:M334"/>
    <mergeCell ref="Q332:Q334"/>
    <mergeCell ref="U332:U334"/>
    <mergeCell ref="Y332:Y334"/>
    <mergeCell ref="AC332:AC334"/>
    <mergeCell ref="AG332:AG334"/>
    <mergeCell ref="AK332:AK334"/>
    <mergeCell ref="AO332:AO334"/>
    <mergeCell ref="E331:G331"/>
    <mergeCell ref="I331:K331"/>
    <mergeCell ref="M331:O331"/>
    <mergeCell ref="Q331:S331"/>
    <mergeCell ref="U331:W331"/>
    <mergeCell ref="Y331:AA331"/>
    <mergeCell ref="AC331:AE331"/>
    <mergeCell ref="AG331:AI331"/>
    <mergeCell ref="AK331:AM3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:BQ3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5" sqref="E5"/>
    </sheetView>
  </sheetViews>
  <sheetFormatPr defaultColWidth="6.5703125" defaultRowHeight="15" x14ac:dyDescent="0.25"/>
  <cols>
    <col min="1" max="1" width="9.28515625" bestFit="1" customWidth="1"/>
    <col min="16" max="16" width="11.42578125" bestFit="1" customWidth="1"/>
    <col min="21" max="22" width="9.140625" bestFit="1" customWidth="1"/>
    <col min="23" max="23" width="11.42578125" bestFit="1" customWidth="1"/>
    <col min="26" max="26" width="12.42578125" bestFit="1" customWidth="1"/>
    <col min="33" max="33" width="14.28515625" bestFit="1" customWidth="1"/>
    <col min="40" max="40" width="10.7109375" bestFit="1" customWidth="1"/>
    <col min="51" max="51" width="10.7109375" bestFit="1" customWidth="1"/>
    <col min="64" max="64" width="10.7109375" bestFit="1" customWidth="1"/>
    <col min="65" max="65" width="16.140625" bestFit="1" customWidth="1"/>
    <col min="66" max="66" width="11.28515625" bestFit="1" customWidth="1"/>
  </cols>
  <sheetData>
    <row r="1" spans="1:69" ht="17.25" thickTop="1" thickBot="1" x14ac:dyDescent="0.3">
      <c r="A1" s="87" t="s">
        <v>0</v>
      </c>
      <c r="B1" s="93" t="s">
        <v>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89"/>
      <c r="P1" s="75" t="s">
        <v>49</v>
      </c>
      <c r="Q1" s="91" t="s">
        <v>43</v>
      </c>
      <c r="R1" s="91"/>
      <c r="S1" s="91"/>
      <c r="T1" s="91"/>
      <c r="U1" s="91"/>
      <c r="V1" s="91"/>
      <c r="W1" s="74" t="s">
        <v>45</v>
      </c>
      <c r="X1" s="91" t="s">
        <v>58</v>
      </c>
      <c r="Y1" s="91"/>
      <c r="Z1" s="74" t="s">
        <v>57</v>
      </c>
      <c r="AA1" s="109" t="s">
        <v>46</v>
      </c>
      <c r="AB1" s="110"/>
      <c r="AC1" s="110"/>
      <c r="AD1" s="110"/>
      <c r="AE1" s="110"/>
      <c r="AF1" s="111"/>
      <c r="AG1" s="76" t="s">
        <v>50</v>
      </c>
      <c r="AH1" s="109" t="s">
        <v>51</v>
      </c>
      <c r="AI1" s="110"/>
      <c r="AJ1" s="110"/>
      <c r="AK1" s="110"/>
      <c r="AL1" s="110"/>
      <c r="AM1" s="110"/>
      <c r="AN1" s="110"/>
      <c r="AO1" s="109" t="s">
        <v>52</v>
      </c>
      <c r="AP1" s="110"/>
      <c r="AQ1" s="110"/>
      <c r="AR1" s="111"/>
      <c r="AS1" s="109" t="s">
        <v>60</v>
      </c>
      <c r="AT1" s="110"/>
      <c r="AU1" s="110"/>
      <c r="AV1" s="110"/>
      <c r="AW1" s="110"/>
      <c r="AX1" s="110"/>
      <c r="AY1" s="111"/>
      <c r="AZ1" s="109" t="s">
        <v>62</v>
      </c>
      <c r="BA1" s="110"/>
      <c r="BB1" s="110"/>
      <c r="BC1" s="110"/>
      <c r="BD1" s="110"/>
      <c r="BE1" s="111"/>
      <c r="BF1" s="109" t="s">
        <v>66</v>
      </c>
      <c r="BG1" s="110"/>
      <c r="BH1" s="110"/>
      <c r="BI1" s="110"/>
      <c r="BJ1" s="110"/>
      <c r="BK1" s="110"/>
      <c r="BL1" s="111"/>
      <c r="BM1" s="74" t="s">
        <v>53</v>
      </c>
      <c r="BN1" s="76" t="s">
        <v>4</v>
      </c>
      <c r="BO1" s="76"/>
      <c r="BP1" s="76"/>
      <c r="BQ1" s="41"/>
    </row>
    <row r="2" spans="1:69" ht="17.25" thickTop="1" thickBot="1" x14ac:dyDescent="0.3">
      <c r="A2" s="87"/>
      <c r="B2" s="99" t="s">
        <v>5</v>
      </c>
      <c r="C2" s="97"/>
      <c r="D2" s="97" t="s">
        <v>6</v>
      </c>
      <c r="E2" s="97"/>
      <c r="F2" s="97" t="s">
        <v>7</v>
      </c>
      <c r="G2" s="97"/>
      <c r="H2" s="93" t="s">
        <v>38</v>
      </c>
      <c r="I2" s="89"/>
      <c r="J2" s="93" t="s">
        <v>39</v>
      </c>
      <c r="K2" s="89"/>
      <c r="L2" s="93" t="s">
        <v>40</v>
      </c>
      <c r="M2" s="89"/>
      <c r="N2" s="93" t="s">
        <v>41</v>
      </c>
      <c r="O2" s="89"/>
      <c r="P2" s="100" t="s">
        <v>48</v>
      </c>
      <c r="Q2" s="99" t="s">
        <v>5</v>
      </c>
      <c r="R2" s="97"/>
      <c r="S2" s="93" t="s">
        <v>42</v>
      </c>
      <c r="T2" s="89"/>
      <c r="U2" s="97" t="s">
        <v>9</v>
      </c>
      <c r="V2" s="97" t="s">
        <v>8</v>
      </c>
      <c r="W2" s="100" t="s">
        <v>44</v>
      </c>
      <c r="X2" s="97" t="s">
        <v>10</v>
      </c>
      <c r="Y2" s="97"/>
      <c r="Z2" s="100" t="s">
        <v>44</v>
      </c>
      <c r="AA2" s="99" t="s">
        <v>13</v>
      </c>
      <c r="AB2" s="97"/>
      <c r="AC2" s="97" t="s">
        <v>14</v>
      </c>
      <c r="AD2" s="97"/>
      <c r="AE2" s="93" t="s">
        <v>47</v>
      </c>
      <c r="AF2" s="89"/>
      <c r="AG2" s="100" t="s">
        <v>48</v>
      </c>
      <c r="AH2" s="97" t="s">
        <v>55</v>
      </c>
      <c r="AI2" s="97"/>
      <c r="AJ2" s="97" t="s">
        <v>11</v>
      </c>
      <c r="AK2" s="97"/>
      <c r="AL2" s="93" t="s">
        <v>12</v>
      </c>
      <c r="AM2" s="89"/>
      <c r="AN2" s="100" t="s">
        <v>56</v>
      </c>
      <c r="AO2" s="97" t="s">
        <v>59</v>
      </c>
      <c r="AP2" s="97"/>
      <c r="AQ2" s="97" t="s">
        <v>11</v>
      </c>
      <c r="AR2" s="97"/>
      <c r="AS2" s="97" t="s">
        <v>59</v>
      </c>
      <c r="AT2" s="97"/>
      <c r="AU2" s="93" t="s">
        <v>61</v>
      </c>
      <c r="AV2" s="89"/>
      <c r="AW2" s="93" t="s">
        <v>12</v>
      </c>
      <c r="AX2" s="89"/>
      <c r="AY2" s="100" t="s">
        <v>56</v>
      </c>
      <c r="AZ2" s="93" t="s">
        <v>63</v>
      </c>
      <c r="BA2" s="89"/>
      <c r="BB2" s="93" t="s">
        <v>64</v>
      </c>
      <c r="BC2" s="89"/>
      <c r="BD2" s="93" t="s">
        <v>65</v>
      </c>
      <c r="BE2" s="89"/>
      <c r="BF2" s="93" t="s">
        <v>67</v>
      </c>
      <c r="BG2" s="89"/>
      <c r="BH2" s="93" t="s">
        <v>68</v>
      </c>
      <c r="BI2" s="89"/>
      <c r="BJ2" s="93" t="s">
        <v>69</v>
      </c>
      <c r="BK2" s="89"/>
      <c r="BL2" s="100" t="s">
        <v>70</v>
      </c>
      <c r="BM2" s="100" t="s">
        <v>54</v>
      </c>
      <c r="BN2" s="93" t="s">
        <v>15</v>
      </c>
      <c r="BO2" s="76"/>
      <c r="BP2" s="76"/>
      <c r="BQ2" s="41"/>
    </row>
    <row r="3" spans="1:69" ht="15.75" customHeight="1" thickTop="1" thickBot="1" x14ac:dyDescent="0.3">
      <c r="A3" s="87"/>
      <c r="B3" s="91" t="s">
        <v>16</v>
      </c>
      <c r="C3" s="91" t="s">
        <v>17</v>
      </c>
      <c r="D3" s="91" t="s">
        <v>16</v>
      </c>
      <c r="E3" s="91" t="s">
        <v>17</v>
      </c>
      <c r="F3" s="91" t="s">
        <v>16</v>
      </c>
      <c r="G3" s="91" t="s">
        <v>17</v>
      </c>
      <c r="H3" s="91" t="s">
        <v>16</v>
      </c>
      <c r="I3" s="91" t="s">
        <v>17</v>
      </c>
      <c r="J3" s="91" t="s">
        <v>16</v>
      </c>
      <c r="K3" s="91" t="s">
        <v>17</v>
      </c>
      <c r="L3" s="91" t="s">
        <v>16</v>
      </c>
      <c r="M3" s="91" t="s">
        <v>17</v>
      </c>
      <c r="N3" s="91" t="s">
        <v>16</v>
      </c>
      <c r="O3" s="91" t="s">
        <v>17</v>
      </c>
      <c r="P3" s="107"/>
      <c r="Q3" s="91" t="s">
        <v>16</v>
      </c>
      <c r="R3" s="91" t="s">
        <v>17</v>
      </c>
      <c r="S3" s="91" t="s">
        <v>16</v>
      </c>
      <c r="T3" s="91" t="s">
        <v>17</v>
      </c>
      <c r="U3" s="97"/>
      <c r="V3" s="97"/>
      <c r="W3" s="107"/>
      <c r="X3" s="91" t="s">
        <v>16</v>
      </c>
      <c r="Y3" s="91" t="s">
        <v>17</v>
      </c>
      <c r="Z3" s="107"/>
      <c r="AA3" s="91" t="s">
        <v>16</v>
      </c>
      <c r="AB3" s="91" t="s">
        <v>17</v>
      </c>
      <c r="AC3" s="91" t="s">
        <v>16</v>
      </c>
      <c r="AD3" s="91" t="s">
        <v>17</v>
      </c>
      <c r="AE3" s="91" t="s">
        <v>16</v>
      </c>
      <c r="AF3" s="91" t="s">
        <v>17</v>
      </c>
      <c r="AG3" s="107"/>
      <c r="AH3" s="91" t="s">
        <v>16</v>
      </c>
      <c r="AI3" s="91" t="s">
        <v>17</v>
      </c>
      <c r="AJ3" s="91" t="s">
        <v>16</v>
      </c>
      <c r="AK3" s="91" t="s">
        <v>17</v>
      </c>
      <c r="AL3" s="92" t="s">
        <v>16</v>
      </c>
      <c r="AM3" s="92" t="s">
        <v>17</v>
      </c>
      <c r="AN3" s="107"/>
      <c r="AO3" s="91" t="s">
        <v>16</v>
      </c>
      <c r="AP3" s="92" t="s">
        <v>17</v>
      </c>
      <c r="AQ3" s="91" t="s">
        <v>16</v>
      </c>
      <c r="AR3" s="92" t="s">
        <v>17</v>
      </c>
      <c r="AS3" s="91" t="s">
        <v>16</v>
      </c>
      <c r="AT3" s="92" t="s">
        <v>17</v>
      </c>
      <c r="AU3" s="91" t="s">
        <v>16</v>
      </c>
      <c r="AV3" s="92" t="s">
        <v>17</v>
      </c>
      <c r="AW3" s="91" t="s">
        <v>16</v>
      </c>
      <c r="AX3" s="92" t="s">
        <v>17</v>
      </c>
      <c r="AY3" s="107"/>
      <c r="AZ3" s="91" t="s">
        <v>16</v>
      </c>
      <c r="BA3" s="92" t="s">
        <v>17</v>
      </c>
      <c r="BB3" s="91" t="s">
        <v>16</v>
      </c>
      <c r="BC3" s="92" t="s">
        <v>17</v>
      </c>
      <c r="BD3" s="91" t="s">
        <v>16</v>
      </c>
      <c r="BE3" s="92" t="s">
        <v>17</v>
      </c>
      <c r="BF3" s="91" t="s">
        <v>16</v>
      </c>
      <c r="BG3" s="92" t="s">
        <v>17</v>
      </c>
      <c r="BH3" s="91" t="s">
        <v>16</v>
      </c>
      <c r="BI3" s="92" t="s">
        <v>17</v>
      </c>
      <c r="BJ3" s="91" t="s">
        <v>16</v>
      </c>
      <c r="BK3" s="92" t="s">
        <v>17</v>
      </c>
      <c r="BL3" s="107"/>
      <c r="BM3" s="107"/>
      <c r="BN3" s="93"/>
      <c r="BO3" s="76"/>
      <c r="BP3" s="76"/>
      <c r="BQ3" s="41"/>
    </row>
    <row r="4" spans="1:69" ht="15.75" customHeight="1" thickTop="1" thickBot="1" x14ac:dyDescent="0.3">
      <c r="A4" s="88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108"/>
      <c r="Q4" s="92"/>
      <c r="R4" s="92"/>
      <c r="S4" s="92"/>
      <c r="T4" s="92"/>
      <c r="U4" s="100"/>
      <c r="V4" s="100"/>
      <c r="W4" s="108"/>
      <c r="X4" s="92"/>
      <c r="Y4" s="92"/>
      <c r="Z4" s="108"/>
      <c r="AA4" s="92"/>
      <c r="AB4" s="92"/>
      <c r="AC4" s="92"/>
      <c r="AD4" s="92"/>
      <c r="AE4" s="92"/>
      <c r="AF4" s="92"/>
      <c r="AG4" s="108"/>
      <c r="AH4" s="92"/>
      <c r="AI4" s="92"/>
      <c r="AJ4" s="92"/>
      <c r="AK4" s="92"/>
      <c r="AL4" s="98"/>
      <c r="AM4" s="98"/>
      <c r="AN4" s="108"/>
      <c r="AO4" s="92"/>
      <c r="AP4" s="98"/>
      <c r="AQ4" s="92"/>
      <c r="AR4" s="98"/>
      <c r="AS4" s="92"/>
      <c r="AT4" s="98"/>
      <c r="AU4" s="92"/>
      <c r="AV4" s="98"/>
      <c r="AW4" s="92"/>
      <c r="AX4" s="98"/>
      <c r="AY4" s="108"/>
      <c r="AZ4" s="92"/>
      <c r="BA4" s="98"/>
      <c r="BB4" s="92"/>
      <c r="BC4" s="98"/>
      <c r="BD4" s="92"/>
      <c r="BE4" s="98"/>
      <c r="BF4" s="92"/>
      <c r="BG4" s="98"/>
      <c r="BH4" s="92"/>
      <c r="BI4" s="98"/>
      <c r="BJ4" s="92"/>
      <c r="BK4" s="98"/>
      <c r="BL4" s="108"/>
      <c r="BM4" s="108"/>
      <c r="BN4" s="106"/>
      <c r="BO4" s="36"/>
      <c r="BP4" s="36"/>
      <c r="BQ4" s="41"/>
    </row>
    <row r="5" spans="1:69" ht="15.75" thickBot="1" x14ac:dyDescent="0.3">
      <c r="A5" s="1">
        <v>43344</v>
      </c>
      <c r="B5" s="3">
        <f>SUM('احمد شوقي'!C5+'محمد ابراهيم'!C5+'مصطفي عبدالفتاح'!C5+'رامي حواس'!C5+'محمد نبيه'!C5+'تامر غالي'!C5+اسلام!C5+زهران!C5+'مندوب 2'!C5+'محمد التيه'!C5+الشركة!C5)</f>
        <v>0</v>
      </c>
      <c r="C5" s="3">
        <f>SUM('احمد شوقي'!D5+'محمد ابراهيم'!D5+'مصطفي عبدالفتاح'!D5+'رامي حواس'!D5+'محمد نبيه'!D5+'تامر غالي'!D5+اسلام!D5+زهران!D5+'مندوب 2'!D5+'محمد التيه'!D5+الشركة!D5)</f>
        <v>4</v>
      </c>
      <c r="D5" s="3">
        <f>SUM('احمد شوقي'!E5+'محمد ابراهيم'!E5+'مصطفي عبدالفتاح'!E5+'رامي حواس'!E5+'محمد نبيه'!E5+'تامر غالي'!E5+اسلام!E5+زهران!E5+'مندوب 2'!E5+'محمد التيه'!E5+الشركة!E5)</f>
        <v>0</v>
      </c>
      <c r="E5" s="3">
        <f>SUM('احمد شوقي'!F5+'محمد ابراهيم'!F5+'مصطفي عبدالفتاح'!F5+'رامي حواس'!F5+'محمد نبيه'!F5+'تامر غالي'!F5+اسلام!F5+زهران!F5+'مندوب 2'!F5+'محمد التيه'!F5+الشركة!F5)</f>
        <v>5</v>
      </c>
      <c r="F5" s="3">
        <f>SUM('احمد شوقي'!G5+'محمد ابراهيم'!G5+'مصطفي عبدالفتاح'!G5+'رامي حواس'!G5+'محمد نبيه'!G5+'تامر غالي'!G5+اسلام!G5+زهران!G5+'مندوب 2'!G5+'محمد التيه'!G5+الشركة!G5)</f>
        <v>0</v>
      </c>
      <c r="G5" s="3">
        <f>SUM('احمد شوقي'!H5+'محمد ابراهيم'!H5+'مصطفي عبدالفتاح'!H5+'رامي حواس'!H5+'محمد نبيه'!H5+'تامر غالي'!H5+اسلام!H5+زهران!H5+'مندوب 2'!H5+'محمد التيه'!H5+الشركة!H5)</f>
        <v>0</v>
      </c>
      <c r="H5" s="3">
        <f>SUM('احمد شوقي'!I5+'محمد ابراهيم'!I5+'مصطفي عبدالفتاح'!I5+'رامي حواس'!I5+'محمد نبيه'!I5+'تامر غالي'!I5+اسلام!I5+زهران!I5+'مندوب 2'!I5+'محمد التيه'!I5+الشركة!I5)</f>
        <v>0</v>
      </c>
      <c r="I5" s="3">
        <f>SUM('احمد شوقي'!J5+'محمد ابراهيم'!J5+'مصطفي عبدالفتاح'!J5+'رامي حواس'!J5+'محمد نبيه'!J5+'تامر غالي'!J5+اسلام!J5+زهران!J5+'مندوب 2'!J5+'محمد التيه'!J5+الشركة!J5)</f>
        <v>0</v>
      </c>
      <c r="J5" s="3">
        <f>SUM('احمد شوقي'!K5+'محمد ابراهيم'!K5+'مصطفي عبدالفتاح'!K5+'رامي حواس'!K5+'محمد نبيه'!K5+'تامر غالي'!K5+اسلام!K5+زهران!K5+'مندوب 2'!K5+'محمد التيه'!K5+الشركة!K5)</f>
        <v>0</v>
      </c>
      <c r="K5" s="3">
        <f>SUM('احمد شوقي'!L5+'محمد ابراهيم'!L5+'مصطفي عبدالفتاح'!L5+'رامي حواس'!L5+'محمد نبيه'!L5+'تامر غالي'!L5+اسلام!L5+زهران!L5+'مندوب 2'!L5+'محمد التيه'!L5+الشركة!L5)</f>
        <v>0</v>
      </c>
      <c r="L5" s="3">
        <f>SUM('احمد شوقي'!M5+'محمد ابراهيم'!M5+'مصطفي عبدالفتاح'!M5+'رامي حواس'!M5+'محمد نبيه'!M5+'تامر غالي'!M5+اسلام!M5+زهران!M5+'مندوب 2'!M5+'محمد التيه'!M5+الشركة!M5)</f>
        <v>0</v>
      </c>
      <c r="M5" s="3">
        <f>SUM('احمد شوقي'!N5+'محمد ابراهيم'!N5+'مصطفي عبدالفتاح'!N5+'رامي حواس'!N5+'محمد نبيه'!N5+'تامر غالي'!N5+اسلام!N5+زهران!N5+'مندوب 2'!N5+'محمد التيه'!N5+الشركة!N5)</f>
        <v>0</v>
      </c>
      <c r="N5" s="3">
        <f>SUM('احمد شوقي'!O5+'محمد ابراهيم'!O5+'مصطفي عبدالفتاح'!O5+'رامي حواس'!O5+'محمد نبيه'!O5+'تامر غالي'!O5+اسلام!O5+زهران!O5+'مندوب 2'!O5+'محمد التيه'!O5+الشركة!O5)</f>
        <v>0</v>
      </c>
      <c r="O5" s="3">
        <f>SUM('احمد شوقي'!P5+'محمد ابراهيم'!P5+'مصطفي عبدالفتاح'!P5+'رامي حواس'!P5+'محمد نبيه'!P5+'تامر غالي'!P5+اسلام!P5+زهران!P5+'مندوب 2'!P5+'محمد التيه'!P5+الشركة!P5)</f>
        <v>0</v>
      </c>
      <c r="P5" s="3">
        <f>SUM('احمد شوقي'!Q5+'محمد ابراهيم'!Q5+'مصطفي عبدالفتاح'!Q5+'رامي حواس'!Q5+'محمد نبيه'!Q5+'تامر غالي'!Q5+اسلام!Q5+زهران!Q5+'مندوب 2'!Q5+'محمد التيه'!Q5+الشركة!Q5)</f>
        <v>0</v>
      </c>
      <c r="Q5" s="3">
        <f>SUM('احمد شوقي'!R5+'محمد ابراهيم'!R5+'مصطفي عبدالفتاح'!R5+'رامي حواس'!R5+'محمد نبيه'!R5+'تامر غالي'!R5+اسلام!R5+زهران!R5+'مندوب 2'!R5+'محمد التيه'!R5+الشركة!R5)</f>
        <v>0</v>
      </c>
      <c r="R5" s="3">
        <f>SUM('احمد شوقي'!S5+'محمد ابراهيم'!S5+'مصطفي عبدالفتاح'!S5+'رامي حواس'!S5+'محمد نبيه'!S5+'تامر غالي'!S5+اسلام!S5+زهران!S5+'مندوب 2'!S5+'محمد التيه'!S5+الشركة!S5)</f>
        <v>0</v>
      </c>
      <c r="S5" s="3">
        <f>SUM('احمد شوقي'!T5+'محمد ابراهيم'!T5+'مصطفي عبدالفتاح'!T5+'رامي حواس'!T5+'محمد نبيه'!T5+'تامر غالي'!T5+اسلام!T5+زهران!T5+'مندوب 2'!T5+'محمد التيه'!T5+الشركة!T5)</f>
        <v>0</v>
      </c>
      <c r="T5" s="3">
        <f>SUM('احمد شوقي'!U5+'محمد ابراهيم'!U5+'مصطفي عبدالفتاح'!U5+'رامي حواس'!U5+'محمد نبيه'!U5+'تامر غالي'!U5+اسلام!U5+زهران!U5+'مندوب 2'!U5+'محمد التيه'!U5+الشركة!U5)</f>
        <v>0</v>
      </c>
      <c r="U5" s="3">
        <f>SUM('احمد شوقي'!V5+'محمد ابراهيم'!V5+'مصطفي عبدالفتاح'!V5+'رامي حواس'!V5+'محمد نبيه'!V5+'تامر غالي'!V5+اسلام!V5+زهران!V5+'مندوب 2'!V5+'محمد التيه'!V5+الشركة!V5)</f>
        <v>0</v>
      </c>
      <c r="V5" s="3">
        <f>SUM('احمد شوقي'!W5+'محمد ابراهيم'!W5+'مصطفي عبدالفتاح'!W5+'رامي حواس'!W5+'محمد نبيه'!W5+'تامر غالي'!W5+اسلام!W5+زهران!W5+'مندوب 2'!W5+'محمد التيه'!W5+الشركة!W5)</f>
        <v>4</v>
      </c>
      <c r="W5" s="3">
        <f>SUM('احمد شوقي'!X5+'محمد ابراهيم'!X5+'مصطفي عبدالفتاح'!X5+'رامي حواس'!X5+'محمد نبيه'!X5+'تامر غالي'!X5+اسلام!X5+زهران!X5+'مندوب 2'!X5+'محمد التيه'!X5+الشركة!X5)</f>
        <v>0</v>
      </c>
      <c r="X5" s="3">
        <f>SUM('احمد شوقي'!Y5+'محمد ابراهيم'!Y5+'مصطفي عبدالفتاح'!Y5+'رامي حواس'!Y5+'محمد نبيه'!Y5+'تامر غالي'!Y5+اسلام!Y5+زهران!Y5+'مندوب 2'!Y5+'محمد التيه'!Y5+الشركة!Y5)</f>
        <v>0</v>
      </c>
      <c r="Y5" s="3">
        <f>SUM('احمد شوقي'!Z5+'محمد ابراهيم'!Z5+'مصطفي عبدالفتاح'!Z5+'رامي حواس'!Z5+'محمد نبيه'!Z5+'تامر غالي'!Z5+اسلام!Z5+زهران!Z5+'مندوب 2'!Z5+'محمد التيه'!Z5+الشركة!Z5)</f>
        <v>0</v>
      </c>
      <c r="Z5" s="3">
        <f>SUM('احمد شوقي'!AA5+'محمد ابراهيم'!AA5+'مصطفي عبدالفتاح'!AA5+'رامي حواس'!AA5+'محمد نبيه'!AA5+'تامر غالي'!AA5+اسلام!AA5+زهران!AA5+'مندوب 2'!AA5+'محمد التيه'!AA5+الشركة!AA5)</f>
        <v>0</v>
      </c>
      <c r="AA5" s="3">
        <f>SUM('احمد شوقي'!AB5+'محمد ابراهيم'!AB5+'مصطفي عبدالفتاح'!AB5+'رامي حواس'!AB5+'محمد نبيه'!AB5+'تامر غالي'!AB5+اسلام!AB5+زهران!AB5+'مندوب 2'!AB5+'محمد التيه'!AB5+الشركة!AB5)</f>
        <v>0</v>
      </c>
      <c r="AB5" s="3">
        <f>SUM('احمد شوقي'!AC5+'محمد ابراهيم'!AC5+'مصطفي عبدالفتاح'!AC5+'رامي حواس'!AC5+'محمد نبيه'!AC5+'تامر غالي'!AC5+اسلام!AC5+زهران!AC5+'مندوب 2'!AC5+'محمد التيه'!AC5+الشركة!AC5)</f>
        <v>0</v>
      </c>
      <c r="AC5" s="3">
        <f>SUM('احمد شوقي'!AD5+'محمد ابراهيم'!AD5+'مصطفي عبدالفتاح'!AD5+'رامي حواس'!AD5+'محمد نبيه'!AD5+'تامر غالي'!AD5+اسلام!AD5+زهران!AD5+'مندوب 2'!AD5+'محمد التيه'!AD5+الشركة!AD5)</f>
        <v>0</v>
      </c>
      <c r="AD5" s="3">
        <f>SUM('احمد شوقي'!AE5+'محمد ابراهيم'!AE5+'مصطفي عبدالفتاح'!AE5+'رامي حواس'!AE5+'محمد نبيه'!AE5+'تامر غالي'!AE5+اسلام!AE5+زهران!AE5+'مندوب 2'!AE5+'محمد التيه'!AE5+الشركة!AE5)</f>
        <v>0</v>
      </c>
      <c r="AE5" s="3">
        <f>SUM('احمد شوقي'!AF5+'محمد ابراهيم'!AF5+'مصطفي عبدالفتاح'!AF5+'رامي حواس'!AF5+'محمد نبيه'!AF5+'تامر غالي'!AF5+اسلام!AF5+زهران!AF5+'مندوب 2'!AF5+'محمد التيه'!AF5+الشركة!AF5)</f>
        <v>0</v>
      </c>
      <c r="AF5" s="3">
        <f>SUM('احمد شوقي'!AG5+'محمد ابراهيم'!AG5+'مصطفي عبدالفتاح'!AG5+'رامي حواس'!AG5+'محمد نبيه'!AG5+'تامر غالي'!AG5+اسلام!AG5+زهران!AG5+'مندوب 2'!AG5+'محمد التيه'!AG5+الشركة!AG5)</f>
        <v>0</v>
      </c>
      <c r="AG5" s="3">
        <f>SUM('احمد شوقي'!AH5+'محمد ابراهيم'!AH5+'مصطفي عبدالفتاح'!AH5+'رامي حواس'!AH5+'محمد نبيه'!AH5+'تامر غالي'!AH5+اسلام!AH5+زهران!AH5+'مندوب 2'!AH5+'محمد التيه'!AH5+الشركة!AH5)</f>
        <v>0</v>
      </c>
      <c r="AH5" s="3">
        <f>SUM('احمد شوقي'!AI5+'محمد ابراهيم'!AI5+'مصطفي عبدالفتاح'!AI5+'رامي حواس'!AI5+'محمد نبيه'!AI5+'تامر غالي'!AI5+اسلام!AI5+زهران!AI5+'مندوب 2'!AI5+'محمد التيه'!AI5+الشركة!AI5)</f>
        <v>0</v>
      </c>
      <c r="AI5" s="3">
        <f>SUM('احمد شوقي'!AJ5+'محمد ابراهيم'!AJ5+'مصطفي عبدالفتاح'!AJ5+'رامي حواس'!AJ5+'محمد نبيه'!AJ5+'تامر غالي'!AJ5+اسلام!AJ5+زهران!AJ5+'مندوب 2'!AJ5+'محمد التيه'!AJ5+الشركة!AJ5)</f>
        <v>0</v>
      </c>
      <c r="AJ5" s="3">
        <f>SUM('احمد شوقي'!AK5+'محمد ابراهيم'!AK5+'مصطفي عبدالفتاح'!AK5+'رامي حواس'!AK5+'محمد نبيه'!AK5+'تامر غالي'!AK5+اسلام!AK5+زهران!AK5+'مندوب 2'!AK5+'محمد التيه'!AK5+الشركة!AK5)</f>
        <v>0</v>
      </c>
      <c r="AK5" s="3">
        <f>SUM('احمد شوقي'!AL5+'محمد ابراهيم'!AL5+'مصطفي عبدالفتاح'!AL5+'رامي حواس'!AL5+'محمد نبيه'!AL5+'تامر غالي'!AL5+اسلام!AL5+زهران!AL5+'مندوب 2'!AL5+'محمد التيه'!AL5+الشركة!AL5)</f>
        <v>0</v>
      </c>
      <c r="AL5" s="3">
        <f>SUM('احمد شوقي'!AM5+'محمد ابراهيم'!AM5+'مصطفي عبدالفتاح'!AM5+'رامي حواس'!AM5+'محمد نبيه'!AM5+'تامر غالي'!AM5+اسلام!AM5+زهران!AM5+'مندوب 2'!AM5+'محمد التيه'!AM5+الشركة!AM5)</f>
        <v>0</v>
      </c>
      <c r="AM5" s="3">
        <f>SUM('احمد شوقي'!AN5+'محمد ابراهيم'!AN5+'مصطفي عبدالفتاح'!AN5+'رامي حواس'!AN5+'محمد نبيه'!AN5+'تامر غالي'!AN5+اسلام!AN5+زهران!AN5+'مندوب 2'!AN5+'محمد التيه'!AN5+الشركة!AN5)</f>
        <v>0</v>
      </c>
      <c r="AN5" s="3">
        <f>SUM('احمد شوقي'!AO5+'محمد ابراهيم'!AO5+'مصطفي عبدالفتاح'!AO5+'رامي حواس'!AO5+'محمد نبيه'!AO5+'تامر غالي'!AO5+اسلام!AO5+زهران!AO5+'مندوب 2'!AO5+'محمد التيه'!AO5+الشركة!AO5)</f>
        <v>0</v>
      </c>
      <c r="AO5" s="3">
        <f>SUM('احمد شوقي'!AP5+'محمد ابراهيم'!AP5+'مصطفي عبدالفتاح'!AP5+'رامي حواس'!AP5+'محمد نبيه'!AP5+'تامر غالي'!AP5+اسلام!AP5+زهران!AP5+'مندوب 2'!AP5+'محمد التيه'!AP5+الشركة!AP5)</f>
        <v>0</v>
      </c>
      <c r="AP5" s="3">
        <f>SUM('احمد شوقي'!AQ5+'محمد ابراهيم'!AQ5+'مصطفي عبدالفتاح'!AQ5+'رامي حواس'!AQ5+'محمد نبيه'!AQ5+'تامر غالي'!AQ5+اسلام!AQ5+زهران!AQ5+'مندوب 2'!AQ5+'محمد التيه'!AQ5+الشركة!AQ5)</f>
        <v>0</v>
      </c>
      <c r="AQ5" s="3">
        <f>SUM('احمد شوقي'!AR5+'محمد ابراهيم'!AR5+'مصطفي عبدالفتاح'!AR5+'رامي حواس'!AR5+'محمد نبيه'!AR5+'تامر غالي'!AR5+اسلام!AR5+زهران!AR5+'مندوب 2'!AR5+'محمد التيه'!AR5+الشركة!AR5)</f>
        <v>0</v>
      </c>
      <c r="AR5" s="3">
        <f>SUM('احمد شوقي'!AS5+'محمد ابراهيم'!AS5+'مصطفي عبدالفتاح'!AS5+'رامي حواس'!AS5+'محمد نبيه'!AS5+'تامر غالي'!AS5+اسلام!AS5+زهران!AS5+'مندوب 2'!AS5+'محمد التيه'!AS5+الشركة!AS5)</f>
        <v>0</v>
      </c>
      <c r="AS5" s="3">
        <f>SUM('احمد شوقي'!AT5+'محمد ابراهيم'!AT5+'مصطفي عبدالفتاح'!AT5+'رامي حواس'!AT5+'محمد نبيه'!AT5+'تامر غالي'!AT5+اسلام!AT5+زهران!AT5+'مندوب 2'!AT5+'محمد التيه'!AT5+الشركة!AT5)</f>
        <v>0</v>
      </c>
      <c r="AT5" s="3">
        <f>SUM('احمد شوقي'!AU5+'محمد ابراهيم'!AU5+'مصطفي عبدالفتاح'!AU5+'رامي حواس'!AU5+'محمد نبيه'!AU5+'تامر غالي'!AU5+اسلام!AU5+زهران!AU5+'مندوب 2'!AU5+'محمد التيه'!AU5+الشركة!AU5)</f>
        <v>0</v>
      </c>
      <c r="AU5" s="3">
        <f>SUM('احمد شوقي'!AV5+'محمد ابراهيم'!AV5+'مصطفي عبدالفتاح'!AV5+'رامي حواس'!AV5+'محمد نبيه'!AV5+'تامر غالي'!AV5+اسلام!AV5+زهران!AV5+'مندوب 2'!AV5+'محمد التيه'!AV5+الشركة!AV5)</f>
        <v>0</v>
      </c>
      <c r="AV5" s="3">
        <f>SUM('احمد شوقي'!AW5+'محمد ابراهيم'!AW5+'مصطفي عبدالفتاح'!AW5+'رامي حواس'!AW5+'محمد نبيه'!AW5+'تامر غالي'!AW5+اسلام!AW5+زهران!AW5+'مندوب 2'!AW5+'محمد التيه'!AW5+الشركة!AW5)</f>
        <v>0</v>
      </c>
      <c r="AW5" s="3">
        <f>SUM('احمد شوقي'!AX5+'محمد ابراهيم'!AX5+'مصطفي عبدالفتاح'!AX5+'رامي حواس'!AX5+'محمد نبيه'!AX5+'تامر غالي'!AX5+اسلام!AX5+زهران!AX5+'مندوب 2'!AX5+'محمد التيه'!AX5+الشركة!AX5)</f>
        <v>0</v>
      </c>
      <c r="AX5" s="3">
        <f>SUM('احمد شوقي'!AY5+'محمد ابراهيم'!AY5+'مصطفي عبدالفتاح'!AY5+'رامي حواس'!AY5+'محمد نبيه'!AY5+'تامر غالي'!AY5+اسلام!AY5+زهران!AY5+'مندوب 2'!AY5+'محمد التيه'!AY5+الشركة!AY5)</f>
        <v>0</v>
      </c>
      <c r="AY5" s="3">
        <f>SUM('احمد شوقي'!AZ5+'محمد ابراهيم'!AZ5+'مصطفي عبدالفتاح'!AZ5+'رامي حواس'!AZ5+'محمد نبيه'!AZ5+'تامر غالي'!AZ5+اسلام!AZ5+زهران!AZ5+'مندوب 2'!AZ5+'محمد التيه'!AZ5+الشركة!AZ5)</f>
        <v>0</v>
      </c>
      <c r="AZ5" s="3">
        <f>SUM('احمد شوقي'!BA5+'محمد ابراهيم'!BA5+'مصطفي عبدالفتاح'!BA5+'رامي حواس'!BA5+'محمد نبيه'!BA5+'تامر غالي'!BA5+اسلام!BA5+زهران!BA5+'مندوب 2'!BA5+'محمد التيه'!BA5+الشركة!BA5)</f>
        <v>0</v>
      </c>
      <c r="BA5" s="3">
        <f>SUM('احمد شوقي'!BB5+'محمد ابراهيم'!BB5+'مصطفي عبدالفتاح'!BB5+'رامي حواس'!BB5+'محمد نبيه'!BB5+'تامر غالي'!BB5+اسلام!BB5+زهران!BB5+'مندوب 2'!BB5+'محمد التيه'!BB5+الشركة!BB5)</f>
        <v>0</v>
      </c>
      <c r="BB5" s="3">
        <f>SUM('احمد شوقي'!BC5+'محمد ابراهيم'!BC5+'مصطفي عبدالفتاح'!BC5+'رامي حواس'!BC5+'محمد نبيه'!BC5+'تامر غالي'!BC5+اسلام!BC5+زهران!BC5+'مندوب 2'!BC5+'محمد التيه'!BC5+الشركة!BC5)</f>
        <v>0</v>
      </c>
      <c r="BC5" s="3">
        <f>SUM('احمد شوقي'!BD5+'محمد ابراهيم'!BD5+'مصطفي عبدالفتاح'!BD5+'رامي حواس'!BD5+'محمد نبيه'!BD5+'تامر غالي'!BD5+اسلام!BD5+زهران!BD5+'مندوب 2'!BD5+'محمد التيه'!BD5+الشركة!BD5)</f>
        <v>0</v>
      </c>
      <c r="BD5" s="3">
        <f>SUM('احمد شوقي'!BE5+'محمد ابراهيم'!BE5+'مصطفي عبدالفتاح'!BE5+'رامي حواس'!BE5+'محمد نبيه'!BE5+'تامر غالي'!BE5+اسلام!BE5+زهران!BE5+'مندوب 2'!BE5+'محمد التيه'!BE5+الشركة!BE5)</f>
        <v>0</v>
      </c>
      <c r="BE5" s="3">
        <f>SUM('احمد شوقي'!BF5+'محمد ابراهيم'!BF5+'مصطفي عبدالفتاح'!BF5+'رامي حواس'!BF5+'محمد نبيه'!BF5+'تامر غالي'!BF5+اسلام!BF5+زهران!BF5+'مندوب 2'!BF5+'محمد التيه'!BF5+الشركة!BF5)</f>
        <v>0</v>
      </c>
      <c r="BF5" s="3">
        <f>SUM('احمد شوقي'!BG5+'محمد ابراهيم'!BG5+'مصطفي عبدالفتاح'!BG5+'رامي حواس'!BG5+'محمد نبيه'!BG5+'تامر غالي'!BG5+اسلام!BG5+زهران!BG5+'مندوب 2'!BG5+'محمد التيه'!BG5+الشركة!BG5)</f>
        <v>0</v>
      </c>
      <c r="BG5" s="3">
        <f>SUM('احمد شوقي'!BH5+'محمد ابراهيم'!BH5+'مصطفي عبدالفتاح'!BH5+'رامي حواس'!BH5+'محمد نبيه'!BH5+'تامر غالي'!BH5+اسلام!BH5+زهران!BH5+'مندوب 2'!BH5+'محمد التيه'!BH5+الشركة!BH5)</f>
        <v>0</v>
      </c>
      <c r="BH5" s="3">
        <f>SUM('احمد شوقي'!BI5+'محمد ابراهيم'!BI5+'مصطفي عبدالفتاح'!BI5+'رامي حواس'!BI5+'محمد نبيه'!BI5+'تامر غالي'!BI5+اسلام!BI5+زهران!BI5+'مندوب 2'!BI5+'محمد التيه'!BI5+الشركة!BI5)</f>
        <v>0</v>
      </c>
      <c r="BI5" s="3">
        <f>SUM('احمد شوقي'!BJ5+'محمد ابراهيم'!BJ5+'مصطفي عبدالفتاح'!BJ5+'رامي حواس'!BJ5+'محمد نبيه'!BJ5+'تامر غالي'!BJ5+اسلام!BJ5+زهران!BJ5+'مندوب 2'!BJ5+'محمد التيه'!BJ5+الشركة!BJ5)</f>
        <v>0</v>
      </c>
      <c r="BJ5" s="3">
        <f>SUM('احمد شوقي'!BK5+'محمد ابراهيم'!BK5+'مصطفي عبدالفتاح'!BK5+'رامي حواس'!BK5+'محمد نبيه'!BK5+'تامر غالي'!BK5+اسلام!BK5+زهران!BK5+'مندوب 2'!BK5+'محمد التيه'!BK5+الشركة!BK5)</f>
        <v>0</v>
      </c>
      <c r="BK5" s="3">
        <f>SUM('احمد شوقي'!BL5+'محمد ابراهيم'!BL5+'مصطفي عبدالفتاح'!BL5+'رامي حواس'!BL5+'محمد نبيه'!BL5+'تامر غالي'!BL5+اسلام!BL5+زهران!BL5+'مندوب 2'!BL5+'محمد التيه'!BL5+الشركة!BL5)</f>
        <v>0</v>
      </c>
      <c r="BL5" s="3">
        <f>SUM('احمد شوقي'!BM5+'محمد ابراهيم'!BM5+'مصطفي عبدالفتاح'!BM5+'رامي حواس'!BM5+'محمد نبيه'!BM5+'تامر غالي'!BM5+اسلام!BM5+زهران!BM5+'مندوب 2'!BM5+'محمد التيه'!BM5+الشركة!BM5)</f>
        <v>0</v>
      </c>
      <c r="BM5" s="3">
        <f>SUM('احمد شوقي'!BN5+'محمد ابراهيم'!BN5+'مصطفي عبدالفتاح'!BN5+'رامي حواس'!BN5+'محمد نبيه'!BN5+'تامر غالي'!BN5+اسلام!BN5+زهران!BN5+'مندوب 2'!BN5+'محمد التيه'!BN5+الشركة!BN5)</f>
        <v>0</v>
      </c>
      <c r="BN5" s="3">
        <f>SUM('احمد شوقي'!BO5+'محمد ابراهيم'!BO5+'مصطفي عبدالفتاح'!BO5+'رامي حواس'!BO5+'محمد نبيه'!BO5+'تامر غالي'!BO5+اسلام!BO5+زهران!BO5+'مندوب 2'!BO5+'محمد التيه'!BO5+الشركة!BO5)</f>
        <v>1</v>
      </c>
      <c r="BO5" s="3"/>
      <c r="BP5" s="3"/>
      <c r="BQ5" s="53"/>
    </row>
    <row r="6" spans="1:69" ht="15.75" thickBot="1" x14ac:dyDescent="0.3">
      <c r="A6" s="1">
        <v>43345</v>
      </c>
      <c r="B6" s="3">
        <f>SUM('احمد شوقي'!C6+'محمد ابراهيم'!C6+'مصطفي عبدالفتاح'!C6+'رامي حواس'!C6+'محمد نبيه'!C6+'تامر غالي'!C6+اسلام!C6+زهران!C6+'مندوب 2'!C6+'محمد التيه'!C6+الشركة!C6)</f>
        <v>0</v>
      </c>
      <c r="C6" s="3">
        <f>SUM('احمد شوقي'!D6+'محمد ابراهيم'!D6+'مصطفي عبدالفتاح'!D6+'رامي حواس'!D6+'محمد نبيه'!D6+'تامر غالي'!D6+اسلام!D6+زهران!D6+'مندوب 2'!D6+'محمد التيه'!D6+الشركة!D6)</f>
        <v>0</v>
      </c>
      <c r="D6" s="3">
        <f>SUM('احمد شوقي'!E6+'محمد ابراهيم'!E6+'مصطفي عبدالفتاح'!E6+'رامي حواس'!E6+'محمد نبيه'!E6+'تامر غالي'!E6+اسلام!E6+زهران!E6+'مندوب 2'!E6+'محمد التيه'!E6+الشركة!E6)</f>
        <v>0</v>
      </c>
      <c r="E6" s="3">
        <f>SUM('احمد شوقي'!F6+'محمد ابراهيم'!F6+'مصطفي عبدالفتاح'!F6+'رامي حواس'!F6+'محمد نبيه'!F6+'تامر غالي'!F6+اسلام!F6+زهران!F6+'مندوب 2'!F6+'محمد التيه'!F6+الشركة!F6)</f>
        <v>0</v>
      </c>
      <c r="F6" s="3">
        <f>SUM('احمد شوقي'!G6+'محمد ابراهيم'!G6+'مصطفي عبدالفتاح'!G6+'رامي حواس'!G6+'محمد نبيه'!G6+'تامر غالي'!G6+اسلام!G6+زهران!G6+'مندوب 2'!G6+'محمد التيه'!G6+الشركة!G6)</f>
        <v>0</v>
      </c>
      <c r="G6" s="3">
        <f>SUM('احمد شوقي'!H6+'محمد ابراهيم'!H6+'مصطفي عبدالفتاح'!H6+'رامي حواس'!H6+'محمد نبيه'!H6+'تامر غالي'!H6+اسلام!H6+زهران!H6+'مندوب 2'!H6+'محمد التيه'!H6+الشركة!H6)</f>
        <v>0</v>
      </c>
      <c r="H6" s="3">
        <f>SUM('احمد شوقي'!I6+'محمد ابراهيم'!I6+'مصطفي عبدالفتاح'!I6+'رامي حواس'!I6+'محمد نبيه'!I6+'تامر غالي'!I6+اسلام!I6+زهران!I6+'مندوب 2'!I6+'محمد التيه'!I6+الشركة!I6)</f>
        <v>0</v>
      </c>
      <c r="I6" s="3">
        <f>SUM('احمد شوقي'!J6+'محمد ابراهيم'!J6+'مصطفي عبدالفتاح'!J6+'رامي حواس'!J6+'محمد نبيه'!J6+'تامر غالي'!J6+اسلام!J6+زهران!J6+'مندوب 2'!J6+'محمد التيه'!J6+الشركة!J6)</f>
        <v>0</v>
      </c>
      <c r="J6" s="3">
        <f>SUM('احمد شوقي'!K6+'محمد ابراهيم'!K6+'مصطفي عبدالفتاح'!K6+'رامي حواس'!K6+'محمد نبيه'!K6+'تامر غالي'!K6+اسلام!K6+زهران!K6+'مندوب 2'!K6+'محمد التيه'!K6+الشركة!K6)</f>
        <v>0</v>
      </c>
      <c r="K6" s="3">
        <f>SUM('احمد شوقي'!L6+'محمد ابراهيم'!L6+'مصطفي عبدالفتاح'!L6+'رامي حواس'!L6+'محمد نبيه'!L6+'تامر غالي'!L6+اسلام!L6+زهران!L6+'مندوب 2'!L6+'محمد التيه'!L6+الشركة!L6)</f>
        <v>0</v>
      </c>
      <c r="L6" s="3">
        <f>SUM('احمد شوقي'!M6+'محمد ابراهيم'!M6+'مصطفي عبدالفتاح'!M6+'رامي حواس'!M6+'محمد نبيه'!M6+'تامر غالي'!M6+اسلام!M6+زهران!M6+'مندوب 2'!M6+'محمد التيه'!M6+الشركة!M6)</f>
        <v>0</v>
      </c>
      <c r="M6" s="3">
        <f>SUM('احمد شوقي'!N6+'محمد ابراهيم'!N6+'مصطفي عبدالفتاح'!N6+'رامي حواس'!N6+'محمد نبيه'!N6+'تامر غالي'!N6+اسلام!N6+زهران!N6+'مندوب 2'!N6+'محمد التيه'!N6+الشركة!N6)</f>
        <v>0</v>
      </c>
      <c r="N6" s="3">
        <f>SUM('احمد شوقي'!O6+'محمد ابراهيم'!O6+'مصطفي عبدالفتاح'!O6+'رامي حواس'!O6+'محمد نبيه'!O6+'تامر غالي'!O6+اسلام!O6+زهران!O6+'مندوب 2'!O6+'محمد التيه'!O6+الشركة!O6)</f>
        <v>0</v>
      </c>
      <c r="O6" s="3">
        <f>SUM('احمد شوقي'!P6+'محمد ابراهيم'!P6+'مصطفي عبدالفتاح'!P6+'رامي حواس'!P6+'محمد نبيه'!P6+'تامر غالي'!P6+اسلام!P6+زهران!P6+'مندوب 2'!P6+'محمد التيه'!P6+الشركة!P6)</f>
        <v>0</v>
      </c>
      <c r="P6" s="3">
        <f>SUM('احمد شوقي'!Q6+'محمد ابراهيم'!Q6+'مصطفي عبدالفتاح'!Q6+'رامي حواس'!Q6+'محمد نبيه'!Q6+'تامر غالي'!Q6+اسلام!Q6+زهران!Q6+'مندوب 2'!Q6+'محمد التيه'!Q6+الشركة!Q6)</f>
        <v>0</v>
      </c>
      <c r="Q6" s="3">
        <f>SUM('احمد شوقي'!R6+'محمد ابراهيم'!R6+'مصطفي عبدالفتاح'!R6+'رامي حواس'!R6+'محمد نبيه'!R6+'تامر غالي'!R6+اسلام!R6+زهران!R6+'مندوب 2'!R6+'محمد التيه'!R6+الشركة!R6)</f>
        <v>0</v>
      </c>
      <c r="R6" s="3">
        <f>SUM('احمد شوقي'!S6+'محمد ابراهيم'!S6+'مصطفي عبدالفتاح'!S6+'رامي حواس'!S6+'محمد نبيه'!S6+'تامر غالي'!S6+اسلام!S6+زهران!S6+'مندوب 2'!S6+'محمد التيه'!S6+الشركة!S6)</f>
        <v>0</v>
      </c>
      <c r="S6" s="3">
        <f>SUM('احمد شوقي'!T6+'محمد ابراهيم'!T6+'مصطفي عبدالفتاح'!T6+'رامي حواس'!T6+'محمد نبيه'!T6+'تامر غالي'!T6+اسلام!T6+زهران!T6+'مندوب 2'!T6+'محمد التيه'!T6+الشركة!T6)</f>
        <v>0</v>
      </c>
      <c r="T6" s="3">
        <f>SUM('احمد شوقي'!U6+'محمد ابراهيم'!U6+'مصطفي عبدالفتاح'!U6+'رامي حواس'!U6+'محمد نبيه'!U6+'تامر غالي'!U6+اسلام!U6+زهران!U6+'مندوب 2'!U6+'محمد التيه'!U6+الشركة!U6)</f>
        <v>0</v>
      </c>
      <c r="U6" s="3">
        <f>SUM('احمد شوقي'!V6+'محمد ابراهيم'!V6+'مصطفي عبدالفتاح'!V6+'رامي حواس'!V6+'محمد نبيه'!V6+'تامر غالي'!V6+اسلام!V6+زهران!V6+'مندوب 2'!V6+'محمد التيه'!V6+الشركة!V6)</f>
        <v>0</v>
      </c>
      <c r="V6" s="3">
        <f>SUM('احمد شوقي'!W6+'محمد ابراهيم'!W6+'مصطفي عبدالفتاح'!W6+'رامي حواس'!W6+'محمد نبيه'!W6+'تامر غالي'!W6+اسلام!W6+زهران!W6+'مندوب 2'!W6+'محمد التيه'!W6+الشركة!W6)</f>
        <v>0</v>
      </c>
      <c r="W6" s="3">
        <f>SUM('احمد شوقي'!X6+'محمد ابراهيم'!X6+'مصطفي عبدالفتاح'!X6+'رامي حواس'!X6+'محمد نبيه'!X6+'تامر غالي'!X6+اسلام!X6+زهران!X6+'مندوب 2'!X6+'محمد التيه'!X6+الشركة!X6)</f>
        <v>0</v>
      </c>
      <c r="X6" s="3">
        <f>SUM('احمد شوقي'!Y6+'محمد ابراهيم'!Y6+'مصطفي عبدالفتاح'!Y6+'رامي حواس'!Y6+'محمد نبيه'!Y6+'تامر غالي'!Y6+اسلام!Y6+زهران!Y6+'مندوب 2'!Y6+'محمد التيه'!Y6+الشركة!Y6)</f>
        <v>0</v>
      </c>
      <c r="Y6" s="3">
        <f>SUM('احمد شوقي'!Z6+'محمد ابراهيم'!Z6+'مصطفي عبدالفتاح'!Z6+'رامي حواس'!Z6+'محمد نبيه'!Z6+'تامر غالي'!Z6+اسلام!Z6+زهران!Z6+'مندوب 2'!Z6+'محمد التيه'!Z6+الشركة!Z6)</f>
        <v>0</v>
      </c>
      <c r="Z6" s="3">
        <f>SUM('احمد شوقي'!AA6+'محمد ابراهيم'!AA6+'مصطفي عبدالفتاح'!AA6+'رامي حواس'!AA6+'محمد نبيه'!AA6+'تامر غالي'!AA6+اسلام!AA6+زهران!AA6+'مندوب 2'!AA6+'محمد التيه'!AA6+الشركة!AA6)</f>
        <v>0</v>
      </c>
      <c r="AA6" s="3">
        <f>SUM('احمد شوقي'!AB6+'محمد ابراهيم'!AB6+'مصطفي عبدالفتاح'!AB6+'رامي حواس'!AB6+'محمد نبيه'!AB6+'تامر غالي'!AB6+اسلام!AB6+زهران!AB6+'مندوب 2'!AB6+'محمد التيه'!AB6+الشركة!AB6)</f>
        <v>0</v>
      </c>
      <c r="AB6" s="3">
        <f>SUM('احمد شوقي'!AC6+'محمد ابراهيم'!AC6+'مصطفي عبدالفتاح'!AC6+'رامي حواس'!AC6+'محمد نبيه'!AC6+'تامر غالي'!AC6+اسلام!AC6+زهران!AC6+'مندوب 2'!AC6+'محمد التيه'!AC6+الشركة!AC6)</f>
        <v>0</v>
      </c>
      <c r="AC6" s="3">
        <f>SUM('احمد شوقي'!AD6+'محمد ابراهيم'!AD6+'مصطفي عبدالفتاح'!AD6+'رامي حواس'!AD6+'محمد نبيه'!AD6+'تامر غالي'!AD6+اسلام!AD6+زهران!AD6+'مندوب 2'!AD6+'محمد التيه'!AD6+الشركة!AD6)</f>
        <v>0</v>
      </c>
      <c r="AD6" s="3">
        <f>SUM('احمد شوقي'!AE6+'محمد ابراهيم'!AE6+'مصطفي عبدالفتاح'!AE6+'رامي حواس'!AE6+'محمد نبيه'!AE6+'تامر غالي'!AE6+اسلام!AE6+زهران!AE6+'مندوب 2'!AE6+'محمد التيه'!AE6+الشركة!AE6)</f>
        <v>0</v>
      </c>
      <c r="AE6" s="3">
        <f>SUM('احمد شوقي'!AF6+'محمد ابراهيم'!AF6+'مصطفي عبدالفتاح'!AF6+'رامي حواس'!AF6+'محمد نبيه'!AF6+'تامر غالي'!AF6+اسلام!AF6+زهران!AF6+'مندوب 2'!AF6+'محمد التيه'!AF6+الشركة!AF6)</f>
        <v>0</v>
      </c>
      <c r="AF6" s="3">
        <f>SUM('احمد شوقي'!AG6+'محمد ابراهيم'!AG6+'مصطفي عبدالفتاح'!AG6+'رامي حواس'!AG6+'محمد نبيه'!AG6+'تامر غالي'!AG6+اسلام!AG6+زهران!AG6+'مندوب 2'!AG6+'محمد التيه'!AG6+الشركة!AG6)</f>
        <v>0</v>
      </c>
      <c r="AG6" s="3">
        <f>SUM('احمد شوقي'!AH6+'محمد ابراهيم'!AH6+'مصطفي عبدالفتاح'!AH6+'رامي حواس'!AH6+'محمد نبيه'!AH6+'تامر غالي'!AH6+اسلام!AH6+زهران!AH6+'مندوب 2'!AH6+'محمد التيه'!AH6+الشركة!AH6)</f>
        <v>0</v>
      </c>
      <c r="AH6" s="3">
        <f>SUM('احمد شوقي'!AI6+'محمد ابراهيم'!AI6+'مصطفي عبدالفتاح'!AI6+'رامي حواس'!AI6+'محمد نبيه'!AI6+'تامر غالي'!AI6+اسلام!AI6+زهران!AI6+'مندوب 2'!AI6+'محمد التيه'!AI6+الشركة!AI6)</f>
        <v>0</v>
      </c>
      <c r="AI6" s="3">
        <f>SUM('احمد شوقي'!AJ6+'محمد ابراهيم'!AJ6+'مصطفي عبدالفتاح'!AJ6+'رامي حواس'!AJ6+'محمد نبيه'!AJ6+'تامر غالي'!AJ6+اسلام!AJ6+زهران!AJ6+'مندوب 2'!AJ6+'محمد التيه'!AJ6+الشركة!AJ6)</f>
        <v>0</v>
      </c>
      <c r="AJ6" s="3">
        <f>SUM('احمد شوقي'!AK6+'محمد ابراهيم'!AK6+'مصطفي عبدالفتاح'!AK6+'رامي حواس'!AK6+'محمد نبيه'!AK6+'تامر غالي'!AK6+اسلام!AK6+زهران!AK6+'مندوب 2'!AK6+'محمد التيه'!AK6+الشركة!AK6)</f>
        <v>0</v>
      </c>
      <c r="AK6" s="3">
        <f>SUM('احمد شوقي'!AL6+'محمد ابراهيم'!AL6+'مصطفي عبدالفتاح'!AL6+'رامي حواس'!AL6+'محمد نبيه'!AL6+'تامر غالي'!AL6+اسلام!AL6+زهران!AL6+'مندوب 2'!AL6+'محمد التيه'!AL6+الشركة!AL6)</f>
        <v>0</v>
      </c>
      <c r="AL6" s="3">
        <f>SUM('احمد شوقي'!AM6+'محمد ابراهيم'!AM6+'مصطفي عبدالفتاح'!AM6+'رامي حواس'!AM6+'محمد نبيه'!AM6+'تامر غالي'!AM6+اسلام!AM6+زهران!AM6+'مندوب 2'!AM6+'محمد التيه'!AM6+الشركة!AM6)</f>
        <v>0</v>
      </c>
      <c r="AM6" s="3">
        <f>SUM('احمد شوقي'!AN6+'محمد ابراهيم'!AN6+'مصطفي عبدالفتاح'!AN6+'رامي حواس'!AN6+'محمد نبيه'!AN6+'تامر غالي'!AN6+اسلام!AN6+زهران!AN6+'مندوب 2'!AN6+'محمد التيه'!AN6+الشركة!AN6)</f>
        <v>0</v>
      </c>
      <c r="AN6" s="3">
        <f>SUM('احمد شوقي'!AO6+'محمد ابراهيم'!AO6+'مصطفي عبدالفتاح'!AO6+'رامي حواس'!AO6+'محمد نبيه'!AO6+'تامر غالي'!AO6+اسلام!AO6+زهران!AO6+'مندوب 2'!AO6+'محمد التيه'!AO6+الشركة!AO6)</f>
        <v>0</v>
      </c>
      <c r="AO6" s="3">
        <f>SUM('احمد شوقي'!AP6+'محمد ابراهيم'!AP6+'مصطفي عبدالفتاح'!AP6+'رامي حواس'!AP6+'محمد نبيه'!AP6+'تامر غالي'!AP6+اسلام!AP6+زهران!AP6+'مندوب 2'!AP6+'محمد التيه'!AP6+الشركة!AP6)</f>
        <v>0</v>
      </c>
      <c r="AP6" s="3">
        <f>SUM('احمد شوقي'!AQ6+'محمد ابراهيم'!AQ6+'مصطفي عبدالفتاح'!AQ6+'رامي حواس'!AQ6+'محمد نبيه'!AQ6+'تامر غالي'!AQ6+اسلام!AQ6+زهران!AQ6+'مندوب 2'!AQ6+'محمد التيه'!AQ6+الشركة!AQ6)</f>
        <v>0</v>
      </c>
      <c r="AQ6" s="3">
        <f>SUM('احمد شوقي'!AR6+'محمد ابراهيم'!AR6+'مصطفي عبدالفتاح'!AR6+'رامي حواس'!AR6+'محمد نبيه'!AR6+'تامر غالي'!AR6+اسلام!AR6+زهران!AR6+'مندوب 2'!AR6+'محمد التيه'!AR6+الشركة!AR6)</f>
        <v>0</v>
      </c>
      <c r="AR6" s="3">
        <f>SUM('احمد شوقي'!AS6+'محمد ابراهيم'!AS6+'مصطفي عبدالفتاح'!AS6+'رامي حواس'!AS6+'محمد نبيه'!AS6+'تامر غالي'!AS6+اسلام!AS6+زهران!AS6+'مندوب 2'!AS6+'محمد التيه'!AS6+الشركة!AS6)</f>
        <v>0</v>
      </c>
      <c r="AS6" s="3">
        <f>SUM('احمد شوقي'!AT6+'محمد ابراهيم'!AT6+'مصطفي عبدالفتاح'!AT6+'رامي حواس'!AT6+'محمد نبيه'!AT6+'تامر غالي'!AT6+اسلام!AT6+زهران!AT6+'مندوب 2'!AT6+'محمد التيه'!AT6+الشركة!AT6)</f>
        <v>0</v>
      </c>
      <c r="AT6" s="3">
        <f>SUM('احمد شوقي'!AU6+'محمد ابراهيم'!AU6+'مصطفي عبدالفتاح'!AU6+'رامي حواس'!AU6+'محمد نبيه'!AU6+'تامر غالي'!AU6+اسلام!AU6+زهران!AU6+'مندوب 2'!AU6+'محمد التيه'!AU6+الشركة!AU6)</f>
        <v>0</v>
      </c>
      <c r="AU6" s="3">
        <f>SUM('احمد شوقي'!AV6+'محمد ابراهيم'!AV6+'مصطفي عبدالفتاح'!AV6+'رامي حواس'!AV6+'محمد نبيه'!AV6+'تامر غالي'!AV6+اسلام!AV6+زهران!AV6+'مندوب 2'!AV6+'محمد التيه'!AV6+الشركة!AV6)</f>
        <v>0</v>
      </c>
      <c r="AV6" s="3">
        <f>SUM('احمد شوقي'!AW6+'محمد ابراهيم'!AW6+'مصطفي عبدالفتاح'!AW6+'رامي حواس'!AW6+'محمد نبيه'!AW6+'تامر غالي'!AW6+اسلام!AW6+زهران!AW6+'مندوب 2'!AW6+'محمد التيه'!AW6+الشركة!AW6)</f>
        <v>0</v>
      </c>
      <c r="AW6" s="3">
        <f>SUM('احمد شوقي'!AX6+'محمد ابراهيم'!AX6+'مصطفي عبدالفتاح'!AX6+'رامي حواس'!AX6+'محمد نبيه'!AX6+'تامر غالي'!AX6+اسلام!AX6+زهران!AX6+'مندوب 2'!AX6+'محمد التيه'!AX6+الشركة!AX6)</f>
        <v>0</v>
      </c>
      <c r="AX6" s="3">
        <f>SUM('احمد شوقي'!AY6+'محمد ابراهيم'!AY6+'مصطفي عبدالفتاح'!AY6+'رامي حواس'!AY6+'محمد نبيه'!AY6+'تامر غالي'!AY6+اسلام!AY6+زهران!AY6+'مندوب 2'!AY6+'محمد التيه'!AY6+الشركة!AY6)</f>
        <v>0</v>
      </c>
      <c r="AY6" s="3">
        <f>SUM('احمد شوقي'!AZ6+'محمد ابراهيم'!AZ6+'مصطفي عبدالفتاح'!AZ6+'رامي حواس'!AZ6+'محمد نبيه'!AZ6+'تامر غالي'!AZ6+اسلام!AZ6+زهران!AZ6+'مندوب 2'!AZ6+'محمد التيه'!AZ6+الشركة!AZ6)</f>
        <v>0</v>
      </c>
      <c r="AZ6" s="3">
        <f>SUM('احمد شوقي'!BA6+'محمد ابراهيم'!BA6+'مصطفي عبدالفتاح'!BA6+'رامي حواس'!BA6+'محمد نبيه'!BA6+'تامر غالي'!BA6+اسلام!BA6+زهران!BA6+'مندوب 2'!BA6+'محمد التيه'!BA6+الشركة!BA6)</f>
        <v>0</v>
      </c>
      <c r="BA6" s="3">
        <f>SUM('احمد شوقي'!BB6+'محمد ابراهيم'!BB6+'مصطفي عبدالفتاح'!BB6+'رامي حواس'!BB6+'محمد نبيه'!BB6+'تامر غالي'!BB6+اسلام!BB6+زهران!BB6+'مندوب 2'!BB6+'محمد التيه'!BB6+الشركة!BB6)</f>
        <v>0</v>
      </c>
      <c r="BB6" s="3">
        <f>SUM('احمد شوقي'!BC6+'محمد ابراهيم'!BC6+'مصطفي عبدالفتاح'!BC6+'رامي حواس'!BC6+'محمد نبيه'!BC6+'تامر غالي'!BC6+اسلام!BC6+زهران!BC6+'مندوب 2'!BC6+'محمد التيه'!BC6+الشركة!BC6)</f>
        <v>0</v>
      </c>
      <c r="BC6" s="3">
        <f>SUM('احمد شوقي'!BD6+'محمد ابراهيم'!BD6+'مصطفي عبدالفتاح'!BD6+'رامي حواس'!BD6+'محمد نبيه'!BD6+'تامر غالي'!BD6+اسلام!BD6+زهران!BD6+'مندوب 2'!BD6+'محمد التيه'!BD6+الشركة!BD6)</f>
        <v>0</v>
      </c>
      <c r="BD6" s="3">
        <f>SUM('احمد شوقي'!BE6+'محمد ابراهيم'!BE6+'مصطفي عبدالفتاح'!BE6+'رامي حواس'!BE6+'محمد نبيه'!BE6+'تامر غالي'!BE6+اسلام!BE6+زهران!BE6+'مندوب 2'!BE6+'محمد التيه'!BE6+الشركة!BE6)</f>
        <v>0</v>
      </c>
      <c r="BE6" s="3">
        <f>SUM('احمد شوقي'!BF6+'محمد ابراهيم'!BF6+'مصطفي عبدالفتاح'!BF6+'رامي حواس'!BF6+'محمد نبيه'!BF6+'تامر غالي'!BF6+اسلام!BF6+زهران!BF6+'مندوب 2'!BF6+'محمد التيه'!BF6+الشركة!BF6)</f>
        <v>0</v>
      </c>
      <c r="BF6" s="3">
        <f>SUM('احمد شوقي'!BG6+'محمد ابراهيم'!BG6+'مصطفي عبدالفتاح'!BG6+'رامي حواس'!BG6+'محمد نبيه'!BG6+'تامر غالي'!BG6+اسلام!BG6+زهران!BG6+'مندوب 2'!BG6+'محمد التيه'!BG6+الشركة!BG6)</f>
        <v>0</v>
      </c>
      <c r="BG6" s="3">
        <f>SUM('احمد شوقي'!BH6+'محمد ابراهيم'!BH6+'مصطفي عبدالفتاح'!BH6+'رامي حواس'!BH6+'محمد نبيه'!BH6+'تامر غالي'!BH6+اسلام!BH6+زهران!BH6+'مندوب 2'!BH6+'محمد التيه'!BH6+الشركة!BH6)</f>
        <v>0</v>
      </c>
      <c r="BH6" s="3">
        <f>SUM('احمد شوقي'!BI6+'محمد ابراهيم'!BI6+'مصطفي عبدالفتاح'!BI6+'رامي حواس'!BI6+'محمد نبيه'!BI6+'تامر غالي'!BI6+اسلام!BI6+زهران!BI6+'مندوب 2'!BI6+'محمد التيه'!BI6+الشركة!BI6)</f>
        <v>0</v>
      </c>
      <c r="BI6" s="3">
        <f>SUM('احمد شوقي'!BJ6+'محمد ابراهيم'!BJ6+'مصطفي عبدالفتاح'!BJ6+'رامي حواس'!BJ6+'محمد نبيه'!BJ6+'تامر غالي'!BJ6+اسلام!BJ6+زهران!BJ6+'مندوب 2'!BJ6+'محمد التيه'!BJ6+الشركة!BJ6)</f>
        <v>0</v>
      </c>
      <c r="BJ6" s="3">
        <f>SUM('احمد شوقي'!BK6+'محمد ابراهيم'!BK6+'مصطفي عبدالفتاح'!BK6+'رامي حواس'!BK6+'محمد نبيه'!BK6+'تامر غالي'!BK6+اسلام!BK6+زهران!BK6+'مندوب 2'!BK6+'محمد التيه'!BK6+الشركة!BK6)</f>
        <v>0</v>
      </c>
      <c r="BK6" s="3">
        <f>SUM('احمد شوقي'!BL6+'محمد ابراهيم'!BL6+'مصطفي عبدالفتاح'!BL6+'رامي حواس'!BL6+'محمد نبيه'!BL6+'تامر غالي'!BL6+اسلام!BL6+زهران!BL6+'مندوب 2'!BL6+'محمد التيه'!BL6+الشركة!BL6)</f>
        <v>0</v>
      </c>
      <c r="BL6" s="3">
        <f>SUM('احمد شوقي'!BM6+'محمد ابراهيم'!BM6+'مصطفي عبدالفتاح'!BM6+'رامي حواس'!BM6+'محمد نبيه'!BM6+'تامر غالي'!BM6+اسلام!BM6+زهران!BM6+'مندوب 2'!BM6+'محمد التيه'!BM6+الشركة!BM6)</f>
        <v>0</v>
      </c>
      <c r="BM6" s="3">
        <f>SUM('احمد شوقي'!BN6+'محمد ابراهيم'!BN6+'مصطفي عبدالفتاح'!BN6+'رامي حواس'!BN6+'محمد نبيه'!BN6+'تامر غالي'!BN6+اسلام!BN6+زهران!BN6+'مندوب 2'!BN6+'محمد التيه'!BN6+الشركة!BN6)</f>
        <v>0</v>
      </c>
      <c r="BN6" s="3">
        <f>SUM('احمد شوقي'!BO6+'محمد ابراهيم'!BO6+'مصطفي عبدالفتاح'!BO6+'رامي حواس'!BO6+'محمد نبيه'!BO6+'تامر غالي'!BO6+اسلام!BO6+زهران!BO6+'مندوب 2'!BO6+'محمد التيه'!BO6+الشركة!BO6)</f>
        <v>0</v>
      </c>
      <c r="BO6" s="3"/>
      <c r="BP6" s="3"/>
      <c r="BQ6" s="8"/>
    </row>
    <row r="7" spans="1:69" ht="15.75" thickBot="1" x14ac:dyDescent="0.3">
      <c r="A7" s="1">
        <v>43346</v>
      </c>
      <c r="B7" s="3">
        <f>SUM('احمد شوقي'!C7+'محمد ابراهيم'!C7+'مصطفي عبدالفتاح'!C7+'رامي حواس'!C7+'محمد نبيه'!C7+'تامر غالي'!C7+اسلام!C7+زهران!C7+'مندوب 2'!C7+'محمد التيه'!C7+الشركة!C7)</f>
        <v>0</v>
      </c>
      <c r="C7" s="3">
        <f>SUM('احمد شوقي'!D7+'محمد ابراهيم'!D7+'مصطفي عبدالفتاح'!D7+'رامي حواس'!D7+'محمد نبيه'!D7+'تامر غالي'!D7+اسلام!D7+زهران!D7+'مندوب 2'!D7+'محمد التيه'!D7+الشركة!D7)</f>
        <v>0</v>
      </c>
      <c r="D7" s="3">
        <f>SUM('احمد شوقي'!E7+'محمد ابراهيم'!E7+'مصطفي عبدالفتاح'!E7+'رامي حواس'!E7+'محمد نبيه'!E7+'تامر غالي'!E7+اسلام!E7+زهران!E7+'مندوب 2'!E7+'محمد التيه'!E7+الشركة!E7)</f>
        <v>0</v>
      </c>
      <c r="E7" s="3">
        <f>SUM('احمد شوقي'!F7+'محمد ابراهيم'!F7+'مصطفي عبدالفتاح'!F7+'رامي حواس'!F7+'محمد نبيه'!F7+'تامر غالي'!F7+اسلام!F7+زهران!F7+'مندوب 2'!F7+'محمد التيه'!F7+الشركة!F7)</f>
        <v>0</v>
      </c>
      <c r="F7" s="3">
        <f>SUM('احمد شوقي'!G7+'محمد ابراهيم'!G7+'مصطفي عبدالفتاح'!G7+'رامي حواس'!G7+'محمد نبيه'!G7+'تامر غالي'!G7+اسلام!G7+زهران!G7+'مندوب 2'!G7+'محمد التيه'!G7+الشركة!G7)</f>
        <v>0</v>
      </c>
      <c r="G7" s="3">
        <f>SUM('احمد شوقي'!H7+'محمد ابراهيم'!H7+'مصطفي عبدالفتاح'!H7+'رامي حواس'!H7+'محمد نبيه'!H7+'تامر غالي'!H7+اسلام!H7+زهران!H7+'مندوب 2'!H7+'محمد التيه'!H7+الشركة!H7)</f>
        <v>0</v>
      </c>
      <c r="H7" s="3">
        <f>SUM('احمد شوقي'!I7+'محمد ابراهيم'!I7+'مصطفي عبدالفتاح'!I7+'رامي حواس'!I7+'محمد نبيه'!I7+'تامر غالي'!I7+اسلام!I7+زهران!I7+'مندوب 2'!I7+'محمد التيه'!I7+الشركة!I7)</f>
        <v>0</v>
      </c>
      <c r="I7" s="3">
        <f>SUM('احمد شوقي'!J7+'محمد ابراهيم'!J7+'مصطفي عبدالفتاح'!J7+'رامي حواس'!J7+'محمد نبيه'!J7+'تامر غالي'!J7+اسلام!J7+زهران!J7+'مندوب 2'!J7+'محمد التيه'!J7+الشركة!J7)</f>
        <v>0</v>
      </c>
      <c r="J7" s="3">
        <f>SUM('احمد شوقي'!K7+'محمد ابراهيم'!K7+'مصطفي عبدالفتاح'!K7+'رامي حواس'!K7+'محمد نبيه'!K7+'تامر غالي'!K7+اسلام!K7+زهران!K7+'مندوب 2'!K7+'محمد التيه'!K7+الشركة!K7)</f>
        <v>0</v>
      </c>
      <c r="K7" s="3">
        <f>SUM('احمد شوقي'!L7+'محمد ابراهيم'!L7+'مصطفي عبدالفتاح'!L7+'رامي حواس'!L7+'محمد نبيه'!L7+'تامر غالي'!L7+اسلام!L7+زهران!L7+'مندوب 2'!L7+'محمد التيه'!L7+الشركة!L7)</f>
        <v>0</v>
      </c>
      <c r="L7" s="3">
        <f>SUM('احمد شوقي'!M7+'محمد ابراهيم'!M7+'مصطفي عبدالفتاح'!M7+'رامي حواس'!M7+'محمد نبيه'!M7+'تامر غالي'!M7+اسلام!M7+زهران!M7+'مندوب 2'!M7+'محمد التيه'!M7+الشركة!M7)</f>
        <v>0</v>
      </c>
      <c r="M7" s="3">
        <f>SUM('احمد شوقي'!N7+'محمد ابراهيم'!N7+'مصطفي عبدالفتاح'!N7+'رامي حواس'!N7+'محمد نبيه'!N7+'تامر غالي'!N7+اسلام!N7+زهران!N7+'مندوب 2'!N7+'محمد التيه'!N7+الشركة!N7)</f>
        <v>0</v>
      </c>
      <c r="N7" s="3">
        <f>SUM('احمد شوقي'!O7+'محمد ابراهيم'!O7+'مصطفي عبدالفتاح'!O7+'رامي حواس'!O7+'محمد نبيه'!O7+'تامر غالي'!O7+اسلام!O7+زهران!O7+'مندوب 2'!O7+'محمد التيه'!O7+الشركة!O7)</f>
        <v>0</v>
      </c>
      <c r="O7" s="3">
        <f>SUM('احمد شوقي'!P7+'محمد ابراهيم'!P7+'مصطفي عبدالفتاح'!P7+'رامي حواس'!P7+'محمد نبيه'!P7+'تامر غالي'!P7+اسلام!P7+زهران!P7+'مندوب 2'!P7+'محمد التيه'!P7+الشركة!P7)</f>
        <v>0</v>
      </c>
      <c r="P7" s="3">
        <f>SUM('احمد شوقي'!Q7+'محمد ابراهيم'!Q7+'مصطفي عبدالفتاح'!Q7+'رامي حواس'!Q7+'محمد نبيه'!Q7+'تامر غالي'!Q7+اسلام!Q7+زهران!Q7+'مندوب 2'!Q7+'محمد التيه'!Q7+الشركة!Q7)</f>
        <v>0</v>
      </c>
      <c r="Q7" s="3">
        <f>SUM('احمد شوقي'!R7+'محمد ابراهيم'!R7+'مصطفي عبدالفتاح'!R7+'رامي حواس'!R7+'محمد نبيه'!R7+'تامر غالي'!R7+اسلام!R7+زهران!R7+'مندوب 2'!R7+'محمد التيه'!R7+الشركة!R7)</f>
        <v>0</v>
      </c>
      <c r="R7" s="3">
        <f>SUM('احمد شوقي'!S7+'محمد ابراهيم'!S7+'مصطفي عبدالفتاح'!S7+'رامي حواس'!S7+'محمد نبيه'!S7+'تامر غالي'!S7+اسلام!S7+زهران!S7+'مندوب 2'!S7+'محمد التيه'!S7+الشركة!S7)</f>
        <v>0</v>
      </c>
      <c r="S7" s="3">
        <f>SUM('احمد شوقي'!T7+'محمد ابراهيم'!T7+'مصطفي عبدالفتاح'!T7+'رامي حواس'!T7+'محمد نبيه'!T7+'تامر غالي'!T7+اسلام!T7+زهران!T7+'مندوب 2'!T7+'محمد التيه'!T7+الشركة!T7)</f>
        <v>0</v>
      </c>
      <c r="T7" s="3">
        <f>SUM('احمد شوقي'!U7+'محمد ابراهيم'!U7+'مصطفي عبدالفتاح'!U7+'رامي حواس'!U7+'محمد نبيه'!U7+'تامر غالي'!U7+اسلام!U7+زهران!U7+'مندوب 2'!U7+'محمد التيه'!U7+الشركة!U7)</f>
        <v>0</v>
      </c>
      <c r="U7" s="3">
        <f>SUM('احمد شوقي'!V7+'محمد ابراهيم'!V7+'مصطفي عبدالفتاح'!V7+'رامي حواس'!V7+'محمد نبيه'!V7+'تامر غالي'!V7+اسلام!V7+زهران!V7+'مندوب 2'!V7+'محمد التيه'!V7+الشركة!V7)</f>
        <v>0</v>
      </c>
      <c r="V7" s="3">
        <f>SUM('احمد شوقي'!W7+'محمد ابراهيم'!W7+'مصطفي عبدالفتاح'!W7+'رامي حواس'!W7+'محمد نبيه'!W7+'تامر غالي'!W7+اسلام!W7+زهران!W7+'مندوب 2'!W7+'محمد التيه'!W7+الشركة!W7)</f>
        <v>0</v>
      </c>
      <c r="W7" s="3">
        <f>SUM('احمد شوقي'!X7+'محمد ابراهيم'!X7+'مصطفي عبدالفتاح'!X7+'رامي حواس'!X7+'محمد نبيه'!X7+'تامر غالي'!X7+اسلام!X7+زهران!X7+'مندوب 2'!X7+'محمد التيه'!X7+الشركة!X7)</f>
        <v>0</v>
      </c>
      <c r="X7" s="3">
        <f>SUM('احمد شوقي'!Y7+'محمد ابراهيم'!Y7+'مصطفي عبدالفتاح'!Y7+'رامي حواس'!Y7+'محمد نبيه'!Y7+'تامر غالي'!Y7+اسلام!Y7+زهران!Y7+'مندوب 2'!Y7+'محمد التيه'!Y7+الشركة!Y7)</f>
        <v>0</v>
      </c>
      <c r="Y7" s="3">
        <f>SUM('احمد شوقي'!Z7+'محمد ابراهيم'!Z7+'مصطفي عبدالفتاح'!Z7+'رامي حواس'!Z7+'محمد نبيه'!Z7+'تامر غالي'!Z7+اسلام!Z7+زهران!Z7+'مندوب 2'!Z7+'محمد التيه'!Z7+الشركة!Z7)</f>
        <v>0</v>
      </c>
      <c r="Z7" s="3">
        <f>SUM('احمد شوقي'!AA7+'محمد ابراهيم'!AA7+'مصطفي عبدالفتاح'!AA7+'رامي حواس'!AA7+'محمد نبيه'!AA7+'تامر غالي'!AA7+اسلام!AA7+زهران!AA7+'مندوب 2'!AA7+'محمد التيه'!AA7+الشركة!AA7)</f>
        <v>0</v>
      </c>
      <c r="AA7" s="3">
        <f>SUM('احمد شوقي'!AB7+'محمد ابراهيم'!AB7+'مصطفي عبدالفتاح'!AB7+'رامي حواس'!AB7+'محمد نبيه'!AB7+'تامر غالي'!AB7+اسلام!AB7+زهران!AB7+'مندوب 2'!AB7+'محمد التيه'!AB7+الشركة!AB7)</f>
        <v>0</v>
      </c>
      <c r="AB7" s="3">
        <f>SUM('احمد شوقي'!AC7+'محمد ابراهيم'!AC7+'مصطفي عبدالفتاح'!AC7+'رامي حواس'!AC7+'محمد نبيه'!AC7+'تامر غالي'!AC7+اسلام!AC7+زهران!AC7+'مندوب 2'!AC7+'محمد التيه'!AC7+الشركة!AC7)</f>
        <v>0</v>
      </c>
      <c r="AC7" s="3">
        <f>SUM('احمد شوقي'!AD7+'محمد ابراهيم'!AD7+'مصطفي عبدالفتاح'!AD7+'رامي حواس'!AD7+'محمد نبيه'!AD7+'تامر غالي'!AD7+اسلام!AD7+زهران!AD7+'مندوب 2'!AD7+'محمد التيه'!AD7+الشركة!AD7)</f>
        <v>0</v>
      </c>
      <c r="AD7" s="3">
        <f>SUM('احمد شوقي'!AE7+'محمد ابراهيم'!AE7+'مصطفي عبدالفتاح'!AE7+'رامي حواس'!AE7+'محمد نبيه'!AE7+'تامر غالي'!AE7+اسلام!AE7+زهران!AE7+'مندوب 2'!AE7+'محمد التيه'!AE7+الشركة!AE7)</f>
        <v>0</v>
      </c>
      <c r="AE7" s="3">
        <f>SUM('احمد شوقي'!AF7+'محمد ابراهيم'!AF7+'مصطفي عبدالفتاح'!AF7+'رامي حواس'!AF7+'محمد نبيه'!AF7+'تامر غالي'!AF7+اسلام!AF7+زهران!AF7+'مندوب 2'!AF7+'محمد التيه'!AF7+الشركة!AF7)</f>
        <v>0</v>
      </c>
      <c r="AF7" s="3">
        <f>SUM('احمد شوقي'!AG7+'محمد ابراهيم'!AG7+'مصطفي عبدالفتاح'!AG7+'رامي حواس'!AG7+'محمد نبيه'!AG7+'تامر غالي'!AG7+اسلام!AG7+زهران!AG7+'مندوب 2'!AG7+'محمد التيه'!AG7+الشركة!AG7)</f>
        <v>0</v>
      </c>
      <c r="AG7" s="3">
        <f>SUM('احمد شوقي'!AH7+'محمد ابراهيم'!AH7+'مصطفي عبدالفتاح'!AH7+'رامي حواس'!AH7+'محمد نبيه'!AH7+'تامر غالي'!AH7+اسلام!AH7+زهران!AH7+'مندوب 2'!AH7+'محمد التيه'!AH7+الشركة!AH7)</f>
        <v>0</v>
      </c>
      <c r="AH7" s="3">
        <f>SUM('احمد شوقي'!AI7+'محمد ابراهيم'!AI7+'مصطفي عبدالفتاح'!AI7+'رامي حواس'!AI7+'محمد نبيه'!AI7+'تامر غالي'!AI7+اسلام!AI7+زهران!AI7+'مندوب 2'!AI7+'محمد التيه'!AI7+الشركة!AI7)</f>
        <v>0</v>
      </c>
      <c r="AI7" s="3">
        <f>SUM('احمد شوقي'!AJ7+'محمد ابراهيم'!AJ7+'مصطفي عبدالفتاح'!AJ7+'رامي حواس'!AJ7+'محمد نبيه'!AJ7+'تامر غالي'!AJ7+اسلام!AJ7+زهران!AJ7+'مندوب 2'!AJ7+'محمد التيه'!AJ7+الشركة!AJ7)</f>
        <v>0</v>
      </c>
      <c r="AJ7" s="3">
        <f>SUM('احمد شوقي'!AK7+'محمد ابراهيم'!AK7+'مصطفي عبدالفتاح'!AK7+'رامي حواس'!AK7+'محمد نبيه'!AK7+'تامر غالي'!AK7+اسلام!AK7+زهران!AK7+'مندوب 2'!AK7+'محمد التيه'!AK7+الشركة!AK7)</f>
        <v>0</v>
      </c>
      <c r="AK7" s="3">
        <f>SUM('احمد شوقي'!AL7+'محمد ابراهيم'!AL7+'مصطفي عبدالفتاح'!AL7+'رامي حواس'!AL7+'محمد نبيه'!AL7+'تامر غالي'!AL7+اسلام!AL7+زهران!AL7+'مندوب 2'!AL7+'محمد التيه'!AL7+الشركة!AL7)</f>
        <v>0</v>
      </c>
      <c r="AL7" s="3">
        <f>SUM('احمد شوقي'!AM7+'محمد ابراهيم'!AM7+'مصطفي عبدالفتاح'!AM7+'رامي حواس'!AM7+'محمد نبيه'!AM7+'تامر غالي'!AM7+اسلام!AM7+زهران!AM7+'مندوب 2'!AM7+'محمد التيه'!AM7+الشركة!AM7)</f>
        <v>0</v>
      </c>
      <c r="AM7" s="3">
        <f>SUM('احمد شوقي'!AN7+'محمد ابراهيم'!AN7+'مصطفي عبدالفتاح'!AN7+'رامي حواس'!AN7+'محمد نبيه'!AN7+'تامر غالي'!AN7+اسلام!AN7+زهران!AN7+'مندوب 2'!AN7+'محمد التيه'!AN7+الشركة!AN7)</f>
        <v>0</v>
      </c>
      <c r="AN7" s="3">
        <f>SUM('احمد شوقي'!AO7+'محمد ابراهيم'!AO7+'مصطفي عبدالفتاح'!AO7+'رامي حواس'!AO7+'محمد نبيه'!AO7+'تامر غالي'!AO7+اسلام!AO7+زهران!AO7+'مندوب 2'!AO7+'محمد التيه'!AO7+الشركة!AO7)</f>
        <v>0</v>
      </c>
      <c r="AO7" s="3">
        <f>SUM('احمد شوقي'!AP7+'محمد ابراهيم'!AP7+'مصطفي عبدالفتاح'!AP7+'رامي حواس'!AP7+'محمد نبيه'!AP7+'تامر غالي'!AP7+اسلام!AP7+زهران!AP7+'مندوب 2'!AP7+'محمد التيه'!AP7+الشركة!AP7)</f>
        <v>0</v>
      </c>
      <c r="AP7" s="3">
        <f>SUM('احمد شوقي'!AQ7+'محمد ابراهيم'!AQ7+'مصطفي عبدالفتاح'!AQ7+'رامي حواس'!AQ7+'محمد نبيه'!AQ7+'تامر غالي'!AQ7+اسلام!AQ7+زهران!AQ7+'مندوب 2'!AQ7+'محمد التيه'!AQ7+الشركة!AQ7)</f>
        <v>0</v>
      </c>
      <c r="AQ7" s="3">
        <f>SUM('احمد شوقي'!AR7+'محمد ابراهيم'!AR7+'مصطفي عبدالفتاح'!AR7+'رامي حواس'!AR7+'محمد نبيه'!AR7+'تامر غالي'!AR7+اسلام!AR7+زهران!AR7+'مندوب 2'!AR7+'محمد التيه'!AR7+الشركة!AR7)</f>
        <v>0</v>
      </c>
      <c r="AR7" s="3">
        <f>SUM('احمد شوقي'!AS7+'محمد ابراهيم'!AS7+'مصطفي عبدالفتاح'!AS7+'رامي حواس'!AS7+'محمد نبيه'!AS7+'تامر غالي'!AS7+اسلام!AS7+زهران!AS7+'مندوب 2'!AS7+'محمد التيه'!AS7+الشركة!AS7)</f>
        <v>0</v>
      </c>
      <c r="AS7" s="3">
        <f>SUM('احمد شوقي'!AT7+'محمد ابراهيم'!AT7+'مصطفي عبدالفتاح'!AT7+'رامي حواس'!AT7+'محمد نبيه'!AT7+'تامر غالي'!AT7+اسلام!AT7+زهران!AT7+'مندوب 2'!AT7+'محمد التيه'!AT7+الشركة!AT7)</f>
        <v>0</v>
      </c>
      <c r="AT7" s="3">
        <f>SUM('احمد شوقي'!AU7+'محمد ابراهيم'!AU7+'مصطفي عبدالفتاح'!AU7+'رامي حواس'!AU7+'محمد نبيه'!AU7+'تامر غالي'!AU7+اسلام!AU7+زهران!AU7+'مندوب 2'!AU7+'محمد التيه'!AU7+الشركة!AU7)</f>
        <v>0</v>
      </c>
      <c r="AU7" s="3">
        <f>SUM('احمد شوقي'!AV7+'محمد ابراهيم'!AV7+'مصطفي عبدالفتاح'!AV7+'رامي حواس'!AV7+'محمد نبيه'!AV7+'تامر غالي'!AV7+اسلام!AV7+زهران!AV7+'مندوب 2'!AV7+'محمد التيه'!AV7+الشركة!AV7)</f>
        <v>0</v>
      </c>
      <c r="AV7" s="3">
        <f>SUM('احمد شوقي'!AW7+'محمد ابراهيم'!AW7+'مصطفي عبدالفتاح'!AW7+'رامي حواس'!AW7+'محمد نبيه'!AW7+'تامر غالي'!AW7+اسلام!AW7+زهران!AW7+'مندوب 2'!AW7+'محمد التيه'!AW7+الشركة!AW7)</f>
        <v>0</v>
      </c>
      <c r="AW7" s="3">
        <f>SUM('احمد شوقي'!AX7+'محمد ابراهيم'!AX7+'مصطفي عبدالفتاح'!AX7+'رامي حواس'!AX7+'محمد نبيه'!AX7+'تامر غالي'!AX7+اسلام!AX7+زهران!AX7+'مندوب 2'!AX7+'محمد التيه'!AX7+الشركة!AX7)</f>
        <v>0</v>
      </c>
      <c r="AX7" s="3">
        <f>SUM('احمد شوقي'!AY7+'محمد ابراهيم'!AY7+'مصطفي عبدالفتاح'!AY7+'رامي حواس'!AY7+'محمد نبيه'!AY7+'تامر غالي'!AY7+اسلام!AY7+زهران!AY7+'مندوب 2'!AY7+'محمد التيه'!AY7+الشركة!AY7)</f>
        <v>0</v>
      </c>
      <c r="AY7" s="3">
        <f>SUM('احمد شوقي'!AZ7+'محمد ابراهيم'!AZ7+'مصطفي عبدالفتاح'!AZ7+'رامي حواس'!AZ7+'محمد نبيه'!AZ7+'تامر غالي'!AZ7+اسلام!AZ7+زهران!AZ7+'مندوب 2'!AZ7+'محمد التيه'!AZ7+الشركة!AZ7)</f>
        <v>0</v>
      </c>
      <c r="AZ7" s="3">
        <f>SUM('احمد شوقي'!BA7+'محمد ابراهيم'!BA7+'مصطفي عبدالفتاح'!BA7+'رامي حواس'!BA7+'محمد نبيه'!BA7+'تامر غالي'!BA7+اسلام!BA7+زهران!BA7+'مندوب 2'!BA7+'محمد التيه'!BA7+الشركة!BA7)</f>
        <v>0</v>
      </c>
      <c r="BA7" s="3">
        <f>SUM('احمد شوقي'!BB7+'محمد ابراهيم'!BB7+'مصطفي عبدالفتاح'!BB7+'رامي حواس'!BB7+'محمد نبيه'!BB7+'تامر غالي'!BB7+اسلام!BB7+زهران!BB7+'مندوب 2'!BB7+'محمد التيه'!BB7+الشركة!BB7)</f>
        <v>0</v>
      </c>
      <c r="BB7" s="3">
        <f>SUM('احمد شوقي'!BC7+'محمد ابراهيم'!BC7+'مصطفي عبدالفتاح'!BC7+'رامي حواس'!BC7+'محمد نبيه'!BC7+'تامر غالي'!BC7+اسلام!BC7+زهران!BC7+'مندوب 2'!BC7+'محمد التيه'!BC7+الشركة!BC7)</f>
        <v>0</v>
      </c>
      <c r="BC7" s="3">
        <f>SUM('احمد شوقي'!BD7+'محمد ابراهيم'!BD7+'مصطفي عبدالفتاح'!BD7+'رامي حواس'!BD7+'محمد نبيه'!BD7+'تامر غالي'!BD7+اسلام!BD7+زهران!BD7+'مندوب 2'!BD7+'محمد التيه'!BD7+الشركة!BD7)</f>
        <v>0</v>
      </c>
      <c r="BD7" s="3">
        <f>SUM('احمد شوقي'!BE7+'محمد ابراهيم'!BE7+'مصطفي عبدالفتاح'!BE7+'رامي حواس'!BE7+'محمد نبيه'!BE7+'تامر غالي'!BE7+اسلام!BE7+زهران!BE7+'مندوب 2'!BE7+'محمد التيه'!BE7+الشركة!BE7)</f>
        <v>0</v>
      </c>
      <c r="BE7" s="3">
        <f>SUM('احمد شوقي'!BF7+'محمد ابراهيم'!BF7+'مصطفي عبدالفتاح'!BF7+'رامي حواس'!BF7+'محمد نبيه'!BF7+'تامر غالي'!BF7+اسلام!BF7+زهران!BF7+'مندوب 2'!BF7+'محمد التيه'!BF7+الشركة!BF7)</f>
        <v>0</v>
      </c>
      <c r="BF7" s="3">
        <f>SUM('احمد شوقي'!BG7+'محمد ابراهيم'!BG7+'مصطفي عبدالفتاح'!BG7+'رامي حواس'!BG7+'محمد نبيه'!BG7+'تامر غالي'!BG7+اسلام!BG7+زهران!BG7+'مندوب 2'!BG7+'محمد التيه'!BG7+الشركة!BG7)</f>
        <v>0</v>
      </c>
      <c r="BG7" s="3">
        <f>SUM('احمد شوقي'!BH7+'محمد ابراهيم'!BH7+'مصطفي عبدالفتاح'!BH7+'رامي حواس'!BH7+'محمد نبيه'!BH7+'تامر غالي'!BH7+اسلام!BH7+زهران!BH7+'مندوب 2'!BH7+'محمد التيه'!BH7+الشركة!BH7)</f>
        <v>0</v>
      </c>
      <c r="BH7" s="3">
        <f>SUM('احمد شوقي'!BI7+'محمد ابراهيم'!BI7+'مصطفي عبدالفتاح'!BI7+'رامي حواس'!BI7+'محمد نبيه'!BI7+'تامر غالي'!BI7+اسلام!BI7+زهران!BI7+'مندوب 2'!BI7+'محمد التيه'!BI7+الشركة!BI7)</f>
        <v>0</v>
      </c>
      <c r="BI7" s="3">
        <f>SUM('احمد شوقي'!BJ7+'محمد ابراهيم'!BJ7+'مصطفي عبدالفتاح'!BJ7+'رامي حواس'!BJ7+'محمد نبيه'!BJ7+'تامر غالي'!BJ7+اسلام!BJ7+زهران!BJ7+'مندوب 2'!BJ7+'محمد التيه'!BJ7+الشركة!BJ7)</f>
        <v>0</v>
      </c>
      <c r="BJ7" s="3">
        <f>SUM('احمد شوقي'!BK7+'محمد ابراهيم'!BK7+'مصطفي عبدالفتاح'!BK7+'رامي حواس'!BK7+'محمد نبيه'!BK7+'تامر غالي'!BK7+اسلام!BK7+زهران!BK7+'مندوب 2'!BK7+'محمد التيه'!BK7+الشركة!BK7)</f>
        <v>0</v>
      </c>
      <c r="BK7" s="3">
        <f>SUM('احمد شوقي'!BL7+'محمد ابراهيم'!BL7+'مصطفي عبدالفتاح'!BL7+'رامي حواس'!BL7+'محمد نبيه'!BL7+'تامر غالي'!BL7+اسلام!BL7+زهران!BL7+'مندوب 2'!BL7+'محمد التيه'!BL7+الشركة!BL7)</f>
        <v>0</v>
      </c>
      <c r="BL7" s="3">
        <f>SUM('احمد شوقي'!BM7+'محمد ابراهيم'!BM7+'مصطفي عبدالفتاح'!BM7+'رامي حواس'!BM7+'محمد نبيه'!BM7+'تامر غالي'!BM7+اسلام!BM7+زهران!BM7+'مندوب 2'!BM7+'محمد التيه'!BM7+الشركة!BM7)</f>
        <v>0</v>
      </c>
      <c r="BM7" s="3">
        <f>SUM('احمد شوقي'!BN7+'محمد ابراهيم'!BN7+'مصطفي عبدالفتاح'!BN7+'رامي حواس'!BN7+'محمد نبيه'!BN7+'تامر غالي'!BN7+اسلام!BN7+زهران!BN7+'مندوب 2'!BN7+'محمد التيه'!BN7+الشركة!BN7)</f>
        <v>0</v>
      </c>
      <c r="BN7" s="3">
        <f>SUM('احمد شوقي'!BO7+'محمد ابراهيم'!BO7+'مصطفي عبدالفتاح'!BO7+'رامي حواس'!BO7+'محمد نبيه'!BO7+'تامر غالي'!BO7+اسلام!BO7+زهران!BO7+'مندوب 2'!BO7+'محمد التيه'!BO7+الشركة!BO7)</f>
        <v>0</v>
      </c>
      <c r="BO7" s="3"/>
      <c r="BP7" s="3"/>
      <c r="BQ7" s="8"/>
    </row>
    <row r="8" spans="1:69" ht="15.75" thickBot="1" x14ac:dyDescent="0.3">
      <c r="A8" s="1">
        <v>43347</v>
      </c>
      <c r="B8" s="3">
        <f>SUM('احمد شوقي'!C8+'محمد ابراهيم'!C8+'مصطفي عبدالفتاح'!C8+'رامي حواس'!C8+'محمد نبيه'!C8+'تامر غالي'!C8+اسلام!C8+زهران!C8+'مندوب 2'!C8+'محمد التيه'!C8+الشركة!C8)</f>
        <v>0</v>
      </c>
      <c r="C8" s="3">
        <f>SUM('احمد شوقي'!D8+'محمد ابراهيم'!D8+'مصطفي عبدالفتاح'!D8+'رامي حواس'!D8+'محمد نبيه'!D8+'تامر غالي'!D8+اسلام!D8+زهران!D8+'مندوب 2'!D8+'محمد التيه'!D8+الشركة!D8)</f>
        <v>0</v>
      </c>
      <c r="D8" s="3">
        <f>SUM('احمد شوقي'!E8+'محمد ابراهيم'!E8+'مصطفي عبدالفتاح'!E8+'رامي حواس'!E8+'محمد نبيه'!E8+'تامر غالي'!E8+اسلام!E8+زهران!E8+'مندوب 2'!E8+'محمد التيه'!E8+الشركة!E8)</f>
        <v>0</v>
      </c>
      <c r="E8" s="3">
        <f>SUM('احمد شوقي'!F8+'محمد ابراهيم'!F8+'مصطفي عبدالفتاح'!F8+'رامي حواس'!F8+'محمد نبيه'!F8+'تامر غالي'!F8+اسلام!F8+زهران!F8+'مندوب 2'!F8+'محمد التيه'!F8+الشركة!F8)</f>
        <v>0</v>
      </c>
      <c r="F8" s="3">
        <f>SUM('احمد شوقي'!G8+'محمد ابراهيم'!G8+'مصطفي عبدالفتاح'!G8+'رامي حواس'!G8+'محمد نبيه'!G8+'تامر غالي'!G8+اسلام!G8+زهران!G8+'مندوب 2'!G8+'محمد التيه'!G8+الشركة!G8)</f>
        <v>0</v>
      </c>
      <c r="G8" s="3">
        <f>SUM('احمد شوقي'!H8+'محمد ابراهيم'!H8+'مصطفي عبدالفتاح'!H8+'رامي حواس'!H8+'محمد نبيه'!H8+'تامر غالي'!H8+اسلام!H8+زهران!H8+'مندوب 2'!H8+'محمد التيه'!H8+الشركة!H8)</f>
        <v>0</v>
      </c>
      <c r="H8" s="3">
        <f>SUM('احمد شوقي'!I8+'محمد ابراهيم'!I8+'مصطفي عبدالفتاح'!I8+'رامي حواس'!I8+'محمد نبيه'!I8+'تامر غالي'!I8+اسلام!I8+زهران!I8+'مندوب 2'!I8+'محمد التيه'!I8+الشركة!I8)</f>
        <v>0</v>
      </c>
      <c r="I8" s="3">
        <f>SUM('احمد شوقي'!J8+'محمد ابراهيم'!J8+'مصطفي عبدالفتاح'!J8+'رامي حواس'!J8+'محمد نبيه'!J8+'تامر غالي'!J8+اسلام!J8+زهران!J8+'مندوب 2'!J8+'محمد التيه'!J8+الشركة!J8)</f>
        <v>0</v>
      </c>
      <c r="J8" s="3">
        <f>SUM('احمد شوقي'!K8+'محمد ابراهيم'!K8+'مصطفي عبدالفتاح'!K8+'رامي حواس'!K8+'محمد نبيه'!K8+'تامر غالي'!K8+اسلام!K8+زهران!K8+'مندوب 2'!K8+'محمد التيه'!K8+الشركة!K8)</f>
        <v>0</v>
      </c>
      <c r="K8" s="3">
        <f>SUM('احمد شوقي'!L8+'محمد ابراهيم'!L8+'مصطفي عبدالفتاح'!L8+'رامي حواس'!L8+'محمد نبيه'!L8+'تامر غالي'!L8+اسلام!L8+زهران!L8+'مندوب 2'!L8+'محمد التيه'!L8+الشركة!L8)</f>
        <v>0</v>
      </c>
      <c r="L8" s="3">
        <f>SUM('احمد شوقي'!M8+'محمد ابراهيم'!M8+'مصطفي عبدالفتاح'!M8+'رامي حواس'!M8+'محمد نبيه'!M8+'تامر غالي'!M8+اسلام!M8+زهران!M8+'مندوب 2'!M8+'محمد التيه'!M8+الشركة!M8)</f>
        <v>0</v>
      </c>
      <c r="M8" s="3">
        <f>SUM('احمد شوقي'!N8+'محمد ابراهيم'!N8+'مصطفي عبدالفتاح'!N8+'رامي حواس'!N8+'محمد نبيه'!N8+'تامر غالي'!N8+اسلام!N8+زهران!N8+'مندوب 2'!N8+'محمد التيه'!N8+الشركة!N8)</f>
        <v>0</v>
      </c>
      <c r="N8" s="3">
        <f>SUM('احمد شوقي'!O8+'محمد ابراهيم'!O8+'مصطفي عبدالفتاح'!O8+'رامي حواس'!O8+'محمد نبيه'!O8+'تامر غالي'!O8+اسلام!O8+زهران!O8+'مندوب 2'!O8+'محمد التيه'!O8+الشركة!O8)</f>
        <v>0</v>
      </c>
      <c r="O8" s="3">
        <f>SUM('احمد شوقي'!P8+'محمد ابراهيم'!P8+'مصطفي عبدالفتاح'!P8+'رامي حواس'!P8+'محمد نبيه'!P8+'تامر غالي'!P8+اسلام!P8+زهران!P8+'مندوب 2'!P8+'محمد التيه'!P8+الشركة!P8)</f>
        <v>0</v>
      </c>
      <c r="P8" s="3">
        <f>SUM('احمد شوقي'!Q8+'محمد ابراهيم'!Q8+'مصطفي عبدالفتاح'!Q8+'رامي حواس'!Q8+'محمد نبيه'!Q8+'تامر غالي'!Q8+اسلام!Q8+زهران!Q8+'مندوب 2'!Q8+'محمد التيه'!Q8+الشركة!Q8)</f>
        <v>0</v>
      </c>
      <c r="Q8" s="3">
        <f>SUM('احمد شوقي'!R8+'محمد ابراهيم'!R8+'مصطفي عبدالفتاح'!R8+'رامي حواس'!R8+'محمد نبيه'!R8+'تامر غالي'!R8+اسلام!R8+زهران!R8+'مندوب 2'!R8+'محمد التيه'!R8+الشركة!R8)</f>
        <v>0</v>
      </c>
      <c r="R8" s="3">
        <f>SUM('احمد شوقي'!S8+'محمد ابراهيم'!S8+'مصطفي عبدالفتاح'!S8+'رامي حواس'!S8+'محمد نبيه'!S8+'تامر غالي'!S8+اسلام!S8+زهران!S8+'مندوب 2'!S8+'محمد التيه'!S8+الشركة!S8)</f>
        <v>0</v>
      </c>
      <c r="S8" s="3">
        <f>SUM('احمد شوقي'!T8+'محمد ابراهيم'!T8+'مصطفي عبدالفتاح'!T8+'رامي حواس'!T8+'محمد نبيه'!T8+'تامر غالي'!T8+اسلام!T8+زهران!T8+'مندوب 2'!T8+'محمد التيه'!T8+الشركة!T8)</f>
        <v>0</v>
      </c>
      <c r="T8" s="3">
        <f>SUM('احمد شوقي'!U8+'محمد ابراهيم'!U8+'مصطفي عبدالفتاح'!U8+'رامي حواس'!U8+'محمد نبيه'!U8+'تامر غالي'!U8+اسلام!U8+زهران!U8+'مندوب 2'!U8+'محمد التيه'!U8+الشركة!U8)</f>
        <v>0</v>
      </c>
      <c r="U8" s="3">
        <f>SUM('احمد شوقي'!V8+'محمد ابراهيم'!V8+'مصطفي عبدالفتاح'!V8+'رامي حواس'!V8+'محمد نبيه'!V8+'تامر غالي'!V8+اسلام!V8+زهران!V8+'مندوب 2'!V8+'محمد التيه'!V8+الشركة!V8)</f>
        <v>0</v>
      </c>
      <c r="V8" s="3">
        <f>SUM('احمد شوقي'!W8+'محمد ابراهيم'!W8+'مصطفي عبدالفتاح'!W8+'رامي حواس'!W8+'محمد نبيه'!W8+'تامر غالي'!W8+اسلام!W8+زهران!W8+'مندوب 2'!W8+'محمد التيه'!W8+الشركة!W8)</f>
        <v>0</v>
      </c>
      <c r="W8" s="3">
        <f>SUM('احمد شوقي'!X8+'محمد ابراهيم'!X8+'مصطفي عبدالفتاح'!X8+'رامي حواس'!X8+'محمد نبيه'!X8+'تامر غالي'!X8+اسلام!X8+زهران!X8+'مندوب 2'!X8+'محمد التيه'!X8+الشركة!X8)</f>
        <v>0</v>
      </c>
      <c r="X8" s="3">
        <f>SUM('احمد شوقي'!Y8+'محمد ابراهيم'!Y8+'مصطفي عبدالفتاح'!Y8+'رامي حواس'!Y8+'محمد نبيه'!Y8+'تامر غالي'!Y8+اسلام!Y8+زهران!Y8+'مندوب 2'!Y8+'محمد التيه'!Y8+الشركة!Y8)</f>
        <v>0</v>
      </c>
      <c r="Y8" s="3">
        <f>SUM('احمد شوقي'!Z8+'محمد ابراهيم'!Z8+'مصطفي عبدالفتاح'!Z8+'رامي حواس'!Z8+'محمد نبيه'!Z8+'تامر غالي'!Z8+اسلام!Z8+زهران!Z8+'مندوب 2'!Z8+'محمد التيه'!Z8+الشركة!Z8)</f>
        <v>0</v>
      </c>
      <c r="Z8" s="3">
        <f>SUM('احمد شوقي'!AA8+'محمد ابراهيم'!AA8+'مصطفي عبدالفتاح'!AA8+'رامي حواس'!AA8+'محمد نبيه'!AA8+'تامر غالي'!AA8+اسلام!AA8+زهران!AA8+'مندوب 2'!AA8+'محمد التيه'!AA8+الشركة!AA8)</f>
        <v>0</v>
      </c>
      <c r="AA8" s="3">
        <f>SUM('احمد شوقي'!AB8+'محمد ابراهيم'!AB8+'مصطفي عبدالفتاح'!AB8+'رامي حواس'!AB8+'محمد نبيه'!AB8+'تامر غالي'!AB8+اسلام!AB8+زهران!AB8+'مندوب 2'!AB8+'محمد التيه'!AB8+الشركة!AB8)</f>
        <v>0</v>
      </c>
      <c r="AB8" s="3">
        <f>SUM('احمد شوقي'!AC8+'محمد ابراهيم'!AC8+'مصطفي عبدالفتاح'!AC8+'رامي حواس'!AC8+'محمد نبيه'!AC8+'تامر غالي'!AC8+اسلام!AC8+زهران!AC8+'مندوب 2'!AC8+'محمد التيه'!AC8+الشركة!AC8)</f>
        <v>0</v>
      </c>
      <c r="AC8" s="3">
        <f>SUM('احمد شوقي'!AD8+'محمد ابراهيم'!AD8+'مصطفي عبدالفتاح'!AD8+'رامي حواس'!AD8+'محمد نبيه'!AD8+'تامر غالي'!AD8+اسلام!AD8+زهران!AD8+'مندوب 2'!AD8+'محمد التيه'!AD8+الشركة!AD8)</f>
        <v>0</v>
      </c>
      <c r="AD8" s="3">
        <f>SUM('احمد شوقي'!AE8+'محمد ابراهيم'!AE8+'مصطفي عبدالفتاح'!AE8+'رامي حواس'!AE8+'محمد نبيه'!AE8+'تامر غالي'!AE8+اسلام!AE8+زهران!AE8+'مندوب 2'!AE8+'محمد التيه'!AE8+الشركة!AE8)</f>
        <v>0</v>
      </c>
      <c r="AE8" s="3">
        <f>SUM('احمد شوقي'!AF8+'محمد ابراهيم'!AF8+'مصطفي عبدالفتاح'!AF8+'رامي حواس'!AF8+'محمد نبيه'!AF8+'تامر غالي'!AF8+اسلام!AF8+زهران!AF8+'مندوب 2'!AF8+'محمد التيه'!AF8+الشركة!AF8)</f>
        <v>0</v>
      </c>
      <c r="AF8" s="3">
        <f>SUM('احمد شوقي'!AG8+'محمد ابراهيم'!AG8+'مصطفي عبدالفتاح'!AG8+'رامي حواس'!AG8+'محمد نبيه'!AG8+'تامر غالي'!AG8+اسلام!AG8+زهران!AG8+'مندوب 2'!AG8+'محمد التيه'!AG8+الشركة!AG8)</f>
        <v>0</v>
      </c>
      <c r="AG8" s="3">
        <f>SUM('احمد شوقي'!AH8+'محمد ابراهيم'!AH8+'مصطفي عبدالفتاح'!AH8+'رامي حواس'!AH8+'محمد نبيه'!AH8+'تامر غالي'!AH8+اسلام!AH8+زهران!AH8+'مندوب 2'!AH8+'محمد التيه'!AH8+الشركة!AH8)</f>
        <v>0</v>
      </c>
      <c r="AH8" s="3">
        <f>SUM('احمد شوقي'!AI8+'محمد ابراهيم'!AI8+'مصطفي عبدالفتاح'!AI8+'رامي حواس'!AI8+'محمد نبيه'!AI8+'تامر غالي'!AI8+اسلام!AI8+زهران!AI8+'مندوب 2'!AI8+'محمد التيه'!AI8+الشركة!AI8)</f>
        <v>0</v>
      </c>
      <c r="AI8" s="3">
        <f>SUM('احمد شوقي'!AJ8+'محمد ابراهيم'!AJ8+'مصطفي عبدالفتاح'!AJ8+'رامي حواس'!AJ8+'محمد نبيه'!AJ8+'تامر غالي'!AJ8+اسلام!AJ8+زهران!AJ8+'مندوب 2'!AJ8+'محمد التيه'!AJ8+الشركة!AJ8)</f>
        <v>0</v>
      </c>
      <c r="AJ8" s="3">
        <f>SUM('احمد شوقي'!AK8+'محمد ابراهيم'!AK8+'مصطفي عبدالفتاح'!AK8+'رامي حواس'!AK8+'محمد نبيه'!AK8+'تامر غالي'!AK8+اسلام!AK8+زهران!AK8+'مندوب 2'!AK8+'محمد التيه'!AK8+الشركة!AK8)</f>
        <v>0</v>
      </c>
      <c r="AK8" s="3">
        <f>SUM('احمد شوقي'!AL8+'محمد ابراهيم'!AL8+'مصطفي عبدالفتاح'!AL8+'رامي حواس'!AL8+'محمد نبيه'!AL8+'تامر غالي'!AL8+اسلام!AL8+زهران!AL8+'مندوب 2'!AL8+'محمد التيه'!AL8+الشركة!AL8)</f>
        <v>0</v>
      </c>
      <c r="AL8" s="3">
        <f>SUM('احمد شوقي'!AM8+'محمد ابراهيم'!AM8+'مصطفي عبدالفتاح'!AM8+'رامي حواس'!AM8+'محمد نبيه'!AM8+'تامر غالي'!AM8+اسلام!AM8+زهران!AM8+'مندوب 2'!AM8+'محمد التيه'!AM8+الشركة!AM8)</f>
        <v>0</v>
      </c>
      <c r="AM8" s="3">
        <f>SUM('احمد شوقي'!AN8+'محمد ابراهيم'!AN8+'مصطفي عبدالفتاح'!AN8+'رامي حواس'!AN8+'محمد نبيه'!AN8+'تامر غالي'!AN8+اسلام!AN8+زهران!AN8+'مندوب 2'!AN8+'محمد التيه'!AN8+الشركة!AN8)</f>
        <v>0</v>
      </c>
      <c r="AN8" s="3">
        <f>SUM('احمد شوقي'!AO8+'محمد ابراهيم'!AO8+'مصطفي عبدالفتاح'!AO8+'رامي حواس'!AO8+'محمد نبيه'!AO8+'تامر غالي'!AO8+اسلام!AO8+زهران!AO8+'مندوب 2'!AO8+'محمد التيه'!AO8+الشركة!AO8)</f>
        <v>0</v>
      </c>
      <c r="AO8" s="3">
        <f>SUM('احمد شوقي'!AP8+'محمد ابراهيم'!AP8+'مصطفي عبدالفتاح'!AP8+'رامي حواس'!AP8+'محمد نبيه'!AP8+'تامر غالي'!AP8+اسلام!AP8+زهران!AP8+'مندوب 2'!AP8+'محمد التيه'!AP8+الشركة!AP8)</f>
        <v>0</v>
      </c>
      <c r="AP8" s="3">
        <f>SUM('احمد شوقي'!AQ8+'محمد ابراهيم'!AQ8+'مصطفي عبدالفتاح'!AQ8+'رامي حواس'!AQ8+'محمد نبيه'!AQ8+'تامر غالي'!AQ8+اسلام!AQ8+زهران!AQ8+'مندوب 2'!AQ8+'محمد التيه'!AQ8+الشركة!AQ8)</f>
        <v>0</v>
      </c>
      <c r="AQ8" s="3">
        <f>SUM('احمد شوقي'!AR8+'محمد ابراهيم'!AR8+'مصطفي عبدالفتاح'!AR8+'رامي حواس'!AR8+'محمد نبيه'!AR8+'تامر غالي'!AR8+اسلام!AR8+زهران!AR8+'مندوب 2'!AR8+'محمد التيه'!AR8+الشركة!AR8)</f>
        <v>0</v>
      </c>
      <c r="AR8" s="3">
        <f>SUM('احمد شوقي'!AS8+'محمد ابراهيم'!AS8+'مصطفي عبدالفتاح'!AS8+'رامي حواس'!AS8+'محمد نبيه'!AS8+'تامر غالي'!AS8+اسلام!AS8+زهران!AS8+'مندوب 2'!AS8+'محمد التيه'!AS8+الشركة!AS8)</f>
        <v>0</v>
      </c>
      <c r="AS8" s="3">
        <f>SUM('احمد شوقي'!AT8+'محمد ابراهيم'!AT8+'مصطفي عبدالفتاح'!AT8+'رامي حواس'!AT8+'محمد نبيه'!AT8+'تامر غالي'!AT8+اسلام!AT8+زهران!AT8+'مندوب 2'!AT8+'محمد التيه'!AT8+الشركة!AT8)</f>
        <v>0</v>
      </c>
      <c r="AT8" s="3">
        <f>SUM('احمد شوقي'!AU8+'محمد ابراهيم'!AU8+'مصطفي عبدالفتاح'!AU8+'رامي حواس'!AU8+'محمد نبيه'!AU8+'تامر غالي'!AU8+اسلام!AU8+زهران!AU8+'مندوب 2'!AU8+'محمد التيه'!AU8+الشركة!AU8)</f>
        <v>0</v>
      </c>
      <c r="AU8" s="3">
        <f>SUM('احمد شوقي'!AV8+'محمد ابراهيم'!AV8+'مصطفي عبدالفتاح'!AV8+'رامي حواس'!AV8+'محمد نبيه'!AV8+'تامر غالي'!AV8+اسلام!AV8+زهران!AV8+'مندوب 2'!AV8+'محمد التيه'!AV8+الشركة!AV8)</f>
        <v>0</v>
      </c>
      <c r="AV8" s="3">
        <f>SUM('احمد شوقي'!AW8+'محمد ابراهيم'!AW8+'مصطفي عبدالفتاح'!AW8+'رامي حواس'!AW8+'محمد نبيه'!AW8+'تامر غالي'!AW8+اسلام!AW8+زهران!AW8+'مندوب 2'!AW8+'محمد التيه'!AW8+الشركة!AW8)</f>
        <v>0</v>
      </c>
      <c r="AW8" s="3">
        <f>SUM('احمد شوقي'!AX8+'محمد ابراهيم'!AX8+'مصطفي عبدالفتاح'!AX8+'رامي حواس'!AX8+'محمد نبيه'!AX8+'تامر غالي'!AX8+اسلام!AX8+زهران!AX8+'مندوب 2'!AX8+'محمد التيه'!AX8+الشركة!AX8)</f>
        <v>0</v>
      </c>
      <c r="AX8" s="3">
        <f>SUM('احمد شوقي'!AY8+'محمد ابراهيم'!AY8+'مصطفي عبدالفتاح'!AY8+'رامي حواس'!AY8+'محمد نبيه'!AY8+'تامر غالي'!AY8+اسلام!AY8+زهران!AY8+'مندوب 2'!AY8+'محمد التيه'!AY8+الشركة!AY8)</f>
        <v>0</v>
      </c>
      <c r="AY8" s="3">
        <f>SUM('احمد شوقي'!AZ8+'محمد ابراهيم'!AZ8+'مصطفي عبدالفتاح'!AZ8+'رامي حواس'!AZ8+'محمد نبيه'!AZ8+'تامر غالي'!AZ8+اسلام!AZ8+زهران!AZ8+'مندوب 2'!AZ8+'محمد التيه'!AZ8+الشركة!AZ8)</f>
        <v>0</v>
      </c>
      <c r="AZ8" s="3">
        <f>SUM('احمد شوقي'!BA8+'محمد ابراهيم'!BA8+'مصطفي عبدالفتاح'!BA8+'رامي حواس'!BA8+'محمد نبيه'!BA8+'تامر غالي'!BA8+اسلام!BA8+زهران!BA8+'مندوب 2'!BA8+'محمد التيه'!BA8+الشركة!BA8)</f>
        <v>0</v>
      </c>
      <c r="BA8" s="3">
        <f>SUM('احمد شوقي'!BB8+'محمد ابراهيم'!BB8+'مصطفي عبدالفتاح'!BB8+'رامي حواس'!BB8+'محمد نبيه'!BB8+'تامر غالي'!BB8+اسلام!BB8+زهران!BB8+'مندوب 2'!BB8+'محمد التيه'!BB8+الشركة!BB8)</f>
        <v>0</v>
      </c>
      <c r="BB8" s="3">
        <f>SUM('احمد شوقي'!BC8+'محمد ابراهيم'!BC8+'مصطفي عبدالفتاح'!BC8+'رامي حواس'!BC8+'محمد نبيه'!BC8+'تامر غالي'!BC8+اسلام!BC8+زهران!BC8+'مندوب 2'!BC8+'محمد التيه'!BC8+الشركة!BC8)</f>
        <v>0</v>
      </c>
      <c r="BC8" s="3">
        <f>SUM('احمد شوقي'!BD8+'محمد ابراهيم'!BD8+'مصطفي عبدالفتاح'!BD8+'رامي حواس'!BD8+'محمد نبيه'!BD8+'تامر غالي'!BD8+اسلام!BD8+زهران!BD8+'مندوب 2'!BD8+'محمد التيه'!BD8+الشركة!BD8)</f>
        <v>0</v>
      </c>
      <c r="BD8" s="3">
        <f>SUM('احمد شوقي'!BE8+'محمد ابراهيم'!BE8+'مصطفي عبدالفتاح'!BE8+'رامي حواس'!BE8+'محمد نبيه'!BE8+'تامر غالي'!BE8+اسلام!BE8+زهران!BE8+'مندوب 2'!BE8+'محمد التيه'!BE8+الشركة!BE8)</f>
        <v>0</v>
      </c>
      <c r="BE8" s="3">
        <f>SUM('احمد شوقي'!BF8+'محمد ابراهيم'!BF8+'مصطفي عبدالفتاح'!BF8+'رامي حواس'!BF8+'محمد نبيه'!BF8+'تامر غالي'!BF8+اسلام!BF8+زهران!BF8+'مندوب 2'!BF8+'محمد التيه'!BF8+الشركة!BF8)</f>
        <v>0</v>
      </c>
      <c r="BF8" s="3">
        <f>SUM('احمد شوقي'!BG8+'محمد ابراهيم'!BG8+'مصطفي عبدالفتاح'!BG8+'رامي حواس'!BG8+'محمد نبيه'!BG8+'تامر غالي'!BG8+اسلام!BG8+زهران!BG8+'مندوب 2'!BG8+'محمد التيه'!BG8+الشركة!BG8)</f>
        <v>0</v>
      </c>
      <c r="BG8" s="3">
        <f>SUM('احمد شوقي'!BH8+'محمد ابراهيم'!BH8+'مصطفي عبدالفتاح'!BH8+'رامي حواس'!BH8+'محمد نبيه'!BH8+'تامر غالي'!BH8+اسلام!BH8+زهران!BH8+'مندوب 2'!BH8+'محمد التيه'!BH8+الشركة!BH8)</f>
        <v>0</v>
      </c>
      <c r="BH8" s="3">
        <f>SUM('احمد شوقي'!BI8+'محمد ابراهيم'!BI8+'مصطفي عبدالفتاح'!BI8+'رامي حواس'!BI8+'محمد نبيه'!BI8+'تامر غالي'!BI8+اسلام!BI8+زهران!BI8+'مندوب 2'!BI8+'محمد التيه'!BI8+الشركة!BI8)</f>
        <v>0</v>
      </c>
      <c r="BI8" s="3">
        <f>SUM('احمد شوقي'!BJ8+'محمد ابراهيم'!BJ8+'مصطفي عبدالفتاح'!BJ8+'رامي حواس'!BJ8+'محمد نبيه'!BJ8+'تامر غالي'!BJ8+اسلام!BJ8+زهران!BJ8+'مندوب 2'!BJ8+'محمد التيه'!BJ8+الشركة!BJ8)</f>
        <v>0</v>
      </c>
      <c r="BJ8" s="3">
        <f>SUM('احمد شوقي'!BK8+'محمد ابراهيم'!BK8+'مصطفي عبدالفتاح'!BK8+'رامي حواس'!BK8+'محمد نبيه'!BK8+'تامر غالي'!BK8+اسلام!BK8+زهران!BK8+'مندوب 2'!BK8+'محمد التيه'!BK8+الشركة!BK8)</f>
        <v>0</v>
      </c>
      <c r="BK8" s="3">
        <f>SUM('احمد شوقي'!BL8+'محمد ابراهيم'!BL8+'مصطفي عبدالفتاح'!BL8+'رامي حواس'!BL8+'محمد نبيه'!BL8+'تامر غالي'!BL8+اسلام!BL8+زهران!BL8+'مندوب 2'!BL8+'محمد التيه'!BL8+الشركة!BL8)</f>
        <v>0</v>
      </c>
      <c r="BL8" s="3">
        <f>SUM('احمد شوقي'!BM8+'محمد ابراهيم'!BM8+'مصطفي عبدالفتاح'!BM8+'رامي حواس'!BM8+'محمد نبيه'!BM8+'تامر غالي'!BM8+اسلام!BM8+زهران!BM8+'مندوب 2'!BM8+'محمد التيه'!BM8+الشركة!BM8)</f>
        <v>0</v>
      </c>
      <c r="BM8" s="3">
        <f>SUM('احمد شوقي'!BN8+'محمد ابراهيم'!BN8+'مصطفي عبدالفتاح'!BN8+'رامي حواس'!BN8+'محمد نبيه'!BN8+'تامر غالي'!BN8+اسلام!BN8+زهران!BN8+'مندوب 2'!BN8+'محمد التيه'!BN8+الشركة!BN8)</f>
        <v>0</v>
      </c>
      <c r="BN8" s="3">
        <f>SUM('احمد شوقي'!BO8+'محمد ابراهيم'!BO8+'مصطفي عبدالفتاح'!BO8+'رامي حواس'!BO8+'محمد نبيه'!BO8+'تامر غالي'!BO8+اسلام!BO8+زهران!BO8+'مندوب 2'!BO8+'محمد التيه'!BO8+الشركة!BO8)</f>
        <v>0</v>
      </c>
      <c r="BO8" s="3"/>
      <c r="BP8" s="3"/>
      <c r="BQ8" s="8"/>
    </row>
    <row r="9" spans="1:69" ht="15.75" thickBot="1" x14ac:dyDescent="0.3">
      <c r="A9" s="1">
        <v>43348</v>
      </c>
      <c r="B9" s="3">
        <f>SUM('احمد شوقي'!C9+'محمد ابراهيم'!C9+'مصطفي عبدالفتاح'!C9+'رامي حواس'!C9+'محمد نبيه'!C9+'تامر غالي'!C9+اسلام!C9+زهران!C9+'مندوب 2'!C9+'محمد التيه'!C9+الشركة!C9)</f>
        <v>0</v>
      </c>
      <c r="C9" s="3">
        <f>SUM('احمد شوقي'!D9+'محمد ابراهيم'!D9+'مصطفي عبدالفتاح'!D9+'رامي حواس'!D9+'محمد نبيه'!D9+'تامر غالي'!D9+اسلام!D9+زهران!D9+'مندوب 2'!D9+'محمد التيه'!D9+الشركة!D9)</f>
        <v>0</v>
      </c>
      <c r="D9" s="3">
        <f>SUM('احمد شوقي'!E9+'محمد ابراهيم'!E9+'مصطفي عبدالفتاح'!E9+'رامي حواس'!E9+'محمد نبيه'!E9+'تامر غالي'!E9+اسلام!E9+زهران!E9+'مندوب 2'!E9+'محمد التيه'!E9+الشركة!E9)</f>
        <v>0</v>
      </c>
      <c r="E9" s="3">
        <f>SUM('احمد شوقي'!F9+'محمد ابراهيم'!F9+'مصطفي عبدالفتاح'!F9+'رامي حواس'!F9+'محمد نبيه'!F9+'تامر غالي'!F9+اسلام!F9+زهران!F9+'مندوب 2'!F9+'محمد التيه'!F9+الشركة!F9)</f>
        <v>0</v>
      </c>
      <c r="F9" s="3">
        <f>SUM('احمد شوقي'!G9+'محمد ابراهيم'!G9+'مصطفي عبدالفتاح'!G9+'رامي حواس'!G9+'محمد نبيه'!G9+'تامر غالي'!G9+اسلام!G9+زهران!G9+'مندوب 2'!G9+'محمد التيه'!G9+الشركة!G9)</f>
        <v>0</v>
      </c>
      <c r="G9" s="3">
        <f>SUM('احمد شوقي'!H9+'محمد ابراهيم'!H9+'مصطفي عبدالفتاح'!H9+'رامي حواس'!H9+'محمد نبيه'!H9+'تامر غالي'!H9+اسلام!H9+زهران!H9+'مندوب 2'!H9+'محمد التيه'!H9+الشركة!H9)</f>
        <v>0</v>
      </c>
      <c r="H9" s="3">
        <f>SUM('احمد شوقي'!I9+'محمد ابراهيم'!I9+'مصطفي عبدالفتاح'!I9+'رامي حواس'!I9+'محمد نبيه'!I9+'تامر غالي'!I9+اسلام!I9+زهران!I9+'مندوب 2'!I9+'محمد التيه'!I9+الشركة!I9)</f>
        <v>0</v>
      </c>
      <c r="I9" s="3">
        <f>SUM('احمد شوقي'!J9+'محمد ابراهيم'!J9+'مصطفي عبدالفتاح'!J9+'رامي حواس'!J9+'محمد نبيه'!J9+'تامر غالي'!J9+اسلام!J9+زهران!J9+'مندوب 2'!J9+'محمد التيه'!J9+الشركة!J9)</f>
        <v>0</v>
      </c>
      <c r="J9" s="3">
        <f>SUM('احمد شوقي'!K9+'محمد ابراهيم'!K9+'مصطفي عبدالفتاح'!K9+'رامي حواس'!K9+'محمد نبيه'!K9+'تامر غالي'!K9+اسلام!K9+زهران!K9+'مندوب 2'!K9+'محمد التيه'!K9+الشركة!K9)</f>
        <v>0</v>
      </c>
      <c r="K9" s="3">
        <f>SUM('احمد شوقي'!L9+'محمد ابراهيم'!L9+'مصطفي عبدالفتاح'!L9+'رامي حواس'!L9+'محمد نبيه'!L9+'تامر غالي'!L9+اسلام!L9+زهران!L9+'مندوب 2'!L9+'محمد التيه'!L9+الشركة!L9)</f>
        <v>0</v>
      </c>
      <c r="L9" s="3">
        <f>SUM('احمد شوقي'!M9+'محمد ابراهيم'!M9+'مصطفي عبدالفتاح'!M9+'رامي حواس'!M9+'محمد نبيه'!M9+'تامر غالي'!M9+اسلام!M9+زهران!M9+'مندوب 2'!M9+'محمد التيه'!M9+الشركة!M9)</f>
        <v>0</v>
      </c>
      <c r="M9" s="3">
        <f>SUM('احمد شوقي'!N9+'محمد ابراهيم'!N9+'مصطفي عبدالفتاح'!N9+'رامي حواس'!N9+'محمد نبيه'!N9+'تامر غالي'!N9+اسلام!N9+زهران!N9+'مندوب 2'!N9+'محمد التيه'!N9+الشركة!N9)</f>
        <v>0</v>
      </c>
      <c r="N9" s="3">
        <f>SUM('احمد شوقي'!O9+'محمد ابراهيم'!O9+'مصطفي عبدالفتاح'!O9+'رامي حواس'!O9+'محمد نبيه'!O9+'تامر غالي'!O9+اسلام!O9+زهران!O9+'مندوب 2'!O9+'محمد التيه'!O9+الشركة!O9)</f>
        <v>0</v>
      </c>
      <c r="O9" s="3">
        <f>SUM('احمد شوقي'!P9+'محمد ابراهيم'!P9+'مصطفي عبدالفتاح'!P9+'رامي حواس'!P9+'محمد نبيه'!P9+'تامر غالي'!P9+اسلام!P9+زهران!P9+'مندوب 2'!P9+'محمد التيه'!P9+الشركة!P9)</f>
        <v>0</v>
      </c>
      <c r="P9" s="3">
        <f>SUM('احمد شوقي'!Q9+'محمد ابراهيم'!Q9+'مصطفي عبدالفتاح'!Q9+'رامي حواس'!Q9+'محمد نبيه'!Q9+'تامر غالي'!Q9+اسلام!Q9+زهران!Q9+'مندوب 2'!Q9+'محمد التيه'!Q9+الشركة!Q9)</f>
        <v>0</v>
      </c>
      <c r="Q9" s="3">
        <f>SUM('احمد شوقي'!R9+'محمد ابراهيم'!R9+'مصطفي عبدالفتاح'!R9+'رامي حواس'!R9+'محمد نبيه'!R9+'تامر غالي'!R9+اسلام!R9+زهران!R9+'مندوب 2'!R9+'محمد التيه'!R9+الشركة!R9)</f>
        <v>0</v>
      </c>
      <c r="R9" s="3">
        <f>SUM('احمد شوقي'!S9+'محمد ابراهيم'!S9+'مصطفي عبدالفتاح'!S9+'رامي حواس'!S9+'محمد نبيه'!S9+'تامر غالي'!S9+اسلام!S9+زهران!S9+'مندوب 2'!S9+'محمد التيه'!S9+الشركة!S9)</f>
        <v>0</v>
      </c>
      <c r="S9" s="3">
        <f>SUM('احمد شوقي'!T9+'محمد ابراهيم'!T9+'مصطفي عبدالفتاح'!T9+'رامي حواس'!T9+'محمد نبيه'!T9+'تامر غالي'!T9+اسلام!T9+زهران!T9+'مندوب 2'!T9+'محمد التيه'!T9+الشركة!T9)</f>
        <v>0</v>
      </c>
      <c r="T9" s="3">
        <f>SUM('احمد شوقي'!U9+'محمد ابراهيم'!U9+'مصطفي عبدالفتاح'!U9+'رامي حواس'!U9+'محمد نبيه'!U9+'تامر غالي'!U9+اسلام!U9+زهران!U9+'مندوب 2'!U9+'محمد التيه'!U9+الشركة!U9)</f>
        <v>0</v>
      </c>
      <c r="U9" s="3">
        <f>SUM('احمد شوقي'!V9+'محمد ابراهيم'!V9+'مصطفي عبدالفتاح'!V9+'رامي حواس'!V9+'محمد نبيه'!V9+'تامر غالي'!V9+اسلام!V9+زهران!V9+'مندوب 2'!V9+'محمد التيه'!V9+الشركة!V9)</f>
        <v>0</v>
      </c>
      <c r="V9" s="3">
        <f>SUM('احمد شوقي'!W9+'محمد ابراهيم'!W9+'مصطفي عبدالفتاح'!W9+'رامي حواس'!W9+'محمد نبيه'!W9+'تامر غالي'!W9+اسلام!W9+زهران!W9+'مندوب 2'!W9+'محمد التيه'!W9+الشركة!W9)</f>
        <v>6</v>
      </c>
      <c r="W9" s="3">
        <f>SUM('احمد شوقي'!X9+'محمد ابراهيم'!X9+'مصطفي عبدالفتاح'!X9+'رامي حواس'!X9+'محمد نبيه'!X9+'تامر غالي'!X9+اسلام!X9+زهران!X9+'مندوب 2'!X9+'محمد التيه'!X9+الشركة!X9)</f>
        <v>0</v>
      </c>
      <c r="X9" s="3">
        <f>SUM('احمد شوقي'!Y9+'محمد ابراهيم'!Y9+'مصطفي عبدالفتاح'!Y9+'رامي حواس'!Y9+'محمد نبيه'!Y9+'تامر غالي'!Y9+اسلام!Y9+زهران!Y9+'مندوب 2'!Y9+'محمد التيه'!Y9+الشركة!Y9)</f>
        <v>0</v>
      </c>
      <c r="Y9" s="3">
        <f>SUM('احمد شوقي'!Z9+'محمد ابراهيم'!Z9+'مصطفي عبدالفتاح'!Z9+'رامي حواس'!Z9+'محمد نبيه'!Z9+'تامر غالي'!Z9+اسلام!Z9+زهران!Z9+'مندوب 2'!Z9+'محمد التيه'!Z9+الشركة!Z9)</f>
        <v>0</v>
      </c>
      <c r="Z9" s="3">
        <f>SUM('احمد شوقي'!AA9+'محمد ابراهيم'!AA9+'مصطفي عبدالفتاح'!AA9+'رامي حواس'!AA9+'محمد نبيه'!AA9+'تامر غالي'!AA9+اسلام!AA9+زهران!AA9+'مندوب 2'!AA9+'محمد التيه'!AA9+الشركة!AA9)</f>
        <v>0</v>
      </c>
      <c r="AA9" s="3">
        <f>SUM('احمد شوقي'!AB9+'محمد ابراهيم'!AB9+'مصطفي عبدالفتاح'!AB9+'رامي حواس'!AB9+'محمد نبيه'!AB9+'تامر غالي'!AB9+اسلام!AB9+زهران!AB9+'مندوب 2'!AB9+'محمد التيه'!AB9+الشركة!AB9)</f>
        <v>0</v>
      </c>
      <c r="AB9" s="3">
        <f>SUM('احمد شوقي'!AC9+'محمد ابراهيم'!AC9+'مصطفي عبدالفتاح'!AC9+'رامي حواس'!AC9+'محمد نبيه'!AC9+'تامر غالي'!AC9+اسلام!AC9+زهران!AC9+'مندوب 2'!AC9+'محمد التيه'!AC9+الشركة!AC9)</f>
        <v>0</v>
      </c>
      <c r="AC9" s="3">
        <f>SUM('احمد شوقي'!AD9+'محمد ابراهيم'!AD9+'مصطفي عبدالفتاح'!AD9+'رامي حواس'!AD9+'محمد نبيه'!AD9+'تامر غالي'!AD9+اسلام!AD9+زهران!AD9+'مندوب 2'!AD9+'محمد التيه'!AD9+الشركة!AD9)</f>
        <v>0</v>
      </c>
      <c r="AD9" s="3">
        <f>SUM('احمد شوقي'!AE9+'محمد ابراهيم'!AE9+'مصطفي عبدالفتاح'!AE9+'رامي حواس'!AE9+'محمد نبيه'!AE9+'تامر غالي'!AE9+اسلام!AE9+زهران!AE9+'مندوب 2'!AE9+'محمد التيه'!AE9+الشركة!AE9)</f>
        <v>0</v>
      </c>
      <c r="AE9" s="3">
        <f>SUM('احمد شوقي'!AF9+'محمد ابراهيم'!AF9+'مصطفي عبدالفتاح'!AF9+'رامي حواس'!AF9+'محمد نبيه'!AF9+'تامر غالي'!AF9+اسلام!AF9+زهران!AF9+'مندوب 2'!AF9+'محمد التيه'!AF9+الشركة!AF9)</f>
        <v>0</v>
      </c>
      <c r="AF9" s="3">
        <f>SUM('احمد شوقي'!AG9+'محمد ابراهيم'!AG9+'مصطفي عبدالفتاح'!AG9+'رامي حواس'!AG9+'محمد نبيه'!AG9+'تامر غالي'!AG9+اسلام!AG9+زهران!AG9+'مندوب 2'!AG9+'محمد التيه'!AG9+الشركة!AG9)</f>
        <v>0</v>
      </c>
      <c r="AG9" s="3">
        <f>SUM('احمد شوقي'!AH9+'محمد ابراهيم'!AH9+'مصطفي عبدالفتاح'!AH9+'رامي حواس'!AH9+'محمد نبيه'!AH9+'تامر غالي'!AH9+اسلام!AH9+زهران!AH9+'مندوب 2'!AH9+'محمد التيه'!AH9+الشركة!AH9)</f>
        <v>0</v>
      </c>
      <c r="AH9" s="3">
        <f>SUM('احمد شوقي'!AI9+'محمد ابراهيم'!AI9+'مصطفي عبدالفتاح'!AI9+'رامي حواس'!AI9+'محمد نبيه'!AI9+'تامر غالي'!AI9+اسلام!AI9+زهران!AI9+'مندوب 2'!AI9+'محمد التيه'!AI9+الشركة!AI9)</f>
        <v>0</v>
      </c>
      <c r="AI9" s="3">
        <f>SUM('احمد شوقي'!AJ9+'محمد ابراهيم'!AJ9+'مصطفي عبدالفتاح'!AJ9+'رامي حواس'!AJ9+'محمد نبيه'!AJ9+'تامر غالي'!AJ9+اسلام!AJ9+زهران!AJ9+'مندوب 2'!AJ9+'محمد التيه'!AJ9+الشركة!AJ9)</f>
        <v>0</v>
      </c>
      <c r="AJ9" s="3">
        <f>SUM('احمد شوقي'!AK9+'محمد ابراهيم'!AK9+'مصطفي عبدالفتاح'!AK9+'رامي حواس'!AK9+'محمد نبيه'!AK9+'تامر غالي'!AK9+اسلام!AK9+زهران!AK9+'مندوب 2'!AK9+'محمد التيه'!AK9+الشركة!AK9)</f>
        <v>0</v>
      </c>
      <c r="AK9" s="3">
        <f>SUM('احمد شوقي'!AL9+'محمد ابراهيم'!AL9+'مصطفي عبدالفتاح'!AL9+'رامي حواس'!AL9+'محمد نبيه'!AL9+'تامر غالي'!AL9+اسلام!AL9+زهران!AL9+'مندوب 2'!AL9+'محمد التيه'!AL9+الشركة!AL9)</f>
        <v>0</v>
      </c>
      <c r="AL9" s="3">
        <f>SUM('احمد شوقي'!AM9+'محمد ابراهيم'!AM9+'مصطفي عبدالفتاح'!AM9+'رامي حواس'!AM9+'محمد نبيه'!AM9+'تامر غالي'!AM9+اسلام!AM9+زهران!AM9+'مندوب 2'!AM9+'محمد التيه'!AM9+الشركة!AM9)</f>
        <v>0</v>
      </c>
      <c r="AM9" s="3">
        <f>SUM('احمد شوقي'!AN9+'محمد ابراهيم'!AN9+'مصطفي عبدالفتاح'!AN9+'رامي حواس'!AN9+'محمد نبيه'!AN9+'تامر غالي'!AN9+اسلام!AN9+زهران!AN9+'مندوب 2'!AN9+'محمد التيه'!AN9+الشركة!AN9)</f>
        <v>0</v>
      </c>
      <c r="AN9" s="3">
        <f>SUM('احمد شوقي'!AO9+'محمد ابراهيم'!AO9+'مصطفي عبدالفتاح'!AO9+'رامي حواس'!AO9+'محمد نبيه'!AO9+'تامر غالي'!AO9+اسلام!AO9+زهران!AO9+'مندوب 2'!AO9+'محمد التيه'!AO9+الشركة!AO9)</f>
        <v>0</v>
      </c>
      <c r="AO9" s="3">
        <f>SUM('احمد شوقي'!AP9+'محمد ابراهيم'!AP9+'مصطفي عبدالفتاح'!AP9+'رامي حواس'!AP9+'محمد نبيه'!AP9+'تامر غالي'!AP9+اسلام!AP9+زهران!AP9+'مندوب 2'!AP9+'محمد التيه'!AP9+الشركة!AP9)</f>
        <v>0</v>
      </c>
      <c r="AP9" s="3">
        <f>SUM('احمد شوقي'!AQ9+'محمد ابراهيم'!AQ9+'مصطفي عبدالفتاح'!AQ9+'رامي حواس'!AQ9+'محمد نبيه'!AQ9+'تامر غالي'!AQ9+اسلام!AQ9+زهران!AQ9+'مندوب 2'!AQ9+'محمد التيه'!AQ9+الشركة!AQ9)</f>
        <v>0</v>
      </c>
      <c r="AQ9" s="3">
        <f>SUM('احمد شوقي'!AR9+'محمد ابراهيم'!AR9+'مصطفي عبدالفتاح'!AR9+'رامي حواس'!AR9+'محمد نبيه'!AR9+'تامر غالي'!AR9+اسلام!AR9+زهران!AR9+'مندوب 2'!AR9+'محمد التيه'!AR9+الشركة!AR9)</f>
        <v>0</v>
      </c>
      <c r="AR9" s="3">
        <f>SUM('احمد شوقي'!AS9+'محمد ابراهيم'!AS9+'مصطفي عبدالفتاح'!AS9+'رامي حواس'!AS9+'محمد نبيه'!AS9+'تامر غالي'!AS9+اسلام!AS9+زهران!AS9+'مندوب 2'!AS9+'محمد التيه'!AS9+الشركة!AS9)</f>
        <v>0</v>
      </c>
      <c r="AS9" s="3">
        <f>SUM('احمد شوقي'!AT9+'محمد ابراهيم'!AT9+'مصطفي عبدالفتاح'!AT9+'رامي حواس'!AT9+'محمد نبيه'!AT9+'تامر غالي'!AT9+اسلام!AT9+زهران!AT9+'مندوب 2'!AT9+'محمد التيه'!AT9+الشركة!AT9)</f>
        <v>0</v>
      </c>
      <c r="AT9" s="3">
        <f>SUM('احمد شوقي'!AU9+'محمد ابراهيم'!AU9+'مصطفي عبدالفتاح'!AU9+'رامي حواس'!AU9+'محمد نبيه'!AU9+'تامر غالي'!AU9+اسلام!AU9+زهران!AU9+'مندوب 2'!AU9+'محمد التيه'!AU9+الشركة!AU9)</f>
        <v>0</v>
      </c>
      <c r="AU9" s="3">
        <f>SUM('احمد شوقي'!AV9+'محمد ابراهيم'!AV9+'مصطفي عبدالفتاح'!AV9+'رامي حواس'!AV9+'محمد نبيه'!AV9+'تامر غالي'!AV9+اسلام!AV9+زهران!AV9+'مندوب 2'!AV9+'محمد التيه'!AV9+الشركة!AV9)</f>
        <v>0</v>
      </c>
      <c r="AV9" s="3">
        <f>SUM('احمد شوقي'!AW9+'محمد ابراهيم'!AW9+'مصطفي عبدالفتاح'!AW9+'رامي حواس'!AW9+'محمد نبيه'!AW9+'تامر غالي'!AW9+اسلام!AW9+زهران!AW9+'مندوب 2'!AW9+'محمد التيه'!AW9+الشركة!AW9)</f>
        <v>0</v>
      </c>
      <c r="AW9" s="3">
        <f>SUM('احمد شوقي'!AX9+'محمد ابراهيم'!AX9+'مصطفي عبدالفتاح'!AX9+'رامي حواس'!AX9+'محمد نبيه'!AX9+'تامر غالي'!AX9+اسلام!AX9+زهران!AX9+'مندوب 2'!AX9+'محمد التيه'!AX9+الشركة!AX9)</f>
        <v>0</v>
      </c>
      <c r="AX9" s="3">
        <f>SUM('احمد شوقي'!AY9+'محمد ابراهيم'!AY9+'مصطفي عبدالفتاح'!AY9+'رامي حواس'!AY9+'محمد نبيه'!AY9+'تامر غالي'!AY9+اسلام!AY9+زهران!AY9+'مندوب 2'!AY9+'محمد التيه'!AY9+الشركة!AY9)</f>
        <v>0</v>
      </c>
      <c r="AY9" s="3">
        <f>SUM('احمد شوقي'!AZ9+'محمد ابراهيم'!AZ9+'مصطفي عبدالفتاح'!AZ9+'رامي حواس'!AZ9+'محمد نبيه'!AZ9+'تامر غالي'!AZ9+اسلام!AZ9+زهران!AZ9+'مندوب 2'!AZ9+'محمد التيه'!AZ9+الشركة!AZ9)</f>
        <v>0</v>
      </c>
      <c r="AZ9" s="3">
        <f>SUM('احمد شوقي'!BA9+'محمد ابراهيم'!BA9+'مصطفي عبدالفتاح'!BA9+'رامي حواس'!BA9+'محمد نبيه'!BA9+'تامر غالي'!BA9+اسلام!BA9+زهران!BA9+'مندوب 2'!BA9+'محمد التيه'!BA9+الشركة!BA9)</f>
        <v>0</v>
      </c>
      <c r="BA9" s="3">
        <f>SUM('احمد شوقي'!BB9+'محمد ابراهيم'!BB9+'مصطفي عبدالفتاح'!BB9+'رامي حواس'!BB9+'محمد نبيه'!BB9+'تامر غالي'!BB9+اسلام!BB9+زهران!BB9+'مندوب 2'!BB9+'محمد التيه'!BB9+الشركة!BB9)</f>
        <v>0</v>
      </c>
      <c r="BB9" s="3">
        <f>SUM('احمد شوقي'!BC9+'محمد ابراهيم'!BC9+'مصطفي عبدالفتاح'!BC9+'رامي حواس'!BC9+'محمد نبيه'!BC9+'تامر غالي'!BC9+اسلام!BC9+زهران!BC9+'مندوب 2'!BC9+'محمد التيه'!BC9+الشركة!BC9)</f>
        <v>0</v>
      </c>
      <c r="BC9" s="3">
        <f>SUM('احمد شوقي'!BD9+'محمد ابراهيم'!BD9+'مصطفي عبدالفتاح'!BD9+'رامي حواس'!BD9+'محمد نبيه'!BD9+'تامر غالي'!BD9+اسلام!BD9+زهران!BD9+'مندوب 2'!BD9+'محمد التيه'!BD9+الشركة!BD9)</f>
        <v>0</v>
      </c>
      <c r="BD9" s="3">
        <f>SUM('احمد شوقي'!BE9+'محمد ابراهيم'!BE9+'مصطفي عبدالفتاح'!BE9+'رامي حواس'!BE9+'محمد نبيه'!BE9+'تامر غالي'!BE9+اسلام!BE9+زهران!BE9+'مندوب 2'!BE9+'محمد التيه'!BE9+الشركة!BE9)</f>
        <v>0</v>
      </c>
      <c r="BE9" s="3">
        <f>SUM('احمد شوقي'!BF9+'محمد ابراهيم'!BF9+'مصطفي عبدالفتاح'!BF9+'رامي حواس'!BF9+'محمد نبيه'!BF9+'تامر غالي'!BF9+اسلام!BF9+زهران!BF9+'مندوب 2'!BF9+'محمد التيه'!BF9+الشركة!BF9)</f>
        <v>0</v>
      </c>
      <c r="BF9" s="3">
        <f>SUM('احمد شوقي'!BG9+'محمد ابراهيم'!BG9+'مصطفي عبدالفتاح'!BG9+'رامي حواس'!BG9+'محمد نبيه'!BG9+'تامر غالي'!BG9+اسلام!BG9+زهران!BG9+'مندوب 2'!BG9+'محمد التيه'!BG9+الشركة!BG9)</f>
        <v>0</v>
      </c>
      <c r="BG9" s="3">
        <f>SUM('احمد شوقي'!BH9+'محمد ابراهيم'!BH9+'مصطفي عبدالفتاح'!BH9+'رامي حواس'!BH9+'محمد نبيه'!BH9+'تامر غالي'!BH9+اسلام!BH9+زهران!BH9+'مندوب 2'!BH9+'محمد التيه'!BH9+الشركة!BH9)</f>
        <v>0</v>
      </c>
      <c r="BH9" s="3">
        <f>SUM('احمد شوقي'!BI9+'محمد ابراهيم'!BI9+'مصطفي عبدالفتاح'!BI9+'رامي حواس'!BI9+'محمد نبيه'!BI9+'تامر غالي'!BI9+اسلام!BI9+زهران!BI9+'مندوب 2'!BI9+'محمد التيه'!BI9+الشركة!BI9)</f>
        <v>0</v>
      </c>
      <c r="BI9" s="3">
        <f>SUM('احمد شوقي'!BJ9+'محمد ابراهيم'!BJ9+'مصطفي عبدالفتاح'!BJ9+'رامي حواس'!BJ9+'محمد نبيه'!BJ9+'تامر غالي'!BJ9+اسلام!BJ9+زهران!BJ9+'مندوب 2'!BJ9+'محمد التيه'!BJ9+الشركة!BJ9)</f>
        <v>0</v>
      </c>
      <c r="BJ9" s="3">
        <f>SUM('احمد شوقي'!BK9+'محمد ابراهيم'!BK9+'مصطفي عبدالفتاح'!BK9+'رامي حواس'!BK9+'محمد نبيه'!BK9+'تامر غالي'!BK9+اسلام!BK9+زهران!BK9+'مندوب 2'!BK9+'محمد التيه'!BK9+الشركة!BK9)</f>
        <v>0</v>
      </c>
      <c r="BK9" s="3">
        <f>SUM('احمد شوقي'!BL9+'محمد ابراهيم'!BL9+'مصطفي عبدالفتاح'!BL9+'رامي حواس'!BL9+'محمد نبيه'!BL9+'تامر غالي'!BL9+اسلام!BL9+زهران!BL9+'مندوب 2'!BL9+'محمد التيه'!BL9+الشركة!BL9)</f>
        <v>0</v>
      </c>
      <c r="BL9" s="3">
        <f>SUM('احمد شوقي'!BM9+'محمد ابراهيم'!BM9+'مصطفي عبدالفتاح'!BM9+'رامي حواس'!BM9+'محمد نبيه'!BM9+'تامر غالي'!BM9+اسلام!BM9+زهران!BM9+'مندوب 2'!BM9+'محمد التيه'!BM9+الشركة!BM9)</f>
        <v>0</v>
      </c>
      <c r="BM9" s="3">
        <f>SUM('احمد شوقي'!BN9+'محمد ابراهيم'!BN9+'مصطفي عبدالفتاح'!BN9+'رامي حواس'!BN9+'محمد نبيه'!BN9+'تامر غالي'!BN9+اسلام!BN9+زهران!BN9+'مندوب 2'!BN9+'محمد التيه'!BN9+الشركة!BN9)</f>
        <v>0</v>
      </c>
      <c r="BN9" s="3">
        <f>SUM('احمد شوقي'!BO9+'محمد ابراهيم'!BO9+'مصطفي عبدالفتاح'!BO9+'رامي حواس'!BO9+'محمد نبيه'!BO9+'تامر غالي'!BO9+اسلام!BO9+زهران!BO9+'مندوب 2'!BO9+'محمد التيه'!BO9+الشركة!BO9)</f>
        <v>0</v>
      </c>
      <c r="BO9" s="3"/>
      <c r="BP9" s="3"/>
      <c r="BQ9" s="8"/>
    </row>
    <row r="10" spans="1:69" ht="15.75" thickBot="1" x14ac:dyDescent="0.3">
      <c r="A10" s="1">
        <v>43349</v>
      </c>
      <c r="B10" s="3">
        <f>SUM('احمد شوقي'!C10+'محمد ابراهيم'!C10+'مصطفي عبدالفتاح'!C10+'رامي حواس'!C10+'محمد نبيه'!C10+'تامر غالي'!C10+اسلام!C10+زهران!C10+'مندوب 2'!C10+'محمد التيه'!C10+الشركة!C10)</f>
        <v>0</v>
      </c>
      <c r="C10" s="3">
        <f>SUM('احمد شوقي'!D10+'محمد ابراهيم'!D10+'مصطفي عبدالفتاح'!D10+'رامي حواس'!D10+'محمد نبيه'!D10+'تامر غالي'!D10+اسلام!D10+زهران!D10+'مندوب 2'!D10+'محمد التيه'!D10+الشركة!D10)</f>
        <v>0</v>
      </c>
      <c r="D10" s="3">
        <f>SUM('احمد شوقي'!E10+'محمد ابراهيم'!E10+'مصطفي عبدالفتاح'!E10+'رامي حواس'!E10+'محمد نبيه'!E10+'تامر غالي'!E10+اسلام!E10+زهران!E10+'مندوب 2'!E10+'محمد التيه'!E10+الشركة!E10)</f>
        <v>0</v>
      </c>
      <c r="E10" s="3">
        <f>SUM('احمد شوقي'!F10+'محمد ابراهيم'!F10+'مصطفي عبدالفتاح'!F10+'رامي حواس'!F10+'محمد نبيه'!F10+'تامر غالي'!F10+اسلام!F10+زهران!F10+'مندوب 2'!F10+'محمد التيه'!F10+الشركة!F10)</f>
        <v>0</v>
      </c>
      <c r="F10" s="3">
        <f>SUM('احمد شوقي'!G10+'محمد ابراهيم'!G10+'مصطفي عبدالفتاح'!G10+'رامي حواس'!G10+'محمد نبيه'!G10+'تامر غالي'!G10+اسلام!G10+زهران!G10+'مندوب 2'!G10+'محمد التيه'!G10+الشركة!G10)</f>
        <v>0</v>
      </c>
      <c r="G10" s="3">
        <f>SUM('احمد شوقي'!H10+'محمد ابراهيم'!H10+'مصطفي عبدالفتاح'!H10+'رامي حواس'!H10+'محمد نبيه'!H10+'تامر غالي'!H10+اسلام!H10+زهران!H10+'مندوب 2'!H10+'محمد التيه'!H10+الشركة!H10)</f>
        <v>0</v>
      </c>
      <c r="H10" s="3">
        <f>SUM('احمد شوقي'!I10+'محمد ابراهيم'!I10+'مصطفي عبدالفتاح'!I10+'رامي حواس'!I10+'محمد نبيه'!I10+'تامر غالي'!I10+اسلام!I10+زهران!I10+'مندوب 2'!I10+'محمد التيه'!I10+الشركة!I10)</f>
        <v>0</v>
      </c>
      <c r="I10" s="3">
        <f>SUM('احمد شوقي'!J10+'محمد ابراهيم'!J10+'مصطفي عبدالفتاح'!J10+'رامي حواس'!J10+'محمد نبيه'!J10+'تامر غالي'!J10+اسلام!J10+زهران!J10+'مندوب 2'!J10+'محمد التيه'!J10+الشركة!J10)</f>
        <v>0</v>
      </c>
      <c r="J10" s="3">
        <f>SUM('احمد شوقي'!K10+'محمد ابراهيم'!K10+'مصطفي عبدالفتاح'!K10+'رامي حواس'!K10+'محمد نبيه'!K10+'تامر غالي'!K10+اسلام!K10+زهران!K10+'مندوب 2'!K10+'محمد التيه'!K10+الشركة!K10)</f>
        <v>0</v>
      </c>
      <c r="K10" s="3">
        <f>SUM('احمد شوقي'!L10+'محمد ابراهيم'!L10+'مصطفي عبدالفتاح'!L10+'رامي حواس'!L10+'محمد نبيه'!L10+'تامر غالي'!L10+اسلام!L10+زهران!L10+'مندوب 2'!L10+'محمد التيه'!L10+الشركة!L10)</f>
        <v>0</v>
      </c>
      <c r="L10" s="3">
        <f>SUM('احمد شوقي'!M10+'محمد ابراهيم'!M10+'مصطفي عبدالفتاح'!M10+'رامي حواس'!M10+'محمد نبيه'!M10+'تامر غالي'!M10+اسلام!M10+زهران!M10+'مندوب 2'!M10+'محمد التيه'!M10+الشركة!M10)</f>
        <v>0</v>
      </c>
      <c r="M10" s="3">
        <f>SUM('احمد شوقي'!N10+'محمد ابراهيم'!N10+'مصطفي عبدالفتاح'!N10+'رامي حواس'!N10+'محمد نبيه'!N10+'تامر غالي'!N10+اسلام!N10+زهران!N10+'مندوب 2'!N10+'محمد التيه'!N10+الشركة!N10)</f>
        <v>0</v>
      </c>
      <c r="N10" s="3">
        <f>SUM('احمد شوقي'!O10+'محمد ابراهيم'!O10+'مصطفي عبدالفتاح'!O10+'رامي حواس'!O10+'محمد نبيه'!O10+'تامر غالي'!O10+اسلام!O10+زهران!O10+'مندوب 2'!O10+'محمد التيه'!O10+الشركة!O10)</f>
        <v>0</v>
      </c>
      <c r="O10" s="3">
        <f>SUM('احمد شوقي'!P10+'محمد ابراهيم'!P10+'مصطفي عبدالفتاح'!P10+'رامي حواس'!P10+'محمد نبيه'!P10+'تامر غالي'!P10+اسلام!P10+زهران!P10+'مندوب 2'!P10+'محمد التيه'!P10+الشركة!P10)</f>
        <v>0</v>
      </c>
      <c r="P10" s="3">
        <f>SUM('احمد شوقي'!Q10+'محمد ابراهيم'!Q10+'مصطفي عبدالفتاح'!Q10+'رامي حواس'!Q10+'محمد نبيه'!Q10+'تامر غالي'!Q10+اسلام!Q10+زهران!Q10+'مندوب 2'!Q10+'محمد التيه'!Q10+الشركة!Q10)</f>
        <v>0</v>
      </c>
      <c r="Q10" s="3">
        <f>SUM('احمد شوقي'!R10+'محمد ابراهيم'!R10+'مصطفي عبدالفتاح'!R10+'رامي حواس'!R10+'محمد نبيه'!R10+'تامر غالي'!R10+اسلام!R10+زهران!R10+'مندوب 2'!R10+'محمد التيه'!R10+الشركة!R10)</f>
        <v>0</v>
      </c>
      <c r="R10" s="3">
        <f>SUM('احمد شوقي'!S10+'محمد ابراهيم'!S10+'مصطفي عبدالفتاح'!S10+'رامي حواس'!S10+'محمد نبيه'!S10+'تامر غالي'!S10+اسلام!S10+زهران!S10+'مندوب 2'!S10+'محمد التيه'!S10+الشركة!S10)</f>
        <v>0</v>
      </c>
      <c r="S10" s="3">
        <f>SUM('احمد شوقي'!T10+'محمد ابراهيم'!T10+'مصطفي عبدالفتاح'!T10+'رامي حواس'!T10+'محمد نبيه'!T10+'تامر غالي'!T10+اسلام!T10+زهران!T10+'مندوب 2'!T10+'محمد التيه'!T10+الشركة!T10)</f>
        <v>0</v>
      </c>
      <c r="T10" s="3">
        <f>SUM('احمد شوقي'!U10+'محمد ابراهيم'!U10+'مصطفي عبدالفتاح'!U10+'رامي حواس'!U10+'محمد نبيه'!U10+'تامر غالي'!U10+اسلام!U10+زهران!U10+'مندوب 2'!U10+'محمد التيه'!U10+الشركة!U10)</f>
        <v>0</v>
      </c>
      <c r="U10" s="3">
        <f>SUM('احمد شوقي'!V10+'محمد ابراهيم'!V10+'مصطفي عبدالفتاح'!V10+'رامي حواس'!V10+'محمد نبيه'!V10+'تامر غالي'!V10+اسلام!V10+زهران!V10+'مندوب 2'!V10+'محمد التيه'!V10+الشركة!V10)</f>
        <v>0</v>
      </c>
      <c r="V10" s="3">
        <f>SUM('احمد شوقي'!W10+'محمد ابراهيم'!W10+'مصطفي عبدالفتاح'!W10+'رامي حواس'!W10+'محمد نبيه'!W10+'تامر غالي'!W10+اسلام!W10+زهران!W10+'مندوب 2'!W10+'محمد التيه'!W10+الشركة!W10)</f>
        <v>8</v>
      </c>
      <c r="W10" s="3">
        <f>SUM('احمد شوقي'!X10+'محمد ابراهيم'!X10+'مصطفي عبدالفتاح'!X10+'رامي حواس'!X10+'محمد نبيه'!X10+'تامر غالي'!X10+اسلام!X10+زهران!X10+'مندوب 2'!X10+'محمد التيه'!X10+الشركة!X10)</f>
        <v>0</v>
      </c>
      <c r="X10" s="3">
        <f>SUM('احمد شوقي'!Y10+'محمد ابراهيم'!Y10+'مصطفي عبدالفتاح'!Y10+'رامي حواس'!Y10+'محمد نبيه'!Y10+'تامر غالي'!Y10+اسلام!Y10+زهران!Y10+'مندوب 2'!Y10+'محمد التيه'!Y10+الشركة!Y10)</f>
        <v>0</v>
      </c>
      <c r="Y10" s="3">
        <f>SUM('احمد شوقي'!Z10+'محمد ابراهيم'!Z10+'مصطفي عبدالفتاح'!Z10+'رامي حواس'!Z10+'محمد نبيه'!Z10+'تامر غالي'!Z10+اسلام!Z10+زهران!Z10+'مندوب 2'!Z10+'محمد التيه'!Z10+الشركة!Z10)</f>
        <v>0</v>
      </c>
      <c r="Z10" s="3">
        <f>SUM('احمد شوقي'!AA10+'محمد ابراهيم'!AA10+'مصطفي عبدالفتاح'!AA10+'رامي حواس'!AA10+'محمد نبيه'!AA10+'تامر غالي'!AA10+اسلام!AA10+زهران!AA10+'مندوب 2'!AA10+'محمد التيه'!AA10+الشركة!AA10)</f>
        <v>0</v>
      </c>
      <c r="AA10" s="3">
        <f>SUM('احمد شوقي'!AB10+'محمد ابراهيم'!AB10+'مصطفي عبدالفتاح'!AB10+'رامي حواس'!AB10+'محمد نبيه'!AB10+'تامر غالي'!AB10+اسلام!AB10+زهران!AB10+'مندوب 2'!AB10+'محمد التيه'!AB10+الشركة!AB10)</f>
        <v>0</v>
      </c>
      <c r="AB10" s="3">
        <f>SUM('احمد شوقي'!AC10+'محمد ابراهيم'!AC10+'مصطفي عبدالفتاح'!AC10+'رامي حواس'!AC10+'محمد نبيه'!AC10+'تامر غالي'!AC10+اسلام!AC10+زهران!AC10+'مندوب 2'!AC10+'محمد التيه'!AC10+الشركة!AC10)</f>
        <v>0</v>
      </c>
      <c r="AC10" s="3">
        <f>SUM('احمد شوقي'!AD10+'محمد ابراهيم'!AD10+'مصطفي عبدالفتاح'!AD10+'رامي حواس'!AD10+'محمد نبيه'!AD10+'تامر غالي'!AD10+اسلام!AD10+زهران!AD10+'مندوب 2'!AD10+'محمد التيه'!AD10+الشركة!AD10)</f>
        <v>0</v>
      </c>
      <c r="AD10" s="3">
        <f>SUM('احمد شوقي'!AE10+'محمد ابراهيم'!AE10+'مصطفي عبدالفتاح'!AE10+'رامي حواس'!AE10+'محمد نبيه'!AE10+'تامر غالي'!AE10+اسلام!AE10+زهران!AE10+'مندوب 2'!AE10+'محمد التيه'!AE10+الشركة!AE10)</f>
        <v>0</v>
      </c>
      <c r="AE10" s="3">
        <f>SUM('احمد شوقي'!AF10+'محمد ابراهيم'!AF10+'مصطفي عبدالفتاح'!AF10+'رامي حواس'!AF10+'محمد نبيه'!AF10+'تامر غالي'!AF10+اسلام!AF10+زهران!AF10+'مندوب 2'!AF10+'محمد التيه'!AF10+الشركة!AF10)</f>
        <v>0</v>
      </c>
      <c r="AF10" s="3">
        <f>SUM('احمد شوقي'!AG10+'محمد ابراهيم'!AG10+'مصطفي عبدالفتاح'!AG10+'رامي حواس'!AG10+'محمد نبيه'!AG10+'تامر غالي'!AG10+اسلام!AG10+زهران!AG10+'مندوب 2'!AG10+'محمد التيه'!AG10+الشركة!AG10)</f>
        <v>0</v>
      </c>
      <c r="AG10" s="3">
        <f>SUM('احمد شوقي'!AH10+'محمد ابراهيم'!AH10+'مصطفي عبدالفتاح'!AH10+'رامي حواس'!AH10+'محمد نبيه'!AH10+'تامر غالي'!AH10+اسلام!AH10+زهران!AH10+'مندوب 2'!AH10+'محمد التيه'!AH10+الشركة!AH10)</f>
        <v>0</v>
      </c>
      <c r="AH10" s="3">
        <f>SUM('احمد شوقي'!AI10+'محمد ابراهيم'!AI10+'مصطفي عبدالفتاح'!AI10+'رامي حواس'!AI10+'محمد نبيه'!AI10+'تامر غالي'!AI10+اسلام!AI10+زهران!AI10+'مندوب 2'!AI10+'محمد التيه'!AI10+الشركة!AI10)</f>
        <v>0</v>
      </c>
      <c r="AI10" s="3">
        <f>SUM('احمد شوقي'!AJ10+'محمد ابراهيم'!AJ10+'مصطفي عبدالفتاح'!AJ10+'رامي حواس'!AJ10+'محمد نبيه'!AJ10+'تامر غالي'!AJ10+اسلام!AJ10+زهران!AJ10+'مندوب 2'!AJ10+'محمد التيه'!AJ10+الشركة!AJ10)</f>
        <v>0</v>
      </c>
      <c r="AJ10" s="3">
        <f>SUM('احمد شوقي'!AK10+'محمد ابراهيم'!AK10+'مصطفي عبدالفتاح'!AK10+'رامي حواس'!AK10+'محمد نبيه'!AK10+'تامر غالي'!AK10+اسلام!AK10+زهران!AK10+'مندوب 2'!AK10+'محمد التيه'!AK10+الشركة!AK10)</f>
        <v>0</v>
      </c>
      <c r="AK10" s="3">
        <f>SUM('احمد شوقي'!AL10+'محمد ابراهيم'!AL10+'مصطفي عبدالفتاح'!AL10+'رامي حواس'!AL10+'محمد نبيه'!AL10+'تامر غالي'!AL10+اسلام!AL10+زهران!AL10+'مندوب 2'!AL10+'محمد التيه'!AL10+الشركة!AL10)</f>
        <v>0</v>
      </c>
      <c r="AL10" s="3">
        <f>SUM('احمد شوقي'!AM10+'محمد ابراهيم'!AM10+'مصطفي عبدالفتاح'!AM10+'رامي حواس'!AM10+'محمد نبيه'!AM10+'تامر غالي'!AM10+اسلام!AM10+زهران!AM10+'مندوب 2'!AM10+'محمد التيه'!AM10+الشركة!AM10)</f>
        <v>0</v>
      </c>
      <c r="AM10" s="3">
        <f>SUM('احمد شوقي'!AN10+'محمد ابراهيم'!AN10+'مصطفي عبدالفتاح'!AN10+'رامي حواس'!AN10+'محمد نبيه'!AN10+'تامر غالي'!AN10+اسلام!AN10+زهران!AN10+'مندوب 2'!AN10+'محمد التيه'!AN10+الشركة!AN10)</f>
        <v>0</v>
      </c>
      <c r="AN10" s="3">
        <f>SUM('احمد شوقي'!AO10+'محمد ابراهيم'!AO10+'مصطفي عبدالفتاح'!AO10+'رامي حواس'!AO10+'محمد نبيه'!AO10+'تامر غالي'!AO10+اسلام!AO10+زهران!AO10+'مندوب 2'!AO10+'محمد التيه'!AO10+الشركة!AO10)</f>
        <v>0</v>
      </c>
      <c r="AO10" s="3">
        <f>SUM('احمد شوقي'!AP10+'محمد ابراهيم'!AP10+'مصطفي عبدالفتاح'!AP10+'رامي حواس'!AP10+'محمد نبيه'!AP10+'تامر غالي'!AP10+اسلام!AP10+زهران!AP10+'مندوب 2'!AP10+'محمد التيه'!AP10+الشركة!AP10)</f>
        <v>0</v>
      </c>
      <c r="AP10" s="3">
        <f>SUM('احمد شوقي'!AQ10+'محمد ابراهيم'!AQ10+'مصطفي عبدالفتاح'!AQ10+'رامي حواس'!AQ10+'محمد نبيه'!AQ10+'تامر غالي'!AQ10+اسلام!AQ10+زهران!AQ10+'مندوب 2'!AQ10+'محمد التيه'!AQ10+الشركة!AQ10)</f>
        <v>0</v>
      </c>
      <c r="AQ10" s="3">
        <f>SUM('احمد شوقي'!AR10+'محمد ابراهيم'!AR10+'مصطفي عبدالفتاح'!AR10+'رامي حواس'!AR10+'محمد نبيه'!AR10+'تامر غالي'!AR10+اسلام!AR10+زهران!AR10+'مندوب 2'!AR10+'محمد التيه'!AR10+الشركة!AR10)</f>
        <v>0</v>
      </c>
      <c r="AR10" s="3">
        <f>SUM('احمد شوقي'!AS10+'محمد ابراهيم'!AS10+'مصطفي عبدالفتاح'!AS10+'رامي حواس'!AS10+'محمد نبيه'!AS10+'تامر غالي'!AS10+اسلام!AS10+زهران!AS10+'مندوب 2'!AS10+'محمد التيه'!AS10+الشركة!AS10)</f>
        <v>0</v>
      </c>
      <c r="AS10" s="3">
        <f>SUM('احمد شوقي'!AT10+'محمد ابراهيم'!AT10+'مصطفي عبدالفتاح'!AT10+'رامي حواس'!AT10+'محمد نبيه'!AT10+'تامر غالي'!AT10+اسلام!AT10+زهران!AT10+'مندوب 2'!AT10+'محمد التيه'!AT10+الشركة!AT10)</f>
        <v>0</v>
      </c>
      <c r="AT10" s="3">
        <f>SUM('احمد شوقي'!AU10+'محمد ابراهيم'!AU10+'مصطفي عبدالفتاح'!AU10+'رامي حواس'!AU10+'محمد نبيه'!AU10+'تامر غالي'!AU10+اسلام!AU10+زهران!AU10+'مندوب 2'!AU10+'محمد التيه'!AU10+الشركة!AU10)</f>
        <v>0</v>
      </c>
      <c r="AU10" s="3">
        <f>SUM('احمد شوقي'!AV10+'محمد ابراهيم'!AV10+'مصطفي عبدالفتاح'!AV10+'رامي حواس'!AV10+'محمد نبيه'!AV10+'تامر غالي'!AV10+اسلام!AV10+زهران!AV10+'مندوب 2'!AV10+'محمد التيه'!AV10+الشركة!AV10)</f>
        <v>0</v>
      </c>
      <c r="AV10" s="3">
        <f>SUM('احمد شوقي'!AW10+'محمد ابراهيم'!AW10+'مصطفي عبدالفتاح'!AW10+'رامي حواس'!AW10+'محمد نبيه'!AW10+'تامر غالي'!AW10+اسلام!AW10+زهران!AW10+'مندوب 2'!AW10+'محمد التيه'!AW10+الشركة!AW10)</f>
        <v>0</v>
      </c>
      <c r="AW10" s="3">
        <f>SUM('احمد شوقي'!AX10+'محمد ابراهيم'!AX10+'مصطفي عبدالفتاح'!AX10+'رامي حواس'!AX10+'محمد نبيه'!AX10+'تامر غالي'!AX10+اسلام!AX10+زهران!AX10+'مندوب 2'!AX10+'محمد التيه'!AX10+الشركة!AX10)</f>
        <v>0</v>
      </c>
      <c r="AX10" s="3">
        <f>SUM('احمد شوقي'!AY10+'محمد ابراهيم'!AY10+'مصطفي عبدالفتاح'!AY10+'رامي حواس'!AY10+'محمد نبيه'!AY10+'تامر غالي'!AY10+اسلام!AY10+زهران!AY10+'مندوب 2'!AY10+'محمد التيه'!AY10+الشركة!AY10)</f>
        <v>0</v>
      </c>
      <c r="AY10" s="3">
        <f>SUM('احمد شوقي'!AZ10+'محمد ابراهيم'!AZ10+'مصطفي عبدالفتاح'!AZ10+'رامي حواس'!AZ10+'محمد نبيه'!AZ10+'تامر غالي'!AZ10+اسلام!AZ10+زهران!AZ10+'مندوب 2'!AZ10+'محمد التيه'!AZ10+الشركة!AZ10)</f>
        <v>0</v>
      </c>
      <c r="AZ10" s="3">
        <f>SUM('احمد شوقي'!BA10+'محمد ابراهيم'!BA10+'مصطفي عبدالفتاح'!BA10+'رامي حواس'!BA10+'محمد نبيه'!BA10+'تامر غالي'!BA10+اسلام!BA10+زهران!BA10+'مندوب 2'!BA10+'محمد التيه'!BA10+الشركة!BA10)</f>
        <v>0</v>
      </c>
      <c r="BA10" s="3">
        <f>SUM('احمد شوقي'!BB10+'محمد ابراهيم'!BB10+'مصطفي عبدالفتاح'!BB10+'رامي حواس'!BB10+'محمد نبيه'!BB10+'تامر غالي'!BB10+اسلام!BB10+زهران!BB10+'مندوب 2'!BB10+'محمد التيه'!BB10+الشركة!BB10)</f>
        <v>0</v>
      </c>
      <c r="BB10" s="3">
        <f>SUM('احمد شوقي'!BC10+'محمد ابراهيم'!BC10+'مصطفي عبدالفتاح'!BC10+'رامي حواس'!BC10+'محمد نبيه'!BC10+'تامر غالي'!BC10+اسلام!BC10+زهران!BC10+'مندوب 2'!BC10+'محمد التيه'!BC10+الشركة!BC10)</f>
        <v>0</v>
      </c>
      <c r="BC10" s="3">
        <f>SUM('احمد شوقي'!BD10+'محمد ابراهيم'!BD10+'مصطفي عبدالفتاح'!BD10+'رامي حواس'!BD10+'محمد نبيه'!BD10+'تامر غالي'!BD10+اسلام!BD10+زهران!BD10+'مندوب 2'!BD10+'محمد التيه'!BD10+الشركة!BD10)</f>
        <v>0</v>
      </c>
      <c r="BD10" s="3">
        <f>SUM('احمد شوقي'!BE10+'محمد ابراهيم'!BE10+'مصطفي عبدالفتاح'!BE10+'رامي حواس'!BE10+'محمد نبيه'!BE10+'تامر غالي'!BE10+اسلام!BE10+زهران!BE10+'مندوب 2'!BE10+'محمد التيه'!BE10+الشركة!BE10)</f>
        <v>0</v>
      </c>
      <c r="BE10" s="3">
        <f>SUM('احمد شوقي'!BF10+'محمد ابراهيم'!BF10+'مصطفي عبدالفتاح'!BF10+'رامي حواس'!BF10+'محمد نبيه'!BF10+'تامر غالي'!BF10+اسلام!BF10+زهران!BF10+'مندوب 2'!BF10+'محمد التيه'!BF10+الشركة!BF10)</f>
        <v>0</v>
      </c>
      <c r="BF10" s="3">
        <f>SUM('احمد شوقي'!BG10+'محمد ابراهيم'!BG10+'مصطفي عبدالفتاح'!BG10+'رامي حواس'!BG10+'محمد نبيه'!BG10+'تامر غالي'!BG10+اسلام!BG10+زهران!BG10+'مندوب 2'!BG10+'محمد التيه'!BG10+الشركة!BG10)</f>
        <v>0</v>
      </c>
      <c r="BG10" s="3">
        <f>SUM('احمد شوقي'!BH10+'محمد ابراهيم'!BH10+'مصطفي عبدالفتاح'!BH10+'رامي حواس'!BH10+'محمد نبيه'!BH10+'تامر غالي'!BH10+اسلام!BH10+زهران!BH10+'مندوب 2'!BH10+'محمد التيه'!BH10+الشركة!BH10)</f>
        <v>0</v>
      </c>
      <c r="BH10" s="3">
        <f>SUM('احمد شوقي'!BI10+'محمد ابراهيم'!BI10+'مصطفي عبدالفتاح'!BI10+'رامي حواس'!BI10+'محمد نبيه'!BI10+'تامر غالي'!BI10+اسلام!BI10+زهران!BI10+'مندوب 2'!BI10+'محمد التيه'!BI10+الشركة!BI10)</f>
        <v>0</v>
      </c>
      <c r="BI10" s="3">
        <f>SUM('احمد شوقي'!BJ10+'محمد ابراهيم'!BJ10+'مصطفي عبدالفتاح'!BJ10+'رامي حواس'!BJ10+'محمد نبيه'!BJ10+'تامر غالي'!BJ10+اسلام!BJ10+زهران!BJ10+'مندوب 2'!BJ10+'محمد التيه'!BJ10+الشركة!BJ10)</f>
        <v>0</v>
      </c>
      <c r="BJ10" s="3">
        <f>SUM('احمد شوقي'!BK10+'محمد ابراهيم'!BK10+'مصطفي عبدالفتاح'!BK10+'رامي حواس'!BK10+'محمد نبيه'!BK10+'تامر غالي'!BK10+اسلام!BK10+زهران!BK10+'مندوب 2'!BK10+'محمد التيه'!BK10+الشركة!BK10)</f>
        <v>0</v>
      </c>
      <c r="BK10" s="3">
        <f>SUM('احمد شوقي'!BL10+'محمد ابراهيم'!BL10+'مصطفي عبدالفتاح'!BL10+'رامي حواس'!BL10+'محمد نبيه'!BL10+'تامر غالي'!BL10+اسلام!BL10+زهران!BL10+'مندوب 2'!BL10+'محمد التيه'!BL10+الشركة!BL10)</f>
        <v>0</v>
      </c>
      <c r="BL10" s="3">
        <f>SUM('احمد شوقي'!BM10+'محمد ابراهيم'!BM10+'مصطفي عبدالفتاح'!BM10+'رامي حواس'!BM10+'محمد نبيه'!BM10+'تامر غالي'!BM10+اسلام!BM10+زهران!BM10+'مندوب 2'!BM10+'محمد التيه'!BM10+الشركة!BM10)</f>
        <v>0</v>
      </c>
      <c r="BM10" s="3">
        <f>SUM('احمد شوقي'!BN10+'محمد ابراهيم'!BN10+'مصطفي عبدالفتاح'!BN10+'رامي حواس'!BN10+'محمد نبيه'!BN10+'تامر غالي'!BN10+اسلام!BN10+زهران!BN10+'مندوب 2'!BN10+'محمد التيه'!BN10+الشركة!BN10)</f>
        <v>0</v>
      </c>
      <c r="BN10" s="3">
        <f>SUM('احمد شوقي'!BO10+'محمد ابراهيم'!BO10+'مصطفي عبدالفتاح'!BO10+'رامي حواس'!BO10+'محمد نبيه'!BO10+'تامر غالي'!BO10+اسلام!BO10+زهران!BO10+'مندوب 2'!BO10+'محمد التيه'!BO10+الشركة!BO10)</f>
        <v>0</v>
      </c>
      <c r="BO10" s="3"/>
      <c r="BP10" s="3"/>
      <c r="BQ10" s="8"/>
    </row>
    <row r="11" spans="1:69" ht="15.75" thickBot="1" x14ac:dyDescent="0.3">
      <c r="A11" s="1">
        <v>43350</v>
      </c>
      <c r="B11" s="3">
        <f>SUM('احمد شوقي'!C11+'محمد ابراهيم'!C11+'مصطفي عبدالفتاح'!C11+'رامي حواس'!C11+'محمد نبيه'!C11+'تامر غالي'!C11+اسلام!C11+زهران!C11+'مندوب 2'!C11+'محمد التيه'!C11+الشركة!C11)</f>
        <v>0</v>
      </c>
      <c r="C11" s="3">
        <f>SUM('احمد شوقي'!D11+'محمد ابراهيم'!D11+'مصطفي عبدالفتاح'!D11+'رامي حواس'!D11+'محمد نبيه'!D11+'تامر غالي'!D11+اسلام!D11+زهران!D11+'مندوب 2'!D11+'محمد التيه'!D11+الشركة!D11)</f>
        <v>0</v>
      </c>
      <c r="D11" s="3">
        <f>SUM('احمد شوقي'!E11+'محمد ابراهيم'!E11+'مصطفي عبدالفتاح'!E11+'رامي حواس'!E11+'محمد نبيه'!E11+'تامر غالي'!E11+اسلام!E11+زهران!E11+'مندوب 2'!E11+'محمد التيه'!E11+الشركة!E11)</f>
        <v>0</v>
      </c>
      <c r="E11" s="3">
        <f>SUM('احمد شوقي'!F11+'محمد ابراهيم'!F11+'مصطفي عبدالفتاح'!F11+'رامي حواس'!F11+'محمد نبيه'!F11+'تامر غالي'!F11+اسلام!F11+زهران!F11+'مندوب 2'!F11+'محمد التيه'!F11+الشركة!F11)</f>
        <v>0</v>
      </c>
      <c r="F11" s="3">
        <f>SUM('احمد شوقي'!G11+'محمد ابراهيم'!G11+'مصطفي عبدالفتاح'!G11+'رامي حواس'!G11+'محمد نبيه'!G11+'تامر غالي'!G11+اسلام!G11+زهران!G11+'مندوب 2'!G11+'محمد التيه'!G11+الشركة!G11)</f>
        <v>0</v>
      </c>
      <c r="G11" s="3">
        <f>SUM('احمد شوقي'!H11+'محمد ابراهيم'!H11+'مصطفي عبدالفتاح'!H11+'رامي حواس'!H11+'محمد نبيه'!H11+'تامر غالي'!H11+اسلام!H11+زهران!H11+'مندوب 2'!H11+'محمد التيه'!H11+الشركة!H11)</f>
        <v>0</v>
      </c>
      <c r="H11" s="3">
        <f>SUM('احمد شوقي'!I11+'محمد ابراهيم'!I11+'مصطفي عبدالفتاح'!I11+'رامي حواس'!I11+'محمد نبيه'!I11+'تامر غالي'!I11+اسلام!I11+زهران!I11+'مندوب 2'!I11+'محمد التيه'!I11+الشركة!I11)</f>
        <v>0</v>
      </c>
      <c r="I11" s="3">
        <f>SUM('احمد شوقي'!J11+'محمد ابراهيم'!J11+'مصطفي عبدالفتاح'!J11+'رامي حواس'!J11+'محمد نبيه'!J11+'تامر غالي'!J11+اسلام!J11+زهران!J11+'مندوب 2'!J11+'محمد التيه'!J11+الشركة!J11)</f>
        <v>0</v>
      </c>
      <c r="J11" s="3">
        <f>SUM('احمد شوقي'!K11+'محمد ابراهيم'!K11+'مصطفي عبدالفتاح'!K11+'رامي حواس'!K11+'محمد نبيه'!K11+'تامر غالي'!K11+اسلام!K11+زهران!K11+'مندوب 2'!K11+'محمد التيه'!K11+الشركة!K11)</f>
        <v>0</v>
      </c>
      <c r="K11" s="3">
        <f>SUM('احمد شوقي'!L11+'محمد ابراهيم'!L11+'مصطفي عبدالفتاح'!L11+'رامي حواس'!L11+'محمد نبيه'!L11+'تامر غالي'!L11+اسلام!L11+زهران!L11+'مندوب 2'!L11+'محمد التيه'!L11+الشركة!L11)</f>
        <v>0</v>
      </c>
      <c r="L11" s="3">
        <f>SUM('احمد شوقي'!M11+'محمد ابراهيم'!M11+'مصطفي عبدالفتاح'!M11+'رامي حواس'!M11+'محمد نبيه'!M11+'تامر غالي'!M11+اسلام!M11+زهران!M11+'مندوب 2'!M11+'محمد التيه'!M11+الشركة!M11)</f>
        <v>0</v>
      </c>
      <c r="M11" s="3">
        <f>SUM('احمد شوقي'!N11+'محمد ابراهيم'!N11+'مصطفي عبدالفتاح'!N11+'رامي حواس'!N11+'محمد نبيه'!N11+'تامر غالي'!N11+اسلام!N11+زهران!N11+'مندوب 2'!N11+'محمد التيه'!N11+الشركة!N11)</f>
        <v>0</v>
      </c>
      <c r="N11" s="3">
        <f>SUM('احمد شوقي'!O11+'محمد ابراهيم'!O11+'مصطفي عبدالفتاح'!O11+'رامي حواس'!O11+'محمد نبيه'!O11+'تامر غالي'!O11+اسلام!O11+زهران!O11+'مندوب 2'!O11+'محمد التيه'!O11+الشركة!O11)</f>
        <v>0</v>
      </c>
      <c r="O11" s="3">
        <f>SUM('احمد شوقي'!P11+'محمد ابراهيم'!P11+'مصطفي عبدالفتاح'!P11+'رامي حواس'!P11+'محمد نبيه'!P11+'تامر غالي'!P11+اسلام!P11+زهران!P11+'مندوب 2'!P11+'محمد التيه'!P11+الشركة!P11)</f>
        <v>0</v>
      </c>
      <c r="P11" s="3">
        <f>SUM('احمد شوقي'!Q11+'محمد ابراهيم'!Q11+'مصطفي عبدالفتاح'!Q11+'رامي حواس'!Q11+'محمد نبيه'!Q11+'تامر غالي'!Q11+اسلام!Q11+زهران!Q11+'مندوب 2'!Q11+'محمد التيه'!Q11+الشركة!Q11)</f>
        <v>0</v>
      </c>
      <c r="Q11" s="3">
        <f>SUM('احمد شوقي'!R11+'محمد ابراهيم'!R11+'مصطفي عبدالفتاح'!R11+'رامي حواس'!R11+'محمد نبيه'!R11+'تامر غالي'!R11+اسلام!R11+زهران!R11+'مندوب 2'!R11+'محمد التيه'!R11+الشركة!R11)</f>
        <v>0</v>
      </c>
      <c r="R11" s="3">
        <f>SUM('احمد شوقي'!S11+'محمد ابراهيم'!S11+'مصطفي عبدالفتاح'!S11+'رامي حواس'!S11+'محمد نبيه'!S11+'تامر غالي'!S11+اسلام!S11+زهران!S11+'مندوب 2'!S11+'محمد التيه'!S11+الشركة!S11)</f>
        <v>0</v>
      </c>
      <c r="S11" s="3">
        <f>SUM('احمد شوقي'!T11+'محمد ابراهيم'!T11+'مصطفي عبدالفتاح'!T11+'رامي حواس'!T11+'محمد نبيه'!T11+'تامر غالي'!T11+اسلام!T11+زهران!T11+'مندوب 2'!T11+'محمد التيه'!T11+الشركة!T11)</f>
        <v>0</v>
      </c>
      <c r="T11" s="3">
        <f>SUM('احمد شوقي'!U11+'محمد ابراهيم'!U11+'مصطفي عبدالفتاح'!U11+'رامي حواس'!U11+'محمد نبيه'!U11+'تامر غالي'!U11+اسلام!U11+زهران!U11+'مندوب 2'!U11+'محمد التيه'!U11+الشركة!U11)</f>
        <v>0</v>
      </c>
      <c r="U11" s="3">
        <f>SUM('احمد شوقي'!V11+'محمد ابراهيم'!V11+'مصطفي عبدالفتاح'!V11+'رامي حواس'!V11+'محمد نبيه'!V11+'تامر غالي'!V11+اسلام!V11+زهران!V11+'مندوب 2'!V11+'محمد التيه'!V11+الشركة!V11)</f>
        <v>0</v>
      </c>
      <c r="V11" s="3">
        <f>SUM('احمد شوقي'!W11+'محمد ابراهيم'!W11+'مصطفي عبدالفتاح'!W11+'رامي حواس'!W11+'محمد نبيه'!W11+'تامر غالي'!W11+اسلام!W11+زهران!W11+'مندوب 2'!W11+'محمد التيه'!W11+الشركة!W11)</f>
        <v>0</v>
      </c>
      <c r="W11" s="3">
        <f>SUM('احمد شوقي'!X11+'محمد ابراهيم'!X11+'مصطفي عبدالفتاح'!X11+'رامي حواس'!X11+'محمد نبيه'!X11+'تامر غالي'!X11+اسلام!X11+زهران!X11+'مندوب 2'!X11+'محمد التيه'!X11+الشركة!X11)</f>
        <v>0</v>
      </c>
      <c r="X11" s="3">
        <f>SUM('احمد شوقي'!Y11+'محمد ابراهيم'!Y11+'مصطفي عبدالفتاح'!Y11+'رامي حواس'!Y11+'محمد نبيه'!Y11+'تامر غالي'!Y11+اسلام!Y11+زهران!Y11+'مندوب 2'!Y11+'محمد التيه'!Y11+الشركة!Y11)</f>
        <v>0</v>
      </c>
      <c r="Y11" s="3">
        <f>SUM('احمد شوقي'!Z11+'محمد ابراهيم'!Z11+'مصطفي عبدالفتاح'!Z11+'رامي حواس'!Z11+'محمد نبيه'!Z11+'تامر غالي'!Z11+اسلام!Z11+زهران!Z11+'مندوب 2'!Z11+'محمد التيه'!Z11+الشركة!Z11)</f>
        <v>0</v>
      </c>
      <c r="Z11" s="3">
        <f>SUM('احمد شوقي'!AA11+'محمد ابراهيم'!AA11+'مصطفي عبدالفتاح'!AA11+'رامي حواس'!AA11+'محمد نبيه'!AA11+'تامر غالي'!AA11+اسلام!AA11+زهران!AA11+'مندوب 2'!AA11+'محمد التيه'!AA11+الشركة!AA11)</f>
        <v>0</v>
      </c>
      <c r="AA11" s="3">
        <f>SUM('احمد شوقي'!AB11+'محمد ابراهيم'!AB11+'مصطفي عبدالفتاح'!AB11+'رامي حواس'!AB11+'محمد نبيه'!AB11+'تامر غالي'!AB11+اسلام!AB11+زهران!AB11+'مندوب 2'!AB11+'محمد التيه'!AB11+الشركة!AB11)</f>
        <v>0</v>
      </c>
      <c r="AB11" s="3">
        <f>SUM('احمد شوقي'!AC11+'محمد ابراهيم'!AC11+'مصطفي عبدالفتاح'!AC11+'رامي حواس'!AC11+'محمد نبيه'!AC11+'تامر غالي'!AC11+اسلام!AC11+زهران!AC11+'مندوب 2'!AC11+'محمد التيه'!AC11+الشركة!AC11)</f>
        <v>0</v>
      </c>
      <c r="AC11" s="3">
        <f>SUM('احمد شوقي'!AD11+'محمد ابراهيم'!AD11+'مصطفي عبدالفتاح'!AD11+'رامي حواس'!AD11+'محمد نبيه'!AD11+'تامر غالي'!AD11+اسلام!AD11+زهران!AD11+'مندوب 2'!AD11+'محمد التيه'!AD11+الشركة!AD11)</f>
        <v>0</v>
      </c>
      <c r="AD11" s="3">
        <f>SUM('احمد شوقي'!AE11+'محمد ابراهيم'!AE11+'مصطفي عبدالفتاح'!AE11+'رامي حواس'!AE11+'محمد نبيه'!AE11+'تامر غالي'!AE11+اسلام!AE11+زهران!AE11+'مندوب 2'!AE11+'محمد التيه'!AE11+الشركة!AE11)</f>
        <v>0</v>
      </c>
      <c r="AE11" s="3">
        <f>SUM('احمد شوقي'!AF11+'محمد ابراهيم'!AF11+'مصطفي عبدالفتاح'!AF11+'رامي حواس'!AF11+'محمد نبيه'!AF11+'تامر غالي'!AF11+اسلام!AF11+زهران!AF11+'مندوب 2'!AF11+'محمد التيه'!AF11+الشركة!AF11)</f>
        <v>0</v>
      </c>
      <c r="AF11" s="3">
        <f>SUM('احمد شوقي'!AG11+'محمد ابراهيم'!AG11+'مصطفي عبدالفتاح'!AG11+'رامي حواس'!AG11+'محمد نبيه'!AG11+'تامر غالي'!AG11+اسلام!AG11+زهران!AG11+'مندوب 2'!AG11+'محمد التيه'!AG11+الشركة!AG11)</f>
        <v>0</v>
      </c>
      <c r="AG11" s="3">
        <f>SUM('احمد شوقي'!AH11+'محمد ابراهيم'!AH11+'مصطفي عبدالفتاح'!AH11+'رامي حواس'!AH11+'محمد نبيه'!AH11+'تامر غالي'!AH11+اسلام!AH11+زهران!AH11+'مندوب 2'!AH11+'محمد التيه'!AH11+الشركة!AH11)</f>
        <v>0</v>
      </c>
      <c r="AH11" s="3">
        <f>SUM('احمد شوقي'!AI11+'محمد ابراهيم'!AI11+'مصطفي عبدالفتاح'!AI11+'رامي حواس'!AI11+'محمد نبيه'!AI11+'تامر غالي'!AI11+اسلام!AI11+زهران!AI11+'مندوب 2'!AI11+'محمد التيه'!AI11+الشركة!AI11)</f>
        <v>0</v>
      </c>
      <c r="AI11" s="3">
        <f>SUM('احمد شوقي'!AJ11+'محمد ابراهيم'!AJ11+'مصطفي عبدالفتاح'!AJ11+'رامي حواس'!AJ11+'محمد نبيه'!AJ11+'تامر غالي'!AJ11+اسلام!AJ11+زهران!AJ11+'مندوب 2'!AJ11+'محمد التيه'!AJ11+الشركة!AJ11)</f>
        <v>0</v>
      </c>
      <c r="AJ11" s="3">
        <f>SUM('احمد شوقي'!AK11+'محمد ابراهيم'!AK11+'مصطفي عبدالفتاح'!AK11+'رامي حواس'!AK11+'محمد نبيه'!AK11+'تامر غالي'!AK11+اسلام!AK11+زهران!AK11+'مندوب 2'!AK11+'محمد التيه'!AK11+الشركة!AK11)</f>
        <v>0</v>
      </c>
      <c r="AK11" s="3">
        <f>SUM('احمد شوقي'!AL11+'محمد ابراهيم'!AL11+'مصطفي عبدالفتاح'!AL11+'رامي حواس'!AL11+'محمد نبيه'!AL11+'تامر غالي'!AL11+اسلام!AL11+زهران!AL11+'مندوب 2'!AL11+'محمد التيه'!AL11+الشركة!AL11)</f>
        <v>0</v>
      </c>
      <c r="AL11" s="3">
        <f>SUM('احمد شوقي'!AM11+'محمد ابراهيم'!AM11+'مصطفي عبدالفتاح'!AM11+'رامي حواس'!AM11+'محمد نبيه'!AM11+'تامر غالي'!AM11+اسلام!AM11+زهران!AM11+'مندوب 2'!AM11+'محمد التيه'!AM11+الشركة!AM11)</f>
        <v>0</v>
      </c>
      <c r="AM11" s="3">
        <f>SUM('احمد شوقي'!AN11+'محمد ابراهيم'!AN11+'مصطفي عبدالفتاح'!AN11+'رامي حواس'!AN11+'محمد نبيه'!AN11+'تامر غالي'!AN11+اسلام!AN11+زهران!AN11+'مندوب 2'!AN11+'محمد التيه'!AN11+الشركة!AN11)</f>
        <v>0</v>
      </c>
      <c r="AN11" s="3">
        <f>SUM('احمد شوقي'!AO11+'محمد ابراهيم'!AO11+'مصطفي عبدالفتاح'!AO11+'رامي حواس'!AO11+'محمد نبيه'!AO11+'تامر غالي'!AO11+اسلام!AO11+زهران!AO11+'مندوب 2'!AO11+'محمد التيه'!AO11+الشركة!AO11)</f>
        <v>0</v>
      </c>
      <c r="AO11" s="3">
        <f>SUM('احمد شوقي'!AP11+'محمد ابراهيم'!AP11+'مصطفي عبدالفتاح'!AP11+'رامي حواس'!AP11+'محمد نبيه'!AP11+'تامر غالي'!AP11+اسلام!AP11+زهران!AP11+'مندوب 2'!AP11+'محمد التيه'!AP11+الشركة!AP11)</f>
        <v>0</v>
      </c>
      <c r="AP11" s="3">
        <f>SUM('احمد شوقي'!AQ11+'محمد ابراهيم'!AQ11+'مصطفي عبدالفتاح'!AQ11+'رامي حواس'!AQ11+'محمد نبيه'!AQ11+'تامر غالي'!AQ11+اسلام!AQ11+زهران!AQ11+'مندوب 2'!AQ11+'محمد التيه'!AQ11+الشركة!AQ11)</f>
        <v>0</v>
      </c>
      <c r="AQ11" s="3">
        <f>SUM('احمد شوقي'!AR11+'محمد ابراهيم'!AR11+'مصطفي عبدالفتاح'!AR11+'رامي حواس'!AR11+'محمد نبيه'!AR11+'تامر غالي'!AR11+اسلام!AR11+زهران!AR11+'مندوب 2'!AR11+'محمد التيه'!AR11+الشركة!AR11)</f>
        <v>0</v>
      </c>
      <c r="AR11" s="3">
        <f>SUM('احمد شوقي'!AS11+'محمد ابراهيم'!AS11+'مصطفي عبدالفتاح'!AS11+'رامي حواس'!AS11+'محمد نبيه'!AS11+'تامر غالي'!AS11+اسلام!AS11+زهران!AS11+'مندوب 2'!AS11+'محمد التيه'!AS11+الشركة!AS11)</f>
        <v>0</v>
      </c>
      <c r="AS11" s="3">
        <f>SUM('احمد شوقي'!AT11+'محمد ابراهيم'!AT11+'مصطفي عبدالفتاح'!AT11+'رامي حواس'!AT11+'محمد نبيه'!AT11+'تامر غالي'!AT11+اسلام!AT11+زهران!AT11+'مندوب 2'!AT11+'محمد التيه'!AT11+الشركة!AT11)</f>
        <v>0</v>
      </c>
      <c r="AT11" s="3">
        <f>SUM('احمد شوقي'!AU11+'محمد ابراهيم'!AU11+'مصطفي عبدالفتاح'!AU11+'رامي حواس'!AU11+'محمد نبيه'!AU11+'تامر غالي'!AU11+اسلام!AU11+زهران!AU11+'مندوب 2'!AU11+'محمد التيه'!AU11+الشركة!AU11)</f>
        <v>0</v>
      </c>
      <c r="AU11" s="3">
        <f>SUM('احمد شوقي'!AV11+'محمد ابراهيم'!AV11+'مصطفي عبدالفتاح'!AV11+'رامي حواس'!AV11+'محمد نبيه'!AV11+'تامر غالي'!AV11+اسلام!AV11+زهران!AV11+'مندوب 2'!AV11+'محمد التيه'!AV11+الشركة!AV11)</f>
        <v>0</v>
      </c>
      <c r="AV11" s="3">
        <f>SUM('احمد شوقي'!AW11+'محمد ابراهيم'!AW11+'مصطفي عبدالفتاح'!AW11+'رامي حواس'!AW11+'محمد نبيه'!AW11+'تامر غالي'!AW11+اسلام!AW11+زهران!AW11+'مندوب 2'!AW11+'محمد التيه'!AW11+الشركة!AW11)</f>
        <v>0</v>
      </c>
      <c r="AW11" s="3">
        <f>SUM('احمد شوقي'!AX11+'محمد ابراهيم'!AX11+'مصطفي عبدالفتاح'!AX11+'رامي حواس'!AX11+'محمد نبيه'!AX11+'تامر غالي'!AX11+اسلام!AX11+زهران!AX11+'مندوب 2'!AX11+'محمد التيه'!AX11+الشركة!AX11)</f>
        <v>0</v>
      </c>
      <c r="AX11" s="3">
        <f>SUM('احمد شوقي'!AY11+'محمد ابراهيم'!AY11+'مصطفي عبدالفتاح'!AY11+'رامي حواس'!AY11+'محمد نبيه'!AY11+'تامر غالي'!AY11+اسلام!AY11+زهران!AY11+'مندوب 2'!AY11+'محمد التيه'!AY11+الشركة!AY11)</f>
        <v>0</v>
      </c>
      <c r="AY11" s="3">
        <f>SUM('احمد شوقي'!AZ11+'محمد ابراهيم'!AZ11+'مصطفي عبدالفتاح'!AZ11+'رامي حواس'!AZ11+'محمد نبيه'!AZ11+'تامر غالي'!AZ11+اسلام!AZ11+زهران!AZ11+'مندوب 2'!AZ11+'محمد التيه'!AZ11+الشركة!AZ11)</f>
        <v>0</v>
      </c>
      <c r="AZ11" s="3">
        <f>SUM('احمد شوقي'!BA11+'محمد ابراهيم'!BA11+'مصطفي عبدالفتاح'!BA11+'رامي حواس'!BA11+'محمد نبيه'!BA11+'تامر غالي'!BA11+اسلام!BA11+زهران!BA11+'مندوب 2'!BA11+'محمد التيه'!BA11+الشركة!BA11)</f>
        <v>0</v>
      </c>
      <c r="BA11" s="3">
        <f>SUM('احمد شوقي'!BB11+'محمد ابراهيم'!BB11+'مصطفي عبدالفتاح'!BB11+'رامي حواس'!BB11+'محمد نبيه'!BB11+'تامر غالي'!BB11+اسلام!BB11+زهران!BB11+'مندوب 2'!BB11+'محمد التيه'!BB11+الشركة!BB11)</f>
        <v>0</v>
      </c>
      <c r="BB11" s="3">
        <f>SUM('احمد شوقي'!BC11+'محمد ابراهيم'!BC11+'مصطفي عبدالفتاح'!BC11+'رامي حواس'!BC11+'محمد نبيه'!BC11+'تامر غالي'!BC11+اسلام!BC11+زهران!BC11+'مندوب 2'!BC11+'محمد التيه'!BC11+الشركة!BC11)</f>
        <v>0</v>
      </c>
      <c r="BC11" s="3">
        <f>SUM('احمد شوقي'!BD11+'محمد ابراهيم'!BD11+'مصطفي عبدالفتاح'!BD11+'رامي حواس'!BD11+'محمد نبيه'!BD11+'تامر غالي'!BD11+اسلام!BD11+زهران!BD11+'مندوب 2'!BD11+'محمد التيه'!BD11+الشركة!BD11)</f>
        <v>0</v>
      </c>
      <c r="BD11" s="3">
        <f>SUM('احمد شوقي'!BE11+'محمد ابراهيم'!BE11+'مصطفي عبدالفتاح'!BE11+'رامي حواس'!BE11+'محمد نبيه'!BE11+'تامر غالي'!BE11+اسلام!BE11+زهران!BE11+'مندوب 2'!BE11+'محمد التيه'!BE11+الشركة!BE11)</f>
        <v>0</v>
      </c>
      <c r="BE11" s="3">
        <f>SUM('احمد شوقي'!BF11+'محمد ابراهيم'!BF11+'مصطفي عبدالفتاح'!BF11+'رامي حواس'!BF11+'محمد نبيه'!BF11+'تامر غالي'!BF11+اسلام!BF11+زهران!BF11+'مندوب 2'!BF11+'محمد التيه'!BF11+الشركة!BF11)</f>
        <v>0</v>
      </c>
      <c r="BF11" s="3">
        <f>SUM('احمد شوقي'!BG11+'محمد ابراهيم'!BG11+'مصطفي عبدالفتاح'!BG11+'رامي حواس'!BG11+'محمد نبيه'!BG11+'تامر غالي'!BG11+اسلام!BG11+زهران!BG11+'مندوب 2'!BG11+'محمد التيه'!BG11+الشركة!BG11)</f>
        <v>0</v>
      </c>
      <c r="BG11" s="3">
        <f>SUM('احمد شوقي'!BH11+'محمد ابراهيم'!BH11+'مصطفي عبدالفتاح'!BH11+'رامي حواس'!BH11+'محمد نبيه'!BH11+'تامر غالي'!BH11+اسلام!BH11+زهران!BH11+'مندوب 2'!BH11+'محمد التيه'!BH11+الشركة!BH11)</f>
        <v>0</v>
      </c>
      <c r="BH11" s="3">
        <f>SUM('احمد شوقي'!BI11+'محمد ابراهيم'!BI11+'مصطفي عبدالفتاح'!BI11+'رامي حواس'!BI11+'محمد نبيه'!BI11+'تامر غالي'!BI11+اسلام!BI11+زهران!BI11+'مندوب 2'!BI11+'محمد التيه'!BI11+الشركة!BI11)</f>
        <v>0</v>
      </c>
      <c r="BI11" s="3">
        <f>SUM('احمد شوقي'!BJ11+'محمد ابراهيم'!BJ11+'مصطفي عبدالفتاح'!BJ11+'رامي حواس'!BJ11+'محمد نبيه'!BJ11+'تامر غالي'!BJ11+اسلام!BJ11+زهران!BJ11+'مندوب 2'!BJ11+'محمد التيه'!BJ11+الشركة!BJ11)</f>
        <v>0</v>
      </c>
      <c r="BJ11" s="3">
        <f>SUM('احمد شوقي'!BK11+'محمد ابراهيم'!BK11+'مصطفي عبدالفتاح'!BK11+'رامي حواس'!BK11+'محمد نبيه'!BK11+'تامر غالي'!BK11+اسلام!BK11+زهران!BK11+'مندوب 2'!BK11+'محمد التيه'!BK11+الشركة!BK11)</f>
        <v>0</v>
      </c>
      <c r="BK11" s="3">
        <f>SUM('احمد شوقي'!BL11+'محمد ابراهيم'!BL11+'مصطفي عبدالفتاح'!BL11+'رامي حواس'!BL11+'محمد نبيه'!BL11+'تامر غالي'!BL11+اسلام!BL11+زهران!BL11+'مندوب 2'!BL11+'محمد التيه'!BL11+الشركة!BL11)</f>
        <v>0</v>
      </c>
      <c r="BL11" s="3">
        <f>SUM('احمد شوقي'!BM11+'محمد ابراهيم'!BM11+'مصطفي عبدالفتاح'!BM11+'رامي حواس'!BM11+'محمد نبيه'!BM11+'تامر غالي'!BM11+اسلام!BM11+زهران!BM11+'مندوب 2'!BM11+'محمد التيه'!BM11+الشركة!BM11)</f>
        <v>0</v>
      </c>
      <c r="BM11" s="3">
        <f>SUM('احمد شوقي'!BN11+'محمد ابراهيم'!BN11+'مصطفي عبدالفتاح'!BN11+'رامي حواس'!BN11+'محمد نبيه'!BN11+'تامر غالي'!BN11+اسلام!BN11+زهران!BN11+'مندوب 2'!BN11+'محمد التيه'!BN11+الشركة!BN11)</f>
        <v>0</v>
      </c>
      <c r="BN11" s="3">
        <f>SUM('احمد شوقي'!BO11+'محمد ابراهيم'!BO11+'مصطفي عبدالفتاح'!BO11+'رامي حواس'!BO11+'محمد نبيه'!BO11+'تامر غالي'!BO11+اسلام!BO11+زهران!BO11+'مندوب 2'!BO11+'محمد التيه'!BO11+الشركة!BO11)</f>
        <v>0</v>
      </c>
      <c r="BO11" s="3"/>
      <c r="BP11" s="3"/>
      <c r="BQ11" s="8"/>
    </row>
    <row r="12" spans="1:69" ht="15.75" thickBot="1" x14ac:dyDescent="0.3">
      <c r="A12" s="1">
        <v>43351</v>
      </c>
      <c r="B12" s="3">
        <f>SUM('احمد شوقي'!C12+'محمد ابراهيم'!C12+'مصطفي عبدالفتاح'!C12+'رامي حواس'!C12+'محمد نبيه'!C12+'تامر غالي'!C12+اسلام!C12+زهران!C12+'مندوب 2'!C12+'محمد التيه'!C12+الشركة!C12)</f>
        <v>0</v>
      </c>
      <c r="C12" s="3">
        <f>SUM('احمد شوقي'!D12+'محمد ابراهيم'!D12+'مصطفي عبدالفتاح'!D12+'رامي حواس'!D12+'محمد نبيه'!D12+'تامر غالي'!D12+اسلام!D12+زهران!D12+'مندوب 2'!D12+'محمد التيه'!D12+الشركة!D12)</f>
        <v>0</v>
      </c>
      <c r="D12" s="3">
        <f>SUM('احمد شوقي'!E12+'محمد ابراهيم'!E12+'مصطفي عبدالفتاح'!E12+'رامي حواس'!E12+'محمد نبيه'!E12+'تامر غالي'!E12+اسلام!E12+زهران!E12+'مندوب 2'!E12+'محمد التيه'!E12+الشركة!E12)</f>
        <v>0</v>
      </c>
      <c r="E12" s="3">
        <f>SUM('احمد شوقي'!F12+'محمد ابراهيم'!F12+'مصطفي عبدالفتاح'!F12+'رامي حواس'!F12+'محمد نبيه'!F12+'تامر غالي'!F12+اسلام!F12+زهران!F12+'مندوب 2'!F12+'محمد التيه'!F12+الشركة!F12)</f>
        <v>0</v>
      </c>
      <c r="F12" s="3">
        <f>SUM('احمد شوقي'!G12+'محمد ابراهيم'!G12+'مصطفي عبدالفتاح'!G12+'رامي حواس'!G12+'محمد نبيه'!G12+'تامر غالي'!G12+اسلام!G12+زهران!G12+'مندوب 2'!G12+'محمد التيه'!G12+الشركة!G12)</f>
        <v>0</v>
      </c>
      <c r="G12" s="3">
        <f>SUM('احمد شوقي'!H12+'محمد ابراهيم'!H12+'مصطفي عبدالفتاح'!H12+'رامي حواس'!H12+'محمد نبيه'!H12+'تامر غالي'!H12+اسلام!H12+زهران!H12+'مندوب 2'!H12+'محمد التيه'!H12+الشركة!H12)</f>
        <v>0</v>
      </c>
      <c r="H12" s="3">
        <f>SUM('احمد شوقي'!I12+'محمد ابراهيم'!I12+'مصطفي عبدالفتاح'!I12+'رامي حواس'!I12+'محمد نبيه'!I12+'تامر غالي'!I12+اسلام!I12+زهران!I12+'مندوب 2'!I12+'محمد التيه'!I12+الشركة!I12)</f>
        <v>0</v>
      </c>
      <c r="I12" s="3">
        <f>SUM('احمد شوقي'!J12+'محمد ابراهيم'!J12+'مصطفي عبدالفتاح'!J12+'رامي حواس'!J12+'محمد نبيه'!J12+'تامر غالي'!J12+اسلام!J12+زهران!J12+'مندوب 2'!J12+'محمد التيه'!J12+الشركة!J12)</f>
        <v>0</v>
      </c>
      <c r="J12" s="3">
        <f>SUM('احمد شوقي'!K12+'محمد ابراهيم'!K12+'مصطفي عبدالفتاح'!K12+'رامي حواس'!K12+'محمد نبيه'!K12+'تامر غالي'!K12+اسلام!K12+زهران!K12+'مندوب 2'!K12+'محمد التيه'!K12+الشركة!K12)</f>
        <v>0</v>
      </c>
      <c r="K12" s="3">
        <f>SUM('احمد شوقي'!L12+'محمد ابراهيم'!L12+'مصطفي عبدالفتاح'!L12+'رامي حواس'!L12+'محمد نبيه'!L12+'تامر غالي'!L12+اسلام!L12+زهران!L12+'مندوب 2'!L12+'محمد التيه'!L12+الشركة!L12)</f>
        <v>0</v>
      </c>
      <c r="L12" s="3">
        <f>SUM('احمد شوقي'!M12+'محمد ابراهيم'!M12+'مصطفي عبدالفتاح'!M12+'رامي حواس'!M12+'محمد نبيه'!M12+'تامر غالي'!M12+اسلام!M12+زهران!M12+'مندوب 2'!M12+'محمد التيه'!M12+الشركة!M12)</f>
        <v>0</v>
      </c>
      <c r="M12" s="3">
        <f>SUM('احمد شوقي'!N12+'محمد ابراهيم'!N12+'مصطفي عبدالفتاح'!N12+'رامي حواس'!N12+'محمد نبيه'!N12+'تامر غالي'!N12+اسلام!N12+زهران!N12+'مندوب 2'!N12+'محمد التيه'!N12+الشركة!N12)</f>
        <v>0</v>
      </c>
      <c r="N12" s="3">
        <f>SUM('احمد شوقي'!O12+'محمد ابراهيم'!O12+'مصطفي عبدالفتاح'!O12+'رامي حواس'!O12+'محمد نبيه'!O12+'تامر غالي'!O12+اسلام!O12+زهران!O12+'مندوب 2'!O12+'محمد التيه'!O12+الشركة!O12)</f>
        <v>0</v>
      </c>
      <c r="O12" s="3">
        <f>SUM('احمد شوقي'!P12+'محمد ابراهيم'!P12+'مصطفي عبدالفتاح'!P12+'رامي حواس'!P12+'محمد نبيه'!P12+'تامر غالي'!P12+اسلام!P12+زهران!P12+'مندوب 2'!P12+'محمد التيه'!P12+الشركة!P12)</f>
        <v>0</v>
      </c>
      <c r="P12" s="3">
        <f>SUM('احمد شوقي'!Q12+'محمد ابراهيم'!Q12+'مصطفي عبدالفتاح'!Q12+'رامي حواس'!Q12+'محمد نبيه'!Q12+'تامر غالي'!Q12+اسلام!Q12+زهران!Q12+'مندوب 2'!Q12+'محمد التيه'!Q12+الشركة!Q12)</f>
        <v>0</v>
      </c>
      <c r="Q12" s="3">
        <f>SUM('احمد شوقي'!R12+'محمد ابراهيم'!R12+'مصطفي عبدالفتاح'!R12+'رامي حواس'!R12+'محمد نبيه'!R12+'تامر غالي'!R12+اسلام!R12+زهران!R12+'مندوب 2'!R12+'محمد التيه'!R12+الشركة!R12)</f>
        <v>0</v>
      </c>
      <c r="R12" s="3">
        <f>SUM('احمد شوقي'!S12+'محمد ابراهيم'!S12+'مصطفي عبدالفتاح'!S12+'رامي حواس'!S12+'محمد نبيه'!S12+'تامر غالي'!S12+اسلام!S12+زهران!S12+'مندوب 2'!S12+'محمد التيه'!S12+الشركة!S12)</f>
        <v>0</v>
      </c>
      <c r="S12" s="3">
        <f>SUM('احمد شوقي'!T12+'محمد ابراهيم'!T12+'مصطفي عبدالفتاح'!T12+'رامي حواس'!T12+'محمد نبيه'!T12+'تامر غالي'!T12+اسلام!T12+زهران!T12+'مندوب 2'!T12+'محمد التيه'!T12+الشركة!T12)</f>
        <v>0</v>
      </c>
      <c r="T12" s="3">
        <f>SUM('احمد شوقي'!U12+'محمد ابراهيم'!U12+'مصطفي عبدالفتاح'!U12+'رامي حواس'!U12+'محمد نبيه'!U12+'تامر غالي'!U12+اسلام!U12+زهران!U12+'مندوب 2'!U12+'محمد التيه'!U12+الشركة!U12)</f>
        <v>0</v>
      </c>
      <c r="U12" s="3">
        <f>SUM('احمد شوقي'!V12+'محمد ابراهيم'!V12+'مصطفي عبدالفتاح'!V12+'رامي حواس'!V12+'محمد نبيه'!V12+'تامر غالي'!V12+اسلام!V12+زهران!V12+'مندوب 2'!V12+'محمد التيه'!V12+الشركة!V12)</f>
        <v>0</v>
      </c>
      <c r="V12" s="3">
        <f>SUM('احمد شوقي'!W12+'محمد ابراهيم'!W12+'مصطفي عبدالفتاح'!W12+'رامي حواس'!W12+'محمد نبيه'!W12+'تامر غالي'!W12+اسلام!W12+زهران!W12+'مندوب 2'!W12+'محمد التيه'!W12+الشركة!W12)</f>
        <v>0</v>
      </c>
      <c r="W12" s="3">
        <f>SUM('احمد شوقي'!X12+'محمد ابراهيم'!X12+'مصطفي عبدالفتاح'!X12+'رامي حواس'!X12+'محمد نبيه'!X12+'تامر غالي'!X12+اسلام!X12+زهران!X12+'مندوب 2'!X12+'محمد التيه'!X12+الشركة!X12)</f>
        <v>0</v>
      </c>
      <c r="X12" s="3">
        <f>SUM('احمد شوقي'!Y12+'محمد ابراهيم'!Y12+'مصطفي عبدالفتاح'!Y12+'رامي حواس'!Y12+'محمد نبيه'!Y12+'تامر غالي'!Y12+اسلام!Y12+زهران!Y12+'مندوب 2'!Y12+'محمد التيه'!Y12+الشركة!Y12)</f>
        <v>0</v>
      </c>
      <c r="Y12" s="3">
        <f>SUM('احمد شوقي'!Z12+'محمد ابراهيم'!Z12+'مصطفي عبدالفتاح'!Z12+'رامي حواس'!Z12+'محمد نبيه'!Z12+'تامر غالي'!Z12+اسلام!Z12+زهران!Z12+'مندوب 2'!Z12+'محمد التيه'!Z12+الشركة!Z12)</f>
        <v>0</v>
      </c>
      <c r="Z12" s="3">
        <f>SUM('احمد شوقي'!AA12+'محمد ابراهيم'!AA12+'مصطفي عبدالفتاح'!AA12+'رامي حواس'!AA12+'محمد نبيه'!AA12+'تامر غالي'!AA12+اسلام!AA12+زهران!AA12+'مندوب 2'!AA12+'محمد التيه'!AA12+الشركة!AA12)</f>
        <v>0</v>
      </c>
      <c r="AA12" s="3">
        <f>SUM('احمد شوقي'!AB12+'محمد ابراهيم'!AB12+'مصطفي عبدالفتاح'!AB12+'رامي حواس'!AB12+'محمد نبيه'!AB12+'تامر غالي'!AB12+اسلام!AB12+زهران!AB12+'مندوب 2'!AB12+'محمد التيه'!AB12+الشركة!AB12)</f>
        <v>0</v>
      </c>
      <c r="AB12" s="3">
        <f>SUM('احمد شوقي'!AC12+'محمد ابراهيم'!AC12+'مصطفي عبدالفتاح'!AC12+'رامي حواس'!AC12+'محمد نبيه'!AC12+'تامر غالي'!AC12+اسلام!AC12+زهران!AC12+'مندوب 2'!AC12+'محمد التيه'!AC12+الشركة!AC12)</f>
        <v>0</v>
      </c>
      <c r="AC12" s="3">
        <f>SUM('احمد شوقي'!AD12+'محمد ابراهيم'!AD12+'مصطفي عبدالفتاح'!AD12+'رامي حواس'!AD12+'محمد نبيه'!AD12+'تامر غالي'!AD12+اسلام!AD12+زهران!AD12+'مندوب 2'!AD12+'محمد التيه'!AD12+الشركة!AD12)</f>
        <v>0</v>
      </c>
      <c r="AD12" s="3">
        <f>SUM('احمد شوقي'!AE12+'محمد ابراهيم'!AE12+'مصطفي عبدالفتاح'!AE12+'رامي حواس'!AE12+'محمد نبيه'!AE12+'تامر غالي'!AE12+اسلام!AE12+زهران!AE12+'مندوب 2'!AE12+'محمد التيه'!AE12+الشركة!AE12)</f>
        <v>0</v>
      </c>
      <c r="AE12" s="3">
        <f>SUM('احمد شوقي'!AF12+'محمد ابراهيم'!AF12+'مصطفي عبدالفتاح'!AF12+'رامي حواس'!AF12+'محمد نبيه'!AF12+'تامر غالي'!AF12+اسلام!AF12+زهران!AF12+'مندوب 2'!AF12+'محمد التيه'!AF12+الشركة!AF12)</f>
        <v>0</v>
      </c>
      <c r="AF12" s="3">
        <f>SUM('احمد شوقي'!AG12+'محمد ابراهيم'!AG12+'مصطفي عبدالفتاح'!AG12+'رامي حواس'!AG12+'محمد نبيه'!AG12+'تامر غالي'!AG12+اسلام!AG12+زهران!AG12+'مندوب 2'!AG12+'محمد التيه'!AG12+الشركة!AG12)</f>
        <v>0</v>
      </c>
      <c r="AG12" s="3">
        <f>SUM('احمد شوقي'!AH12+'محمد ابراهيم'!AH12+'مصطفي عبدالفتاح'!AH12+'رامي حواس'!AH12+'محمد نبيه'!AH12+'تامر غالي'!AH12+اسلام!AH12+زهران!AH12+'مندوب 2'!AH12+'محمد التيه'!AH12+الشركة!AH12)</f>
        <v>0</v>
      </c>
      <c r="AH12" s="3">
        <f>SUM('احمد شوقي'!AI12+'محمد ابراهيم'!AI12+'مصطفي عبدالفتاح'!AI12+'رامي حواس'!AI12+'محمد نبيه'!AI12+'تامر غالي'!AI12+اسلام!AI12+زهران!AI12+'مندوب 2'!AI12+'محمد التيه'!AI12+الشركة!AI12)</f>
        <v>0</v>
      </c>
      <c r="AI12" s="3">
        <f>SUM('احمد شوقي'!AJ12+'محمد ابراهيم'!AJ12+'مصطفي عبدالفتاح'!AJ12+'رامي حواس'!AJ12+'محمد نبيه'!AJ12+'تامر غالي'!AJ12+اسلام!AJ12+زهران!AJ12+'مندوب 2'!AJ12+'محمد التيه'!AJ12+الشركة!AJ12)</f>
        <v>0</v>
      </c>
      <c r="AJ12" s="3">
        <f>SUM('احمد شوقي'!AK12+'محمد ابراهيم'!AK12+'مصطفي عبدالفتاح'!AK12+'رامي حواس'!AK12+'محمد نبيه'!AK12+'تامر غالي'!AK12+اسلام!AK12+زهران!AK12+'مندوب 2'!AK12+'محمد التيه'!AK12+الشركة!AK12)</f>
        <v>0</v>
      </c>
      <c r="AK12" s="3">
        <f>SUM('احمد شوقي'!AL12+'محمد ابراهيم'!AL12+'مصطفي عبدالفتاح'!AL12+'رامي حواس'!AL12+'محمد نبيه'!AL12+'تامر غالي'!AL12+اسلام!AL12+زهران!AL12+'مندوب 2'!AL12+'محمد التيه'!AL12+الشركة!AL12)</f>
        <v>0</v>
      </c>
      <c r="AL12" s="3">
        <f>SUM('احمد شوقي'!AM12+'محمد ابراهيم'!AM12+'مصطفي عبدالفتاح'!AM12+'رامي حواس'!AM12+'محمد نبيه'!AM12+'تامر غالي'!AM12+اسلام!AM12+زهران!AM12+'مندوب 2'!AM12+'محمد التيه'!AM12+الشركة!AM12)</f>
        <v>0</v>
      </c>
      <c r="AM12" s="3">
        <f>SUM('احمد شوقي'!AN12+'محمد ابراهيم'!AN12+'مصطفي عبدالفتاح'!AN12+'رامي حواس'!AN12+'محمد نبيه'!AN12+'تامر غالي'!AN12+اسلام!AN12+زهران!AN12+'مندوب 2'!AN12+'محمد التيه'!AN12+الشركة!AN12)</f>
        <v>0</v>
      </c>
      <c r="AN12" s="3">
        <f>SUM('احمد شوقي'!AO12+'محمد ابراهيم'!AO12+'مصطفي عبدالفتاح'!AO12+'رامي حواس'!AO12+'محمد نبيه'!AO12+'تامر غالي'!AO12+اسلام!AO12+زهران!AO12+'مندوب 2'!AO12+'محمد التيه'!AO12+الشركة!AO12)</f>
        <v>0</v>
      </c>
      <c r="AO12" s="3">
        <f>SUM('احمد شوقي'!AP12+'محمد ابراهيم'!AP12+'مصطفي عبدالفتاح'!AP12+'رامي حواس'!AP12+'محمد نبيه'!AP12+'تامر غالي'!AP12+اسلام!AP12+زهران!AP12+'مندوب 2'!AP12+'محمد التيه'!AP12+الشركة!AP12)</f>
        <v>0</v>
      </c>
      <c r="AP12" s="3">
        <f>SUM('احمد شوقي'!AQ12+'محمد ابراهيم'!AQ12+'مصطفي عبدالفتاح'!AQ12+'رامي حواس'!AQ12+'محمد نبيه'!AQ12+'تامر غالي'!AQ12+اسلام!AQ12+زهران!AQ12+'مندوب 2'!AQ12+'محمد التيه'!AQ12+الشركة!AQ12)</f>
        <v>0</v>
      </c>
      <c r="AQ12" s="3">
        <f>SUM('احمد شوقي'!AR12+'محمد ابراهيم'!AR12+'مصطفي عبدالفتاح'!AR12+'رامي حواس'!AR12+'محمد نبيه'!AR12+'تامر غالي'!AR12+اسلام!AR12+زهران!AR12+'مندوب 2'!AR12+'محمد التيه'!AR12+الشركة!AR12)</f>
        <v>0</v>
      </c>
      <c r="AR12" s="3">
        <f>SUM('احمد شوقي'!AS12+'محمد ابراهيم'!AS12+'مصطفي عبدالفتاح'!AS12+'رامي حواس'!AS12+'محمد نبيه'!AS12+'تامر غالي'!AS12+اسلام!AS12+زهران!AS12+'مندوب 2'!AS12+'محمد التيه'!AS12+الشركة!AS12)</f>
        <v>0</v>
      </c>
      <c r="AS12" s="3">
        <f>SUM('احمد شوقي'!AT12+'محمد ابراهيم'!AT12+'مصطفي عبدالفتاح'!AT12+'رامي حواس'!AT12+'محمد نبيه'!AT12+'تامر غالي'!AT12+اسلام!AT12+زهران!AT12+'مندوب 2'!AT12+'محمد التيه'!AT12+الشركة!AT12)</f>
        <v>0</v>
      </c>
      <c r="AT12" s="3">
        <f>SUM('احمد شوقي'!AU12+'محمد ابراهيم'!AU12+'مصطفي عبدالفتاح'!AU12+'رامي حواس'!AU12+'محمد نبيه'!AU12+'تامر غالي'!AU12+اسلام!AU12+زهران!AU12+'مندوب 2'!AU12+'محمد التيه'!AU12+الشركة!AU12)</f>
        <v>0</v>
      </c>
      <c r="AU12" s="3">
        <f>SUM('احمد شوقي'!AV12+'محمد ابراهيم'!AV12+'مصطفي عبدالفتاح'!AV12+'رامي حواس'!AV12+'محمد نبيه'!AV12+'تامر غالي'!AV12+اسلام!AV12+زهران!AV12+'مندوب 2'!AV12+'محمد التيه'!AV12+الشركة!AV12)</f>
        <v>0</v>
      </c>
      <c r="AV12" s="3">
        <f>SUM('احمد شوقي'!AW12+'محمد ابراهيم'!AW12+'مصطفي عبدالفتاح'!AW12+'رامي حواس'!AW12+'محمد نبيه'!AW12+'تامر غالي'!AW12+اسلام!AW12+زهران!AW12+'مندوب 2'!AW12+'محمد التيه'!AW12+الشركة!AW12)</f>
        <v>0</v>
      </c>
      <c r="AW12" s="3">
        <f>SUM('احمد شوقي'!AX12+'محمد ابراهيم'!AX12+'مصطفي عبدالفتاح'!AX12+'رامي حواس'!AX12+'محمد نبيه'!AX12+'تامر غالي'!AX12+اسلام!AX12+زهران!AX12+'مندوب 2'!AX12+'محمد التيه'!AX12+الشركة!AX12)</f>
        <v>0</v>
      </c>
      <c r="AX12" s="3">
        <f>SUM('احمد شوقي'!AY12+'محمد ابراهيم'!AY12+'مصطفي عبدالفتاح'!AY12+'رامي حواس'!AY12+'محمد نبيه'!AY12+'تامر غالي'!AY12+اسلام!AY12+زهران!AY12+'مندوب 2'!AY12+'محمد التيه'!AY12+الشركة!AY12)</f>
        <v>0</v>
      </c>
      <c r="AY12" s="3">
        <f>SUM('احمد شوقي'!AZ12+'محمد ابراهيم'!AZ12+'مصطفي عبدالفتاح'!AZ12+'رامي حواس'!AZ12+'محمد نبيه'!AZ12+'تامر غالي'!AZ12+اسلام!AZ12+زهران!AZ12+'مندوب 2'!AZ12+'محمد التيه'!AZ12+الشركة!AZ12)</f>
        <v>0</v>
      </c>
      <c r="AZ12" s="3">
        <f>SUM('احمد شوقي'!BA12+'محمد ابراهيم'!BA12+'مصطفي عبدالفتاح'!BA12+'رامي حواس'!BA12+'محمد نبيه'!BA12+'تامر غالي'!BA12+اسلام!BA12+زهران!BA12+'مندوب 2'!BA12+'محمد التيه'!BA12+الشركة!BA12)</f>
        <v>0</v>
      </c>
      <c r="BA12" s="3">
        <f>SUM('احمد شوقي'!BB12+'محمد ابراهيم'!BB12+'مصطفي عبدالفتاح'!BB12+'رامي حواس'!BB12+'محمد نبيه'!BB12+'تامر غالي'!BB12+اسلام!BB12+زهران!BB12+'مندوب 2'!BB12+'محمد التيه'!BB12+الشركة!BB12)</f>
        <v>0</v>
      </c>
      <c r="BB12" s="3">
        <f>SUM('احمد شوقي'!BC12+'محمد ابراهيم'!BC12+'مصطفي عبدالفتاح'!BC12+'رامي حواس'!BC12+'محمد نبيه'!BC12+'تامر غالي'!BC12+اسلام!BC12+زهران!BC12+'مندوب 2'!BC12+'محمد التيه'!BC12+الشركة!BC12)</f>
        <v>0</v>
      </c>
      <c r="BC12" s="3">
        <f>SUM('احمد شوقي'!BD12+'محمد ابراهيم'!BD12+'مصطفي عبدالفتاح'!BD12+'رامي حواس'!BD12+'محمد نبيه'!BD12+'تامر غالي'!BD12+اسلام!BD12+زهران!BD12+'مندوب 2'!BD12+'محمد التيه'!BD12+الشركة!BD12)</f>
        <v>0</v>
      </c>
      <c r="BD12" s="3">
        <f>SUM('احمد شوقي'!BE12+'محمد ابراهيم'!BE12+'مصطفي عبدالفتاح'!BE12+'رامي حواس'!BE12+'محمد نبيه'!BE12+'تامر غالي'!BE12+اسلام!BE12+زهران!BE12+'مندوب 2'!BE12+'محمد التيه'!BE12+الشركة!BE12)</f>
        <v>0</v>
      </c>
      <c r="BE12" s="3">
        <f>SUM('احمد شوقي'!BF12+'محمد ابراهيم'!BF12+'مصطفي عبدالفتاح'!BF12+'رامي حواس'!BF12+'محمد نبيه'!BF12+'تامر غالي'!BF12+اسلام!BF12+زهران!BF12+'مندوب 2'!BF12+'محمد التيه'!BF12+الشركة!BF12)</f>
        <v>0</v>
      </c>
      <c r="BF12" s="3">
        <f>SUM('احمد شوقي'!BG12+'محمد ابراهيم'!BG12+'مصطفي عبدالفتاح'!BG12+'رامي حواس'!BG12+'محمد نبيه'!BG12+'تامر غالي'!BG12+اسلام!BG12+زهران!BG12+'مندوب 2'!BG12+'محمد التيه'!BG12+الشركة!BG12)</f>
        <v>0</v>
      </c>
      <c r="BG12" s="3">
        <f>SUM('احمد شوقي'!BH12+'محمد ابراهيم'!BH12+'مصطفي عبدالفتاح'!BH12+'رامي حواس'!BH12+'محمد نبيه'!BH12+'تامر غالي'!BH12+اسلام!BH12+زهران!BH12+'مندوب 2'!BH12+'محمد التيه'!BH12+الشركة!BH12)</f>
        <v>0</v>
      </c>
      <c r="BH12" s="3">
        <f>SUM('احمد شوقي'!BI12+'محمد ابراهيم'!BI12+'مصطفي عبدالفتاح'!BI12+'رامي حواس'!BI12+'محمد نبيه'!BI12+'تامر غالي'!BI12+اسلام!BI12+زهران!BI12+'مندوب 2'!BI12+'محمد التيه'!BI12+الشركة!BI12)</f>
        <v>0</v>
      </c>
      <c r="BI12" s="3">
        <f>SUM('احمد شوقي'!BJ12+'محمد ابراهيم'!BJ12+'مصطفي عبدالفتاح'!BJ12+'رامي حواس'!BJ12+'محمد نبيه'!BJ12+'تامر غالي'!BJ12+اسلام!BJ12+زهران!BJ12+'مندوب 2'!BJ12+'محمد التيه'!BJ12+الشركة!BJ12)</f>
        <v>0</v>
      </c>
      <c r="BJ12" s="3">
        <f>SUM('احمد شوقي'!BK12+'محمد ابراهيم'!BK12+'مصطفي عبدالفتاح'!BK12+'رامي حواس'!BK12+'محمد نبيه'!BK12+'تامر غالي'!BK12+اسلام!BK12+زهران!BK12+'مندوب 2'!BK12+'محمد التيه'!BK12+الشركة!BK12)</f>
        <v>0</v>
      </c>
      <c r="BK12" s="3">
        <f>SUM('احمد شوقي'!BL12+'محمد ابراهيم'!BL12+'مصطفي عبدالفتاح'!BL12+'رامي حواس'!BL12+'محمد نبيه'!BL12+'تامر غالي'!BL12+اسلام!BL12+زهران!BL12+'مندوب 2'!BL12+'محمد التيه'!BL12+الشركة!BL12)</f>
        <v>0</v>
      </c>
      <c r="BL12" s="3">
        <f>SUM('احمد شوقي'!BM12+'محمد ابراهيم'!BM12+'مصطفي عبدالفتاح'!BM12+'رامي حواس'!BM12+'محمد نبيه'!BM12+'تامر غالي'!BM12+اسلام!BM12+زهران!BM12+'مندوب 2'!BM12+'محمد التيه'!BM12+الشركة!BM12)</f>
        <v>0</v>
      </c>
      <c r="BM12" s="3">
        <f>SUM('احمد شوقي'!BN12+'محمد ابراهيم'!BN12+'مصطفي عبدالفتاح'!BN12+'رامي حواس'!BN12+'محمد نبيه'!BN12+'تامر غالي'!BN12+اسلام!BN12+زهران!BN12+'مندوب 2'!BN12+'محمد التيه'!BN12+الشركة!BN12)</f>
        <v>0</v>
      </c>
      <c r="BN12" s="3">
        <f>SUM('احمد شوقي'!BO12+'محمد ابراهيم'!BO12+'مصطفي عبدالفتاح'!BO12+'رامي حواس'!BO12+'محمد نبيه'!BO12+'تامر غالي'!BO12+اسلام!BO12+زهران!BO12+'مندوب 2'!BO12+'محمد التيه'!BO12+الشركة!BO12)</f>
        <v>0</v>
      </c>
      <c r="BO12" s="3"/>
      <c r="BP12" s="3"/>
      <c r="BQ12" s="8"/>
    </row>
    <row r="13" spans="1:69" ht="15.75" thickBot="1" x14ac:dyDescent="0.3">
      <c r="A13" s="1">
        <v>43352</v>
      </c>
      <c r="B13" s="3">
        <f>SUM('احمد شوقي'!C13+'محمد ابراهيم'!C13+'مصطفي عبدالفتاح'!C13+'رامي حواس'!C13+'محمد نبيه'!C13+'تامر غالي'!C13+اسلام!C13+زهران!C13+'مندوب 2'!C13+'محمد التيه'!C13+الشركة!C13)</f>
        <v>0</v>
      </c>
      <c r="C13" s="3">
        <f>SUM('احمد شوقي'!D13+'محمد ابراهيم'!D13+'مصطفي عبدالفتاح'!D13+'رامي حواس'!D13+'محمد نبيه'!D13+'تامر غالي'!D13+اسلام!D13+زهران!D13+'مندوب 2'!D13+'محمد التيه'!D13+الشركة!D13)</f>
        <v>0</v>
      </c>
      <c r="D13" s="3">
        <f>SUM('احمد شوقي'!E13+'محمد ابراهيم'!E13+'مصطفي عبدالفتاح'!E13+'رامي حواس'!E13+'محمد نبيه'!E13+'تامر غالي'!E13+اسلام!E13+زهران!E13+'مندوب 2'!E13+'محمد التيه'!E13+الشركة!E13)</f>
        <v>0</v>
      </c>
      <c r="E13" s="3">
        <f>SUM('احمد شوقي'!F13+'محمد ابراهيم'!F13+'مصطفي عبدالفتاح'!F13+'رامي حواس'!F13+'محمد نبيه'!F13+'تامر غالي'!F13+اسلام!F13+زهران!F13+'مندوب 2'!F13+'محمد التيه'!F13+الشركة!F13)</f>
        <v>0</v>
      </c>
      <c r="F13" s="3">
        <f>SUM('احمد شوقي'!G13+'محمد ابراهيم'!G13+'مصطفي عبدالفتاح'!G13+'رامي حواس'!G13+'محمد نبيه'!G13+'تامر غالي'!G13+اسلام!G13+زهران!G13+'مندوب 2'!G13+'محمد التيه'!G13+الشركة!G13)</f>
        <v>0</v>
      </c>
      <c r="G13" s="3">
        <f>SUM('احمد شوقي'!H13+'محمد ابراهيم'!H13+'مصطفي عبدالفتاح'!H13+'رامي حواس'!H13+'محمد نبيه'!H13+'تامر غالي'!H13+اسلام!H13+زهران!H13+'مندوب 2'!H13+'محمد التيه'!H13+الشركة!H13)</f>
        <v>0</v>
      </c>
      <c r="H13" s="3">
        <f>SUM('احمد شوقي'!I13+'محمد ابراهيم'!I13+'مصطفي عبدالفتاح'!I13+'رامي حواس'!I13+'محمد نبيه'!I13+'تامر غالي'!I13+اسلام!I13+زهران!I13+'مندوب 2'!I13+'محمد التيه'!I13+الشركة!I13)</f>
        <v>0</v>
      </c>
      <c r="I13" s="3">
        <f>SUM('احمد شوقي'!J13+'محمد ابراهيم'!J13+'مصطفي عبدالفتاح'!J13+'رامي حواس'!J13+'محمد نبيه'!J13+'تامر غالي'!J13+اسلام!J13+زهران!J13+'مندوب 2'!J13+'محمد التيه'!J13+الشركة!J13)</f>
        <v>0</v>
      </c>
      <c r="J13" s="3">
        <f>SUM('احمد شوقي'!K13+'محمد ابراهيم'!K13+'مصطفي عبدالفتاح'!K13+'رامي حواس'!K13+'محمد نبيه'!K13+'تامر غالي'!K13+اسلام!K13+زهران!K13+'مندوب 2'!K13+'محمد التيه'!K13+الشركة!K13)</f>
        <v>0</v>
      </c>
      <c r="K13" s="3">
        <f>SUM('احمد شوقي'!L13+'محمد ابراهيم'!L13+'مصطفي عبدالفتاح'!L13+'رامي حواس'!L13+'محمد نبيه'!L13+'تامر غالي'!L13+اسلام!L13+زهران!L13+'مندوب 2'!L13+'محمد التيه'!L13+الشركة!L13)</f>
        <v>0</v>
      </c>
      <c r="L13" s="3">
        <f>SUM('احمد شوقي'!M13+'محمد ابراهيم'!M13+'مصطفي عبدالفتاح'!M13+'رامي حواس'!M13+'محمد نبيه'!M13+'تامر غالي'!M13+اسلام!M13+زهران!M13+'مندوب 2'!M13+'محمد التيه'!M13+الشركة!M13)</f>
        <v>0</v>
      </c>
      <c r="M13" s="3">
        <f>SUM('احمد شوقي'!N13+'محمد ابراهيم'!N13+'مصطفي عبدالفتاح'!N13+'رامي حواس'!N13+'محمد نبيه'!N13+'تامر غالي'!N13+اسلام!N13+زهران!N13+'مندوب 2'!N13+'محمد التيه'!N13+الشركة!N13)</f>
        <v>0</v>
      </c>
      <c r="N13" s="3">
        <f>SUM('احمد شوقي'!O13+'محمد ابراهيم'!O13+'مصطفي عبدالفتاح'!O13+'رامي حواس'!O13+'محمد نبيه'!O13+'تامر غالي'!O13+اسلام!O13+زهران!O13+'مندوب 2'!O13+'محمد التيه'!O13+الشركة!O13)</f>
        <v>0</v>
      </c>
      <c r="O13" s="3">
        <f>SUM('احمد شوقي'!P13+'محمد ابراهيم'!P13+'مصطفي عبدالفتاح'!P13+'رامي حواس'!P13+'محمد نبيه'!P13+'تامر غالي'!P13+اسلام!P13+زهران!P13+'مندوب 2'!P13+'محمد التيه'!P13+الشركة!P13)</f>
        <v>0</v>
      </c>
      <c r="P13" s="3">
        <f>SUM('احمد شوقي'!Q13+'محمد ابراهيم'!Q13+'مصطفي عبدالفتاح'!Q13+'رامي حواس'!Q13+'محمد نبيه'!Q13+'تامر غالي'!Q13+اسلام!Q13+زهران!Q13+'مندوب 2'!Q13+'محمد التيه'!Q13+الشركة!Q13)</f>
        <v>0</v>
      </c>
      <c r="Q13" s="3">
        <f>SUM('احمد شوقي'!R13+'محمد ابراهيم'!R13+'مصطفي عبدالفتاح'!R13+'رامي حواس'!R13+'محمد نبيه'!R13+'تامر غالي'!R13+اسلام!R13+زهران!R13+'مندوب 2'!R13+'محمد التيه'!R13+الشركة!R13)</f>
        <v>0</v>
      </c>
      <c r="R13" s="3">
        <f>SUM('احمد شوقي'!S13+'محمد ابراهيم'!S13+'مصطفي عبدالفتاح'!S13+'رامي حواس'!S13+'محمد نبيه'!S13+'تامر غالي'!S13+اسلام!S13+زهران!S13+'مندوب 2'!S13+'محمد التيه'!S13+الشركة!S13)</f>
        <v>0</v>
      </c>
      <c r="S13" s="3">
        <f>SUM('احمد شوقي'!T13+'محمد ابراهيم'!T13+'مصطفي عبدالفتاح'!T13+'رامي حواس'!T13+'محمد نبيه'!T13+'تامر غالي'!T13+اسلام!T13+زهران!T13+'مندوب 2'!T13+'محمد التيه'!T13+الشركة!T13)</f>
        <v>0</v>
      </c>
      <c r="T13" s="3">
        <f>SUM('احمد شوقي'!U13+'محمد ابراهيم'!U13+'مصطفي عبدالفتاح'!U13+'رامي حواس'!U13+'محمد نبيه'!U13+'تامر غالي'!U13+اسلام!U13+زهران!U13+'مندوب 2'!U13+'محمد التيه'!U13+الشركة!U13)</f>
        <v>0</v>
      </c>
      <c r="U13" s="3">
        <f>SUM('احمد شوقي'!V13+'محمد ابراهيم'!V13+'مصطفي عبدالفتاح'!V13+'رامي حواس'!V13+'محمد نبيه'!V13+'تامر غالي'!V13+اسلام!V13+زهران!V13+'مندوب 2'!V13+'محمد التيه'!V13+الشركة!V13)</f>
        <v>0</v>
      </c>
      <c r="V13" s="3">
        <f>SUM('احمد شوقي'!W13+'محمد ابراهيم'!W13+'مصطفي عبدالفتاح'!W13+'رامي حواس'!W13+'محمد نبيه'!W13+'تامر غالي'!W13+اسلام!W13+زهران!W13+'مندوب 2'!W13+'محمد التيه'!W13+الشركة!W13)</f>
        <v>3</v>
      </c>
      <c r="W13" s="3">
        <f>SUM('احمد شوقي'!X13+'محمد ابراهيم'!X13+'مصطفي عبدالفتاح'!X13+'رامي حواس'!X13+'محمد نبيه'!X13+'تامر غالي'!X13+اسلام!X13+زهران!X13+'مندوب 2'!X13+'محمد التيه'!X13+الشركة!X13)</f>
        <v>0</v>
      </c>
      <c r="X13" s="3">
        <f>SUM('احمد شوقي'!Y13+'محمد ابراهيم'!Y13+'مصطفي عبدالفتاح'!Y13+'رامي حواس'!Y13+'محمد نبيه'!Y13+'تامر غالي'!Y13+اسلام!Y13+زهران!Y13+'مندوب 2'!Y13+'محمد التيه'!Y13+الشركة!Y13)</f>
        <v>0</v>
      </c>
      <c r="Y13" s="3">
        <f>SUM('احمد شوقي'!Z13+'محمد ابراهيم'!Z13+'مصطفي عبدالفتاح'!Z13+'رامي حواس'!Z13+'محمد نبيه'!Z13+'تامر غالي'!Z13+اسلام!Z13+زهران!Z13+'مندوب 2'!Z13+'محمد التيه'!Z13+الشركة!Z13)</f>
        <v>0</v>
      </c>
      <c r="Z13" s="3">
        <f>SUM('احمد شوقي'!AA13+'محمد ابراهيم'!AA13+'مصطفي عبدالفتاح'!AA13+'رامي حواس'!AA13+'محمد نبيه'!AA13+'تامر غالي'!AA13+اسلام!AA13+زهران!AA13+'مندوب 2'!AA13+'محمد التيه'!AA13+الشركة!AA13)</f>
        <v>0</v>
      </c>
      <c r="AA13" s="3">
        <f>SUM('احمد شوقي'!AB13+'محمد ابراهيم'!AB13+'مصطفي عبدالفتاح'!AB13+'رامي حواس'!AB13+'محمد نبيه'!AB13+'تامر غالي'!AB13+اسلام!AB13+زهران!AB13+'مندوب 2'!AB13+'محمد التيه'!AB13+الشركة!AB13)</f>
        <v>0</v>
      </c>
      <c r="AB13" s="3">
        <f>SUM('احمد شوقي'!AC13+'محمد ابراهيم'!AC13+'مصطفي عبدالفتاح'!AC13+'رامي حواس'!AC13+'محمد نبيه'!AC13+'تامر غالي'!AC13+اسلام!AC13+زهران!AC13+'مندوب 2'!AC13+'محمد التيه'!AC13+الشركة!AC13)</f>
        <v>0</v>
      </c>
      <c r="AC13" s="3">
        <f>SUM('احمد شوقي'!AD13+'محمد ابراهيم'!AD13+'مصطفي عبدالفتاح'!AD13+'رامي حواس'!AD13+'محمد نبيه'!AD13+'تامر غالي'!AD13+اسلام!AD13+زهران!AD13+'مندوب 2'!AD13+'محمد التيه'!AD13+الشركة!AD13)</f>
        <v>0</v>
      </c>
      <c r="AD13" s="3">
        <f>SUM('احمد شوقي'!AE13+'محمد ابراهيم'!AE13+'مصطفي عبدالفتاح'!AE13+'رامي حواس'!AE13+'محمد نبيه'!AE13+'تامر غالي'!AE13+اسلام!AE13+زهران!AE13+'مندوب 2'!AE13+'محمد التيه'!AE13+الشركة!AE13)</f>
        <v>0</v>
      </c>
      <c r="AE13" s="3">
        <f>SUM('احمد شوقي'!AF13+'محمد ابراهيم'!AF13+'مصطفي عبدالفتاح'!AF13+'رامي حواس'!AF13+'محمد نبيه'!AF13+'تامر غالي'!AF13+اسلام!AF13+زهران!AF13+'مندوب 2'!AF13+'محمد التيه'!AF13+الشركة!AF13)</f>
        <v>0</v>
      </c>
      <c r="AF13" s="3">
        <f>SUM('احمد شوقي'!AG13+'محمد ابراهيم'!AG13+'مصطفي عبدالفتاح'!AG13+'رامي حواس'!AG13+'محمد نبيه'!AG13+'تامر غالي'!AG13+اسلام!AG13+زهران!AG13+'مندوب 2'!AG13+'محمد التيه'!AG13+الشركة!AG13)</f>
        <v>0</v>
      </c>
      <c r="AG13" s="3">
        <f>SUM('احمد شوقي'!AH13+'محمد ابراهيم'!AH13+'مصطفي عبدالفتاح'!AH13+'رامي حواس'!AH13+'محمد نبيه'!AH13+'تامر غالي'!AH13+اسلام!AH13+زهران!AH13+'مندوب 2'!AH13+'محمد التيه'!AH13+الشركة!AH13)</f>
        <v>0</v>
      </c>
      <c r="AH13" s="3">
        <f>SUM('احمد شوقي'!AI13+'محمد ابراهيم'!AI13+'مصطفي عبدالفتاح'!AI13+'رامي حواس'!AI13+'محمد نبيه'!AI13+'تامر غالي'!AI13+اسلام!AI13+زهران!AI13+'مندوب 2'!AI13+'محمد التيه'!AI13+الشركة!AI13)</f>
        <v>0</v>
      </c>
      <c r="AI13" s="3">
        <f>SUM('احمد شوقي'!AJ13+'محمد ابراهيم'!AJ13+'مصطفي عبدالفتاح'!AJ13+'رامي حواس'!AJ13+'محمد نبيه'!AJ13+'تامر غالي'!AJ13+اسلام!AJ13+زهران!AJ13+'مندوب 2'!AJ13+'محمد التيه'!AJ13+الشركة!AJ13)</f>
        <v>0</v>
      </c>
      <c r="AJ13" s="3">
        <f>SUM('احمد شوقي'!AK13+'محمد ابراهيم'!AK13+'مصطفي عبدالفتاح'!AK13+'رامي حواس'!AK13+'محمد نبيه'!AK13+'تامر غالي'!AK13+اسلام!AK13+زهران!AK13+'مندوب 2'!AK13+'محمد التيه'!AK13+الشركة!AK13)</f>
        <v>0</v>
      </c>
      <c r="AK13" s="3">
        <f>SUM('احمد شوقي'!AL13+'محمد ابراهيم'!AL13+'مصطفي عبدالفتاح'!AL13+'رامي حواس'!AL13+'محمد نبيه'!AL13+'تامر غالي'!AL13+اسلام!AL13+زهران!AL13+'مندوب 2'!AL13+'محمد التيه'!AL13+الشركة!AL13)</f>
        <v>0</v>
      </c>
      <c r="AL13" s="3">
        <f>SUM('احمد شوقي'!AM13+'محمد ابراهيم'!AM13+'مصطفي عبدالفتاح'!AM13+'رامي حواس'!AM13+'محمد نبيه'!AM13+'تامر غالي'!AM13+اسلام!AM13+زهران!AM13+'مندوب 2'!AM13+'محمد التيه'!AM13+الشركة!AM13)</f>
        <v>0</v>
      </c>
      <c r="AM13" s="3">
        <f>SUM('احمد شوقي'!AN13+'محمد ابراهيم'!AN13+'مصطفي عبدالفتاح'!AN13+'رامي حواس'!AN13+'محمد نبيه'!AN13+'تامر غالي'!AN13+اسلام!AN13+زهران!AN13+'مندوب 2'!AN13+'محمد التيه'!AN13+الشركة!AN13)</f>
        <v>0</v>
      </c>
      <c r="AN13" s="3">
        <f>SUM('احمد شوقي'!AO13+'محمد ابراهيم'!AO13+'مصطفي عبدالفتاح'!AO13+'رامي حواس'!AO13+'محمد نبيه'!AO13+'تامر غالي'!AO13+اسلام!AO13+زهران!AO13+'مندوب 2'!AO13+'محمد التيه'!AO13+الشركة!AO13)</f>
        <v>0</v>
      </c>
      <c r="AO13" s="3">
        <f>SUM('احمد شوقي'!AP13+'محمد ابراهيم'!AP13+'مصطفي عبدالفتاح'!AP13+'رامي حواس'!AP13+'محمد نبيه'!AP13+'تامر غالي'!AP13+اسلام!AP13+زهران!AP13+'مندوب 2'!AP13+'محمد التيه'!AP13+الشركة!AP13)</f>
        <v>0</v>
      </c>
      <c r="AP13" s="3">
        <f>SUM('احمد شوقي'!AQ13+'محمد ابراهيم'!AQ13+'مصطفي عبدالفتاح'!AQ13+'رامي حواس'!AQ13+'محمد نبيه'!AQ13+'تامر غالي'!AQ13+اسلام!AQ13+زهران!AQ13+'مندوب 2'!AQ13+'محمد التيه'!AQ13+الشركة!AQ13)</f>
        <v>0</v>
      </c>
      <c r="AQ13" s="3">
        <f>SUM('احمد شوقي'!AR13+'محمد ابراهيم'!AR13+'مصطفي عبدالفتاح'!AR13+'رامي حواس'!AR13+'محمد نبيه'!AR13+'تامر غالي'!AR13+اسلام!AR13+زهران!AR13+'مندوب 2'!AR13+'محمد التيه'!AR13+الشركة!AR13)</f>
        <v>0</v>
      </c>
      <c r="AR13" s="3">
        <f>SUM('احمد شوقي'!AS13+'محمد ابراهيم'!AS13+'مصطفي عبدالفتاح'!AS13+'رامي حواس'!AS13+'محمد نبيه'!AS13+'تامر غالي'!AS13+اسلام!AS13+زهران!AS13+'مندوب 2'!AS13+'محمد التيه'!AS13+الشركة!AS13)</f>
        <v>0</v>
      </c>
      <c r="AS13" s="3">
        <f>SUM('احمد شوقي'!AT13+'محمد ابراهيم'!AT13+'مصطفي عبدالفتاح'!AT13+'رامي حواس'!AT13+'محمد نبيه'!AT13+'تامر غالي'!AT13+اسلام!AT13+زهران!AT13+'مندوب 2'!AT13+'محمد التيه'!AT13+الشركة!AT13)</f>
        <v>0</v>
      </c>
      <c r="AT13" s="3">
        <f>SUM('احمد شوقي'!AU13+'محمد ابراهيم'!AU13+'مصطفي عبدالفتاح'!AU13+'رامي حواس'!AU13+'محمد نبيه'!AU13+'تامر غالي'!AU13+اسلام!AU13+زهران!AU13+'مندوب 2'!AU13+'محمد التيه'!AU13+الشركة!AU13)</f>
        <v>0</v>
      </c>
      <c r="AU13" s="3">
        <f>SUM('احمد شوقي'!AV13+'محمد ابراهيم'!AV13+'مصطفي عبدالفتاح'!AV13+'رامي حواس'!AV13+'محمد نبيه'!AV13+'تامر غالي'!AV13+اسلام!AV13+زهران!AV13+'مندوب 2'!AV13+'محمد التيه'!AV13+الشركة!AV13)</f>
        <v>0</v>
      </c>
      <c r="AV13" s="3">
        <f>SUM('احمد شوقي'!AW13+'محمد ابراهيم'!AW13+'مصطفي عبدالفتاح'!AW13+'رامي حواس'!AW13+'محمد نبيه'!AW13+'تامر غالي'!AW13+اسلام!AW13+زهران!AW13+'مندوب 2'!AW13+'محمد التيه'!AW13+الشركة!AW13)</f>
        <v>0</v>
      </c>
      <c r="AW13" s="3">
        <f>SUM('احمد شوقي'!AX13+'محمد ابراهيم'!AX13+'مصطفي عبدالفتاح'!AX13+'رامي حواس'!AX13+'محمد نبيه'!AX13+'تامر غالي'!AX13+اسلام!AX13+زهران!AX13+'مندوب 2'!AX13+'محمد التيه'!AX13+الشركة!AX13)</f>
        <v>0</v>
      </c>
      <c r="AX13" s="3">
        <f>SUM('احمد شوقي'!AY13+'محمد ابراهيم'!AY13+'مصطفي عبدالفتاح'!AY13+'رامي حواس'!AY13+'محمد نبيه'!AY13+'تامر غالي'!AY13+اسلام!AY13+زهران!AY13+'مندوب 2'!AY13+'محمد التيه'!AY13+الشركة!AY13)</f>
        <v>0</v>
      </c>
      <c r="AY13" s="3">
        <f>SUM('احمد شوقي'!AZ13+'محمد ابراهيم'!AZ13+'مصطفي عبدالفتاح'!AZ13+'رامي حواس'!AZ13+'محمد نبيه'!AZ13+'تامر غالي'!AZ13+اسلام!AZ13+زهران!AZ13+'مندوب 2'!AZ13+'محمد التيه'!AZ13+الشركة!AZ13)</f>
        <v>0</v>
      </c>
      <c r="AZ13" s="3">
        <f>SUM('احمد شوقي'!BA13+'محمد ابراهيم'!BA13+'مصطفي عبدالفتاح'!BA13+'رامي حواس'!BA13+'محمد نبيه'!BA13+'تامر غالي'!BA13+اسلام!BA13+زهران!BA13+'مندوب 2'!BA13+'محمد التيه'!BA13+الشركة!BA13)</f>
        <v>0</v>
      </c>
      <c r="BA13" s="3">
        <f>SUM('احمد شوقي'!BB13+'محمد ابراهيم'!BB13+'مصطفي عبدالفتاح'!BB13+'رامي حواس'!BB13+'محمد نبيه'!BB13+'تامر غالي'!BB13+اسلام!BB13+زهران!BB13+'مندوب 2'!BB13+'محمد التيه'!BB13+الشركة!BB13)</f>
        <v>0</v>
      </c>
      <c r="BB13" s="3">
        <f>SUM('احمد شوقي'!BC13+'محمد ابراهيم'!BC13+'مصطفي عبدالفتاح'!BC13+'رامي حواس'!BC13+'محمد نبيه'!BC13+'تامر غالي'!BC13+اسلام!BC13+زهران!BC13+'مندوب 2'!BC13+'محمد التيه'!BC13+الشركة!BC13)</f>
        <v>0</v>
      </c>
      <c r="BC13" s="3">
        <f>SUM('احمد شوقي'!BD13+'محمد ابراهيم'!BD13+'مصطفي عبدالفتاح'!BD13+'رامي حواس'!BD13+'محمد نبيه'!BD13+'تامر غالي'!BD13+اسلام!BD13+زهران!BD13+'مندوب 2'!BD13+'محمد التيه'!BD13+الشركة!BD13)</f>
        <v>0</v>
      </c>
      <c r="BD13" s="3">
        <f>SUM('احمد شوقي'!BE13+'محمد ابراهيم'!BE13+'مصطفي عبدالفتاح'!BE13+'رامي حواس'!BE13+'محمد نبيه'!BE13+'تامر غالي'!BE13+اسلام!BE13+زهران!BE13+'مندوب 2'!BE13+'محمد التيه'!BE13+الشركة!BE13)</f>
        <v>0</v>
      </c>
      <c r="BE13" s="3">
        <f>SUM('احمد شوقي'!BF13+'محمد ابراهيم'!BF13+'مصطفي عبدالفتاح'!BF13+'رامي حواس'!BF13+'محمد نبيه'!BF13+'تامر غالي'!BF13+اسلام!BF13+زهران!BF13+'مندوب 2'!BF13+'محمد التيه'!BF13+الشركة!BF13)</f>
        <v>0</v>
      </c>
      <c r="BF13" s="3">
        <f>SUM('احمد شوقي'!BG13+'محمد ابراهيم'!BG13+'مصطفي عبدالفتاح'!BG13+'رامي حواس'!BG13+'محمد نبيه'!BG13+'تامر غالي'!BG13+اسلام!BG13+زهران!BG13+'مندوب 2'!BG13+'محمد التيه'!BG13+الشركة!BG13)</f>
        <v>0</v>
      </c>
      <c r="BG13" s="3">
        <f>SUM('احمد شوقي'!BH13+'محمد ابراهيم'!BH13+'مصطفي عبدالفتاح'!BH13+'رامي حواس'!BH13+'محمد نبيه'!BH13+'تامر غالي'!BH13+اسلام!BH13+زهران!BH13+'مندوب 2'!BH13+'محمد التيه'!BH13+الشركة!BH13)</f>
        <v>0</v>
      </c>
      <c r="BH13" s="3">
        <f>SUM('احمد شوقي'!BI13+'محمد ابراهيم'!BI13+'مصطفي عبدالفتاح'!BI13+'رامي حواس'!BI13+'محمد نبيه'!BI13+'تامر غالي'!BI13+اسلام!BI13+زهران!BI13+'مندوب 2'!BI13+'محمد التيه'!BI13+الشركة!BI13)</f>
        <v>0</v>
      </c>
      <c r="BI13" s="3">
        <f>SUM('احمد شوقي'!BJ13+'محمد ابراهيم'!BJ13+'مصطفي عبدالفتاح'!BJ13+'رامي حواس'!BJ13+'محمد نبيه'!BJ13+'تامر غالي'!BJ13+اسلام!BJ13+زهران!BJ13+'مندوب 2'!BJ13+'محمد التيه'!BJ13+الشركة!BJ13)</f>
        <v>0</v>
      </c>
      <c r="BJ13" s="3">
        <f>SUM('احمد شوقي'!BK13+'محمد ابراهيم'!BK13+'مصطفي عبدالفتاح'!BK13+'رامي حواس'!BK13+'محمد نبيه'!BK13+'تامر غالي'!BK13+اسلام!BK13+زهران!BK13+'مندوب 2'!BK13+'محمد التيه'!BK13+الشركة!BK13)</f>
        <v>0</v>
      </c>
      <c r="BK13" s="3">
        <f>SUM('احمد شوقي'!BL13+'محمد ابراهيم'!BL13+'مصطفي عبدالفتاح'!BL13+'رامي حواس'!BL13+'محمد نبيه'!BL13+'تامر غالي'!BL13+اسلام!BL13+زهران!BL13+'مندوب 2'!BL13+'محمد التيه'!BL13+الشركة!BL13)</f>
        <v>0</v>
      </c>
      <c r="BL13" s="3">
        <f>SUM('احمد شوقي'!BM13+'محمد ابراهيم'!BM13+'مصطفي عبدالفتاح'!BM13+'رامي حواس'!BM13+'محمد نبيه'!BM13+'تامر غالي'!BM13+اسلام!BM13+زهران!BM13+'مندوب 2'!BM13+'محمد التيه'!BM13+الشركة!BM13)</f>
        <v>0</v>
      </c>
      <c r="BM13" s="3">
        <f>SUM('احمد شوقي'!BN13+'محمد ابراهيم'!BN13+'مصطفي عبدالفتاح'!BN13+'رامي حواس'!BN13+'محمد نبيه'!BN13+'تامر غالي'!BN13+اسلام!BN13+زهران!BN13+'مندوب 2'!BN13+'محمد التيه'!BN13+الشركة!BN13)</f>
        <v>0</v>
      </c>
      <c r="BN13" s="3">
        <f>SUM('احمد شوقي'!BO13+'محمد ابراهيم'!BO13+'مصطفي عبدالفتاح'!BO13+'رامي حواس'!BO13+'محمد نبيه'!BO13+'تامر غالي'!BO13+اسلام!BO13+زهران!BO13+'مندوب 2'!BO13+'محمد التيه'!BO13+الشركة!BO13)</f>
        <v>0</v>
      </c>
      <c r="BO13" s="3"/>
      <c r="BP13" s="3"/>
      <c r="BQ13" s="8"/>
    </row>
    <row r="14" spans="1:69" ht="15.75" thickBot="1" x14ac:dyDescent="0.3">
      <c r="A14" s="1">
        <v>43353</v>
      </c>
      <c r="B14" s="3">
        <f>SUM('احمد شوقي'!C14+'محمد ابراهيم'!C14+'مصطفي عبدالفتاح'!C14+'رامي حواس'!C14+'محمد نبيه'!C14+'تامر غالي'!C14+اسلام!C14+زهران!C14+'مندوب 2'!C14+'محمد التيه'!C14+الشركة!C14)</f>
        <v>0</v>
      </c>
      <c r="C14" s="3">
        <f>SUM('احمد شوقي'!D14+'محمد ابراهيم'!D14+'مصطفي عبدالفتاح'!D14+'رامي حواس'!D14+'محمد نبيه'!D14+'تامر غالي'!D14+اسلام!D14+زهران!D14+'مندوب 2'!D14+'محمد التيه'!D14+الشركة!D14)</f>
        <v>0</v>
      </c>
      <c r="D14" s="3">
        <f>SUM('احمد شوقي'!E14+'محمد ابراهيم'!E14+'مصطفي عبدالفتاح'!E14+'رامي حواس'!E14+'محمد نبيه'!E14+'تامر غالي'!E14+اسلام!E14+زهران!E14+'مندوب 2'!E14+'محمد التيه'!E14+الشركة!E14)</f>
        <v>0</v>
      </c>
      <c r="E14" s="3">
        <f>SUM('احمد شوقي'!F14+'محمد ابراهيم'!F14+'مصطفي عبدالفتاح'!F14+'رامي حواس'!F14+'محمد نبيه'!F14+'تامر غالي'!F14+اسلام!F14+زهران!F14+'مندوب 2'!F14+'محمد التيه'!F14+الشركة!F14)</f>
        <v>0</v>
      </c>
      <c r="F14" s="3">
        <f>SUM('احمد شوقي'!G14+'محمد ابراهيم'!G14+'مصطفي عبدالفتاح'!G14+'رامي حواس'!G14+'محمد نبيه'!G14+'تامر غالي'!G14+اسلام!G14+زهران!G14+'مندوب 2'!G14+'محمد التيه'!G14+الشركة!G14)</f>
        <v>0</v>
      </c>
      <c r="G14" s="3">
        <f>SUM('احمد شوقي'!H14+'محمد ابراهيم'!H14+'مصطفي عبدالفتاح'!H14+'رامي حواس'!H14+'محمد نبيه'!H14+'تامر غالي'!H14+اسلام!H14+زهران!H14+'مندوب 2'!H14+'محمد التيه'!H14+الشركة!H14)</f>
        <v>0</v>
      </c>
      <c r="H14" s="3">
        <f>SUM('احمد شوقي'!I14+'محمد ابراهيم'!I14+'مصطفي عبدالفتاح'!I14+'رامي حواس'!I14+'محمد نبيه'!I14+'تامر غالي'!I14+اسلام!I14+زهران!I14+'مندوب 2'!I14+'محمد التيه'!I14+الشركة!I14)</f>
        <v>0</v>
      </c>
      <c r="I14" s="3">
        <f>SUM('احمد شوقي'!J14+'محمد ابراهيم'!J14+'مصطفي عبدالفتاح'!J14+'رامي حواس'!J14+'محمد نبيه'!J14+'تامر غالي'!J14+اسلام!J14+زهران!J14+'مندوب 2'!J14+'محمد التيه'!J14+الشركة!J14)</f>
        <v>0</v>
      </c>
      <c r="J14" s="3">
        <f>SUM('احمد شوقي'!K14+'محمد ابراهيم'!K14+'مصطفي عبدالفتاح'!K14+'رامي حواس'!K14+'محمد نبيه'!K14+'تامر غالي'!K14+اسلام!K14+زهران!K14+'مندوب 2'!K14+'محمد التيه'!K14+الشركة!K14)</f>
        <v>0</v>
      </c>
      <c r="K14" s="3">
        <f>SUM('احمد شوقي'!L14+'محمد ابراهيم'!L14+'مصطفي عبدالفتاح'!L14+'رامي حواس'!L14+'محمد نبيه'!L14+'تامر غالي'!L14+اسلام!L14+زهران!L14+'مندوب 2'!L14+'محمد التيه'!L14+الشركة!L14)</f>
        <v>0</v>
      </c>
      <c r="L14" s="3">
        <f>SUM('احمد شوقي'!M14+'محمد ابراهيم'!M14+'مصطفي عبدالفتاح'!M14+'رامي حواس'!M14+'محمد نبيه'!M14+'تامر غالي'!M14+اسلام!M14+زهران!M14+'مندوب 2'!M14+'محمد التيه'!M14+الشركة!M14)</f>
        <v>0</v>
      </c>
      <c r="M14" s="3">
        <f>SUM('احمد شوقي'!N14+'محمد ابراهيم'!N14+'مصطفي عبدالفتاح'!N14+'رامي حواس'!N14+'محمد نبيه'!N14+'تامر غالي'!N14+اسلام!N14+زهران!N14+'مندوب 2'!N14+'محمد التيه'!N14+الشركة!N14)</f>
        <v>0</v>
      </c>
      <c r="N14" s="3">
        <f>SUM('احمد شوقي'!O14+'محمد ابراهيم'!O14+'مصطفي عبدالفتاح'!O14+'رامي حواس'!O14+'محمد نبيه'!O14+'تامر غالي'!O14+اسلام!O14+زهران!O14+'مندوب 2'!O14+'محمد التيه'!O14+الشركة!O14)</f>
        <v>0</v>
      </c>
      <c r="O14" s="3">
        <f>SUM('احمد شوقي'!P14+'محمد ابراهيم'!P14+'مصطفي عبدالفتاح'!P14+'رامي حواس'!P14+'محمد نبيه'!P14+'تامر غالي'!P14+اسلام!P14+زهران!P14+'مندوب 2'!P14+'محمد التيه'!P14+الشركة!P14)</f>
        <v>0</v>
      </c>
      <c r="P14" s="3">
        <f>SUM('احمد شوقي'!Q14+'محمد ابراهيم'!Q14+'مصطفي عبدالفتاح'!Q14+'رامي حواس'!Q14+'محمد نبيه'!Q14+'تامر غالي'!Q14+اسلام!Q14+زهران!Q14+'مندوب 2'!Q14+'محمد التيه'!Q14+الشركة!Q14)</f>
        <v>0</v>
      </c>
      <c r="Q14" s="3">
        <f>SUM('احمد شوقي'!R14+'محمد ابراهيم'!R14+'مصطفي عبدالفتاح'!R14+'رامي حواس'!R14+'محمد نبيه'!R14+'تامر غالي'!R14+اسلام!R14+زهران!R14+'مندوب 2'!R14+'محمد التيه'!R14+الشركة!R14)</f>
        <v>0</v>
      </c>
      <c r="R14" s="3">
        <f>SUM('احمد شوقي'!S14+'محمد ابراهيم'!S14+'مصطفي عبدالفتاح'!S14+'رامي حواس'!S14+'محمد نبيه'!S14+'تامر غالي'!S14+اسلام!S14+زهران!S14+'مندوب 2'!S14+'محمد التيه'!S14+الشركة!S14)</f>
        <v>0</v>
      </c>
      <c r="S14" s="3">
        <f>SUM('احمد شوقي'!T14+'محمد ابراهيم'!T14+'مصطفي عبدالفتاح'!T14+'رامي حواس'!T14+'محمد نبيه'!T14+'تامر غالي'!T14+اسلام!T14+زهران!T14+'مندوب 2'!T14+'محمد التيه'!T14+الشركة!T14)</f>
        <v>0</v>
      </c>
      <c r="T14" s="3">
        <f>SUM('احمد شوقي'!U14+'محمد ابراهيم'!U14+'مصطفي عبدالفتاح'!U14+'رامي حواس'!U14+'محمد نبيه'!U14+'تامر غالي'!U14+اسلام!U14+زهران!U14+'مندوب 2'!U14+'محمد التيه'!U14+الشركة!U14)</f>
        <v>0</v>
      </c>
      <c r="U14" s="3">
        <f>SUM('احمد شوقي'!V14+'محمد ابراهيم'!V14+'مصطفي عبدالفتاح'!V14+'رامي حواس'!V14+'محمد نبيه'!V14+'تامر غالي'!V14+اسلام!V14+زهران!V14+'مندوب 2'!V14+'محمد التيه'!V14+الشركة!V14)</f>
        <v>0</v>
      </c>
      <c r="V14" s="3">
        <f>SUM('احمد شوقي'!W14+'محمد ابراهيم'!W14+'مصطفي عبدالفتاح'!W14+'رامي حواس'!W14+'محمد نبيه'!W14+'تامر غالي'!W14+اسلام!W14+زهران!W14+'مندوب 2'!W14+'محمد التيه'!W14+الشركة!W14)</f>
        <v>1</v>
      </c>
      <c r="W14" s="3">
        <f>SUM('احمد شوقي'!X14+'محمد ابراهيم'!X14+'مصطفي عبدالفتاح'!X14+'رامي حواس'!X14+'محمد نبيه'!X14+'تامر غالي'!X14+اسلام!X14+زهران!X14+'مندوب 2'!X14+'محمد التيه'!X14+الشركة!X14)</f>
        <v>0</v>
      </c>
      <c r="X14" s="3">
        <f>SUM('احمد شوقي'!Y14+'محمد ابراهيم'!Y14+'مصطفي عبدالفتاح'!Y14+'رامي حواس'!Y14+'محمد نبيه'!Y14+'تامر غالي'!Y14+اسلام!Y14+زهران!Y14+'مندوب 2'!Y14+'محمد التيه'!Y14+الشركة!Y14)</f>
        <v>0</v>
      </c>
      <c r="Y14" s="3">
        <f>SUM('احمد شوقي'!Z14+'محمد ابراهيم'!Z14+'مصطفي عبدالفتاح'!Z14+'رامي حواس'!Z14+'محمد نبيه'!Z14+'تامر غالي'!Z14+اسلام!Z14+زهران!Z14+'مندوب 2'!Z14+'محمد التيه'!Z14+الشركة!Z14)</f>
        <v>0</v>
      </c>
      <c r="Z14" s="3">
        <f>SUM('احمد شوقي'!AA14+'محمد ابراهيم'!AA14+'مصطفي عبدالفتاح'!AA14+'رامي حواس'!AA14+'محمد نبيه'!AA14+'تامر غالي'!AA14+اسلام!AA14+زهران!AA14+'مندوب 2'!AA14+'محمد التيه'!AA14+الشركة!AA14)</f>
        <v>0</v>
      </c>
      <c r="AA14" s="3">
        <f>SUM('احمد شوقي'!AB14+'محمد ابراهيم'!AB14+'مصطفي عبدالفتاح'!AB14+'رامي حواس'!AB14+'محمد نبيه'!AB14+'تامر غالي'!AB14+اسلام!AB14+زهران!AB14+'مندوب 2'!AB14+'محمد التيه'!AB14+الشركة!AB14)</f>
        <v>0</v>
      </c>
      <c r="AB14" s="3">
        <f>SUM('احمد شوقي'!AC14+'محمد ابراهيم'!AC14+'مصطفي عبدالفتاح'!AC14+'رامي حواس'!AC14+'محمد نبيه'!AC14+'تامر غالي'!AC14+اسلام!AC14+زهران!AC14+'مندوب 2'!AC14+'محمد التيه'!AC14+الشركة!AC14)</f>
        <v>0</v>
      </c>
      <c r="AC14" s="3">
        <f>SUM('احمد شوقي'!AD14+'محمد ابراهيم'!AD14+'مصطفي عبدالفتاح'!AD14+'رامي حواس'!AD14+'محمد نبيه'!AD14+'تامر غالي'!AD14+اسلام!AD14+زهران!AD14+'مندوب 2'!AD14+'محمد التيه'!AD14+الشركة!AD14)</f>
        <v>0</v>
      </c>
      <c r="AD14" s="3">
        <f>SUM('احمد شوقي'!AE14+'محمد ابراهيم'!AE14+'مصطفي عبدالفتاح'!AE14+'رامي حواس'!AE14+'محمد نبيه'!AE14+'تامر غالي'!AE14+اسلام!AE14+زهران!AE14+'مندوب 2'!AE14+'محمد التيه'!AE14+الشركة!AE14)</f>
        <v>0</v>
      </c>
      <c r="AE14" s="3">
        <f>SUM('احمد شوقي'!AF14+'محمد ابراهيم'!AF14+'مصطفي عبدالفتاح'!AF14+'رامي حواس'!AF14+'محمد نبيه'!AF14+'تامر غالي'!AF14+اسلام!AF14+زهران!AF14+'مندوب 2'!AF14+'محمد التيه'!AF14+الشركة!AF14)</f>
        <v>0</v>
      </c>
      <c r="AF14" s="3">
        <f>SUM('احمد شوقي'!AG14+'محمد ابراهيم'!AG14+'مصطفي عبدالفتاح'!AG14+'رامي حواس'!AG14+'محمد نبيه'!AG14+'تامر غالي'!AG14+اسلام!AG14+زهران!AG14+'مندوب 2'!AG14+'محمد التيه'!AG14+الشركة!AG14)</f>
        <v>0</v>
      </c>
      <c r="AG14" s="3">
        <f>SUM('احمد شوقي'!AH14+'محمد ابراهيم'!AH14+'مصطفي عبدالفتاح'!AH14+'رامي حواس'!AH14+'محمد نبيه'!AH14+'تامر غالي'!AH14+اسلام!AH14+زهران!AH14+'مندوب 2'!AH14+'محمد التيه'!AH14+الشركة!AH14)</f>
        <v>0</v>
      </c>
      <c r="AH14" s="3">
        <f>SUM('احمد شوقي'!AI14+'محمد ابراهيم'!AI14+'مصطفي عبدالفتاح'!AI14+'رامي حواس'!AI14+'محمد نبيه'!AI14+'تامر غالي'!AI14+اسلام!AI14+زهران!AI14+'مندوب 2'!AI14+'محمد التيه'!AI14+الشركة!AI14)</f>
        <v>0</v>
      </c>
      <c r="AI14" s="3">
        <f>SUM('احمد شوقي'!AJ14+'محمد ابراهيم'!AJ14+'مصطفي عبدالفتاح'!AJ14+'رامي حواس'!AJ14+'محمد نبيه'!AJ14+'تامر غالي'!AJ14+اسلام!AJ14+زهران!AJ14+'مندوب 2'!AJ14+'محمد التيه'!AJ14+الشركة!AJ14)</f>
        <v>0</v>
      </c>
      <c r="AJ14" s="3">
        <f>SUM('احمد شوقي'!AK14+'محمد ابراهيم'!AK14+'مصطفي عبدالفتاح'!AK14+'رامي حواس'!AK14+'محمد نبيه'!AK14+'تامر غالي'!AK14+اسلام!AK14+زهران!AK14+'مندوب 2'!AK14+'محمد التيه'!AK14+الشركة!AK14)</f>
        <v>0</v>
      </c>
      <c r="AK14" s="3">
        <f>SUM('احمد شوقي'!AL14+'محمد ابراهيم'!AL14+'مصطفي عبدالفتاح'!AL14+'رامي حواس'!AL14+'محمد نبيه'!AL14+'تامر غالي'!AL14+اسلام!AL14+زهران!AL14+'مندوب 2'!AL14+'محمد التيه'!AL14+الشركة!AL14)</f>
        <v>0</v>
      </c>
      <c r="AL14" s="3">
        <f>SUM('احمد شوقي'!AM14+'محمد ابراهيم'!AM14+'مصطفي عبدالفتاح'!AM14+'رامي حواس'!AM14+'محمد نبيه'!AM14+'تامر غالي'!AM14+اسلام!AM14+زهران!AM14+'مندوب 2'!AM14+'محمد التيه'!AM14+الشركة!AM14)</f>
        <v>0</v>
      </c>
      <c r="AM14" s="3">
        <f>SUM('احمد شوقي'!AN14+'محمد ابراهيم'!AN14+'مصطفي عبدالفتاح'!AN14+'رامي حواس'!AN14+'محمد نبيه'!AN14+'تامر غالي'!AN14+اسلام!AN14+زهران!AN14+'مندوب 2'!AN14+'محمد التيه'!AN14+الشركة!AN14)</f>
        <v>0</v>
      </c>
      <c r="AN14" s="3">
        <f>SUM('احمد شوقي'!AO14+'محمد ابراهيم'!AO14+'مصطفي عبدالفتاح'!AO14+'رامي حواس'!AO14+'محمد نبيه'!AO14+'تامر غالي'!AO14+اسلام!AO14+زهران!AO14+'مندوب 2'!AO14+'محمد التيه'!AO14+الشركة!AO14)</f>
        <v>0</v>
      </c>
      <c r="AO14" s="3">
        <f>SUM('احمد شوقي'!AP14+'محمد ابراهيم'!AP14+'مصطفي عبدالفتاح'!AP14+'رامي حواس'!AP14+'محمد نبيه'!AP14+'تامر غالي'!AP14+اسلام!AP14+زهران!AP14+'مندوب 2'!AP14+'محمد التيه'!AP14+الشركة!AP14)</f>
        <v>0</v>
      </c>
      <c r="AP14" s="3">
        <f>SUM('احمد شوقي'!AQ14+'محمد ابراهيم'!AQ14+'مصطفي عبدالفتاح'!AQ14+'رامي حواس'!AQ14+'محمد نبيه'!AQ14+'تامر غالي'!AQ14+اسلام!AQ14+زهران!AQ14+'مندوب 2'!AQ14+'محمد التيه'!AQ14+الشركة!AQ14)</f>
        <v>0</v>
      </c>
      <c r="AQ14" s="3">
        <f>SUM('احمد شوقي'!AR14+'محمد ابراهيم'!AR14+'مصطفي عبدالفتاح'!AR14+'رامي حواس'!AR14+'محمد نبيه'!AR14+'تامر غالي'!AR14+اسلام!AR14+زهران!AR14+'مندوب 2'!AR14+'محمد التيه'!AR14+الشركة!AR14)</f>
        <v>0</v>
      </c>
      <c r="AR14" s="3">
        <f>SUM('احمد شوقي'!AS14+'محمد ابراهيم'!AS14+'مصطفي عبدالفتاح'!AS14+'رامي حواس'!AS14+'محمد نبيه'!AS14+'تامر غالي'!AS14+اسلام!AS14+زهران!AS14+'مندوب 2'!AS14+'محمد التيه'!AS14+الشركة!AS14)</f>
        <v>0</v>
      </c>
      <c r="AS14" s="3">
        <f>SUM('احمد شوقي'!AT14+'محمد ابراهيم'!AT14+'مصطفي عبدالفتاح'!AT14+'رامي حواس'!AT14+'محمد نبيه'!AT14+'تامر غالي'!AT14+اسلام!AT14+زهران!AT14+'مندوب 2'!AT14+'محمد التيه'!AT14+الشركة!AT14)</f>
        <v>0</v>
      </c>
      <c r="AT14" s="3">
        <f>SUM('احمد شوقي'!AU14+'محمد ابراهيم'!AU14+'مصطفي عبدالفتاح'!AU14+'رامي حواس'!AU14+'محمد نبيه'!AU14+'تامر غالي'!AU14+اسلام!AU14+زهران!AU14+'مندوب 2'!AU14+'محمد التيه'!AU14+الشركة!AU14)</f>
        <v>0</v>
      </c>
      <c r="AU14" s="3">
        <f>SUM('احمد شوقي'!AV14+'محمد ابراهيم'!AV14+'مصطفي عبدالفتاح'!AV14+'رامي حواس'!AV14+'محمد نبيه'!AV14+'تامر غالي'!AV14+اسلام!AV14+زهران!AV14+'مندوب 2'!AV14+'محمد التيه'!AV14+الشركة!AV14)</f>
        <v>0</v>
      </c>
      <c r="AV14" s="3">
        <f>SUM('احمد شوقي'!AW14+'محمد ابراهيم'!AW14+'مصطفي عبدالفتاح'!AW14+'رامي حواس'!AW14+'محمد نبيه'!AW14+'تامر غالي'!AW14+اسلام!AW14+زهران!AW14+'مندوب 2'!AW14+'محمد التيه'!AW14+الشركة!AW14)</f>
        <v>0</v>
      </c>
      <c r="AW14" s="3">
        <f>SUM('احمد شوقي'!AX14+'محمد ابراهيم'!AX14+'مصطفي عبدالفتاح'!AX14+'رامي حواس'!AX14+'محمد نبيه'!AX14+'تامر غالي'!AX14+اسلام!AX14+زهران!AX14+'مندوب 2'!AX14+'محمد التيه'!AX14+الشركة!AX14)</f>
        <v>0</v>
      </c>
      <c r="AX14" s="3">
        <f>SUM('احمد شوقي'!AY14+'محمد ابراهيم'!AY14+'مصطفي عبدالفتاح'!AY14+'رامي حواس'!AY14+'محمد نبيه'!AY14+'تامر غالي'!AY14+اسلام!AY14+زهران!AY14+'مندوب 2'!AY14+'محمد التيه'!AY14+الشركة!AY14)</f>
        <v>0</v>
      </c>
      <c r="AY14" s="3">
        <f>SUM('احمد شوقي'!AZ14+'محمد ابراهيم'!AZ14+'مصطفي عبدالفتاح'!AZ14+'رامي حواس'!AZ14+'محمد نبيه'!AZ14+'تامر غالي'!AZ14+اسلام!AZ14+زهران!AZ14+'مندوب 2'!AZ14+'محمد التيه'!AZ14+الشركة!AZ14)</f>
        <v>0</v>
      </c>
      <c r="AZ14" s="3">
        <f>SUM('احمد شوقي'!BA14+'محمد ابراهيم'!BA14+'مصطفي عبدالفتاح'!BA14+'رامي حواس'!BA14+'محمد نبيه'!BA14+'تامر غالي'!BA14+اسلام!BA14+زهران!BA14+'مندوب 2'!BA14+'محمد التيه'!BA14+الشركة!BA14)</f>
        <v>0</v>
      </c>
      <c r="BA14" s="3">
        <f>SUM('احمد شوقي'!BB14+'محمد ابراهيم'!BB14+'مصطفي عبدالفتاح'!BB14+'رامي حواس'!BB14+'محمد نبيه'!BB14+'تامر غالي'!BB14+اسلام!BB14+زهران!BB14+'مندوب 2'!BB14+'محمد التيه'!BB14+الشركة!BB14)</f>
        <v>0</v>
      </c>
      <c r="BB14" s="3">
        <f>SUM('احمد شوقي'!BC14+'محمد ابراهيم'!BC14+'مصطفي عبدالفتاح'!BC14+'رامي حواس'!BC14+'محمد نبيه'!BC14+'تامر غالي'!BC14+اسلام!BC14+زهران!BC14+'مندوب 2'!BC14+'محمد التيه'!BC14+الشركة!BC14)</f>
        <v>0</v>
      </c>
      <c r="BC14" s="3">
        <f>SUM('احمد شوقي'!BD14+'محمد ابراهيم'!BD14+'مصطفي عبدالفتاح'!BD14+'رامي حواس'!BD14+'محمد نبيه'!BD14+'تامر غالي'!BD14+اسلام!BD14+زهران!BD14+'مندوب 2'!BD14+'محمد التيه'!BD14+الشركة!BD14)</f>
        <v>0</v>
      </c>
      <c r="BD14" s="3">
        <f>SUM('احمد شوقي'!BE14+'محمد ابراهيم'!BE14+'مصطفي عبدالفتاح'!BE14+'رامي حواس'!BE14+'محمد نبيه'!BE14+'تامر غالي'!BE14+اسلام!BE14+زهران!BE14+'مندوب 2'!BE14+'محمد التيه'!BE14+الشركة!BE14)</f>
        <v>0</v>
      </c>
      <c r="BE14" s="3">
        <f>SUM('احمد شوقي'!BF14+'محمد ابراهيم'!BF14+'مصطفي عبدالفتاح'!BF14+'رامي حواس'!BF14+'محمد نبيه'!BF14+'تامر غالي'!BF14+اسلام!BF14+زهران!BF14+'مندوب 2'!BF14+'محمد التيه'!BF14+الشركة!BF14)</f>
        <v>0</v>
      </c>
      <c r="BF14" s="3">
        <f>SUM('احمد شوقي'!BG14+'محمد ابراهيم'!BG14+'مصطفي عبدالفتاح'!BG14+'رامي حواس'!BG14+'محمد نبيه'!BG14+'تامر غالي'!BG14+اسلام!BG14+زهران!BG14+'مندوب 2'!BG14+'محمد التيه'!BG14+الشركة!BG14)</f>
        <v>0</v>
      </c>
      <c r="BG14" s="3">
        <f>SUM('احمد شوقي'!BH14+'محمد ابراهيم'!BH14+'مصطفي عبدالفتاح'!BH14+'رامي حواس'!BH14+'محمد نبيه'!BH14+'تامر غالي'!BH14+اسلام!BH14+زهران!BH14+'مندوب 2'!BH14+'محمد التيه'!BH14+الشركة!BH14)</f>
        <v>0</v>
      </c>
      <c r="BH14" s="3">
        <f>SUM('احمد شوقي'!BI14+'محمد ابراهيم'!BI14+'مصطفي عبدالفتاح'!BI14+'رامي حواس'!BI14+'محمد نبيه'!BI14+'تامر غالي'!BI14+اسلام!BI14+زهران!BI14+'مندوب 2'!BI14+'محمد التيه'!BI14+الشركة!BI14)</f>
        <v>0</v>
      </c>
      <c r="BI14" s="3">
        <f>SUM('احمد شوقي'!BJ14+'محمد ابراهيم'!BJ14+'مصطفي عبدالفتاح'!BJ14+'رامي حواس'!BJ14+'محمد نبيه'!BJ14+'تامر غالي'!BJ14+اسلام!BJ14+زهران!BJ14+'مندوب 2'!BJ14+'محمد التيه'!BJ14+الشركة!BJ14)</f>
        <v>0</v>
      </c>
      <c r="BJ14" s="3">
        <f>SUM('احمد شوقي'!BK14+'محمد ابراهيم'!BK14+'مصطفي عبدالفتاح'!BK14+'رامي حواس'!BK14+'محمد نبيه'!BK14+'تامر غالي'!BK14+اسلام!BK14+زهران!BK14+'مندوب 2'!BK14+'محمد التيه'!BK14+الشركة!BK14)</f>
        <v>0</v>
      </c>
      <c r="BK14" s="3">
        <f>SUM('احمد شوقي'!BL14+'محمد ابراهيم'!BL14+'مصطفي عبدالفتاح'!BL14+'رامي حواس'!BL14+'محمد نبيه'!BL14+'تامر غالي'!BL14+اسلام!BL14+زهران!BL14+'مندوب 2'!BL14+'محمد التيه'!BL14+الشركة!BL14)</f>
        <v>0</v>
      </c>
      <c r="BL14" s="3">
        <f>SUM('احمد شوقي'!BM14+'محمد ابراهيم'!BM14+'مصطفي عبدالفتاح'!BM14+'رامي حواس'!BM14+'محمد نبيه'!BM14+'تامر غالي'!BM14+اسلام!BM14+زهران!BM14+'مندوب 2'!BM14+'محمد التيه'!BM14+الشركة!BM14)</f>
        <v>0</v>
      </c>
      <c r="BM14" s="3">
        <f>SUM('احمد شوقي'!BN14+'محمد ابراهيم'!BN14+'مصطفي عبدالفتاح'!BN14+'رامي حواس'!BN14+'محمد نبيه'!BN14+'تامر غالي'!BN14+اسلام!BN14+زهران!BN14+'مندوب 2'!BN14+'محمد التيه'!BN14+الشركة!BN14)</f>
        <v>0</v>
      </c>
      <c r="BN14" s="3">
        <f>SUM('احمد شوقي'!BO14+'محمد ابراهيم'!BO14+'مصطفي عبدالفتاح'!BO14+'رامي حواس'!BO14+'محمد نبيه'!BO14+'تامر غالي'!BO14+اسلام!BO14+زهران!BO14+'مندوب 2'!BO14+'محمد التيه'!BO14+الشركة!BO14)</f>
        <v>1</v>
      </c>
      <c r="BO14" s="3"/>
      <c r="BP14" s="3"/>
      <c r="BQ14" s="8"/>
    </row>
    <row r="15" spans="1:69" ht="15.75" thickBot="1" x14ac:dyDescent="0.3">
      <c r="A15" s="1">
        <v>43354</v>
      </c>
      <c r="B15" s="3">
        <f>SUM('احمد شوقي'!C15+'محمد ابراهيم'!C15+'مصطفي عبدالفتاح'!C15+'رامي حواس'!C15+'محمد نبيه'!C15+'تامر غالي'!C15+اسلام!C15+زهران!C15+'مندوب 2'!C15+'محمد التيه'!C15+الشركة!C15)</f>
        <v>0</v>
      </c>
      <c r="C15" s="3">
        <f>SUM('احمد شوقي'!D15+'محمد ابراهيم'!D15+'مصطفي عبدالفتاح'!D15+'رامي حواس'!D15+'محمد نبيه'!D15+'تامر غالي'!D15+اسلام!D15+زهران!D15+'مندوب 2'!D15+'محمد التيه'!D15+الشركة!D15)</f>
        <v>0</v>
      </c>
      <c r="D15" s="3">
        <f>SUM('احمد شوقي'!E15+'محمد ابراهيم'!E15+'مصطفي عبدالفتاح'!E15+'رامي حواس'!E15+'محمد نبيه'!E15+'تامر غالي'!E15+اسلام!E15+زهران!E15+'مندوب 2'!E15+'محمد التيه'!E15+الشركة!E15)</f>
        <v>0</v>
      </c>
      <c r="E15" s="3">
        <f>SUM('احمد شوقي'!F15+'محمد ابراهيم'!F15+'مصطفي عبدالفتاح'!F15+'رامي حواس'!F15+'محمد نبيه'!F15+'تامر غالي'!F15+اسلام!F15+زهران!F15+'مندوب 2'!F15+'محمد التيه'!F15+الشركة!F15)</f>
        <v>2</v>
      </c>
      <c r="F15" s="3">
        <f>SUM('احمد شوقي'!G15+'محمد ابراهيم'!G15+'مصطفي عبدالفتاح'!G15+'رامي حواس'!G15+'محمد نبيه'!G15+'تامر غالي'!G15+اسلام!G15+زهران!G15+'مندوب 2'!G15+'محمد التيه'!G15+الشركة!G15)</f>
        <v>0</v>
      </c>
      <c r="G15" s="3">
        <f>SUM('احمد شوقي'!H15+'محمد ابراهيم'!H15+'مصطفي عبدالفتاح'!H15+'رامي حواس'!H15+'محمد نبيه'!H15+'تامر غالي'!H15+اسلام!H15+زهران!H15+'مندوب 2'!H15+'محمد التيه'!H15+الشركة!H15)</f>
        <v>0</v>
      </c>
      <c r="H15" s="3">
        <f>SUM('احمد شوقي'!I15+'محمد ابراهيم'!I15+'مصطفي عبدالفتاح'!I15+'رامي حواس'!I15+'محمد نبيه'!I15+'تامر غالي'!I15+اسلام!I15+زهران!I15+'مندوب 2'!I15+'محمد التيه'!I15+الشركة!I15)</f>
        <v>0</v>
      </c>
      <c r="I15" s="3">
        <f>SUM('احمد شوقي'!J15+'محمد ابراهيم'!J15+'مصطفي عبدالفتاح'!J15+'رامي حواس'!J15+'محمد نبيه'!J15+'تامر غالي'!J15+اسلام!J15+زهران!J15+'مندوب 2'!J15+'محمد التيه'!J15+الشركة!J15)</f>
        <v>0</v>
      </c>
      <c r="J15" s="3">
        <f>SUM('احمد شوقي'!K15+'محمد ابراهيم'!K15+'مصطفي عبدالفتاح'!K15+'رامي حواس'!K15+'محمد نبيه'!K15+'تامر غالي'!K15+اسلام!K15+زهران!K15+'مندوب 2'!K15+'محمد التيه'!K15+الشركة!K15)</f>
        <v>0</v>
      </c>
      <c r="K15" s="3">
        <f>SUM('احمد شوقي'!L15+'محمد ابراهيم'!L15+'مصطفي عبدالفتاح'!L15+'رامي حواس'!L15+'محمد نبيه'!L15+'تامر غالي'!L15+اسلام!L15+زهران!L15+'مندوب 2'!L15+'محمد التيه'!L15+الشركة!L15)</f>
        <v>0</v>
      </c>
      <c r="L15" s="3">
        <f>SUM('احمد شوقي'!M15+'محمد ابراهيم'!M15+'مصطفي عبدالفتاح'!M15+'رامي حواس'!M15+'محمد نبيه'!M15+'تامر غالي'!M15+اسلام!M15+زهران!M15+'مندوب 2'!M15+'محمد التيه'!M15+الشركة!M15)</f>
        <v>0</v>
      </c>
      <c r="M15" s="3">
        <f>SUM('احمد شوقي'!N15+'محمد ابراهيم'!N15+'مصطفي عبدالفتاح'!N15+'رامي حواس'!N15+'محمد نبيه'!N15+'تامر غالي'!N15+اسلام!N15+زهران!N15+'مندوب 2'!N15+'محمد التيه'!N15+الشركة!N15)</f>
        <v>0</v>
      </c>
      <c r="N15" s="3">
        <f>SUM('احمد شوقي'!O15+'محمد ابراهيم'!O15+'مصطفي عبدالفتاح'!O15+'رامي حواس'!O15+'محمد نبيه'!O15+'تامر غالي'!O15+اسلام!O15+زهران!O15+'مندوب 2'!O15+'محمد التيه'!O15+الشركة!O15)</f>
        <v>0</v>
      </c>
      <c r="O15" s="3">
        <f>SUM('احمد شوقي'!P15+'محمد ابراهيم'!P15+'مصطفي عبدالفتاح'!P15+'رامي حواس'!P15+'محمد نبيه'!P15+'تامر غالي'!P15+اسلام!P15+زهران!P15+'مندوب 2'!P15+'محمد التيه'!P15+الشركة!P15)</f>
        <v>0</v>
      </c>
      <c r="P15" s="3">
        <f>SUM('احمد شوقي'!Q15+'محمد ابراهيم'!Q15+'مصطفي عبدالفتاح'!Q15+'رامي حواس'!Q15+'محمد نبيه'!Q15+'تامر غالي'!Q15+اسلام!Q15+زهران!Q15+'مندوب 2'!Q15+'محمد التيه'!Q15+الشركة!Q15)</f>
        <v>0</v>
      </c>
      <c r="Q15" s="3">
        <f>SUM('احمد شوقي'!R15+'محمد ابراهيم'!R15+'مصطفي عبدالفتاح'!R15+'رامي حواس'!R15+'محمد نبيه'!R15+'تامر غالي'!R15+اسلام!R15+زهران!R15+'مندوب 2'!R15+'محمد التيه'!R15+الشركة!R15)</f>
        <v>0</v>
      </c>
      <c r="R15" s="3">
        <f>SUM('احمد شوقي'!S15+'محمد ابراهيم'!S15+'مصطفي عبدالفتاح'!S15+'رامي حواس'!S15+'محمد نبيه'!S15+'تامر غالي'!S15+اسلام!S15+زهران!S15+'مندوب 2'!S15+'محمد التيه'!S15+الشركة!S15)</f>
        <v>0</v>
      </c>
      <c r="S15" s="3">
        <f>SUM('احمد شوقي'!T15+'محمد ابراهيم'!T15+'مصطفي عبدالفتاح'!T15+'رامي حواس'!T15+'محمد نبيه'!T15+'تامر غالي'!T15+اسلام!T15+زهران!T15+'مندوب 2'!T15+'محمد التيه'!T15+الشركة!T15)</f>
        <v>0</v>
      </c>
      <c r="T15" s="3">
        <f>SUM('احمد شوقي'!U15+'محمد ابراهيم'!U15+'مصطفي عبدالفتاح'!U15+'رامي حواس'!U15+'محمد نبيه'!U15+'تامر غالي'!U15+اسلام!U15+زهران!U15+'مندوب 2'!U15+'محمد التيه'!U15+الشركة!U15)</f>
        <v>0</v>
      </c>
      <c r="U15" s="3">
        <f>SUM('احمد شوقي'!V15+'محمد ابراهيم'!V15+'مصطفي عبدالفتاح'!V15+'رامي حواس'!V15+'محمد نبيه'!V15+'تامر غالي'!V15+اسلام!V15+زهران!V15+'مندوب 2'!V15+'محمد التيه'!V15+الشركة!V15)</f>
        <v>0</v>
      </c>
      <c r="V15" s="3">
        <f>SUM('احمد شوقي'!W15+'محمد ابراهيم'!W15+'مصطفي عبدالفتاح'!W15+'رامي حواس'!W15+'محمد نبيه'!W15+'تامر غالي'!W15+اسلام!W15+زهران!W15+'مندوب 2'!W15+'محمد التيه'!W15+الشركة!W15)</f>
        <v>0</v>
      </c>
      <c r="W15" s="3">
        <f>SUM('احمد شوقي'!X15+'محمد ابراهيم'!X15+'مصطفي عبدالفتاح'!X15+'رامي حواس'!X15+'محمد نبيه'!X15+'تامر غالي'!X15+اسلام!X15+زهران!X15+'مندوب 2'!X15+'محمد التيه'!X15+الشركة!X15)</f>
        <v>0</v>
      </c>
      <c r="X15" s="3">
        <f>SUM('احمد شوقي'!Y15+'محمد ابراهيم'!Y15+'مصطفي عبدالفتاح'!Y15+'رامي حواس'!Y15+'محمد نبيه'!Y15+'تامر غالي'!Y15+اسلام!Y15+زهران!Y15+'مندوب 2'!Y15+'محمد التيه'!Y15+الشركة!Y15)</f>
        <v>0</v>
      </c>
      <c r="Y15" s="3">
        <f>SUM('احمد شوقي'!Z15+'محمد ابراهيم'!Z15+'مصطفي عبدالفتاح'!Z15+'رامي حواس'!Z15+'محمد نبيه'!Z15+'تامر غالي'!Z15+اسلام!Z15+زهران!Z15+'مندوب 2'!Z15+'محمد التيه'!Z15+الشركة!Z15)</f>
        <v>0</v>
      </c>
      <c r="Z15" s="3">
        <f>SUM('احمد شوقي'!AA15+'محمد ابراهيم'!AA15+'مصطفي عبدالفتاح'!AA15+'رامي حواس'!AA15+'محمد نبيه'!AA15+'تامر غالي'!AA15+اسلام!AA15+زهران!AA15+'مندوب 2'!AA15+'محمد التيه'!AA15+الشركة!AA15)</f>
        <v>0</v>
      </c>
      <c r="AA15" s="3">
        <f>SUM('احمد شوقي'!AB15+'محمد ابراهيم'!AB15+'مصطفي عبدالفتاح'!AB15+'رامي حواس'!AB15+'محمد نبيه'!AB15+'تامر غالي'!AB15+اسلام!AB15+زهران!AB15+'مندوب 2'!AB15+'محمد التيه'!AB15+الشركة!AB15)</f>
        <v>0</v>
      </c>
      <c r="AB15" s="3">
        <f>SUM('احمد شوقي'!AC15+'محمد ابراهيم'!AC15+'مصطفي عبدالفتاح'!AC15+'رامي حواس'!AC15+'محمد نبيه'!AC15+'تامر غالي'!AC15+اسلام!AC15+زهران!AC15+'مندوب 2'!AC15+'محمد التيه'!AC15+الشركة!AC15)</f>
        <v>0</v>
      </c>
      <c r="AC15" s="3">
        <f>SUM('احمد شوقي'!AD15+'محمد ابراهيم'!AD15+'مصطفي عبدالفتاح'!AD15+'رامي حواس'!AD15+'محمد نبيه'!AD15+'تامر غالي'!AD15+اسلام!AD15+زهران!AD15+'مندوب 2'!AD15+'محمد التيه'!AD15+الشركة!AD15)</f>
        <v>0</v>
      </c>
      <c r="AD15" s="3">
        <f>SUM('احمد شوقي'!AE15+'محمد ابراهيم'!AE15+'مصطفي عبدالفتاح'!AE15+'رامي حواس'!AE15+'محمد نبيه'!AE15+'تامر غالي'!AE15+اسلام!AE15+زهران!AE15+'مندوب 2'!AE15+'محمد التيه'!AE15+الشركة!AE15)</f>
        <v>1</v>
      </c>
      <c r="AE15" s="3">
        <f>SUM('احمد شوقي'!AF15+'محمد ابراهيم'!AF15+'مصطفي عبدالفتاح'!AF15+'رامي حواس'!AF15+'محمد نبيه'!AF15+'تامر غالي'!AF15+اسلام!AF15+زهران!AF15+'مندوب 2'!AF15+'محمد التيه'!AF15+الشركة!AF15)</f>
        <v>0</v>
      </c>
      <c r="AF15" s="3">
        <f>SUM('احمد شوقي'!AG15+'محمد ابراهيم'!AG15+'مصطفي عبدالفتاح'!AG15+'رامي حواس'!AG15+'محمد نبيه'!AG15+'تامر غالي'!AG15+اسلام!AG15+زهران!AG15+'مندوب 2'!AG15+'محمد التيه'!AG15+الشركة!AG15)</f>
        <v>0</v>
      </c>
      <c r="AG15" s="3">
        <f>SUM('احمد شوقي'!AH15+'محمد ابراهيم'!AH15+'مصطفي عبدالفتاح'!AH15+'رامي حواس'!AH15+'محمد نبيه'!AH15+'تامر غالي'!AH15+اسلام!AH15+زهران!AH15+'مندوب 2'!AH15+'محمد التيه'!AH15+الشركة!AH15)</f>
        <v>0</v>
      </c>
      <c r="AH15" s="3">
        <f>SUM('احمد شوقي'!AI15+'محمد ابراهيم'!AI15+'مصطفي عبدالفتاح'!AI15+'رامي حواس'!AI15+'محمد نبيه'!AI15+'تامر غالي'!AI15+اسلام!AI15+زهران!AI15+'مندوب 2'!AI15+'محمد التيه'!AI15+الشركة!AI15)</f>
        <v>0</v>
      </c>
      <c r="AI15" s="3">
        <f>SUM('احمد شوقي'!AJ15+'محمد ابراهيم'!AJ15+'مصطفي عبدالفتاح'!AJ15+'رامي حواس'!AJ15+'محمد نبيه'!AJ15+'تامر غالي'!AJ15+اسلام!AJ15+زهران!AJ15+'مندوب 2'!AJ15+'محمد التيه'!AJ15+الشركة!AJ15)</f>
        <v>0</v>
      </c>
      <c r="AJ15" s="3">
        <f>SUM('احمد شوقي'!AK15+'محمد ابراهيم'!AK15+'مصطفي عبدالفتاح'!AK15+'رامي حواس'!AK15+'محمد نبيه'!AK15+'تامر غالي'!AK15+اسلام!AK15+زهران!AK15+'مندوب 2'!AK15+'محمد التيه'!AK15+الشركة!AK15)</f>
        <v>0</v>
      </c>
      <c r="AK15" s="3">
        <f>SUM('احمد شوقي'!AL15+'محمد ابراهيم'!AL15+'مصطفي عبدالفتاح'!AL15+'رامي حواس'!AL15+'محمد نبيه'!AL15+'تامر غالي'!AL15+اسلام!AL15+زهران!AL15+'مندوب 2'!AL15+'محمد التيه'!AL15+الشركة!AL15)</f>
        <v>1</v>
      </c>
      <c r="AL15" s="3">
        <f>SUM('احمد شوقي'!AM15+'محمد ابراهيم'!AM15+'مصطفي عبدالفتاح'!AM15+'رامي حواس'!AM15+'محمد نبيه'!AM15+'تامر غالي'!AM15+اسلام!AM15+زهران!AM15+'مندوب 2'!AM15+'محمد التيه'!AM15+الشركة!AM15)</f>
        <v>0</v>
      </c>
      <c r="AM15" s="3">
        <f>SUM('احمد شوقي'!AN15+'محمد ابراهيم'!AN15+'مصطفي عبدالفتاح'!AN15+'رامي حواس'!AN15+'محمد نبيه'!AN15+'تامر غالي'!AN15+اسلام!AN15+زهران!AN15+'مندوب 2'!AN15+'محمد التيه'!AN15+الشركة!AN15)</f>
        <v>0</v>
      </c>
      <c r="AN15" s="3">
        <f>SUM('احمد شوقي'!AO15+'محمد ابراهيم'!AO15+'مصطفي عبدالفتاح'!AO15+'رامي حواس'!AO15+'محمد نبيه'!AO15+'تامر غالي'!AO15+اسلام!AO15+زهران!AO15+'مندوب 2'!AO15+'محمد التيه'!AO15+الشركة!AO15)</f>
        <v>0</v>
      </c>
      <c r="AO15" s="3">
        <f>SUM('احمد شوقي'!AP15+'محمد ابراهيم'!AP15+'مصطفي عبدالفتاح'!AP15+'رامي حواس'!AP15+'محمد نبيه'!AP15+'تامر غالي'!AP15+اسلام!AP15+زهران!AP15+'مندوب 2'!AP15+'محمد التيه'!AP15+الشركة!AP15)</f>
        <v>0</v>
      </c>
      <c r="AP15" s="3">
        <f>SUM('احمد شوقي'!AQ15+'محمد ابراهيم'!AQ15+'مصطفي عبدالفتاح'!AQ15+'رامي حواس'!AQ15+'محمد نبيه'!AQ15+'تامر غالي'!AQ15+اسلام!AQ15+زهران!AQ15+'مندوب 2'!AQ15+'محمد التيه'!AQ15+الشركة!AQ15)</f>
        <v>0</v>
      </c>
      <c r="AQ15" s="3">
        <f>SUM('احمد شوقي'!AR15+'محمد ابراهيم'!AR15+'مصطفي عبدالفتاح'!AR15+'رامي حواس'!AR15+'محمد نبيه'!AR15+'تامر غالي'!AR15+اسلام!AR15+زهران!AR15+'مندوب 2'!AR15+'محمد التيه'!AR15+الشركة!AR15)</f>
        <v>0</v>
      </c>
      <c r="AR15" s="3">
        <f>SUM('احمد شوقي'!AS15+'محمد ابراهيم'!AS15+'مصطفي عبدالفتاح'!AS15+'رامي حواس'!AS15+'محمد نبيه'!AS15+'تامر غالي'!AS15+اسلام!AS15+زهران!AS15+'مندوب 2'!AS15+'محمد التيه'!AS15+الشركة!AS15)</f>
        <v>1</v>
      </c>
      <c r="AS15" s="3">
        <f>SUM('احمد شوقي'!AT15+'محمد ابراهيم'!AT15+'مصطفي عبدالفتاح'!AT15+'رامي حواس'!AT15+'محمد نبيه'!AT15+'تامر غالي'!AT15+اسلام!AT15+زهران!AT15+'مندوب 2'!AT15+'محمد التيه'!AT15+الشركة!AT15)</f>
        <v>0</v>
      </c>
      <c r="AT15" s="3">
        <f>SUM('احمد شوقي'!AU15+'محمد ابراهيم'!AU15+'مصطفي عبدالفتاح'!AU15+'رامي حواس'!AU15+'محمد نبيه'!AU15+'تامر غالي'!AU15+اسلام!AU15+زهران!AU15+'مندوب 2'!AU15+'محمد التيه'!AU15+الشركة!AU15)</f>
        <v>0</v>
      </c>
      <c r="AU15" s="3">
        <f>SUM('احمد شوقي'!AV15+'محمد ابراهيم'!AV15+'مصطفي عبدالفتاح'!AV15+'رامي حواس'!AV15+'محمد نبيه'!AV15+'تامر غالي'!AV15+اسلام!AV15+زهران!AV15+'مندوب 2'!AV15+'محمد التيه'!AV15+الشركة!AV15)</f>
        <v>0</v>
      </c>
      <c r="AV15" s="3">
        <f>SUM('احمد شوقي'!AW15+'محمد ابراهيم'!AW15+'مصطفي عبدالفتاح'!AW15+'رامي حواس'!AW15+'محمد نبيه'!AW15+'تامر غالي'!AW15+اسلام!AW15+زهران!AW15+'مندوب 2'!AW15+'محمد التيه'!AW15+الشركة!AW15)</f>
        <v>0</v>
      </c>
      <c r="AW15" s="3">
        <f>SUM('احمد شوقي'!AX15+'محمد ابراهيم'!AX15+'مصطفي عبدالفتاح'!AX15+'رامي حواس'!AX15+'محمد نبيه'!AX15+'تامر غالي'!AX15+اسلام!AX15+زهران!AX15+'مندوب 2'!AX15+'محمد التيه'!AX15+الشركة!AX15)</f>
        <v>0</v>
      </c>
      <c r="AX15" s="3">
        <f>SUM('احمد شوقي'!AY15+'محمد ابراهيم'!AY15+'مصطفي عبدالفتاح'!AY15+'رامي حواس'!AY15+'محمد نبيه'!AY15+'تامر غالي'!AY15+اسلام!AY15+زهران!AY15+'مندوب 2'!AY15+'محمد التيه'!AY15+الشركة!AY15)</f>
        <v>0</v>
      </c>
      <c r="AY15" s="3">
        <f>SUM('احمد شوقي'!AZ15+'محمد ابراهيم'!AZ15+'مصطفي عبدالفتاح'!AZ15+'رامي حواس'!AZ15+'محمد نبيه'!AZ15+'تامر غالي'!AZ15+اسلام!AZ15+زهران!AZ15+'مندوب 2'!AZ15+'محمد التيه'!AZ15+الشركة!AZ15)</f>
        <v>0</v>
      </c>
      <c r="AZ15" s="3">
        <f>SUM('احمد شوقي'!BA15+'محمد ابراهيم'!BA15+'مصطفي عبدالفتاح'!BA15+'رامي حواس'!BA15+'محمد نبيه'!BA15+'تامر غالي'!BA15+اسلام!BA15+زهران!BA15+'مندوب 2'!BA15+'محمد التيه'!BA15+الشركة!BA15)</f>
        <v>0</v>
      </c>
      <c r="BA15" s="3">
        <f>SUM('احمد شوقي'!BB15+'محمد ابراهيم'!BB15+'مصطفي عبدالفتاح'!BB15+'رامي حواس'!BB15+'محمد نبيه'!BB15+'تامر غالي'!BB15+اسلام!BB15+زهران!BB15+'مندوب 2'!BB15+'محمد التيه'!BB15+الشركة!BB15)</f>
        <v>0</v>
      </c>
      <c r="BB15" s="3">
        <f>SUM('احمد شوقي'!BC15+'محمد ابراهيم'!BC15+'مصطفي عبدالفتاح'!BC15+'رامي حواس'!BC15+'محمد نبيه'!BC15+'تامر غالي'!BC15+اسلام!BC15+زهران!BC15+'مندوب 2'!BC15+'محمد التيه'!BC15+الشركة!BC15)</f>
        <v>0</v>
      </c>
      <c r="BC15" s="3">
        <f>SUM('احمد شوقي'!BD15+'محمد ابراهيم'!BD15+'مصطفي عبدالفتاح'!BD15+'رامي حواس'!BD15+'محمد نبيه'!BD15+'تامر غالي'!BD15+اسلام!BD15+زهران!BD15+'مندوب 2'!BD15+'محمد التيه'!BD15+الشركة!BD15)</f>
        <v>0</v>
      </c>
      <c r="BD15" s="3">
        <f>SUM('احمد شوقي'!BE15+'محمد ابراهيم'!BE15+'مصطفي عبدالفتاح'!BE15+'رامي حواس'!BE15+'محمد نبيه'!BE15+'تامر غالي'!BE15+اسلام!BE15+زهران!BE15+'مندوب 2'!BE15+'محمد التيه'!BE15+الشركة!BE15)</f>
        <v>0</v>
      </c>
      <c r="BE15" s="3">
        <f>SUM('احمد شوقي'!BF15+'محمد ابراهيم'!BF15+'مصطفي عبدالفتاح'!BF15+'رامي حواس'!BF15+'محمد نبيه'!BF15+'تامر غالي'!BF15+اسلام!BF15+زهران!BF15+'مندوب 2'!BF15+'محمد التيه'!BF15+الشركة!BF15)</f>
        <v>0</v>
      </c>
      <c r="BF15" s="3">
        <f>SUM('احمد شوقي'!BG15+'محمد ابراهيم'!BG15+'مصطفي عبدالفتاح'!BG15+'رامي حواس'!BG15+'محمد نبيه'!BG15+'تامر غالي'!BG15+اسلام!BG15+زهران!BG15+'مندوب 2'!BG15+'محمد التيه'!BG15+الشركة!BG15)</f>
        <v>0</v>
      </c>
      <c r="BG15" s="3">
        <f>SUM('احمد شوقي'!BH15+'محمد ابراهيم'!BH15+'مصطفي عبدالفتاح'!BH15+'رامي حواس'!BH15+'محمد نبيه'!BH15+'تامر غالي'!BH15+اسلام!BH15+زهران!BH15+'مندوب 2'!BH15+'محمد التيه'!BH15+الشركة!BH15)</f>
        <v>0</v>
      </c>
      <c r="BH15" s="3">
        <f>SUM('احمد شوقي'!BI15+'محمد ابراهيم'!BI15+'مصطفي عبدالفتاح'!BI15+'رامي حواس'!BI15+'محمد نبيه'!BI15+'تامر غالي'!BI15+اسلام!BI15+زهران!BI15+'مندوب 2'!BI15+'محمد التيه'!BI15+الشركة!BI15)</f>
        <v>0</v>
      </c>
      <c r="BI15" s="3">
        <f>SUM('احمد شوقي'!BJ15+'محمد ابراهيم'!BJ15+'مصطفي عبدالفتاح'!BJ15+'رامي حواس'!BJ15+'محمد نبيه'!BJ15+'تامر غالي'!BJ15+اسلام!BJ15+زهران!BJ15+'مندوب 2'!BJ15+'محمد التيه'!BJ15+الشركة!BJ15)</f>
        <v>0</v>
      </c>
      <c r="BJ15" s="3">
        <f>SUM('احمد شوقي'!BK15+'محمد ابراهيم'!BK15+'مصطفي عبدالفتاح'!BK15+'رامي حواس'!BK15+'محمد نبيه'!BK15+'تامر غالي'!BK15+اسلام!BK15+زهران!BK15+'مندوب 2'!BK15+'محمد التيه'!BK15+الشركة!BK15)</f>
        <v>0</v>
      </c>
      <c r="BK15" s="3">
        <f>SUM('احمد شوقي'!BL15+'محمد ابراهيم'!BL15+'مصطفي عبدالفتاح'!BL15+'رامي حواس'!BL15+'محمد نبيه'!BL15+'تامر غالي'!BL15+اسلام!BL15+زهران!BL15+'مندوب 2'!BL15+'محمد التيه'!BL15+الشركة!BL15)</f>
        <v>0</v>
      </c>
      <c r="BL15" s="3">
        <f>SUM('احمد شوقي'!BM15+'محمد ابراهيم'!BM15+'مصطفي عبدالفتاح'!BM15+'رامي حواس'!BM15+'محمد نبيه'!BM15+'تامر غالي'!BM15+اسلام!BM15+زهران!BM15+'مندوب 2'!BM15+'محمد التيه'!BM15+الشركة!BM15)</f>
        <v>0</v>
      </c>
      <c r="BM15" s="3">
        <f>SUM('احمد شوقي'!BN15+'محمد ابراهيم'!BN15+'مصطفي عبدالفتاح'!BN15+'رامي حواس'!BN15+'محمد نبيه'!BN15+'تامر غالي'!BN15+اسلام!BN15+زهران!BN15+'مندوب 2'!BN15+'محمد التيه'!BN15+الشركة!BN15)</f>
        <v>0</v>
      </c>
      <c r="BN15" s="3">
        <f>SUM('احمد شوقي'!BO15+'محمد ابراهيم'!BO15+'مصطفي عبدالفتاح'!BO15+'رامي حواس'!BO15+'محمد نبيه'!BO15+'تامر غالي'!BO15+اسلام!BO15+زهران!BO15+'مندوب 2'!BO15+'محمد التيه'!BO15+الشركة!BO15)</f>
        <v>0</v>
      </c>
      <c r="BO15" s="3"/>
      <c r="BP15" s="3"/>
      <c r="BQ15" s="3"/>
    </row>
    <row r="16" spans="1:69" ht="15.75" thickBot="1" x14ac:dyDescent="0.3">
      <c r="A16" s="1">
        <v>43355</v>
      </c>
      <c r="B16" s="3">
        <f>SUM('احمد شوقي'!C16+'محمد ابراهيم'!C16+'مصطفي عبدالفتاح'!C16+'رامي حواس'!C16+'محمد نبيه'!C16+'تامر غالي'!C16+اسلام!C16+زهران!C16+'مندوب 2'!C16+'محمد التيه'!C16+الشركة!C16)</f>
        <v>0</v>
      </c>
      <c r="C16" s="3">
        <f>SUM('احمد شوقي'!D16+'محمد ابراهيم'!D16+'مصطفي عبدالفتاح'!D16+'رامي حواس'!D16+'محمد نبيه'!D16+'تامر غالي'!D16+اسلام!D16+زهران!D16+'مندوب 2'!D16+'محمد التيه'!D16+الشركة!D16)</f>
        <v>0</v>
      </c>
      <c r="D16" s="3">
        <f>SUM('احمد شوقي'!E16+'محمد ابراهيم'!E16+'مصطفي عبدالفتاح'!E16+'رامي حواس'!E16+'محمد نبيه'!E16+'تامر غالي'!E16+اسلام!E16+زهران!E16+'مندوب 2'!E16+'محمد التيه'!E16+الشركة!E16)</f>
        <v>0</v>
      </c>
      <c r="E16" s="3">
        <f>SUM('احمد شوقي'!F16+'محمد ابراهيم'!F16+'مصطفي عبدالفتاح'!F16+'رامي حواس'!F16+'محمد نبيه'!F16+'تامر غالي'!F16+اسلام!F16+زهران!F16+'مندوب 2'!F16+'محمد التيه'!F16+الشركة!F16)</f>
        <v>0</v>
      </c>
      <c r="F16" s="3">
        <f>SUM('احمد شوقي'!G16+'محمد ابراهيم'!G16+'مصطفي عبدالفتاح'!G16+'رامي حواس'!G16+'محمد نبيه'!G16+'تامر غالي'!G16+اسلام!G16+زهران!G16+'مندوب 2'!G16+'محمد التيه'!G16+الشركة!G16)</f>
        <v>0</v>
      </c>
      <c r="G16" s="3">
        <f>SUM('احمد شوقي'!H16+'محمد ابراهيم'!H16+'مصطفي عبدالفتاح'!H16+'رامي حواس'!H16+'محمد نبيه'!H16+'تامر غالي'!H16+اسلام!H16+زهران!H16+'مندوب 2'!H16+'محمد التيه'!H16+الشركة!H16)</f>
        <v>0</v>
      </c>
      <c r="H16" s="3">
        <f>SUM('احمد شوقي'!I16+'محمد ابراهيم'!I16+'مصطفي عبدالفتاح'!I16+'رامي حواس'!I16+'محمد نبيه'!I16+'تامر غالي'!I16+اسلام!I16+زهران!I16+'مندوب 2'!I16+'محمد التيه'!I16+الشركة!I16)</f>
        <v>0</v>
      </c>
      <c r="I16" s="3">
        <f>SUM('احمد شوقي'!J16+'محمد ابراهيم'!J16+'مصطفي عبدالفتاح'!J16+'رامي حواس'!J16+'محمد نبيه'!J16+'تامر غالي'!J16+اسلام!J16+زهران!J16+'مندوب 2'!J16+'محمد التيه'!J16+الشركة!J16)</f>
        <v>0</v>
      </c>
      <c r="J16" s="3">
        <f>SUM('احمد شوقي'!K16+'محمد ابراهيم'!K16+'مصطفي عبدالفتاح'!K16+'رامي حواس'!K16+'محمد نبيه'!K16+'تامر غالي'!K16+اسلام!K16+زهران!K16+'مندوب 2'!K16+'محمد التيه'!K16+الشركة!K16)</f>
        <v>0</v>
      </c>
      <c r="K16" s="3">
        <f>SUM('احمد شوقي'!L16+'محمد ابراهيم'!L16+'مصطفي عبدالفتاح'!L16+'رامي حواس'!L16+'محمد نبيه'!L16+'تامر غالي'!L16+اسلام!L16+زهران!L16+'مندوب 2'!L16+'محمد التيه'!L16+الشركة!L16)</f>
        <v>0</v>
      </c>
      <c r="L16" s="3">
        <f>SUM('احمد شوقي'!M16+'محمد ابراهيم'!M16+'مصطفي عبدالفتاح'!M16+'رامي حواس'!M16+'محمد نبيه'!M16+'تامر غالي'!M16+اسلام!M16+زهران!M16+'مندوب 2'!M16+'محمد التيه'!M16+الشركة!M16)</f>
        <v>0</v>
      </c>
      <c r="M16" s="3">
        <f>SUM('احمد شوقي'!N16+'محمد ابراهيم'!N16+'مصطفي عبدالفتاح'!N16+'رامي حواس'!N16+'محمد نبيه'!N16+'تامر غالي'!N16+اسلام!N16+زهران!N16+'مندوب 2'!N16+'محمد التيه'!N16+الشركة!N16)</f>
        <v>0</v>
      </c>
      <c r="N16" s="3">
        <f>SUM('احمد شوقي'!O16+'محمد ابراهيم'!O16+'مصطفي عبدالفتاح'!O16+'رامي حواس'!O16+'محمد نبيه'!O16+'تامر غالي'!O16+اسلام!O16+زهران!O16+'مندوب 2'!O16+'محمد التيه'!O16+الشركة!O16)</f>
        <v>0</v>
      </c>
      <c r="O16" s="3">
        <f>SUM('احمد شوقي'!P16+'محمد ابراهيم'!P16+'مصطفي عبدالفتاح'!P16+'رامي حواس'!P16+'محمد نبيه'!P16+'تامر غالي'!P16+اسلام!P16+زهران!P16+'مندوب 2'!P16+'محمد التيه'!P16+الشركة!P16)</f>
        <v>0</v>
      </c>
      <c r="P16" s="3">
        <f>SUM('احمد شوقي'!Q16+'محمد ابراهيم'!Q16+'مصطفي عبدالفتاح'!Q16+'رامي حواس'!Q16+'محمد نبيه'!Q16+'تامر غالي'!Q16+اسلام!Q16+زهران!Q16+'مندوب 2'!Q16+'محمد التيه'!Q16+الشركة!Q16)</f>
        <v>0</v>
      </c>
      <c r="Q16" s="3">
        <f>SUM('احمد شوقي'!R16+'محمد ابراهيم'!R16+'مصطفي عبدالفتاح'!R16+'رامي حواس'!R16+'محمد نبيه'!R16+'تامر غالي'!R16+اسلام!R16+زهران!R16+'مندوب 2'!R16+'محمد التيه'!R16+الشركة!R16)</f>
        <v>0</v>
      </c>
      <c r="R16" s="3">
        <f>SUM('احمد شوقي'!S16+'محمد ابراهيم'!S16+'مصطفي عبدالفتاح'!S16+'رامي حواس'!S16+'محمد نبيه'!S16+'تامر غالي'!S16+اسلام!S16+زهران!S16+'مندوب 2'!S16+'محمد التيه'!S16+الشركة!S16)</f>
        <v>0</v>
      </c>
      <c r="S16" s="3">
        <f>SUM('احمد شوقي'!T16+'محمد ابراهيم'!T16+'مصطفي عبدالفتاح'!T16+'رامي حواس'!T16+'محمد نبيه'!T16+'تامر غالي'!T16+اسلام!T16+زهران!T16+'مندوب 2'!T16+'محمد التيه'!T16+الشركة!T16)</f>
        <v>0</v>
      </c>
      <c r="T16" s="3">
        <f>SUM('احمد شوقي'!U16+'محمد ابراهيم'!U16+'مصطفي عبدالفتاح'!U16+'رامي حواس'!U16+'محمد نبيه'!U16+'تامر غالي'!U16+اسلام!U16+زهران!U16+'مندوب 2'!U16+'محمد التيه'!U16+الشركة!U16)</f>
        <v>0</v>
      </c>
      <c r="U16" s="3">
        <f>SUM('احمد شوقي'!V16+'محمد ابراهيم'!V16+'مصطفي عبدالفتاح'!V16+'رامي حواس'!V16+'محمد نبيه'!V16+'تامر غالي'!V16+اسلام!V16+زهران!V16+'مندوب 2'!V16+'محمد التيه'!V16+الشركة!V16)</f>
        <v>0</v>
      </c>
      <c r="V16" s="3">
        <f>SUM('احمد شوقي'!W16+'محمد ابراهيم'!W16+'مصطفي عبدالفتاح'!W16+'رامي حواس'!W16+'محمد نبيه'!W16+'تامر غالي'!W16+اسلام!W16+زهران!W16+'مندوب 2'!W16+'محمد التيه'!W16+الشركة!W16)</f>
        <v>1</v>
      </c>
      <c r="W16" s="3">
        <f>SUM('احمد شوقي'!X16+'محمد ابراهيم'!X16+'مصطفي عبدالفتاح'!X16+'رامي حواس'!X16+'محمد نبيه'!X16+'تامر غالي'!X16+اسلام!X16+زهران!X16+'مندوب 2'!X16+'محمد التيه'!X16+الشركة!X16)</f>
        <v>0</v>
      </c>
      <c r="X16" s="3">
        <f>SUM('احمد شوقي'!Y16+'محمد ابراهيم'!Y16+'مصطفي عبدالفتاح'!Y16+'رامي حواس'!Y16+'محمد نبيه'!Y16+'تامر غالي'!Y16+اسلام!Y16+زهران!Y16+'مندوب 2'!Y16+'محمد التيه'!Y16+الشركة!Y16)</f>
        <v>0</v>
      </c>
      <c r="Y16" s="3">
        <f>SUM('احمد شوقي'!Z16+'محمد ابراهيم'!Z16+'مصطفي عبدالفتاح'!Z16+'رامي حواس'!Z16+'محمد نبيه'!Z16+'تامر غالي'!Z16+اسلام!Z16+زهران!Z16+'مندوب 2'!Z16+'محمد التيه'!Z16+الشركة!Z16)</f>
        <v>0</v>
      </c>
      <c r="Z16" s="3">
        <f>SUM('احمد شوقي'!AA16+'محمد ابراهيم'!AA16+'مصطفي عبدالفتاح'!AA16+'رامي حواس'!AA16+'محمد نبيه'!AA16+'تامر غالي'!AA16+اسلام!AA16+زهران!AA16+'مندوب 2'!AA16+'محمد التيه'!AA16+الشركة!AA16)</f>
        <v>0</v>
      </c>
      <c r="AA16" s="3">
        <f>SUM('احمد شوقي'!AB16+'محمد ابراهيم'!AB16+'مصطفي عبدالفتاح'!AB16+'رامي حواس'!AB16+'محمد نبيه'!AB16+'تامر غالي'!AB16+اسلام!AB16+زهران!AB16+'مندوب 2'!AB16+'محمد التيه'!AB16+الشركة!AB16)</f>
        <v>0</v>
      </c>
      <c r="AB16" s="3">
        <f>SUM('احمد شوقي'!AC16+'محمد ابراهيم'!AC16+'مصطفي عبدالفتاح'!AC16+'رامي حواس'!AC16+'محمد نبيه'!AC16+'تامر غالي'!AC16+اسلام!AC16+زهران!AC16+'مندوب 2'!AC16+'محمد التيه'!AC16+الشركة!AC16)</f>
        <v>0</v>
      </c>
      <c r="AC16" s="3">
        <f>SUM('احمد شوقي'!AD16+'محمد ابراهيم'!AD16+'مصطفي عبدالفتاح'!AD16+'رامي حواس'!AD16+'محمد نبيه'!AD16+'تامر غالي'!AD16+اسلام!AD16+زهران!AD16+'مندوب 2'!AD16+'محمد التيه'!AD16+الشركة!AD16)</f>
        <v>0</v>
      </c>
      <c r="AD16" s="3">
        <f>SUM('احمد شوقي'!AE16+'محمد ابراهيم'!AE16+'مصطفي عبدالفتاح'!AE16+'رامي حواس'!AE16+'محمد نبيه'!AE16+'تامر غالي'!AE16+اسلام!AE16+زهران!AE16+'مندوب 2'!AE16+'محمد التيه'!AE16+الشركة!AE16)</f>
        <v>0</v>
      </c>
      <c r="AE16" s="3">
        <f>SUM('احمد شوقي'!AF16+'محمد ابراهيم'!AF16+'مصطفي عبدالفتاح'!AF16+'رامي حواس'!AF16+'محمد نبيه'!AF16+'تامر غالي'!AF16+اسلام!AF16+زهران!AF16+'مندوب 2'!AF16+'محمد التيه'!AF16+الشركة!AF16)</f>
        <v>0</v>
      </c>
      <c r="AF16" s="3">
        <f>SUM('احمد شوقي'!AG16+'محمد ابراهيم'!AG16+'مصطفي عبدالفتاح'!AG16+'رامي حواس'!AG16+'محمد نبيه'!AG16+'تامر غالي'!AG16+اسلام!AG16+زهران!AG16+'مندوب 2'!AG16+'محمد التيه'!AG16+الشركة!AG16)</f>
        <v>0</v>
      </c>
      <c r="AG16" s="3">
        <f>SUM('احمد شوقي'!AH16+'محمد ابراهيم'!AH16+'مصطفي عبدالفتاح'!AH16+'رامي حواس'!AH16+'محمد نبيه'!AH16+'تامر غالي'!AH16+اسلام!AH16+زهران!AH16+'مندوب 2'!AH16+'محمد التيه'!AH16+الشركة!AH16)</f>
        <v>0</v>
      </c>
      <c r="AH16" s="3">
        <f>SUM('احمد شوقي'!AI16+'محمد ابراهيم'!AI16+'مصطفي عبدالفتاح'!AI16+'رامي حواس'!AI16+'محمد نبيه'!AI16+'تامر غالي'!AI16+اسلام!AI16+زهران!AI16+'مندوب 2'!AI16+'محمد التيه'!AI16+الشركة!AI16)</f>
        <v>0</v>
      </c>
      <c r="AI16" s="3">
        <f>SUM('احمد شوقي'!AJ16+'محمد ابراهيم'!AJ16+'مصطفي عبدالفتاح'!AJ16+'رامي حواس'!AJ16+'محمد نبيه'!AJ16+'تامر غالي'!AJ16+اسلام!AJ16+زهران!AJ16+'مندوب 2'!AJ16+'محمد التيه'!AJ16+الشركة!AJ16)</f>
        <v>0</v>
      </c>
      <c r="AJ16" s="3">
        <f>SUM('احمد شوقي'!AK16+'محمد ابراهيم'!AK16+'مصطفي عبدالفتاح'!AK16+'رامي حواس'!AK16+'محمد نبيه'!AK16+'تامر غالي'!AK16+اسلام!AK16+زهران!AK16+'مندوب 2'!AK16+'محمد التيه'!AK16+الشركة!AK16)</f>
        <v>0</v>
      </c>
      <c r="AK16" s="3">
        <f>SUM('احمد شوقي'!AL16+'محمد ابراهيم'!AL16+'مصطفي عبدالفتاح'!AL16+'رامي حواس'!AL16+'محمد نبيه'!AL16+'تامر غالي'!AL16+اسلام!AL16+زهران!AL16+'مندوب 2'!AL16+'محمد التيه'!AL16+الشركة!AL16)</f>
        <v>0</v>
      </c>
      <c r="AL16" s="3">
        <f>SUM('احمد شوقي'!AM16+'محمد ابراهيم'!AM16+'مصطفي عبدالفتاح'!AM16+'رامي حواس'!AM16+'محمد نبيه'!AM16+'تامر غالي'!AM16+اسلام!AM16+زهران!AM16+'مندوب 2'!AM16+'محمد التيه'!AM16+الشركة!AM16)</f>
        <v>0</v>
      </c>
      <c r="AM16" s="3">
        <f>SUM('احمد شوقي'!AN16+'محمد ابراهيم'!AN16+'مصطفي عبدالفتاح'!AN16+'رامي حواس'!AN16+'محمد نبيه'!AN16+'تامر غالي'!AN16+اسلام!AN16+زهران!AN16+'مندوب 2'!AN16+'محمد التيه'!AN16+الشركة!AN16)</f>
        <v>0</v>
      </c>
      <c r="AN16" s="3">
        <f>SUM('احمد شوقي'!AO16+'محمد ابراهيم'!AO16+'مصطفي عبدالفتاح'!AO16+'رامي حواس'!AO16+'محمد نبيه'!AO16+'تامر غالي'!AO16+اسلام!AO16+زهران!AO16+'مندوب 2'!AO16+'محمد التيه'!AO16+الشركة!AO16)</f>
        <v>0</v>
      </c>
      <c r="AO16" s="3">
        <f>SUM('احمد شوقي'!AP16+'محمد ابراهيم'!AP16+'مصطفي عبدالفتاح'!AP16+'رامي حواس'!AP16+'محمد نبيه'!AP16+'تامر غالي'!AP16+اسلام!AP16+زهران!AP16+'مندوب 2'!AP16+'محمد التيه'!AP16+الشركة!AP16)</f>
        <v>0</v>
      </c>
      <c r="AP16" s="3">
        <f>SUM('احمد شوقي'!AQ16+'محمد ابراهيم'!AQ16+'مصطفي عبدالفتاح'!AQ16+'رامي حواس'!AQ16+'محمد نبيه'!AQ16+'تامر غالي'!AQ16+اسلام!AQ16+زهران!AQ16+'مندوب 2'!AQ16+'محمد التيه'!AQ16+الشركة!AQ16)</f>
        <v>0</v>
      </c>
      <c r="AQ16" s="3">
        <f>SUM('احمد شوقي'!AR16+'محمد ابراهيم'!AR16+'مصطفي عبدالفتاح'!AR16+'رامي حواس'!AR16+'محمد نبيه'!AR16+'تامر غالي'!AR16+اسلام!AR16+زهران!AR16+'مندوب 2'!AR16+'محمد التيه'!AR16+الشركة!AR16)</f>
        <v>0</v>
      </c>
      <c r="AR16" s="3">
        <f>SUM('احمد شوقي'!AS16+'محمد ابراهيم'!AS16+'مصطفي عبدالفتاح'!AS16+'رامي حواس'!AS16+'محمد نبيه'!AS16+'تامر غالي'!AS16+اسلام!AS16+زهران!AS16+'مندوب 2'!AS16+'محمد التيه'!AS16+الشركة!AS16)</f>
        <v>0</v>
      </c>
      <c r="AS16" s="3">
        <f>SUM('احمد شوقي'!AT16+'محمد ابراهيم'!AT16+'مصطفي عبدالفتاح'!AT16+'رامي حواس'!AT16+'محمد نبيه'!AT16+'تامر غالي'!AT16+اسلام!AT16+زهران!AT16+'مندوب 2'!AT16+'محمد التيه'!AT16+الشركة!AT16)</f>
        <v>0</v>
      </c>
      <c r="AT16" s="3">
        <f>SUM('احمد شوقي'!AU16+'محمد ابراهيم'!AU16+'مصطفي عبدالفتاح'!AU16+'رامي حواس'!AU16+'محمد نبيه'!AU16+'تامر غالي'!AU16+اسلام!AU16+زهران!AU16+'مندوب 2'!AU16+'محمد التيه'!AU16+الشركة!AU16)</f>
        <v>0</v>
      </c>
      <c r="AU16" s="3">
        <f>SUM('احمد شوقي'!AV16+'محمد ابراهيم'!AV16+'مصطفي عبدالفتاح'!AV16+'رامي حواس'!AV16+'محمد نبيه'!AV16+'تامر غالي'!AV16+اسلام!AV16+زهران!AV16+'مندوب 2'!AV16+'محمد التيه'!AV16+الشركة!AV16)</f>
        <v>0</v>
      </c>
      <c r="AV16" s="3">
        <f>SUM('احمد شوقي'!AW16+'محمد ابراهيم'!AW16+'مصطفي عبدالفتاح'!AW16+'رامي حواس'!AW16+'محمد نبيه'!AW16+'تامر غالي'!AW16+اسلام!AW16+زهران!AW16+'مندوب 2'!AW16+'محمد التيه'!AW16+الشركة!AW16)</f>
        <v>0</v>
      </c>
      <c r="AW16" s="3">
        <f>SUM('احمد شوقي'!AX16+'محمد ابراهيم'!AX16+'مصطفي عبدالفتاح'!AX16+'رامي حواس'!AX16+'محمد نبيه'!AX16+'تامر غالي'!AX16+اسلام!AX16+زهران!AX16+'مندوب 2'!AX16+'محمد التيه'!AX16+الشركة!AX16)</f>
        <v>0</v>
      </c>
      <c r="AX16" s="3">
        <f>SUM('احمد شوقي'!AY16+'محمد ابراهيم'!AY16+'مصطفي عبدالفتاح'!AY16+'رامي حواس'!AY16+'محمد نبيه'!AY16+'تامر غالي'!AY16+اسلام!AY16+زهران!AY16+'مندوب 2'!AY16+'محمد التيه'!AY16+الشركة!AY16)</f>
        <v>0</v>
      </c>
      <c r="AY16" s="3">
        <f>SUM('احمد شوقي'!AZ16+'محمد ابراهيم'!AZ16+'مصطفي عبدالفتاح'!AZ16+'رامي حواس'!AZ16+'محمد نبيه'!AZ16+'تامر غالي'!AZ16+اسلام!AZ16+زهران!AZ16+'مندوب 2'!AZ16+'محمد التيه'!AZ16+الشركة!AZ16)</f>
        <v>0</v>
      </c>
      <c r="AZ16" s="3">
        <f>SUM('احمد شوقي'!BA16+'محمد ابراهيم'!BA16+'مصطفي عبدالفتاح'!BA16+'رامي حواس'!BA16+'محمد نبيه'!BA16+'تامر غالي'!BA16+اسلام!BA16+زهران!BA16+'مندوب 2'!BA16+'محمد التيه'!BA16+الشركة!BA16)</f>
        <v>0</v>
      </c>
      <c r="BA16" s="3">
        <f>SUM('احمد شوقي'!BB16+'محمد ابراهيم'!BB16+'مصطفي عبدالفتاح'!BB16+'رامي حواس'!BB16+'محمد نبيه'!BB16+'تامر غالي'!BB16+اسلام!BB16+زهران!BB16+'مندوب 2'!BB16+'محمد التيه'!BB16+الشركة!BB16)</f>
        <v>0</v>
      </c>
      <c r="BB16" s="3">
        <f>SUM('احمد شوقي'!BC16+'محمد ابراهيم'!BC16+'مصطفي عبدالفتاح'!BC16+'رامي حواس'!BC16+'محمد نبيه'!BC16+'تامر غالي'!BC16+اسلام!BC16+زهران!BC16+'مندوب 2'!BC16+'محمد التيه'!BC16+الشركة!BC16)</f>
        <v>0</v>
      </c>
      <c r="BC16" s="3">
        <f>SUM('احمد شوقي'!BD16+'محمد ابراهيم'!BD16+'مصطفي عبدالفتاح'!BD16+'رامي حواس'!BD16+'محمد نبيه'!BD16+'تامر غالي'!BD16+اسلام!BD16+زهران!BD16+'مندوب 2'!BD16+'محمد التيه'!BD16+الشركة!BD16)</f>
        <v>0</v>
      </c>
      <c r="BD16" s="3">
        <f>SUM('احمد شوقي'!BE16+'محمد ابراهيم'!BE16+'مصطفي عبدالفتاح'!BE16+'رامي حواس'!BE16+'محمد نبيه'!BE16+'تامر غالي'!BE16+اسلام!BE16+زهران!BE16+'مندوب 2'!BE16+'محمد التيه'!BE16+الشركة!BE16)</f>
        <v>0</v>
      </c>
      <c r="BE16" s="3">
        <f>SUM('احمد شوقي'!BF16+'محمد ابراهيم'!BF16+'مصطفي عبدالفتاح'!BF16+'رامي حواس'!BF16+'محمد نبيه'!BF16+'تامر غالي'!BF16+اسلام!BF16+زهران!BF16+'مندوب 2'!BF16+'محمد التيه'!BF16+الشركة!BF16)</f>
        <v>0</v>
      </c>
      <c r="BF16" s="3">
        <f>SUM('احمد شوقي'!BG16+'محمد ابراهيم'!BG16+'مصطفي عبدالفتاح'!BG16+'رامي حواس'!BG16+'محمد نبيه'!BG16+'تامر غالي'!BG16+اسلام!BG16+زهران!BG16+'مندوب 2'!BG16+'محمد التيه'!BG16+الشركة!BG16)</f>
        <v>0</v>
      </c>
      <c r="BG16" s="3">
        <f>SUM('احمد شوقي'!BH16+'محمد ابراهيم'!BH16+'مصطفي عبدالفتاح'!BH16+'رامي حواس'!BH16+'محمد نبيه'!BH16+'تامر غالي'!BH16+اسلام!BH16+زهران!BH16+'مندوب 2'!BH16+'محمد التيه'!BH16+الشركة!BH16)</f>
        <v>0</v>
      </c>
      <c r="BH16" s="3">
        <f>SUM('احمد شوقي'!BI16+'محمد ابراهيم'!BI16+'مصطفي عبدالفتاح'!BI16+'رامي حواس'!BI16+'محمد نبيه'!BI16+'تامر غالي'!BI16+اسلام!BI16+زهران!BI16+'مندوب 2'!BI16+'محمد التيه'!BI16+الشركة!BI16)</f>
        <v>0</v>
      </c>
      <c r="BI16" s="3">
        <f>SUM('احمد شوقي'!BJ16+'محمد ابراهيم'!BJ16+'مصطفي عبدالفتاح'!BJ16+'رامي حواس'!BJ16+'محمد نبيه'!BJ16+'تامر غالي'!BJ16+اسلام!BJ16+زهران!BJ16+'مندوب 2'!BJ16+'محمد التيه'!BJ16+الشركة!BJ16)</f>
        <v>0</v>
      </c>
      <c r="BJ16" s="3">
        <f>SUM('احمد شوقي'!BK16+'محمد ابراهيم'!BK16+'مصطفي عبدالفتاح'!BK16+'رامي حواس'!BK16+'محمد نبيه'!BK16+'تامر غالي'!BK16+اسلام!BK16+زهران!BK16+'مندوب 2'!BK16+'محمد التيه'!BK16+الشركة!BK16)</f>
        <v>0</v>
      </c>
      <c r="BK16" s="3">
        <f>SUM('احمد شوقي'!BL16+'محمد ابراهيم'!BL16+'مصطفي عبدالفتاح'!BL16+'رامي حواس'!BL16+'محمد نبيه'!BL16+'تامر غالي'!BL16+اسلام!BL16+زهران!BL16+'مندوب 2'!BL16+'محمد التيه'!BL16+الشركة!BL16)</f>
        <v>0</v>
      </c>
      <c r="BL16" s="3">
        <f>SUM('احمد شوقي'!BM16+'محمد ابراهيم'!BM16+'مصطفي عبدالفتاح'!BM16+'رامي حواس'!BM16+'محمد نبيه'!BM16+'تامر غالي'!BM16+اسلام!BM16+زهران!BM16+'مندوب 2'!BM16+'محمد التيه'!BM16+الشركة!BM16)</f>
        <v>0</v>
      </c>
      <c r="BM16" s="3">
        <f>SUM('احمد شوقي'!BN16+'محمد ابراهيم'!BN16+'مصطفي عبدالفتاح'!BN16+'رامي حواس'!BN16+'محمد نبيه'!BN16+'تامر غالي'!BN16+اسلام!BN16+زهران!BN16+'مندوب 2'!BN16+'محمد التيه'!BN16+الشركة!BN16)</f>
        <v>0</v>
      </c>
      <c r="BN16" s="3">
        <f>SUM('احمد شوقي'!BO16+'محمد ابراهيم'!BO16+'مصطفي عبدالفتاح'!BO16+'رامي حواس'!BO16+'محمد نبيه'!BO16+'تامر غالي'!BO16+اسلام!BO16+زهران!BO16+'مندوب 2'!BO16+'محمد التيه'!BO16+الشركة!BO16)</f>
        <v>0</v>
      </c>
      <c r="BO16" s="3"/>
      <c r="BP16" s="3"/>
      <c r="BQ16" s="8"/>
    </row>
    <row r="17" spans="1:69" ht="15.75" thickBot="1" x14ac:dyDescent="0.3">
      <c r="A17" s="1">
        <v>43356</v>
      </c>
      <c r="B17" s="3">
        <f>SUM('احمد شوقي'!C17+'محمد ابراهيم'!C17+'مصطفي عبدالفتاح'!C17+'رامي حواس'!C17+'محمد نبيه'!C17+'تامر غالي'!C17+اسلام!C17+زهران!C17+'مندوب 2'!C17+'محمد التيه'!C17+الشركة!C17)</f>
        <v>0</v>
      </c>
      <c r="C17" s="3">
        <f>SUM('احمد شوقي'!D17+'محمد ابراهيم'!D17+'مصطفي عبدالفتاح'!D17+'رامي حواس'!D17+'محمد نبيه'!D17+'تامر غالي'!D17+اسلام!D17+زهران!D17+'مندوب 2'!D17+'محمد التيه'!D17+الشركة!D17)</f>
        <v>0</v>
      </c>
      <c r="D17" s="3">
        <f>SUM('احمد شوقي'!E17+'محمد ابراهيم'!E17+'مصطفي عبدالفتاح'!E17+'رامي حواس'!E17+'محمد نبيه'!E17+'تامر غالي'!E17+اسلام!E17+زهران!E17+'مندوب 2'!E17+'محمد التيه'!E17+الشركة!E17)</f>
        <v>0</v>
      </c>
      <c r="E17" s="3">
        <f>SUM('احمد شوقي'!F17+'محمد ابراهيم'!F17+'مصطفي عبدالفتاح'!F17+'رامي حواس'!F17+'محمد نبيه'!F17+'تامر غالي'!F17+اسلام!F17+زهران!F17+'مندوب 2'!F17+'محمد التيه'!F17+الشركة!F17)</f>
        <v>0</v>
      </c>
      <c r="F17" s="3">
        <f>SUM('احمد شوقي'!G17+'محمد ابراهيم'!G17+'مصطفي عبدالفتاح'!G17+'رامي حواس'!G17+'محمد نبيه'!G17+'تامر غالي'!G17+اسلام!G17+زهران!G17+'مندوب 2'!G17+'محمد التيه'!G17+الشركة!G17)</f>
        <v>0</v>
      </c>
      <c r="G17" s="3">
        <f>SUM('احمد شوقي'!H17+'محمد ابراهيم'!H17+'مصطفي عبدالفتاح'!H17+'رامي حواس'!H17+'محمد نبيه'!H17+'تامر غالي'!H17+اسلام!H17+زهران!H17+'مندوب 2'!H17+'محمد التيه'!H17+الشركة!H17)</f>
        <v>0</v>
      </c>
      <c r="H17" s="3">
        <f>SUM('احمد شوقي'!I17+'محمد ابراهيم'!I17+'مصطفي عبدالفتاح'!I17+'رامي حواس'!I17+'محمد نبيه'!I17+'تامر غالي'!I17+اسلام!I17+زهران!I17+'مندوب 2'!I17+'محمد التيه'!I17+الشركة!I17)</f>
        <v>0</v>
      </c>
      <c r="I17" s="3">
        <f>SUM('احمد شوقي'!J17+'محمد ابراهيم'!J17+'مصطفي عبدالفتاح'!J17+'رامي حواس'!J17+'محمد نبيه'!J17+'تامر غالي'!J17+اسلام!J17+زهران!J17+'مندوب 2'!J17+'محمد التيه'!J17+الشركة!J17)</f>
        <v>0</v>
      </c>
      <c r="J17" s="3">
        <f>SUM('احمد شوقي'!K17+'محمد ابراهيم'!K17+'مصطفي عبدالفتاح'!K17+'رامي حواس'!K17+'محمد نبيه'!K17+'تامر غالي'!K17+اسلام!K17+زهران!K17+'مندوب 2'!K17+'محمد التيه'!K17+الشركة!K17)</f>
        <v>0</v>
      </c>
      <c r="K17" s="3">
        <f>SUM('احمد شوقي'!L17+'محمد ابراهيم'!L17+'مصطفي عبدالفتاح'!L17+'رامي حواس'!L17+'محمد نبيه'!L17+'تامر غالي'!L17+اسلام!L17+زهران!L17+'مندوب 2'!L17+'محمد التيه'!L17+الشركة!L17)</f>
        <v>0</v>
      </c>
      <c r="L17" s="3">
        <f>SUM('احمد شوقي'!M17+'محمد ابراهيم'!M17+'مصطفي عبدالفتاح'!M17+'رامي حواس'!M17+'محمد نبيه'!M17+'تامر غالي'!M17+اسلام!M17+زهران!M17+'مندوب 2'!M17+'محمد التيه'!M17+الشركة!M17)</f>
        <v>0</v>
      </c>
      <c r="M17" s="3">
        <f>SUM('احمد شوقي'!N17+'محمد ابراهيم'!N17+'مصطفي عبدالفتاح'!N17+'رامي حواس'!N17+'محمد نبيه'!N17+'تامر غالي'!N17+اسلام!N17+زهران!N17+'مندوب 2'!N17+'محمد التيه'!N17+الشركة!N17)</f>
        <v>0</v>
      </c>
      <c r="N17" s="3">
        <f>SUM('احمد شوقي'!O17+'محمد ابراهيم'!O17+'مصطفي عبدالفتاح'!O17+'رامي حواس'!O17+'محمد نبيه'!O17+'تامر غالي'!O17+اسلام!O17+زهران!O17+'مندوب 2'!O17+'محمد التيه'!O17+الشركة!O17)</f>
        <v>0</v>
      </c>
      <c r="O17" s="3">
        <f>SUM('احمد شوقي'!P17+'محمد ابراهيم'!P17+'مصطفي عبدالفتاح'!P17+'رامي حواس'!P17+'محمد نبيه'!P17+'تامر غالي'!P17+اسلام!P17+زهران!P17+'مندوب 2'!P17+'محمد التيه'!P17+الشركة!P17)</f>
        <v>0</v>
      </c>
      <c r="P17" s="3">
        <f>SUM('احمد شوقي'!Q17+'محمد ابراهيم'!Q17+'مصطفي عبدالفتاح'!Q17+'رامي حواس'!Q17+'محمد نبيه'!Q17+'تامر غالي'!Q17+اسلام!Q17+زهران!Q17+'مندوب 2'!Q17+'محمد التيه'!Q17+الشركة!Q17)</f>
        <v>0</v>
      </c>
      <c r="Q17" s="3">
        <f>SUM('احمد شوقي'!R17+'محمد ابراهيم'!R17+'مصطفي عبدالفتاح'!R17+'رامي حواس'!R17+'محمد نبيه'!R17+'تامر غالي'!R17+اسلام!R17+زهران!R17+'مندوب 2'!R17+'محمد التيه'!R17+الشركة!R17)</f>
        <v>0</v>
      </c>
      <c r="R17" s="3">
        <f>SUM('احمد شوقي'!S17+'محمد ابراهيم'!S17+'مصطفي عبدالفتاح'!S17+'رامي حواس'!S17+'محمد نبيه'!S17+'تامر غالي'!S17+اسلام!S17+زهران!S17+'مندوب 2'!S17+'محمد التيه'!S17+الشركة!S17)</f>
        <v>0</v>
      </c>
      <c r="S17" s="3">
        <f>SUM('احمد شوقي'!T17+'محمد ابراهيم'!T17+'مصطفي عبدالفتاح'!T17+'رامي حواس'!T17+'محمد نبيه'!T17+'تامر غالي'!T17+اسلام!T17+زهران!T17+'مندوب 2'!T17+'محمد التيه'!T17+الشركة!T17)</f>
        <v>0</v>
      </c>
      <c r="T17" s="3">
        <f>SUM('احمد شوقي'!U17+'محمد ابراهيم'!U17+'مصطفي عبدالفتاح'!U17+'رامي حواس'!U17+'محمد نبيه'!U17+'تامر غالي'!U17+اسلام!U17+زهران!U17+'مندوب 2'!U17+'محمد التيه'!U17+الشركة!U17)</f>
        <v>0</v>
      </c>
      <c r="U17" s="3">
        <f>SUM('احمد شوقي'!V17+'محمد ابراهيم'!V17+'مصطفي عبدالفتاح'!V17+'رامي حواس'!V17+'محمد نبيه'!V17+'تامر غالي'!V17+اسلام!V17+زهران!V17+'مندوب 2'!V17+'محمد التيه'!V17+الشركة!V17)</f>
        <v>0</v>
      </c>
      <c r="V17" s="3">
        <f>SUM('احمد شوقي'!W17+'محمد ابراهيم'!W17+'مصطفي عبدالفتاح'!W17+'رامي حواس'!W17+'محمد نبيه'!W17+'تامر غالي'!W17+اسلام!W17+زهران!W17+'مندوب 2'!W17+'محمد التيه'!W17+الشركة!W17)</f>
        <v>0</v>
      </c>
      <c r="W17" s="3">
        <f>SUM('احمد شوقي'!X17+'محمد ابراهيم'!X17+'مصطفي عبدالفتاح'!X17+'رامي حواس'!X17+'محمد نبيه'!X17+'تامر غالي'!X17+اسلام!X17+زهران!X17+'مندوب 2'!X17+'محمد التيه'!X17+الشركة!X17)</f>
        <v>0</v>
      </c>
      <c r="X17" s="3">
        <f>SUM('احمد شوقي'!Y17+'محمد ابراهيم'!Y17+'مصطفي عبدالفتاح'!Y17+'رامي حواس'!Y17+'محمد نبيه'!Y17+'تامر غالي'!Y17+اسلام!Y17+زهران!Y17+'مندوب 2'!Y17+'محمد التيه'!Y17+الشركة!Y17)</f>
        <v>0</v>
      </c>
      <c r="Y17" s="3">
        <f>SUM('احمد شوقي'!Z17+'محمد ابراهيم'!Z17+'مصطفي عبدالفتاح'!Z17+'رامي حواس'!Z17+'محمد نبيه'!Z17+'تامر غالي'!Z17+اسلام!Z17+زهران!Z17+'مندوب 2'!Z17+'محمد التيه'!Z17+الشركة!Z17)</f>
        <v>0</v>
      </c>
      <c r="Z17" s="3">
        <f>SUM('احمد شوقي'!AA17+'محمد ابراهيم'!AA17+'مصطفي عبدالفتاح'!AA17+'رامي حواس'!AA17+'محمد نبيه'!AA17+'تامر غالي'!AA17+اسلام!AA17+زهران!AA17+'مندوب 2'!AA17+'محمد التيه'!AA17+الشركة!AA17)</f>
        <v>0</v>
      </c>
      <c r="AA17" s="3">
        <f>SUM('احمد شوقي'!AB17+'محمد ابراهيم'!AB17+'مصطفي عبدالفتاح'!AB17+'رامي حواس'!AB17+'محمد نبيه'!AB17+'تامر غالي'!AB17+اسلام!AB17+زهران!AB17+'مندوب 2'!AB17+'محمد التيه'!AB17+الشركة!AB17)</f>
        <v>0</v>
      </c>
      <c r="AB17" s="3">
        <f>SUM('احمد شوقي'!AC17+'محمد ابراهيم'!AC17+'مصطفي عبدالفتاح'!AC17+'رامي حواس'!AC17+'محمد نبيه'!AC17+'تامر غالي'!AC17+اسلام!AC17+زهران!AC17+'مندوب 2'!AC17+'محمد التيه'!AC17+الشركة!AC17)</f>
        <v>0</v>
      </c>
      <c r="AC17" s="3">
        <f>SUM('احمد شوقي'!AD17+'محمد ابراهيم'!AD17+'مصطفي عبدالفتاح'!AD17+'رامي حواس'!AD17+'محمد نبيه'!AD17+'تامر غالي'!AD17+اسلام!AD17+زهران!AD17+'مندوب 2'!AD17+'محمد التيه'!AD17+الشركة!AD17)</f>
        <v>0</v>
      </c>
      <c r="AD17" s="3">
        <f>SUM('احمد شوقي'!AE17+'محمد ابراهيم'!AE17+'مصطفي عبدالفتاح'!AE17+'رامي حواس'!AE17+'محمد نبيه'!AE17+'تامر غالي'!AE17+اسلام!AE17+زهران!AE17+'مندوب 2'!AE17+'محمد التيه'!AE17+الشركة!AE17)</f>
        <v>0</v>
      </c>
      <c r="AE17" s="3">
        <f>SUM('احمد شوقي'!AF17+'محمد ابراهيم'!AF17+'مصطفي عبدالفتاح'!AF17+'رامي حواس'!AF17+'محمد نبيه'!AF17+'تامر غالي'!AF17+اسلام!AF17+زهران!AF17+'مندوب 2'!AF17+'محمد التيه'!AF17+الشركة!AF17)</f>
        <v>0</v>
      </c>
      <c r="AF17" s="3">
        <f>SUM('احمد شوقي'!AG17+'محمد ابراهيم'!AG17+'مصطفي عبدالفتاح'!AG17+'رامي حواس'!AG17+'محمد نبيه'!AG17+'تامر غالي'!AG17+اسلام!AG17+زهران!AG17+'مندوب 2'!AG17+'محمد التيه'!AG17+الشركة!AG17)</f>
        <v>0</v>
      </c>
      <c r="AG17" s="3">
        <f>SUM('احمد شوقي'!AH17+'محمد ابراهيم'!AH17+'مصطفي عبدالفتاح'!AH17+'رامي حواس'!AH17+'محمد نبيه'!AH17+'تامر غالي'!AH17+اسلام!AH17+زهران!AH17+'مندوب 2'!AH17+'محمد التيه'!AH17+الشركة!AH17)</f>
        <v>0</v>
      </c>
      <c r="AH17" s="3">
        <f>SUM('احمد شوقي'!AI17+'محمد ابراهيم'!AI17+'مصطفي عبدالفتاح'!AI17+'رامي حواس'!AI17+'محمد نبيه'!AI17+'تامر غالي'!AI17+اسلام!AI17+زهران!AI17+'مندوب 2'!AI17+'محمد التيه'!AI17+الشركة!AI17)</f>
        <v>0</v>
      </c>
      <c r="AI17" s="3">
        <f>SUM('احمد شوقي'!AJ17+'محمد ابراهيم'!AJ17+'مصطفي عبدالفتاح'!AJ17+'رامي حواس'!AJ17+'محمد نبيه'!AJ17+'تامر غالي'!AJ17+اسلام!AJ17+زهران!AJ17+'مندوب 2'!AJ17+'محمد التيه'!AJ17+الشركة!AJ17)</f>
        <v>0</v>
      </c>
      <c r="AJ17" s="3">
        <f>SUM('احمد شوقي'!AK17+'محمد ابراهيم'!AK17+'مصطفي عبدالفتاح'!AK17+'رامي حواس'!AK17+'محمد نبيه'!AK17+'تامر غالي'!AK17+اسلام!AK17+زهران!AK17+'مندوب 2'!AK17+'محمد التيه'!AK17+الشركة!AK17)</f>
        <v>0</v>
      </c>
      <c r="AK17" s="3">
        <f>SUM('احمد شوقي'!AL17+'محمد ابراهيم'!AL17+'مصطفي عبدالفتاح'!AL17+'رامي حواس'!AL17+'محمد نبيه'!AL17+'تامر غالي'!AL17+اسلام!AL17+زهران!AL17+'مندوب 2'!AL17+'محمد التيه'!AL17+الشركة!AL17)</f>
        <v>0</v>
      </c>
      <c r="AL17" s="3">
        <f>SUM('احمد شوقي'!AM17+'محمد ابراهيم'!AM17+'مصطفي عبدالفتاح'!AM17+'رامي حواس'!AM17+'محمد نبيه'!AM17+'تامر غالي'!AM17+اسلام!AM17+زهران!AM17+'مندوب 2'!AM17+'محمد التيه'!AM17+الشركة!AM17)</f>
        <v>0</v>
      </c>
      <c r="AM17" s="3">
        <f>SUM('احمد شوقي'!AN17+'محمد ابراهيم'!AN17+'مصطفي عبدالفتاح'!AN17+'رامي حواس'!AN17+'محمد نبيه'!AN17+'تامر غالي'!AN17+اسلام!AN17+زهران!AN17+'مندوب 2'!AN17+'محمد التيه'!AN17+الشركة!AN17)</f>
        <v>0</v>
      </c>
      <c r="AN17" s="3">
        <f>SUM('احمد شوقي'!AO17+'محمد ابراهيم'!AO17+'مصطفي عبدالفتاح'!AO17+'رامي حواس'!AO17+'محمد نبيه'!AO17+'تامر غالي'!AO17+اسلام!AO17+زهران!AO17+'مندوب 2'!AO17+'محمد التيه'!AO17+الشركة!AO17)</f>
        <v>0</v>
      </c>
      <c r="AO17" s="3">
        <f>SUM('احمد شوقي'!AP17+'محمد ابراهيم'!AP17+'مصطفي عبدالفتاح'!AP17+'رامي حواس'!AP17+'محمد نبيه'!AP17+'تامر غالي'!AP17+اسلام!AP17+زهران!AP17+'مندوب 2'!AP17+'محمد التيه'!AP17+الشركة!AP17)</f>
        <v>0</v>
      </c>
      <c r="AP17" s="3">
        <f>SUM('احمد شوقي'!AQ17+'محمد ابراهيم'!AQ17+'مصطفي عبدالفتاح'!AQ17+'رامي حواس'!AQ17+'محمد نبيه'!AQ17+'تامر غالي'!AQ17+اسلام!AQ17+زهران!AQ17+'مندوب 2'!AQ17+'محمد التيه'!AQ17+الشركة!AQ17)</f>
        <v>0</v>
      </c>
      <c r="AQ17" s="3">
        <f>SUM('احمد شوقي'!AR17+'محمد ابراهيم'!AR17+'مصطفي عبدالفتاح'!AR17+'رامي حواس'!AR17+'محمد نبيه'!AR17+'تامر غالي'!AR17+اسلام!AR17+زهران!AR17+'مندوب 2'!AR17+'محمد التيه'!AR17+الشركة!AR17)</f>
        <v>0</v>
      </c>
      <c r="AR17" s="3">
        <f>SUM('احمد شوقي'!AS17+'محمد ابراهيم'!AS17+'مصطفي عبدالفتاح'!AS17+'رامي حواس'!AS17+'محمد نبيه'!AS17+'تامر غالي'!AS17+اسلام!AS17+زهران!AS17+'مندوب 2'!AS17+'محمد التيه'!AS17+الشركة!AS17)</f>
        <v>0</v>
      </c>
      <c r="AS17" s="3">
        <f>SUM('احمد شوقي'!AT17+'محمد ابراهيم'!AT17+'مصطفي عبدالفتاح'!AT17+'رامي حواس'!AT17+'محمد نبيه'!AT17+'تامر غالي'!AT17+اسلام!AT17+زهران!AT17+'مندوب 2'!AT17+'محمد التيه'!AT17+الشركة!AT17)</f>
        <v>0</v>
      </c>
      <c r="AT17" s="3">
        <f>SUM('احمد شوقي'!AU17+'محمد ابراهيم'!AU17+'مصطفي عبدالفتاح'!AU17+'رامي حواس'!AU17+'محمد نبيه'!AU17+'تامر غالي'!AU17+اسلام!AU17+زهران!AU17+'مندوب 2'!AU17+'محمد التيه'!AU17+الشركة!AU17)</f>
        <v>0</v>
      </c>
      <c r="AU17" s="3">
        <f>SUM('احمد شوقي'!AV17+'محمد ابراهيم'!AV17+'مصطفي عبدالفتاح'!AV17+'رامي حواس'!AV17+'محمد نبيه'!AV17+'تامر غالي'!AV17+اسلام!AV17+زهران!AV17+'مندوب 2'!AV17+'محمد التيه'!AV17+الشركة!AV17)</f>
        <v>0</v>
      </c>
      <c r="AV17" s="3">
        <f>SUM('احمد شوقي'!AW17+'محمد ابراهيم'!AW17+'مصطفي عبدالفتاح'!AW17+'رامي حواس'!AW17+'محمد نبيه'!AW17+'تامر غالي'!AW17+اسلام!AW17+زهران!AW17+'مندوب 2'!AW17+'محمد التيه'!AW17+الشركة!AW17)</f>
        <v>0</v>
      </c>
      <c r="AW17" s="3">
        <f>SUM('احمد شوقي'!AX17+'محمد ابراهيم'!AX17+'مصطفي عبدالفتاح'!AX17+'رامي حواس'!AX17+'محمد نبيه'!AX17+'تامر غالي'!AX17+اسلام!AX17+زهران!AX17+'مندوب 2'!AX17+'محمد التيه'!AX17+الشركة!AX17)</f>
        <v>0</v>
      </c>
      <c r="AX17" s="3">
        <f>SUM('احمد شوقي'!AY17+'محمد ابراهيم'!AY17+'مصطفي عبدالفتاح'!AY17+'رامي حواس'!AY17+'محمد نبيه'!AY17+'تامر غالي'!AY17+اسلام!AY17+زهران!AY17+'مندوب 2'!AY17+'محمد التيه'!AY17+الشركة!AY17)</f>
        <v>0</v>
      </c>
      <c r="AY17" s="3">
        <f>SUM('احمد شوقي'!AZ17+'محمد ابراهيم'!AZ17+'مصطفي عبدالفتاح'!AZ17+'رامي حواس'!AZ17+'محمد نبيه'!AZ17+'تامر غالي'!AZ17+اسلام!AZ17+زهران!AZ17+'مندوب 2'!AZ17+'محمد التيه'!AZ17+الشركة!AZ17)</f>
        <v>0</v>
      </c>
      <c r="AZ17" s="3">
        <f>SUM('احمد شوقي'!BA17+'محمد ابراهيم'!BA17+'مصطفي عبدالفتاح'!BA17+'رامي حواس'!BA17+'محمد نبيه'!BA17+'تامر غالي'!BA17+اسلام!BA17+زهران!BA17+'مندوب 2'!BA17+'محمد التيه'!BA17+الشركة!BA17)</f>
        <v>0</v>
      </c>
      <c r="BA17" s="3">
        <f>SUM('احمد شوقي'!BB17+'محمد ابراهيم'!BB17+'مصطفي عبدالفتاح'!BB17+'رامي حواس'!BB17+'محمد نبيه'!BB17+'تامر غالي'!BB17+اسلام!BB17+زهران!BB17+'مندوب 2'!BB17+'محمد التيه'!BB17+الشركة!BB17)</f>
        <v>0</v>
      </c>
      <c r="BB17" s="3">
        <f>SUM('احمد شوقي'!BC17+'محمد ابراهيم'!BC17+'مصطفي عبدالفتاح'!BC17+'رامي حواس'!BC17+'محمد نبيه'!BC17+'تامر غالي'!BC17+اسلام!BC17+زهران!BC17+'مندوب 2'!BC17+'محمد التيه'!BC17+الشركة!BC17)</f>
        <v>0</v>
      </c>
      <c r="BC17" s="3">
        <f>SUM('احمد شوقي'!BD17+'محمد ابراهيم'!BD17+'مصطفي عبدالفتاح'!BD17+'رامي حواس'!BD17+'محمد نبيه'!BD17+'تامر غالي'!BD17+اسلام!BD17+زهران!BD17+'مندوب 2'!BD17+'محمد التيه'!BD17+الشركة!BD17)</f>
        <v>0</v>
      </c>
      <c r="BD17" s="3">
        <f>SUM('احمد شوقي'!BE17+'محمد ابراهيم'!BE17+'مصطفي عبدالفتاح'!BE17+'رامي حواس'!BE17+'محمد نبيه'!BE17+'تامر غالي'!BE17+اسلام!BE17+زهران!BE17+'مندوب 2'!BE17+'محمد التيه'!BE17+الشركة!BE17)</f>
        <v>0</v>
      </c>
      <c r="BE17" s="3">
        <f>SUM('احمد شوقي'!BF17+'محمد ابراهيم'!BF17+'مصطفي عبدالفتاح'!BF17+'رامي حواس'!BF17+'محمد نبيه'!BF17+'تامر غالي'!BF17+اسلام!BF17+زهران!BF17+'مندوب 2'!BF17+'محمد التيه'!BF17+الشركة!BF17)</f>
        <v>0</v>
      </c>
      <c r="BF17" s="3">
        <f>SUM('احمد شوقي'!BG17+'محمد ابراهيم'!BG17+'مصطفي عبدالفتاح'!BG17+'رامي حواس'!BG17+'محمد نبيه'!BG17+'تامر غالي'!BG17+اسلام!BG17+زهران!BG17+'مندوب 2'!BG17+'محمد التيه'!BG17+الشركة!BG17)</f>
        <v>0</v>
      </c>
      <c r="BG17" s="3">
        <f>SUM('احمد شوقي'!BH17+'محمد ابراهيم'!BH17+'مصطفي عبدالفتاح'!BH17+'رامي حواس'!BH17+'محمد نبيه'!BH17+'تامر غالي'!BH17+اسلام!BH17+زهران!BH17+'مندوب 2'!BH17+'محمد التيه'!BH17+الشركة!BH17)</f>
        <v>0</v>
      </c>
      <c r="BH17" s="3">
        <f>SUM('احمد شوقي'!BI17+'محمد ابراهيم'!BI17+'مصطفي عبدالفتاح'!BI17+'رامي حواس'!BI17+'محمد نبيه'!BI17+'تامر غالي'!BI17+اسلام!BI17+زهران!BI17+'مندوب 2'!BI17+'محمد التيه'!BI17+الشركة!BI17)</f>
        <v>0</v>
      </c>
      <c r="BI17" s="3">
        <f>SUM('احمد شوقي'!BJ17+'محمد ابراهيم'!BJ17+'مصطفي عبدالفتاح'!BJ17+'رامي حواس'!BJ17+'محمد نبيه'!BJ17+'تامر غالي'!BJ17+اسلام!BJ17+زهران!BJ17+'مندوب 2'!BJ17+'محمد التيه'!BJ17+الشركة!BJ17)</f>
        <v>0</v>
      </c>
      <c r="BJ17" s="3">
        <f>SUM('احمد شوقي'!BK17+'محمد ابراهيم'!BK17+'مصطفي عبدالفتاح'!BK17+'رامي حواس'!BK17+'محمد نبيه'!BK17+'تامر غالي'!BK17+اسلام!BK17+زهران!BK17+'مندوب 2'!BK17+'محمد التيه'!BK17+الشركة!BK17)</f>
        <v>0</v>
      </c>
      <c r="BK17" s="3">
        <f>SUM('احمد شوقي'!BL17+'محمد ابراهيم'!BL17+'مصطفي عبدالفتاح'!BL17+'رامي حواس'!BL17+'محمد نبيه'!BL17+'تامر غالي'!BL17+اسلام!BL17+زهران!BL17+'مندوب 2'!BL17+'محمد التيه'!BL17+الشركة!BL17)</f>
        <v>0</v>
      </c>
      <c r="BL17" s="3">
        <f>SUM('احمد شوقي'!BM17+'محمد ابراهيم'!BM17+'مصطفي عبدالفتاح'!BM17+'رامي حواس'!BM17+'محمد نبيه'!BM17+'تامر غالي'!BM17+اسلام!BM17+زهران!BM17+'مندوب 2'!BM17+'محمد التيه'!BM17+الشركة!BM17)</f>
        <v>0</v>
      </c>
      <c r="BM17" s="3">
        <f>SUM('احمد شوقي'!BN17+'محمد ابراهيم'!BN17+'مصطفي عبدالفتاح'!BN17+'رامي حواس'!BN17+'محمد نبيه'!BN17+'تامر غالي'!BN17+اسلام!BN17+زهران!BN17+'مندوب 2'!BN17+'محمد التيه'!BN17+الشركة!BN17)</f>
        <v>0</v>
      </c>
      <c r="BN17" s="3">
        <f>SUM('احمد شوقي'!BO17+'محمد ابراهيم'!BO17+'مصطفي عبدالفتاح'!BO17+'رامي حواس'!BO17+'محمد نبيه'!BO17+'تامر غالي'!BO17+اسلام!BO17+زهران!BO17+'مندوب 2'!BO17+'محمد التيه'!BO17+الشركة!BO17)</f>
        <v>0</v>
      </c>
      <c r="BO17" s="3"/>
      <c r="BP17" s="3"/>
      <c r="BQ17" s="8"/>
    </row>
    <row r="18" spans="1:69" ht="15.75" thickBot="1" x14ac:dyDescent="0.3">
      <c r="A18" s="1">
        <v>43357</v>
      </c>
      <c r="B18" s="3">
        <f>SUM('احمد شوقي'!C18+'محمد ابراهيم'!C18+'مصطفي عبدالفتاح'!C18+'رامي حواس'!C18+'محمد نبيه'!C18+'تامر غالي'!C18+اسلام!C18+زهران!C18+'مندوب 2'!C18+'محمد التيه'!C18+الشركة!C18)</f>
        <v>0</v>
      </c>
      <c r="C18" s="3">
        <f>SUM('احمد شوقي'!D18+'محمد ابراهيم'!D18+'مصطفي عبدالفتاح'!D18+'رامي حواس'!D18+'محمد نبيه'!D18+'تامر غالي'!D18+اسلام!D18+زهران!D18+'مندوب 2'!D18+'محمد التيه'!D18+الشركة!D18)</f>
        <v>0</v>
      </c>
      <c r="D18" s="3">
        <f>SUM('احمد شوقي'!E18+'محمد ابراهيم'!E18+'مصطفي عبدالفتاح'!E18+'رامي حواس'!E18+'محمد نبيه'!E18+'تامر غالي'!E18+اسلام!E18+زهران!E18+'مندوب 2'!E18+'محمد التيه'!E18+الشركة!E18)</f>
        <v>0</v>
      </c>
      <c r="E18" s="3">
        <f>SUM('احمد شوقي'!F18+'محمد ابراهيم'!F18+'مصطفي عبدالفتاح'!F18+'رامي حواس'!F18+'محمد نبيه'!F18+'تامر غالي'!F18+اسلام!F18+زهران!F18+'مندوب 2'!F18+'محمد التيه'!F18+الشركة!F18)</f>
        <v>0</v>
      </c>
      <c r="F18" s="3">
        <f>SUM('احمد شوقي'!G18+'محمد ابراهيم'!G18+'مصطفي عبدالفتاح'!G18+'رامي حواس'!G18+'محمد نبيه'!G18+'تامر غالي'!G18+اسلام!G18+زهران!G18+'مندوب 2'!G18+'محمد التيه'!G18+الشركة!G18)</f>
        <v>0</v>
      </c>
      <c r="G18" s="3">
        <f>SUM('احمد شوقي'!H18+'محمد ابراهيم'!H18+'مصطفي عبدالفتاح'!H18+'رامي حواس'!H18+'محمد نبيه'!H18+'تامر غالي'!H18+اسلام!H18+زهران!H18+'مندوب 2'!H18+'محمد التيه'!H18+الشركة!H18)</f>
        <v>0</v>
      </c>
      <c r="H18" s="3">
        <f>SUM('احمد شوقي'!I18+'محمد ابراهيم'!I18+'مصطفي عبدالفتاح'!I18+'رامي حواس'!I18+'محمد نبيه'!I18+'تامر غالي'!I18+اسلام!I18+زهران!I18+'مندوب 2'!I18+'محمد التيه'!I18+الشركة!I18)</f>
        <v>0</v>
      </c>
      <c r="I18" s="3">
        <f>SUM('احمد شوقي'!J18+'محمد ابراهيم'!J18+'مصطفي عبدالفتاح'!J18+'رامي حواس'!J18+'محمد نبيه'!J18+'تامر غالي'!J18+اسلام!J18+زهران!J18+'مندوب 2'!J18+'محمد التيه'!J18+الشركة!J18)</f>
        <v>0</v>
      </c>
      <c r="J18" s="3">
        <f>SUM('احمد شوقي'!K18+'محمد ابراهيم'!K18+'مصطفي عبدالفتاح'!K18+'رامي حواس'!K18+'محمد نبيه'!K18+'تامر غالي'!K18+اسلام!K18+زهران!K18+'مندوب 2'!K18+'محمد التيه'!K18+الشركة!K18)</f>
        <v>0</v>
      </c>
      <c r="K18" s="3">
        <f>SUM('احمد شوقي'!L18+'محمد ابراهيم'!L18+'مصطفي عبدالفتاح'!L18+'رامي حواس'!L18+'محمد نبيه'!L18+'تامر غالي'!L18+اسلام!L18+زهران!L18+'مندوب 2'!L18+'محمد التيه'!L18+الشركة!L18)</f>
        <v>0</v>
      </c>
      <c r="L18" s="3">
        <f>SUM('احمد شوقي'!M18+'محمد ابراهيم'!M18+'مصطفي عبدالفتاح'!M18+'رامي حواس'!M18+'محمد نبيه'!M18+'تامر غالي'!M18+اسلام!M18+زهران!M18+'مندوب 2'!M18+'محمد التيه'!M18+الشركة!M18)</f>
        <v>0</v>
      </c>
      <c r="M18" s="3">
        <f>SUM('احمد شوقي'!N18+'محمد ابراهيم'!N18+'مصطفي عبدالفتاح'!N18+'رامي حواس'!N18+'محمد نبيه'!N18+'تامر غالي'!N18+اسلام!N18+زهران!N18+'مندوب 2'!N18+'محمد التيه'!N18+الشركة!N18)</f>
        <v>0</v>
      </c>
      <c r="N18" s="3">
        <f>SUM('احمد شوقي'!O18+'محمد ابراهيم'!O18+'مصطفي عبدالفتاح'!O18+'رامي حواس'!O18+'محمد نبيه'!O18+'تامر غالي'!O18+اسلام!O18+زهران!O18+'مندوب 2'!O18+'محمد التيه'!O18+الشركة!O18)</f>
        <v>0</v>
      </c>
      <c r="O18" s="3">
        <f>SUM('احمد شوقي'!P18+'محمد ابراهيم'!P18+'مصطفي عبدالفتاح'!P18+'رامي حواس'!P18+'محمد نبيه'!P18+'تامر غالي'!P18+اسلام!P18+زهران!P18+'مندوب 2'!P18+'محمد التيه'!P18+الشركة!P18)</f>
        <v>0</v>
      </c>
      <c r="P18" s="3">
        <f>SUM('احمد شوقي'!Q18+'محمد ابراهيم'!Q18+'مصطفي عبدالفتاح'!Q18+'رامي حواس'!Q18+'محمد نبيه'!Q18+'تامر غالي'!Q18+اسلام!Q18+زهران!Q18+'مندوب 2'!Q18+'محمد التيه'!Q18+الشركة!Q18)</f>
        <v>0</v>
      </c>
      <c r="Q18" s="3">
        <f>SUM('احمد شوقي'!R18+'محمد ابراهيم'!R18+'مصطفي عبدالفتاح'!R18+'رامي حواس'!R18+'محمد نبيه'!R18+'تامر غالي'!R18+اسلام!R18+زهران!R18+'مندوب 2'!R18+'محمد التيه'!R18+الشركة!R18)</f>
        <v>0</v>
      </c>
      <c r="R18" s="3">
        <f>SUM('احمد شوقي'!S18+'محمد ابراهيم'!S18+'مصطفي عبدالفتاح'!S18+'رامي حواس'!S18+'محمد نبيه'!S18+'تامر غالي'!S18+اسلام!S18+زهران!S18+'مندوب 2'!S18+'محمد التيه'!S18+الشركة!S18)</f>
        <v>0</v>
      </c>
      <c r="S18" s="3">
        <f>SUM('احمد شوقي'!T18+'محمد ابراهيم'!T18+'مصطفي عبدالفتاح'!T18+'رامي حواس'!T18+'محمد نبيه'!T18+'تامر غالي'!T18+اسلام!T18+زهران!T18+'مندوب 2'!T18+'محمد التيه'!T18+الشركة!T18)</f>
        <v>0</v>
      </c>
      <c r="T18" s="3">
        <f>SUM('احمد شوقي'!U18+'محمد ابراهيم'!U18+'مصطفي عبدالفتاح'!U18+'رامي حواس'!U18+'محمد نبيه'!U18+'تامر غالي'!U18+اسلام!U18+زهران!U18+'مندوب 2'!U18+'محمد التيه'!U18+الشركة!U18)</f>
        <v>0</v>
      </c>
      <c r="U18" s="3">
        <f>SUM('احمد شوقي'!V18+'محمد ابراهيم'!V18+'مصطفي عبدالفتاح'!V18+'رامي حواس'!V18+'محمد نبيه'!V18+'تامر غالي'!V18+اسلام!V18+زهران!V18+'مندوب 2'!V18+'محمد التيه'!V18+الشركة!V18)</f>
        <v>0</v>
      </c>
      <c r="V18" s="3">
        <f>SUM('احمد شوقي'!W18+'محمد ابراهيم'!W18+'مصطفي عبدالفتاح'!W18+'رامي حواس'!W18+'محمد نبيه'!W18+'تامر غالي'!W18+اسلام!W18+زهران!W18+'مندوب 2'!W18+'محمد التيه'!W18+الشركة!W18)</f>
        <v>0</v>
      </c>
      <c r="W18" s="3">
        <f>SUM('احمد شوقي'!X18+'محمد ابراهيم'!X18+'مصطفي عبدالفتاح'!X18+'رامي حواس'!X18+'محمد نبيه'!X18+'تامر غالي'!X18+اسلام!X18+زهران!X18+'مندوب 2'!X18+'محمد التيه'!X18+الشركة!X18)</f>
        <v>0</v>
      </c>
      <c r="X18" s="3">
        <f>SUM('احمد شوقي'!Y18+'محمد ابراهيم'!Y18+'مصطفي عبدالفتاح'!Y18+'رامي حواس'!Y18+'محمد نبيه'!Y18+'تامر غالي'!Y18+اسلام!Y18+زهران!Y18+'مندوب 2'!Y18+'محمد التيه'!Y18+الشركة!Y18)</f>
        <v>0</v>
      </c>
      <c r="Y18" s="3">
        <f>SUM('احمد شوقي'!Z18+'محمد ابراهيم'!Z18+'مصطفي عبدالفتاح'!Z18+'رامي حواس'!Z18+'محمد نبيه'!Z18+'تامر غالي'!Z18+اسلام!Z18+زهران!Z18+'مندوب 2'!Z18+'محمد التيه'!Z18+الشركة!Z18)</f>
        <v>0</v>
      </c>
      <c r="Z18" s="3">
        <f>SUM('احمد شوقي'!AA18+'محمد ابراهيم'!AA18+'مصطفي عبدالفتاح'!AA18+'رامي حواس'!AA18+'محمد نبيه'!AA18+'تامر غالي'!AA18+اسلام!AA18+زهران!AA18+'مندوب 2'!AA18+'محمد التيه'!AA18+الشركة!AA18)</f>
        <v>0</v>
      </c>
      <c r="AA18" s="3">
        <f>SUM('احمد شوقي'!AB18+'محمد ابراهيم'!AB18+'مصطفي عبدالفتاح'!AB18+'رامي حواس'!AB18+'محمد نبيه'!AB18+'تامر غالي'!AB18+اسلام!AB18+زهران!AB18+'مندوب 2'!AB18+'محمد التيه'!AB18+الشركة!AB18)</f>
        <v>0</v>
      </c>
      <c r="AB18" s="3">
        <f>SUM('احمد شوقي'!AC18+'محمد ابراهيم'!AC18+'مصطفي عبدالفتاح'!AC18+'رامي حواس'!AC18+'محمد نبيه'!AC18+'تامر غالي'!AC18+اسلام!AC18+زهران!AC18+'مندوب 2'!AC18+'محمد التيه'!AC18+الشركة!AC18)</f>
        <v>0</v>
      </c>
      <c r="AC18" s="3">
        <f>SUM('احمد شوقي'!AD18+'محمد ابراهيم'!AD18+'مصطفي عبدالفتاح'!AD18+'رامي حواس'!AD18+'محمد نبيه'!AD18+'تامر غالي'!AD18+اسلام!AD18+زهران!AD18+'مندوب 2'!AD18+'محمد التيه'!AD18+الشركة!AD18)</f>
        <v>0</v>
      </c>
      <c r="AD18" s="3">
        <f>SUM('احمد شوقي'!AE18+'محمد ابراهيم'!AE18+'مصطفي عبدالفتاح'!AE18+'رامي حواس'!AE18+'محمد نبيه'!AE18+'تامر غالي'!AE18+اسلام!AE18+زهران!AE18+'مندوب 2'!AE18+'محمد التيه'!AE18+الشركة!AE18)</f>
        <v>0</v>
      </c>
      <c r="AE18" s="3">
        <f>SUM('احمد شوقي'!AF18+'محمد ابراهيم'!AF18+'مصطفي عبدالفتاح'!AF18+'رامي حواس'!AF18+'محمد نبيه'!AF18+'تامر غالي'!AF18+اسلام!AF18+زهران!AF18+'مندوب 2'!AF18+'محمد التيه'!AF18+الشركة!AF18)</f>
        <v>0</v>
      </c>
      <c r="AF18" s="3">
        <f>SUM('احمد شوقي'!AG18+'محمد ابراهيم'!AG18+'مصطفي عبدالفتاح'!AG18+'رامي حواس'!AG18+'محمد نبيه'!AG18+'تامر غالي'!AG18+اسلام!AG18+زهران!AG18+'مندوب 2'!AG18+'محمد التيه'!AG18+الشركة!AG18)</f>
        <v>0</v>
      </c>
      <c r="AG18" s="3">
        <f>SUM('احمد شوقي'!AH18+'محمد ابراهيم'!AH18+'مصطفي عبدالفتاح'!AH18+'رامي حواس'!AH18+'محمد نبيه'!AH18+'تامر غالي'!AH18+اسلام!AH18+زهران!AH18+'مندوب 2'!AH18+'محمد التيه'!AH18+الشركة!AH18)</f>
        <v>0</v>
      </c>
      <c r="AH18" s="3">
        <f>SUM('احمد شوقي'!AI18+'محمد ابراهيم'!AI18+'مصطفي عبدالفتاح'!AI18+'رامي حواس'!AI18+'محمد نبيه'!AI18+'تامر غالي'!AI18+اسلام!AI18+زهران!AI18+'مندوب 2'!AI18+'محمد التيه'!AI18+الشركة!AI18)</f>
        <v>0</v>
      </c>
      <c r="AI18" s="3">
        <f>SUM('احمد شوقي'!AJ18+'محمد ابراهيم'!AJ18+'مصطفي عبدالفتاح'!AJ18+'رامي حواس'!AJ18+'محمد نبيه'!AJ18+'تامر غالي'!AJ18+اسلام!AJ18+زهران!AJ18+'مندوب 2'!AJ18+'محمد التيه'!AJ18+الشركة!AJ18)</f>
        <v>0</v>
      </c>
      <c r="AJ18" s="3">
        <f>SUM('احمد شوقي'!AK18+'محمد ابراهيم'!AK18+'مصطفي عبدالفتاح'!AK18+'رامي حواس'!AK18+'محمد نبيه'!AK18+'تامر غالي'!AK18+اسلام!AK18+زهران!AK18+'مندوب 2'!AK18+'محمد التيه'!AK18+الشركة!AK18)</f>
        <v>0</v>
      </c>
      <c r="AK18" s="3">
        <f>SUM('احمد شوقي'!AL18+'محمد ابراهيم'!AL18+'مصطفي عبدالفتاح'!AL18+'رامي حواس'!AL18+'محمد نبيه'!AL18+'تامر غالي'!AL18+اسلام!AL18+زهران!AL18+'مندوب 2'!AL18+'محمد التيه'!AL18+الشركة!AL18)</f>
        <v>0</v>
      </c>
      <c r="AL18" s="3">
        <f>SUM('احمد شوقي'!AM18+'محمد ابراهيم'!AM18+'مصطفي عبدالفتاح'!AM18+'رامي حواس'!AM18+'محمد نبيه'!AM18+'تامر غالي'!AM18+اسلام!AM18+زهران!AM18+'مندوب 2'!AM18+'محمد التيه'!AM18+الشركة!AM18)</f>
        <v>0</v>
      </c>
      <c r="AM18" s="3">
        <f>SUM('احمد شوقي'!AN18+'محمد ابراهيم'!AN18+'مصطفي عبدالفتاح'!AN18+'رامي حواس'!AN18+'محمد نبيه'!AN18+'تامر غالي'!AN18+اسلام!AN18+زهران!AN18+'مندوب 2'!AN18+'محمد التيه'!AN18+الشركة!AN18)</f>
        <v>0</v>
      </c>
      <c r="AN18" s="3">
        <f>SUM('احمد شوقي'!AO18+'محمد ابراهيم'!AO18+'مصطفي عبدالفتاح'!AO18+'رامي حواس'!AO18+'محمد نبيه'!AO18+'تامر غالي'!AO18+اسلام!AO18+زهران!AO18+'مندوب 2'!AO18+'محمد التيه'!AO18+الشركة!AO18)</f>
        <v>0</v>
      </c>
      <c r="AO18" s="3">
        <f>SUM('احمد شوقي'!AP18+'محمد ابراهيم'!AP18+'مصطفي عبدالفتاح'!AP18+'رامي حواس'!AP18+'محمد نبيه'!AP18+'تامر غالي'!AP18+اسلام!AP18+زهران!AP18+'مندوب 2'!AP18+'محمد التيه'!AP18+الشركة!AP18)</f>
        <v>0</v>
      </c>
      <c r="AP18" s="3">
        <f>SUM('احمد شوقي'!AQ18+'محمد ابراهيم'!AQ18+'مصطفي عبدالفتاح'!AQ18+'رامي حواس'!AQ18+'محمد نبيه'!AQ18+'تامر غالي'!AQ18+اسلام!AQ18+زهران!AQ18+'مندوب 2'!AQ18+'محمد التيه'!AQ18+الشركة!AQ18)</f>
        <v>0</v>
      </c>
      <c r="AQ18" s="3">
        <f>SUM('احمد شوقي'!AR18+'محمد ابراهيم'!AR18+'مصطفي عبدالفتاح'!AR18+'رامي حواس'!AR18+'محمد نبيه'!AR18+'تامر غالي'!AR18+اسلام!AR18+زهران!AR18+'مندوب 2'!AR18+'محمد التيه'!AR18+الشركة!AR18)</f>
        <v>0</v>
      </c>
      <c r="AR18" s="3">
        <f>SUM('احمد شوقي'!AS18+'محمد ابراهيم'!AS18+'مصطفي عبدالفتاح'!AS18+'رامي حواس'!AS18+'محمد نبيه'!AS18+'تامر غالي'!AS18+اسلام!AS18+زهران!AS18+'مندوب 2'!AS18+'محمد التيه'!AS18+الشركة!AS18)</f>
        <v>0</v>
      </c>
      <c r="AS18" s="3">
        <f>SUM('احمد شوقي'!AT18+'محمد ابراهيم'!AT18+'مصطفي عبدالفتاح'!AT18+'رامي حواس'!AT18+'محمد نبيه'!AT18+'تامر غالي'!AT18+اسلام!AT18+زهران!AT18+'مندوب 2'!AT18+'محمد التيه'!AT18+الشركة!AT18)</f>
        <v>0</v>
      </c>
      <c r="AT18" s="3">
        <f>SUM('احمد شوقي'!AU18+'محمد ابراهيم'!AU18+'مصطفي عبدالفتاح'!AU18+'رامي حواس'!AU18+'محمد نبيه'!AU18+'تامر غالي'!AU18+اسلام!AU18+زهران!AU18+'مندوب 2'!AU18+'محمد التيه'!AU18+الشركة!AU18)</f>
        <v>0</v>
      </c>
      <c r="AU18" s="3">
        <f>SUM('احمد شوقي'!AV18+'محمد ابراهيم'!AV18+'مصطفي عبدالفتاح'!AV18+'رامي حواس'!AV18+'محمد نبيه'!AV18+'تامر غالي'!AV18+اسلام!AV18+زهران!AV18+'مندوب 2'!AV18+'محمد التيه'!AV18+الشركة!AV18)</f>
        <v>0</v>
      </c>
      <c r="AV18" s="3">
        <f>SUM('احمد شوقي'!AW18+'محمد ابراهيم'!AW18+'مصطفي عبدالفتاح'!AW18+'رامي حواس'!AW18+'محمد نبيه'!AW18+'تامر غالي'!AW18+اسلام!AW18+زهران!AW18+'مندوب 2'!AW18+'محمد التيه'!AW18+الشركة!AW18)</f>
        <v>0</v>
      </c>
      <c r="AW18" s="3">
        <f>SUM('احمد شوقي'!AX18+'محمد ابراهيم'!AX18+'مصطفي عبدالفتاح'!AX18+'رامي حواس'!AX18+'محمد نبيه'!AX18+'تامر غالي'!AX18+اسلام!AX18+زهران!AX18+'مندوب 2'!AX18+'محمد التيه'!AX18+الشركة!AX18)</f>
        <v>0</v>
      </c>
      <c r="AX18" s="3">
        <f>SUM('احمد شوقي'!AY18+'محمد ابراهيم'!AY18+'مصطفي عبدالفتاح'!AY18+'رامي حواس'!AY18+'محمد نبيه'!AY18+'تامر غالي'!AY18+اسلام!AY18+زهران!AY18+'مندوب 2'!AY18+'محمد التيه'!AY18+الشركة!AY18)</f>
        <v>0</v>
      </c>
      <c r="AY18" s="3">
        <f>SUM('احمد شوقي'!AZ18+'محمد ابراهيم'!AZ18+'مصطفي عبدالفتاح'!AZ18+'رامي حواس'!AZ18+'محمد نبيه'!AZ18+'تامر غالي'!AZ18+اسلام!AZ18+زهران!AZ18+'مندوب 2'!AZ18+'محمد التيه'!AZ18+الشركة!AZ18)</f>
        <v>0</v>
      </c>
      <c r="AZ18" s="3">
        <f>SUM('احمد شوقي'!BA18+'محمد ابراهيم'!BA18+'مصطفي عبدالفتاح'!BA18+'رامي حواس'!BA18+'محمد نبيه'!BA18+'تامر غالي'!BA18+اسلام!BA18+زهران!BA18+'مندوب 2'!BA18+'محمد التيه'!BA18+الشركة!BA18)</f>
        <v>0</v>
      </c>
      <c r="BA18" s="3">
        <f>SUM('احمد شوقي'!BB18+'محمد ابراهيم'!BB18+'مصطفي عبدالفتاح'!BB18+'رامي حواس'!BB18+'محمد نبيه'!BB18+'تامر غالي'!BB18+اسلام!BB18+زهران!BB18+'مندوب 2'!BB18+'محمد التيه'!BB18+الشركة!BB18)</f>
        <v>0</v>
      </c>
      <c r="BB18" s="3">
        <f>SUM('احمد شوقي'!BC18+'محمد ابراهيم'!BC18+'مصطفي عبدالفتاح'!BC18+'رامي حواس'!BC18+'محمد نبيه'!BC18+'تامر غالي'!BC18+اسلام!BC18+زهران!BC18+'مندوب 2'!BC18+'محمد التيه'!BC18+الشركة!BC18)</f>
        <v>0</v>
      </c>
      <c r="BC18" s="3">
        <f>SUM('احمد شوقي'!BD18+'محمد ابراهيم'!BD18+'مصطفي عبدالفتاح'!BD18+'رامي حواس'!BD18+'محمد نبيه'!BD18+'تامر غالي'!BD18+اسلام!BD18+زهران!BD18+'مندوب 2'!BD18+'محمد التيه'!BD18+الشركة!BD18)</f>
        <v>0</v>
      </c>
      <c r="BD18" s="3">
        <f>SUM('احمد شوقي'!BE18+'محمد ابراهيم'!BE18+'مصطفي عبدالفتاح'!BE18+'رامي حواس'!BE18+'محمد نبيه'!BE18+'تامر غالي'!BE18+اسلام!BE18+زهران!BE18+'مندوب 2'!BE18+'محمد التيه'!BE18+الشركة!BE18)</f>
        <v>0</v>
      </c>
      <c r="BE18" s="3">
        <f>SUM('احمد شوقي'!BF18+'محمد ابراهيم'!BF18+'مصطفي عبدالفتاح'!BF18+'رامي حواس'!BF18+'محمد نبيه'!BF18+'تامر غالي'!BF18+اسلام!BF18+زهران!BF18+'مندوب 2'!BF18+'محمد التيه'!BF18+الشركة!BF18)</f>
        <v>0</v>
      </c>
      <c r="BF18" s="3">
        <f>SUM('احمد شوقي'!BG18+'محمد ابراهيم'!BG18+'مصطفي عبدالفتاح'!BG18+'رامي حواس'!BG18+'محمد نبيه'!BG18+'تامر غالي'!BG18+اسلام!BG18+زهران!BG18+'مندوب 2'!BG18+'محمد التيه'!BG18+الشركة!BG18)</f>
        <v>0</v>
      </c>
      <c r="BG18" s="3">
        <f>SUM('احمد شوقي'!BH18+'محمد ابراهيم'!BH18+'مصطفي عبدالفتاح'!BH18+'رامي حواس'!BH18+'محمد نبيه'!BH18+'تامر غالي'!BH18+اسلام!BH18+زهران!BH18+'مندوب 2'!BH18+'محمد التيه'!BH18+الشركة!BH18)</f>
        <v>0</v>
      </c>
      <c r="BH18" s="3">
        <f>SUM('احمد شوقي'!BI18+'محمد ابراهيم'!BI18+'مصطفي عبدالفتاح'!BI18+'رامي حواس'!BI18+'محمد نبيه'!BI18+'تامر غالي'!BI18+اسلام!BI18+زهران!BI18+'مندوب 2'!BI18+'محمد التيه'!BI18+الشركة!BI18)</f>
        <v>0</v>
      </c>
      <c r="BI18" s="3">
        <f>SUM('احمد شوقي'!BJ18+'محمد ابراهيم'!BJ18+'مصطفي عبدالفتاح'!BJ18+'رامي حواس'!BJ18+'محمد نبيه'!BJ18+'تامر غالي'!BJ18+اسلام!BJ18+زهران!BJ18+'مندوب 2'!BJ18+'محمد التيه'!BJ18+الشركة!BJ18)</f>
        <v>0</v>
      </c>
      <c r="BJ18" s="3">
        <f>SUM('احمد شوقي'!BK18+'محمد ابراهيم'!BK18+'مصطفي عبدالفتاح'!BK18+'رامي حواس'!BK18+'محمد نبيه'!BK18+'تامر غالي'!BK18+اسلام!BK18+زهران!BK18+'مندوب 2'!BK18+'محمد التيه'!BK18+الشركة!BK18)</f>
        <v>0</v>
      </c>
      <c r="BK18" s="3">
        <f>SUM('احمد شوقي'!BL18+'محمد ابراهيم'!BL18+'مصطفي عبدالفتاح'!BL18+'رامي حواس'!BL18+'محمد نبيه'!BL18+'تامر غالي'!BL18+اسلام!BL18+زهران!BL18+'مندوب 2'!BL18+'محمد التيه'!BL18+الشركة!BL18)</f>
        <v>0</v>
      </c>
      <c r="BL18" s="3">
        <f>SUM('احمد شوقي'!BM18+'محمد ابراهيم'!BM18+'مصطفي عبدالفتاح'!BM18+'رامي حواس'!BM18+'محمد نبيه'!BM18+'تامر غالي'!BM18+اسلام!BM18+زهران!BM18+'مندوب 2'!BM18+'محمد التيه'!BM18+الشركة!BM18)</f>
        <v>0</v>
      </c>
      <c r="BM18" s="3">
        <f>SUM('احمد شوقي'!BN18+'محمد ابراهيم'!BN18+'مصطفي عبدالفتاح'!BN18+'رامي حواس'!BN18+'محمد نبيه'!BN18+'تامر غالي'!BN18+اسلام!BN18+زهران!BN18+'مندوب 2'!BN18+'محمد التيه'!BN18+الشركة!BN18)</f>
        <v>0</v>
      </c>
      <c r="BN18" s="3">
        <f>SUM('احمد شوقي'!BO18+'محمد ابراهيم'!BO18+'مصطفي عبدالفتاح'!BO18+'رامي حواس'!BO18+'محمد نبيه'!BO18+'تامر غالي'!BO18+اسلام!BO18+زهران!BO18+'مندوب 2'!BO18+'محمد التيه'!BO18+الشركة!BO18)</f>
        <v>0</v>
      </c>
      <c r="BO18" s="3"/>
      <c r="BP18" s="3"/>
      <c r="BQ18" s="8"/>
    </row>
    <row r="19" spans="1:69" ht="15.75" thickBot="1" x14ac:dyDescent="0.3">
      <c r="A19" s="1">
        <v>43358</v>
      </c>
      <c r="B19" s="3">
        <f>SUM('احمد شوقي'!C19+'محمد ابراهيم'!C19+'مصطفي عبدالفتاح'!C19+'رامي حواس'!C19+'محمد نبيه'!C19+'تامر غالي'!C19+اسلام!C19+زهران!C19+'مندوب 2'!C19+'محمد التيه'!C19+الشركة!C19)</f>
        <v>0</v>
      </c>
      <c r="C19" s="3">
        <f>SUM('احمد شوقي'!D19+'محمد ابراهيم'!D19+'مصطفي عبدالفتاح'!D19+'رامي حواس'!D19+'محمد نبيه'!D19+'تامر غالي'!D19+اسلام!D19+زهران!D19+'مندوب 2'!D19+'محمد التيه'!D19+الشركة!D19)</f>
        <v>0</v>
      </c>
      <c r="D19" s="3">
        <f>SUM('احمد شوقي'!E19+'محمد ابراهيم'!E19+'مصطفي عبدالفتاح'!E19+'رامي حواس'!E19+'محمد نبيه'!E19+'تامر غالي'!E19+اسلام!E19+زهران!E19+'مندوب 2'!E19+'محمد التيه'!E19+الشركة!E19)</f>
        <v>0</v>
      </c>
      <c r="E19" s="3">
        <f>SUM('احمد شوقي'!F19+'محمد ابراهيم'!F19+'مصطفي عبدالفتاح'!F19+'رامي حواس'!F19+'محمد نبيه'!F19+'تامر غالي'!F19+اسلام!F19+زهران!F19+'مندوب 2'!F19+'محمد التيه'!F19+الشركة!F19)</f>
        <v>0</v>
      </c>
      <c r="F19" s="3">
        <f>SUM('احمد شوقي'!G19+'محمد ابراهيم'!G19+'مصطفي عبدالفتاح'!G19+'رامي حواس'!G19+'محمد نبيه'!G19+'تامر غالي'!G19+اسلام!G19+زهران!G19+'مندوب 2'!G19+'محمد التيه'!G19+الشركة!G19)</f>
        <v>0</v>
      </c>
      <c r="G19" s="3">
        <f>SUM('احمد شوقي'!H19+'محمد ابراهيم'!H19+'مصطفي عبدالفتاح'!H19+'رامي حواس'!H19+'محمد نبيه'!H19+'تامر غالي'!H19+اسلام!H19+زهران!H19+'مندوب 2'!H19+'محمد التيه'!H19+الشركة!H19)</f>
        <v>0</v>
      </c>
      <c r="H19" s="3">
        <f>SUM('احمد شوقي'!I19+'محمد ابراهيم'!I19+'مصطفي عبدالفتاح'!I19+'رامي حواس'!I19+'محمد نبيه'!I19+'تامر غالي'!I19+اسلام!I19+زهران!I19+'مندوب 2'!I19+'محمد التيه'!I19+الشركة!I19)</f>
        <v>0</v>
      </c>
      <c r="I19" s="3">
        <f>SUM('احمد شوقي'!J19+'محمد ابراهيم'!J19+'مصطفي عبدالفتاح'!J19+'رامي حواس'!J19+'محمد نبيه'!J19+'تامر غالي'!J19+اسلام!J19+زهران!J19+'مندوب 2'!J19+'محمد التيه'!J19+الشركة!J19)</f>
        <v>0</v>
      </c>
      <c r="J19" s="3">
        <f>SUM('احمد شوقي'!K19+'محمد ابراهيم'!K19+'مصطفي عبدالفتاح'!K19+'رامي حواس'!K19+'محمد نبيه'!K19+'تامر غالي'!K19+اسلام!K19+زهران!K19+'مندوب 2'!K19+'محمد التيه'!K19+الشركة!K19)</f>
        <v>0</v>
      </c>
      <c r="K19" s="3">
        <f>SUM('احمد شوقي'!L19+'محمد ابراهيم'!L19+'مصطفي عبدالفتاح'!L19+'رامي حواس'!L19+'محمد نبيه'!L19+'تامر غالي'!L19+اسلام!L19+زهران!L19+'مندوب 2'!L19+'محمد التيه'!L19+الشركة!L19)</f>
        <v>0</v>
      </c>
      <c r="L19" s="3">
        <f>SUM('احمد شوقي'!M19+'محمد ابراهيم'!M19+'مصطفي عبدالفتاح'!M19+'رامي حواس'!M19+'محمد نبيه'!M19+'تامر غالي'!M19+اسلام!M19+زهران!M19+'مندوب 2'!M19+'محمد التيه'!M19+الشركة!M19)</f>
        <v>0</v>
      </c>
      <c r="M19" s="3">
        <f>SUM('احمد شوقي'!N19+'محمد ابراهيم'!N19+'مصطفي عبدالفتاح'!N19+'رامي حواس'!N19+'محمد نبيه'!N19+'تامر غالي'!N19+اسلام!N19+زهران!N19+'مندوب 2'!N19+'محمد التيه'!N19+الشركة!N19)</f>
        <v>0</v>
      </c>
      <c r="N19" s="3">
        <f>SUM('احمد شوقي'!O19+'محمد ابراهيم'!O19+'مصطفي عبدالفتاح'!O19+'رامي حواس'!O19+'محمد نبيه'!O19+'تامر غالي'!O19+اسلام!O19+زهران!O19+'مندوب 2'!O19+'محمد التيه'!O19+الشركة!O19)</f>
        <v>0</v>
      </c>
      <c r="O19" s="3">
        <f>SUM('احمد شوقي'!P19+'محمد ابراهيم'!P19+'مصطفي عبدالفتاح'!P19+'رامي حواس'!P19+'محمد نبيه'!P19+'تامر غالي'!P19+اسلام!P19+زهران!P19+'مندوب 2'!P19+'محمد التيه'!P19+الشركة!P19)</f>
        <v>0</v>
      </c>
      <c r="P19" s="3">
        <f>SUM('احمد شوقي'!Q19+'محمد ابراهيم'!Q19+'مصطفي عبدالفتاح'!Q19+'رامي حواس'!Q19+'محمد نبيه'!Q19+'تامر غالي'!Q19+اسلام!Q19+زهران!Q19+'مندوب 2'!Q19+'محمد التيه'!Q19+الشركة!Q19)</f>
        <v>0</v>
      </c>
      <c r="Q19" s="3">
        <f>SUM('احمد شوقي'!R19+'محمد ابراهيم'!R19+'مصطفي عبدالفتاح'!R19+'رامي حواس'!R19+'محمد نبيه'!R19+'تامر غالي'!R19+اسلام!R19+زهران!R19+'مندوب 2'!R19+'محمد التيه'!R19+الشركة!R19)</f>
        <v>0</v>
      </c>
      <c r="R19" s="3">
        <f>SUM('احمد شوقي'!S19+'محمد ابراهيم'!S19+'مصطفي عبدالفتاح'!S19+'رامي حواس'!S19+'محمد نبيه'!S19+'تامر غالي'!S19+اسلام!S19+زهران!S19+'مندوب 2'!S19+'محمد التيه'!S19+الشركة!S19)</f>
        <v>0</v>
      </c>
      <c r="S19" s="3">
        <f>SUM('احمد شوقي'!T19+'محمد ابراهيم'!T19+'مصطفي عبدالفتاح'!T19+'رامي حواس'!T19+'محمد نبيه'!T19+'تامر غالي'!T19+اسلام!T19+زهران!T19+'مندوب 2'!T19+'محمد التيه'!T19+الشركة!T19)</f>
        <v>0</v>
      </c>
      <c r="T19" s="3">
        <f>SUM('احمد شوقي'!U19+'محمد ابراهيم'!U19+'مصطفي عبدالفتاح'!U19+'رامي حواس'!U19+'محمد نبيه'!U19+'تامر غالي'!U19+اسلام!U19+زهران!U19+'مندوب 2'!U19+'محمد التيه'!U19+الشركة!U19)</f>
        <v>0</v>
      </c>
      <c r="U19" s="3">
        <f>SUM('احمد شوقي'!V19+'محمد ابراهيم'!V19+'مصطفي عبدالفتاح'!V19+'رامي حواس'!V19+'محمد نبيه'!V19+'تامر غالي'!V19+اسلام!V19+زهران!V19+'مندوب 2'!V19+'محمد التيه'!V19+الشركة!V19)</f>
        <v>0</v>
      </c>
      <c r="V19" s="3">
        <f>SUM('احمد شوقي'!W19+'محمد ابراهيم'!W19+'مصطفي عبدالفتاح'!W19+'رامي حواس'!W19+'محمد نبيه'!W19+'تامر غالي'!W19+اسلام!W19+زهران!W19+'مندوب 2'!W19+'محمد التيه'!W19+الشركة!W19)</f>
        <v>0</v>
      </c>
      <c r="W19" s="3">
        <f>SUM('احمد شوقي'!X19+'محمد ابراهيم'!X19+'مصطفي عبدالفتاح'!X19+'رامي حواس'!X19+'محمد نبيه'!X19+'تامر غالي'!X19+اسلام!X19+زهران!X19+'مندوب 2'!X19+'محمد التيه'!X19+الشركة!X19)</f>
        <v>0</v>
      </c>
      <c r="X19" s="3">
        <f>SUM('احمد شوقي'!Y19+'محمد ابراهيم'!Y19+'مصطفي عبدالفتاح'!Y19+'رامي حواس'!Y19+'محمد نبيه'!Y19+'تامر غالي'!Y19+اسلام!Y19+زهران!Y19+'مندوب 2'!Y19+'محمد التيه'!Y19+الشركة!Y19)</f>
        <v>0</v>
      </c>
      <c r="Y19" s="3">
        <f>SUM('احمد شوقي'!Z19+'محمد ابراهيم'!Z19+'مصطفي عبدالفتاح'!Z19+'رامي حواس'!Z19+'محمد نبيه'!Z19+'تامر غالي'!Z19+اسلام!Z19+زهران!Z19+'مندوب 2'!Z19+'محمد التيه'!Z19+الشركة!Z19)</f>
        <v>0</v>
      </c>
      <c r="Z19" s="3">
        <f>SUM('احمد شوقي'!AA19+'محمد ابراهيم'!AA19+'مصطفي عبدالفتاح'!AA19+'رامي حواس'!AA19+'محمد نبيه'!AA19+'تامر غالي'!AA19+اسلام!AA19+زهران!AA19+'مندوب 2'!AA19+'محمد التيه'!AA19+الشركة!AA19)</f>
        <v>0</v>
      </c>
      <c r="AA19" s="3">
        <f>SUM('احمد شوقي'!AB19+'محمد ابراهيم'!AB19+'مصطفي عبدالفتاح'!AB19+'رامي حواس'!AB19+'محمد نبيه'!AB19+'تامر غالي'!AB19+اسلام!AB19+زهران!AB19+'مندوب 2'!AB19+'محمد التيه'!AB19+الشركة!AB19)</f>
        <v>0</v>
      </c>
      <c r="AB19" s="3">
        <f>SUM('احمد شوقي'!AC19+'محمد ابراهيم'!AC19+'مصطفي عبدالفتاح'!AC19+'رامي حواس'!AC19+'محمد نبيه'!AC19+'تامر غالي'!AC19+اسلام!AC19+زهران!AC19+'مندوب 2'!AC19+'محمد التيه'!AC19+الشركة!AC19)</f>
        <v>0</v>
      </c>
      <c r="AC19" s="3">
        <f>SUM('احمد شوقي'!AD19+'محمد ابراهيم'!AD19+'مصطفي عبدالفتاح'!AD19+'رامي حواس'!AD19+'محمد نبيه'!AD19+'تامر غالي'!AD19+اسلام!AD19+زهران!AD19+'مندوب 2'!AD19+'محمد التيه'!AD19+الشركة!AD19)</f>
        <v>0</v>
      </c>
      <c r="AD19" s="3">
        <f>SUM('احمد شوقي'!AE19+'محمد ابراهيم'!AE19+'مصطفي عبدالفتاح'!AE19+'رامي حواس'!AE19+'محمد نبيه'!AE19+'تامر غالي'!AE19+اسلام!AE19+زهران!AE19+'مندوب 2'!AE19+'محمد التيه'!AE19+الشركة!AE19)</f>
        <v>0</v>
      </c>
      <c r="AE19" s="3">
        <f>SUM('احمد شوقي'!AF19+'محمد ابراهيم'!AF19+'مصطفي عبدالفتاح'!AF19+'رامي حواس'!AF19+'محمد نبيه'!AF19+'تامر غالي'!AF19+اسلام!AF19+زهران!AF19+'مندوب 2'!AF19+'محمد التيه'!AF19+الشركة!AF19)</f>
        <v>0</v>
      </c>
      <c r="AF19" s="3">
        <f>SUM('احمد شوقي'!AG19+'محمد ابراهيم'!AG19+'مصطفي عبدالفتاح'!AG19+'رامي حواس'!AG19+'محمد نبيه'!AG19+'تامر غالي'!AG19+اسلام!AG19+زهران!AG19+'مندوب 2'!AG19+'محمد التيه'!AG19+الشركة!AG19)</f>
        <v>0</v>
      </c>
      <c r="AG19" s="3">
        <f>SUM('احمد شوقي'!AH19+'محمد ابراهيم'!AH19+'مصطفي عبدالفتاح'!AH19+'رامي حواس'!AH19+'محمد نبيه'!AH19+'تامر غالي'!AH19+اسلام!AH19+زهران!AH19+'مندوب 2'!AH19+'محمد التيه'!AH19+الشركة!AH19)</f>
        <v>0</v>
      </c>
      <c r="AH19" s="3">
        <f>SUM('احمد شوقي'!AI19+'محمد ابراهيم'!AI19+'مصطفي عبدالفتاح'!AI19+'رامي حواس'!AI19+'محمد نبيه'!AI19+'تامر غالي'!AI19+اسلام!AI19+زهران!AI19+'مندوب 2'!AI19+'محمد التيه'!AI19+الشركة!AI19)</f>
        <v>0</v>
      </c>
      <c r="AI19" s="3">
        <f>SUM('احمد شوقي'!AJ19+'محمد ابراهيم'!AJ19+'مصطفي عبدالفتاح'!AJ19+'رامي حواس'!AJ19+'محمد نبيه'!AJ19+'تامر غالي'!AJ19+اسلام!AJ19+زهران!AJ19+'مندوب 2'!AJ19+'محمد التيه'!AJ19+الشركة!AJ19)</f>
        <v>0</v>
      </c>
      <c r="AJ19" s="3">
        <f>SUM('احمد شوقي'!AK19+'محمد ابراهيم'!AK19+'مصطفي عبدالفتاح'!AK19+'رامي حواس'!AK19+'محمد نبيه'!AK19+'تامر غالي'!AK19+اسلام!AK19+زهران!AK19+'مندوب 2'!AK19+'محمد التيه'!AK19+الشركة!AK19)</f>
        <v>0</v>
      </c>
      <c r="AK19" s="3">
        <f>SUM('احمد شوقي'!AL19+'محمد ابراهيم'!AL19+'مصطفي عبدالفتاح'!AL19+'رامي حواس'!AL19+'محمد نبيه'!AL19+'تامر غالي'!AL19+اسلام!AL19+زهران!AL19+'مندوب 2'!AL19+'محمد التيه'!AL19+الشركة!AL19)</f>
        <v>0</v>
      </c>
      <c r="AL19" s="3">
        <f>SUM('احمد شوقي'!AM19+'محمد ابراهيم'!AM19+'مصطفي عبدالفتاح'!AM19+'رامي حواس'!AM19+'محمد نبيه'!AM19+'تامر غالي'!AM19+اسلام!AM19+زهران!AM19+'مندوب 2'!AM19+'محمد التيه'!AM19+الشركة!AM19)</f>
        <v>0</v>
      </c>
      <c r="AM19" s="3">
        <f>SUM('احمد شوقي'!AN19+'محمد ابراهيم'!AN19+'مصطفي عبدالفتاح'!AN19+'رامي حواس'!AN19+'محمد نبيه'!AN19+'تامر غالي'!AN19+اسلام!AN19+زهران!AN19+'مندوب 2'!AN19+'محمد التيه'!AN19+الشركة!AN19)</f>
        <v>0</v>
      </c>
      <c r="AN19" s="3">
        <f>SUM('احمد شوقي'!AO19+'محمد ابراهيم'!AO19+'مصطفي عبدالفتاح'!AO19+'رامي حواس'!AO19+'محمد نبيه'!AO19+'تامر غالي'!AO19+اسلام!AO19+زهران!AO19+'مندوب 2'!AO19+'محمد التيه'!AO19+الشركة!AO19)</f>
        <v>0</v>
      </c>
      <c r="AO19" s="3">
        <f>SUM('احمد شوقي'!AP19+'محمد ابراهيم'!AP19+'مصطفي عبدالفتاح'!AP19+'رامي حواس'!AP19+'محمد نبيه'!AP19+'تامر غالي'!AP19+اسلام!AP19+زهران!AP19+'مندوب 2'!AP19+'محمد التيه'!AP19+الشركة!AP19)</f>
        <v>0</v>
      </c>
      <c r="AP19" s="3">
        <f>SUM('احمد شوقي'!AQ19+'محمد ابراهيم'!AQ19+'مصطفي عبدالفتاح'!AQ19+'رامي حواس'!AQ19+'محمد نبيه'!AQ19+'تامر غالي'!AQ19+اسلام!AQ19+زهران!AQ19+'مندوب 2'!AQ19+'محمد التيه'!AQ19+الشركة!AQ19)</f>
        <v>0</v>
      </c>
      <c r="AQ19" s="3">
        <f>SUM('احمد شوقي'!AR19+'محمد ابراهيم'!AR19+'مصطفي عبدالفتاح'!AR19+'رامي حواس'!AR19+'محمد نبيه'!AR19+'تامر غالي'!AR19+اسلام!AR19+زهران!AR19+'مندوب 2'!AR19+'محمد التيه'!AR19+الشركة!AR19)</f>
        <v>0</v>
      </c>
      <c r="AR19" s="3">
        <f>SUM('احمد شوقي'!AS19+'محمد ابراهيم'!AS19+'مصطفي عبدالفتاح'!AS19+'رامي حواس'!AS19+'محمد نبيه'!AS19+'تامر غالي'!AS19+اسلام!AS19+زهران!AS19+'مندوب 2'!AS19+'محمد التيه'!AS19+الشركة!AS19)</f>
        <v>0</v>
      </c>
      <c r="AS19" s="3">
        <f>SUM('احمد شوقي'!AT19+'محمد ابراهيم'!AT19+'مصطفي عبدالفتاح'!AT19+'رامي حواس'!AT19+'محمد نبيه'!AT19+'تامر غالي'!AT19+اسلام!AT19+زهران!AT19+'مندوب 2'!AT19+'محمد التيه'!AT19+الشركة!AT19)</f>
        <v>0</v>
      </c>
      <c r="AT19" s="3">
        <f>SUM('احمد شوقي'!AU19+'محمد ابراهيم'!AU19+'مصطفي عبدالفتاح'!AU19+'رامي حواس'!AU19+'محمد نبيه'!AU19+'تامر غالي'!AU19+اسلام!AU19+زهران!AU19+'مندوب 2'!AU19+'محمد التيه'!AU19+الشركة!AU19)</f>
        <v>0</v>
      </c>
      <c r="AU19" s="3">
        <f>SUM('احمد شوقي'!AV19+'محمد ابراهيم'!AV19+'مصطفي عبدالفتاح'!AV19+'رامي حواس'!AV19+'محمد نبيه'!AV19+'تامر غالي'!AV19+اسلام!AV19+زهران!AV19+'مندوب 2'!AV19+'محمد التيه'!AV19+الشركة!AV19)</f>
        <v>0</v>
      </c>
      <c r="AV19" s="3">
        <f>SUM('احمد شوقي'!AW19+'محمد ابراهيم'!AW19+'مصطفي عبدالفتاح'!AW19+'رامي حواس'!AW19+'محمد نبيه'!AW19+'تامر غالي'!AW19+اسلام!AW19+زهران!AW19+'مندوب 2'!AW19+'محمد التيه'!AW19+الشركة!AW19)</f>
        <v>0</v>
      </c>
      <c r="AW19" s="3">
        <f>SUM('احمد شوقي'!AX19+'محمد ابراهيم'!AX19+'مصطفي عبدالفتاح'!AX19+'رامي حواس'!AX19+'محمد نبيه'!AX19+'تامر غالي'!AX19+اسلام!AX19+زهران!AX19+'مندوب 2'!AX19+'محمد التيه'!AX19+الشركة!AX19)</f>
        <v>0</v>
      </c>
      <c r="AX19" s="3">
        <f>SUM('احمد شوقي'!AY19+'محمد ابراهيم'!AY19+'مصطفي عبدالفتاح'!AY19+'رامي حواس'!AY19+'محمد نبيه'!AY19+'تامر غالي'!AY19+اسلام!AY19+زهران!AY19+'مندوب 2'!AY19+'محمد التيه'!AY19+الشركة!AY19)</f>
        <v>0</v>
      </c>
      <c r="AY19" s="3">
        <f>SUM('احمد شوقي'!AZ19+'محمد ابراهيم'!AZ19+'مصطفي عبدالفتاح'!AZ19+'رامي حواس'!AZ19+'محمد نبيه'!AZ19+'تامر غالي'!AZ19+اسلام!AZ19+زهران!AZ19+'مندوب 2'!AZ19+'محمد التيه'!AZ19+الشركة!AZ19)</f>
        <v>0</v>
      </c>
      <c r="AZ19" s="3">
        <f>SUM('احمد شوقي'!BA19+'محمد ابراهيم'!BA19+'مصطفي عبدالفتاح'!BA19+'رامي حواس'!BA19+'محمد نبيه'!BA19+'تامر غالي'!BA19+اسلام!BA19+زهران!BA19+'مندوب 2'!BA19+'محمد التيه'!BA19+الشركة!BA19)</f>
        <v>0</v>
      </c>
      <c r="BA19" s="3">
        <f>SUM('احمد شوقي'!BB19+'محمد ابراهيم'!BB19+'مصطفي عبدالفتاح'!BB19+'رامي حواس'!BB19+'محمد نبيه'!BB19+'تامر غالي'!BB19+اسلام!BB19+زهران!BB19+'مندوب 2'!BB19+'محمد التيه'!BB19+الشركة!BB19)</f>
        <v>0</v>
      </c>
      <c r="BB19" s="3">
        <f>SUM('احمد شوقي'!BC19+'محمد ابراهيم'!BC19+'مصطفي عبدالفتاح'!BC19+'رامي حواس'!BC19+'محمد نبيه'!BC19+'تامر غالي'!BC19+اسلام!BC19+زهران!BC19+'مندوب 2'!BC19+'محمد التيه'!BC19+الشركة!BC19)</f>
        <v>0</v>
      </c>
      <c r="BC19" s="3">
        <f>SUM('احمد شوقي'!BD19+'محمد ابراهيم'!BD19+'مصطفي عبدالفتاح'!BD19+'رامي حواس'!BD19+'محمد نبيه'!BD19+'تامر غالي'!BD19+اسلام!BD19+زهران!BD19+'مندوب 2'!BD19+'محمد التيه'!BD19+الشركة!BD19)</f>
        <v>0</v>
      </c>
      <c r="BD19" s="3">
        <f>SUM('احمد شوقي'!BE19+'محمد ابراهيم'!BE19+'مصطفي عبدالفتاح'!BE19+'رامي حواس'!BE19+'محمد نبيه'!BE19+'تامر غالي'!BE19+اسلام!BE19+زهران!BE19+'مندوب 2'!BE19+'محمد التيه'!BE19+الشركة!BE19)</f>
        <v>0</v>
      </c>
      <c r="BE19" s="3">
        <f>SUM('احمد شوقي'!BF19+'محمد ابراهيم'!BF19+'مصطفي عبدالفتاح'!BF19+'رامي حواس'!BF19+'محمد نبيه'!BF19+'تامر غالي'!BF19+اسلام!BF19+زهران!BF19+'مندوب 2'!BF19+'محمد التيه'!BF19+الشركة!BF19)</f>
        <v>0</v>
      </c>
      <c r="BF19" s="3">
        <f>SUM('احمد شوقي'!BG19+'محمد ابراهيم'!BG19+'مصطفي عبدالفتاح'!BG19+'رامي حواس'!BG19+'محمد نبيه'!BG19+'تامر غالي'!BG19+اسلام!BG19+زهران!BG19+'مندوب 2'!BG19+'محمد التيه'!BG19+الشركة!BG19)</f>
        <v>0</v>
      </c>
      <c r="BG19" s="3">
        <f>SUM('احمد شوقي'!BH19+'محمد ابراهيم'!BH19+'مصطفي عبدالفتاح'!BH19+'رامي حواس'!BH19+'محمد نبيه'!BH19+'تامر غالي'!BH19+اسلام!BH19+زهران!BH19+'مندوب 2'!BH19+'محمد التيه'!BH19+الشركة!BH19)</f>
        <v>0</v>
      </c>
      <c r="BH19" s="3">
        <f>SUM('احمد شوقي'!BI19+'محمد ابراهيم'!BI19+'مصطفي عبدالفتاح'!BI19+'رامي حواس'!BI19+'محمد نبيه'!BI19+'تامر غالي'!BI19+اسلام!BI19+زهران!BI19+'مندوب 2'!BI19+'محمد التيه'!BI19+الشركة!BI19)</f>
        <v>0</v>
      </c>
      <c r="BI19" s="3">
        <f>SUM('احمد شوقي'!BJ19+'محمد ابراهيم'!BJ19+'مصطفي عبدالفتاح'!BJ19+'رامي حواس'!BJ19+'محمد نبيه'!BJ19+'تامر غالي'!BJ19+اسلام!BJ19+زهران!BJ19+'مندوب 2'!BJ19+'محمد التيه'!BJ19+الشركة!BJ19)</f>
        <v>0</v>
      </c>
      <c r="BJ19" s="3">
        <f>SUM('احمد شوقي'!BK19+'محمد ابراهيم'!BK19+'مصطفي عبدالفتاح'!BK19+'رامي حواس'!BK19+'محمد نبيه'!BK19+'تامر غالي'!BK19+اسلام!BK19+زهران!BK19+'مندوب 2'!BK19+'محمد التيه'!BK19+الشركة!BK19)</f>
        <v>0</v>
      </c>
      <c r="BK19" s="3">
        <f>SUM('احمد شوقي'!BL19+'محمد ابراهيم'!BL19+'مصطفي عبدالفتاح'!BL19+'رامي حواس'!BL19+'محمد نبيه'!BL19+'تامر غالي'!BL19+اسلام!BL19+زهران!BL19+'مندوب 2'!BL19+'محمد التيه'!BL19+الشركة!BL19)</f>
        <v>0</v>
      </c>
      <c r="BL19" s="3">
        <f>SUM('احمد شوقي'!BM19+'محمد ابراهيم'!BM19+'مصطفي عبدالفتاح'!BM19+'رامي حواس'!BM19+'محمد نبيه'!BM19+'تامر غالي'!BM19+اسلام!BM19+زهران!BM19+'مندوب 2'!BM19+'محمد التيه'!BM19+الشركة!BM19)</f>
        <v>0</v>
      </c>
      <c r="BM19" s="3">
        <f>SUM('احمد شوقي'!BN19+'محمد ابراهيم'!BN19+'مصطفي عبدالفتاح'!BN19+'رامي حواس'!BN19+'محمد نبيه'!BN19+'تامر غالي'!BN19+اسلام!BN19+زهران!BN19+'مندوب 2'!BN19+'محمد التيه'!BN19+الشركة!BN19)</f>
        <v>0</v>
      </c>
      <c r="BN19" s="3">
        <f>SUM('احمد شوقي'!BO19+'محمد ابراهيم'!BO19+'مصطفي عبدالفتاح'!BO19+'رامي حواس'!BO19+'محمد نبيه'!BO19+'تامر غالي'!BO19+اسلام!BO19+زهران!BO19+'مندوب 2'!BO19+'محمد التيه'!BO19+الشركة!BO19)</f>
        <v>0</v>
      </c>
      <c r="BO19" s="3"/>
      <c r="BP19" s="3"/>
      <c r="BQ19" s="8"/>
    </row>
    <row r="20" spans="1:69" ht="15.75" thickBot="1" x14ac:dyDescent="0.3">
      <c r="A20" s="1">
        <v>43359</v>
      </c>
      <c r="B20" s="3">
        <f>SUM('احمد شوقي'!C20+'محمد ابراهيم'!C20+'مصطفي عبدالفتاح'!C20+'رامي حواس'!C20+'محمد نبيه'!C20+'تامر غالي'!C20+اسلام!C20+زهران!C20+'مندوب 2'!C20+'محمد التيه'!C20+الشركة!C20)</f>
        <v>0</v>
      </c>
      <c r="C20" s="3">
        <f>SUM('احمد شوقي'!D20+'محمد ابراهيم'!D20+'مصطفي عبدالفتاح'!D20+'رامي حواس'!D20+'محمد نبيه'!D20+'تامر غالي'!D20+اسلام!D20+زهران!D20+'مندوب 2'!D20+'محمد التيه'!D20+الشركة!D20)</f>
        <v>0</v>
      </c>
      <c r="D20" s="3">
        <f>SUM('احمد شوقي'!E20+'محمد ابراهيم'!E20+'مصطفي عبدالفتاح'!E20+'رامي حواس'!E20+'محمد نبيه'!E20+'تامر غالي'!E20+اسلام!E20+زهران!E20+'مندوب 2'!E20+'محمد التيه'!E20+الشركة!E20)</f>
        <v>0</v>
      </c>
      <c r="E20" s="3">
        <f>SUM('احمد شوقي'!F20+'محمد ابراهيم'!F20+'مصطفي عبدالفتاح'!F20+'رامي حواس'!F20+'محمد نبيه'!F20+'تامر غالي'!F20+اسلام!F20+زهران!F20+'مندوب 2'!F20+'محمد التيه'!F20+الشركة!F20)</f>
        <v>0</v>
      </c>
      <c r="F20" s="3">
        <f>SUM('احمد شوقي'!G20+'محمد ابراهيم'!G20+'مصطفي عبدالفتاح'!G20+'رامي حواس'!G20+'محمد نبيه'!G20+'تامر غالي'!G20+اسلام!G20+زهران!G20+'مندوب 2'!G20+'محمد التيه'!G20+الشركة!G20)</f>
        <v>0</v>
      </c>
      <c r="G20" s="3">
        <f>SUM('احمد شوقي'!H20+'محمد ابراهيم'!H20+'مصطفي عبدالفتاح'!H20+'رامي حواس'!H20+'محمد نبيه'!H20+'تامر غالي'!H20+اسلام!H20+زهران!H20+'مندوب 2'!H20+'محمد التيه'!H20+الشركة!H20)</f>
        <v>0</v>
      </c>
      <c r="H20" s="3">
        <f>SUM('احمد شوقي'!I20+'محمد ابراهيم'!I20+'مصطفي عبدالفتاح'!I20+'رامي حواس'!I20+'محمد نبيه'!I20+'تامر غالي'!I20+اسلام!I20+زهران!I20+'مندوب 2'!I20+'محمد التيه'!I20+الشركة!I20)</f>
        <v>0</v>
      </c>
      <c r="I20" s="3">
        <f>SUM('احمد شوقي'!J20+'محمد ابراهيم'!J20+'مصطفي عبدالفتاح'!J20+'رامي حواس'!J20+'محمد نبيه'!J20+'تامر غالي'!J20+اسلام!J20+زهران!J20+'مندوب 2'!J20+'محمد التيه'!J20+الشركة!J20)</f>
        <v>0</v>
      </c>
      <c r="J20" s="3">
        <f>SUM('احمد شوقي'!K20+'محمد ابراهيم'!K20+'مصطفي عبدالفتاح'!K20+'رامي حواس'!K20+'محمد نبيه'!K20+'تامر غالي'!K20+اسلام!K20+زهران!K20+'مندوب 2'!K20+'محمد التيه'!K20+الشركة!K20)</f>
        <v>0</v>
      </c>
      <c r="K20" s="3">
        <f>SUM('احمد شوقي'!L20+'محمد ابراهيم'!L20+'مصطفي عبدالفتاح'!L20+'رامي حواس'!L20+'محمد نبيه'!L20+'تامر غالي'!L20+اسلام!L20+زهران!L20+'مندوب 2'!L20+'محمد التيه'!L20+الشركة!L20)</f>
        <v>0</v>
      </c>
      <c r="L20" s="3">
        <f>SUM('احمد شوقي'!M20+'محمد ابراهيم'!M20+'مصطفي عبدالفتاح'!M20+'رامي حواس'!M20+'محمد نبيه'!M20+'تامر غالي'!M20+اسلام!M20+زهران!M20+'مندوب 2'!M20+'محمد التيه'!M20+الشركة!M20)</f>
        <v>0</v>
      </c>
      <c r="M20" s="3">
        <f>SUM('احمد شوقي'!N20+'محمد ابراهيم'!N20+'مصطفي عبدالفتاح'!N20+'رامي حواس'!N20+'محمد نبيه'!N20+'تامر غالي'!N20+اسلام!N20+زهران!N20+'مندوب 2'!N20+'محمد التيه'!N20+الشركة!N20)</f>
        <v>0</v>
      </c>
      <c r="N20" s="3">
        <f>SUM('احمد شوقي'!O20+'محمد ابراهيم'!O20+'مصطفي عبدالفتاح'!O20+'رامي حواس'!O20+'محمد نبيه'!O20+'تامر غالي'!O20+اسلام!O20+زهران!O20+'مندوب 2'!O20+'محمد التيه'!O20+الشركة!O20)</f>
        <v>0</v>
      </c>
      <c r="O20" s="3">
        <f>SUM('احمد شوقي'!P20+'محمد ابراهيم'!P20+'مصطفي عبدالفتاح'!P20+'رامي حواس'!P20+'محمد نبيه'!P20+'تامر غالي'!P20+اسلام!P20+زهران!P20+'مندوب 2'!P20+'محمد التيه'!P20+الشركة!P20)</f>
        <v>0</v>
      </c>
      <c r="P20" s="3">
        <f>SUM('احمد شوقي'!Q20+'محمد ابراهيم'!Q20+'مصطفي عبدالفتاح'!Q20+'رامي حواس'!Q20+'محمد نبيه'!Q20+'تامر غالي'!Q20+اسلام!Q20+زهران!Q20+'مندوب 2'!Q20+'محمد التيه'!Q20+الشركة!Q20)</f>
        <v>0</v>
      </c>
      <c r="Q20" s="3">
        <f>SUM('احمد شوقي'!R20+'محمد ابراهيم'!R20+'مصطفي عبدالفتاح'!R20+'رامي حواس'!R20+'محمد نبيه'!R20+'تامر غالي'!R20+اسلام!R20+زهران!R20+'مندوب 2'!R20+'محمد التيه'!R20+الشركة!R20)</f>
        <v>0</v>
      </c>
      <c r="R20" s="3">
        <f>SUM('احمد شوقي'!S20+'محمد ابراهيم'!S20+'مصطفي عبدالفتاح'!S20+'رامي حواس'!S20+'محمد نبيه'!S20+'تامر غالي'!S20+اسلام!S20+زهران!S20+'مندوب 2'!S20+'محمد التيه'!S20+الشركة!S20)</f>
        <v>0</v>
      </c>
      <c r="S20" s="3">
        <f>SUM('احمد شوقي'!T20+'محمد ابراهيم'!T20+'مصطفي عبدالفتاح'!T20+'رامي حواس'!T20+'محمد نبيه'!T20+'تامر غالي'!T20+اسلام!T20+زهران!T20+'مندوب 2'!T20+'محمد التيه'!T20+الشركة!T20)</f>
        <v>0</v>
      </c>
      <c r="T20" s="3">
        <f>SUM('احمد شوقي'!U20+'محمد ابراهيم'!U20+'مصطفي عبدالفتاح'!U20+'رامي حواس'!U20+'محمد نبيه'!U20+'تامر غالي'!U20+اسلام!U20+زهران!U20+'مندوب 2'!U20+'محمد التيه'!U20+الشركة!U20)</f>
        <v>0</v>
      </c>
      <c r="U20" s="3">
        <f>SUM('احمد شوقي'!V20+'محمد ابراهيم'!V20+'مصطفي عبدالفتاح'!V20+'رامي حواس'!V20+'محمد نبيه'!V20+'تامر غالي'!V20+اسلام!V20+زهران!V20+'مندوب 2'!V20+'محمد التيه'!V20+الشركة!V20)</f>
        <v>0</v>
      </c>
      <c r="V20" s="3">
        <f>SUM('احمد شوقي'!W20+'محمد ابراهيم'!W20+'مصطفي عبدالفتاح'!W20+'رامي حواس'!W20+'محمد نبيه'!W20+'تامر غالي'!W20+اسلام!W20+زهران!W20+'مندوب 2'!W20+'محمد التيه'!W20+الشركة!W20)</f>
        <v>11</v>
      </c>
      <c r="W20" s="3">
        <f>SUM('احمد شوقي'!X20+'محمد ابراهيم'!X20+'مصطفي عبدالفتاح'!X20+'رامي حواس'!X20+'محمد نبيه'!X20+'تامر غالي'!X20+اسلام!X20+زهران!X20+'مندوب 2'!X20+'محمد التيه'!X20+الشركة!X20)</f>
        <v>0</v>
      </c>
      <c r="X20" s="3">
        <f>SUM('احمد شوقي'!Y20+'محمد ابراهيم'!Y20+'مصطفي عبدالفتاح'!Y20+'رامي حواس'!Y20+'محمد نبيه'!Y20+'تامر غالي'!Y20+اسلام!Y20+زهران!Y20+'مندوب 2'!Y20+'محمد التيه'!Y20+الشركة!Y20)</f>
        <v>0</v>
      </c>
      <c r="Y20" s="3">
        <f>SUM('احمد شوقي'!Z20+'محمد ابراهيم'!Z20+'مصطفي عبدالفتاح'!Z20+'رامي حواس'!Z20+'محمد نبيه'!Z20+'تامر غالي'!Z20+اسلام!Z20+زهران!Z20+'مندوب 2'!Z20+'محمد التيه'!Z20+الشركة!Z20)</f>
        <v>0</v>
      </c>
      <c r="Z20" s="3">
        <f>SUM('احمد شوقي'!AA20+'محمد ابراهيم'!AA20+'مصطفي عبدالفتاح'!AA20+'رامي حواس'!AA20+'محمد نبيه'!AA20+'تامر غالي'!AA20+اسلام!AA20+زهران!AA20+'مندوب 2'!AA20+'محمد التيه'!AA20+الشركة!AA20)</f>
        <v>0</v>
      </c>
      <c r="AA20" s="3">
        <f>SUM('احمد شوقي'!AB20+'محمد ابراهيم'!AB20+'مصطفي عبدالفتاح'!AB20+'رامي حواس'!AB20+'محمد نبيه'!AB20+'تامر غالي'!AB20+اسلام!AB20+زهران!AB20+'مندوب 2'!AB20+'محمد التيه'!AB20+الشركة!AB20)</f>
        <v>0</v>
      </c>
      <c r="AB20" s="3">
        <f>SUM('احمد شوقي'!AC20+'محمد ابراهيم'!AC20+'مصطفي عبدالفتاح'!AC20+'رامي حواس'!AC20+'محمد نبيه'!AC20+'تامر غالي'!AC20+اسلام!AC20+زهران!AC20+'مندوب 2'!AC20+'محمد التيه'!AC20+الشركة!AC20)</f>
        <v>0</v>
      </c>
      <c r="AC20" s="3">
        <f>SUM('احمد شوقي'!AD20+'محمد ابراهيم'!AD20+'مصطفي عبدالفتاح'!AD20+'رامي حواس'!AD20+'محمد نبيه'!AD20+'تامر غالي'!AD20+اسلام!AD20+زهران!AD20+'مندوب 2'!AD20+'محمد التيه'!AD20+الشركة!AD20)</f>
        <v>0</v>
      </c>
      <c r="AD20" s="3">
        <f>SUM('احمد شوقي'!AE20+'محمد ابراهيم'!AE20+'مصطفي عبدالفتاح'!AE20+'رامي حواس'!AE20+'محمد نبيه'!AE20+'تامر غالي'!AE20+اسلام!AE20+زهران!AE20+'مندوب 2'!AE20+'محمد التيه'!AE20+الشركة!AE20)</f>
        <v>0</v>
      </c>
      <c r="AE20" s="3">
        <f>SUM('احمد شوقي'!AF20+'محمد ابراهيم'!AF20+'مصطفي عبدالفتاح'!AF20+'رامي حواس'!AF20+'محمد نبيه'!AF20+'تامر غالي'!AF20+اسلام!AF20+زهران!AF20+'مندوب 2'!AF20+'محمد التيه'!AF20+الشركة!AF20)</f>
        <v>0</v>
      </c>
      <c r="AF20" s="3">
        <f>SUM('احمد شوقي'!AG20+'محمد ابراهيم'!AG20+'مصطفي عبدالفتاح'!AG20+'رامي حواس'!AG20+'محمد نبيه'!AG20+'تامر غالي'!AG20+اسلام!AG20+زهران!AG20+'مندوب 2'!AG20+'محمد التيه'!AG20+الشركة!AG20)</f>
        <v>0</v>
      </c>
      <c r="AG20" s="3">
        <f>SUM('احمد شوقي'!AH20+'محمد ابراهيم'!AH20+'مصطفي عبدالفتاح'!AH20+'رامي حواس'!AH20+'محمد نبيه'!AH20+'تامر غالي'!AH20+اسلام!AH20+زهران!AH20+'مندوب 2'!AH20+'محمد التيه'!AH20+الشركة!AH20)</f>
        <v>0</v>
      </c>
      <c r="AH20" s="3">
        <f>SUM('احمد شوقي'!AI20+'محمد ابراهيم'!AI20+'مصطفي عبدالفتاح'!AI20+'رامي حواس'!AI20+'محمد نبيه'!AI20+'تامر غالي'!AI20+اسلام!AI20+زهران!AI20+'مندوب 2'!AI20+'محمد التيه'!AI20+الشركة!AI20)</f>
        <v>0</v>
      </c>
      <c r="AI20" s="3">
        <f>SUM('احمد شوقي'!AJ20+'محمد ابراهيم'!AJ20+'مصطفي عبدالفتاح'!AJ20+'رامي حواس'!AJ20+'محمد نبيه'!AJ20+'تامر غالي'!AJ20+اسلام!AJ20+زهران!AJ20+'مندوب 2'!AJ20+'محمد التيه'!AJ20+الشركة!AJ20)</f>
        <v>0</v>
      </c>
      <c r="AJ20" s="3">
        <f>SUM('احمد شوقي'!AK20+'محمد ابراهيم'!AK20+'مصطفي عبدالفتاح'!AK20+'رامي حواس'!AK20+'محمد نبيه'!AK20+'تامر غالي'!AK20+اسلام!AK20+زهران!AK20+'مندوب 2'!AK20+'محمد التيه'!AK20+الشركة!AK20)</f>
        <v>0</v>
      </c>
      <c r="AK20" s="3">
        <f>SUM('احمد شوقي'!AL20+'محمد ابراهيم'!AL20+'مصطفي عبدالفتاح'!AL20+'رامي حواس'!AL20+'محمد نبيه'!AL20+'تامر غالي'!AL20+اسلام!AL20+زهران!AL20+'مندوب 2'!AL20+'محمد التيه'!AL20+الشركة!AL20)</f>
        <v>0</v>
      </c>
      <c r="AL20" s="3">
        <f>SUM('احمد شوقي'!AM20+'محمد ابراهيم'!AM20+'مصطفي عبدالفتاح'!AM20+'رامي حواس'!AM20+'محمد نبيه'!AM20+'تامر غالي'!AM20+اسلام!AM20+زهران!AM20+'مندوب 2'!AM20+'محمد التيه'!AM20+الشركة!AM20)</f>
        <v>0</v>
      </c>
      <c r="AM20" s="3">
        <f>SUM('احمد شوقي'!AN20+'محمد ابراهيم'!AN20+'مصطفي عبدالفتاح'!AN20+'رامي حواس'!AN20+'محمد نبيه'!AN20+'تامر غالي'!AN20+اسلام!AN20+زهران!AN20+'مندوب 2'!AN20+'محمد التيه'!AN20+الشركة!AN20)</f>
        <v>0</v>
      </c>
      <c r="AN20" s="3">
        <f>SUM('احمد شوقي'!AO20+'محمد ابراهيم'!AO20+'مصطفي عبدالفتاح'!AO20+'رامي حواس'!AO20+'محمد نبيه'!AO20+'تامر غالي'!AO20+اسلام!AO20+زهران!AO20+'مندوب 2'!AO20+'محمد التيه'!AO20+الشركة!AO20)</f>
        <v>0</v>
      </c>
      <c r="AO20" s="3">
        <f>SUM('احمد شوقي'!AP20+'محمد ابراهيم'!AP20+'مصطفي عبدالفتاح'!AP20+'رامي حواس'!AP20+'محمد نبيه'!AP20+'تامر غالي'!AP20+اسلام!AP20+زهران!AP20+'مندوب 2'!AP20+'محمد التيه'!AP20+الشركة!AP20)</f>
        <v>0</v>
      </c>
      <c r="AP20" s="3">
        <f>SUM('احمد شوقي'!AQ20+'محمد ابراهيم'!AQ20+'مصطفي عبدالفتاح'!AQ20+'رامي حواس'!AQ20+'محمد نبيه'!AQ20+'تامر غالي'!AQ20+اسلام!AQ20+زهران!AQ20+'مندوب 2'!AQ20+'محمد التيه'!AQ20+الشركة!AQ20)</f>
        <v>0</v>
      </c>
      <c r="AQ20" s="3">
        <f>SUM('احمد شوقي'!AR20+'محمد ابراهيم'!AR20+'مصطفي عبدالفتاح'!AR20+'رامي حواس'!AR20+'محمد نبيه'!AR20+'تامر غالي'!AR20+اسلام!AR20+زهران!AR20+'مندوب 2'!AR20+'محمد التيه'!AR20+الشركة!AR20)</f>
        <v>0</v>
      </c>
      <c r="AR20" s="3">
        <f>SUM('احمد شوقي'!AS20+'محمد ابراهيم'!AS20+'مصطفي عبدالفتاح'!AS20+'رامي حواس'!AS20+'محمد نبيه'!AS20+'تامر غالي'!AS20+اسلام!AS20+زهران!AS20+'مندوب 2'!AS20+'محمد التيه'!AS20+الشركة!AS20)</f>
        <v>0</v>
      </c>
      <c r="AS20" s="3">
        <f>SUM('احمد شوقي'!AT20+'محمد ابراهيم'!AT20+'مصطفي عبدالفتاح'!AT20+'رامي حواس'!AT20+'محمد نبيه'!AT20+'تامر غالي'!AT20+اسلام!AT20+زهران!AT20+'مندوب 2'!AT20+'محمد التيه'!AT20+الشركة!AT20)</f>
        <v>0</v>
      </c>
      <c r="AT20" s="3">
        <f>SUM('احمد شوقي'!AU20+'محمد ابراهيم'!AU20+'مصطفي عبدالفتاح'!AU20+'رامي حواس'!AU20+'محمد نبيه'!AU20+'تامر غالي'!AU20+اسلام!AU20+زهران!AU20+'مندوب 2'!AU20+'محمد التيه'!AU20+الشركة!AU20)</f>
        <v>0</v>
      </c>
      <c r="AU20" s="3">
        <f>SUM('احمد شوقي'!AV20+'محمد ابراهيم'!AV20+'مصطفي عبدالفتاح'!AV20+'رامي حواس'!AV20+'محمد نبيه'!AV20+'تامر غالي'!AV20+اسلام!AV20+زهران!AV20+'مندوب 2'!AV20+'محمد التيه'!AV20+الشركة!AV20)</f>
        <v>0</v>
      </c>
      <c r="AV20" s="3">
        <f>SUM('احمد شوقي'!AW20+'محمد ابراهيم'!AW20+'مصطفي عبدالفتاح'!AW20+'رامي حواس'!AW20+'محمد نبيه'!AW20+'تامر غالي'!AW20+اسلام!AW20+زهران!AW20+'مندوب 2'!AW20+'محمد التيه'!AW20+الشركة!AW20)</f>
        <v>0</v>
      </c>
      <c r="AW20" s="3">
        <f>SUM('احمد شوقي'!AX20+'محمد ابراهيم'!AX20+'مصطفي عبدالفتاح'!AX20+'رامي حواس'!AX20+'محمد نبيه'!AX20+'تامر غالي'!AX20+اسلام!AX20+زهران!AX20+'مندوب 2'!AX20+'محمد التيه'!AX20+الشركة!AX20)</f>
        <v>0</v>
      </c>
      <c r="AX20" s="3">
        <f>SUM('احمد شوقي'!AY20+'محمد ابراهيم'!AY20+'مصطفي عبدالفتاح'!AY20+'رامي حواس'!AY20+'محمد نبيه'!AY20+'تامر غالي'!AY20+اسلام!AY20+زهران!AY20+'مندوب 2'!AY20+'محمد التيه'!AY20+الشركة!AY20)</f>
        <v>0</v>
      </c>
      <c r="AY20" s="3">
        <f>SUM('احمد شوقي'!AZ20+'محمد ابراهيم'!AZ20+'مصطفي عبدالفتاح'!AZ20+'رامي حواس'!AZ20+'محمد نبيه'!AZ20+'تامر غالي'!AZ20+اسلام!AZ20+زهران!AZ20+'مندوب 2'!AZ20+'محمد التيه'!AZ20+الشركة!AZ20)</f>
        <v>0</v>
      </c>
      <c r="AZ20" s="3">
        <f>SUM('احمد شوقي'!BA20+'محمد ابراهيم'!BA20+'مصطفي عبدالفتاح'!BA20+'رامي حواس'!BA20+'محمد نبيه'!BA20+'تامر غالي'!BA20+اسلام!BA20+زهران!BA20+'مندوب 2'!BA20+'محمد التيه'!BA20+الشركة!BA20)</f>
        <v>0</v>
      </c>
      <c r="BA20" s="3">
        <f>SUM('احمد شوقي'!BB20+'محمد ابراهيم'!BB20+'مصطفي عبدالفتاح'!BB20+'رامي حواس'!BB20+'محمد نبيه'!BB20+'تامر غالي'!BB20+اسلام!BB20+زهران!BB20+'مندوب 2'!BB20+'محمد التيه'!BB20+الشركة!BB20)</f>
        <v>0</v>
      </c>
      <c r="BB20" s="3">
        <f>SUM('احمد شوقي'!BC20+'محمد ابراهيم'!BC20+'مصطفي عبدالفتاح'!BC20+'رامي حواس'!BC20+'محمد نبيه'!BC20+'تامر غالي'!BC20+اسلام!BC20+زهران!BC20+'مندوب 2'!BC20+'محمد التيه'!BC20+الشركة!BC20)</f>
        <v>0</v>
      </c>
      <c r="BC20" s="3">
        <f>SUM('احمد شوقي'!BD20+'محمد ابراهيم'!BD20+'مصطفي عبدالفتاح'!BD20+'رامي حواس'!BD20+'محمد نبيه'!BD20+'تامر غالي'!BD20+اسلام!BD20+زهران!BD20+'مندوب 2'!BD20+'محمد التيه'!BD20+الشركة!BD20)</f>
        <v>0</v>
      </c>
      <c r="BD20" s="3">
        <f>SUM('احمد شوقي'!BE20+'محمد ابراهيم'!BE20+'مصطفي عبدالفتاح'!BE20+'رامي حواس'!BE20+'محمد نبيه'!BE20+'تامر غالي'!BE20+اسلام!BE20+زهران!BE20+'مندوب 2'!BE20+'محمد التيه'!BE20+الشركة!BE20)</f>
        <v>0</v>
      </c>
      <c r="BE20" s="3">
        <f>SUM('احمد شوقي'!BF20+'محمد ابراهيم'!BF20+'مصطفي عبدالفتاح'!BF20+'رامي حواس'!BF20+'محمد نبيه'!BF20+'تامر غالي'!BF20+اسلام!BF20+زهران!BF20+'مندوب 2'!BF20+'محمد التيه'!BF20+الشركة!BF20)</f>
        <v>0</v>
      </c>
      <c r="BF20" s="3">
        <f>SUM('احمد شوقي'!BG20+'محمد ابراهيم'!BG20+'مصطفي عبدالفتاح'!BG20+'رامي حواس'!BG20+'محمد نبيه'!BG20+'تامر غالي'!BG20+اسلام!BG20+زهران!BG20+'مندوب 2'!BG20+'محمد التيه'!BG20+الشركة!BG20)</f>
        <v>0</v>
      </c>
      <c r="BG20" s="3">
        <f>SUM('احمد شوقي'!BH20+'محمد ابراهيم'!BH20+'مصطفي عبدالفتاح'!BH20+'رامي حواس'!BH20+'محمد نبيه'!BH20+'تامر غالي'!BH20+اسلام!BH20+زهران!BH20+'مندوب 2'!BH20+'محمد التيه'!BH20+الشركة!BH20)</f>
        <v>0</v>
      </c>
      <c r="BH20" s="3">
        <f>SUM('احمد شوقي'!BI20+'محمد ابراهيم'!BI20+'مصطفي عبدالفتاح'!BI20+'رامي حواس'!BI20+'محمد نبيه'!BI20+'تامر غالي'!BI20+اسلام!BI20+زهران!BI20+'مندوب 2'!BI20+'محمد التيه'!BI20+الشركة!BI20)</f>
        <v>0</v>
      </c>
      <c r="BI20" s="3">
        <f>SUM('احمد شوقي'!BJ20+'محمد ابراهيم'!BJ20+'مصطفي عبدالفتاح'!BJ20+'رامي حواس'!BJ20+'محمد نبيه'!BJ20+'تامر غالي'!BJ20+اسلام!BJ20+زهران!BJ20+'مندوب 2'!BJ20+'محمد التيه'!BJ20+الشركة!BJ20)</f>
        <v>0</v>
      </c>
      <c r="BJ20" s="3">
        <f>SUM('احمد شوقي'!BK20+'محمد ابراهيم'!BK20+'مصطفي عبدالفتاح'!BK20+'رامي حواس'!BK20+'محمد نبيه'!BK20+'تامر غالي'!BK20+اسلام!BK20+زهران!BK20+'مندوب 2'!BK20+'محمد التيه'!BK20+الشركة!BK20)</f>
        <v>0</v>
      </c>
      <c r="BK20" s="3">
        <f>SUM('احمد شوقي'!BL20+'محمد ابراهيم'!BL20+'مصطفي عبدالفتاح'!BL20+'رامي حواس'!BL20+'محمد نبيه'!BL20+'تامر غالي'!BL20+اسلام!BL20+زهران!BL20+'مندوب 2'!BL20+'محمد التيه'!BL20+الشركة!BL20)</f>
        <v>0</v>
      </c>
      <c r="BL20" s="3">
        <f>SUM('احمد شوقي'!BM20+'محمد ابراهيم'!BM20+'مصطفي عبدالفتاح'!BM20+'رامي حواس'!BM20+'محمد نبيه'!BM20+'تامر غالي'!BM20+اسلام!BM20+زهران!BM20+'مندوب 2'!BM20+'محمد التيه'!BM20+الشركة!BM20)</f>
        <v>0</v>
      </c>
      <c r="BM20" s="3">
        <f>SUM('احمد شوقي'!BN20+'محمد ابراهيم'!BN20+'مصطفي عبدالفتاح'!BN20+'رامي حواس'!BN20+'محمد نبيه'!BN20+'تامر غالي'!BN20+اسلام!BN20+زهران!BN20+'مندوب 2'!BN20+'محمد التيه'!BN20+الشركة!BN20)</f>
        <v>0</v>
      </c>
      <c r="BN20" s="3">
        <f>SUM('احمد شوقي'!BO20+'محمد ابراهيم'!BO20+'مصطفي عبدالفتاح'!BO20+'رامي حواس'!BO20+'محمد نبيه'!BO20+'تامر غالي'!BO20+اسلام!BO20+زهران!BO20+'مندوب 2'!BO20+'محمد التيه'!BO20+الشركة!BO20)</f>
        <v>0</v>
      </c>
      <c r="BO20" s="3"/>
      <c r="BP20" s="3"/>
      <c r="BQ20" s="8"/>
    </row>
    <row r="21" spans="1:69" ht="15.75" thickBot="1" x14ac:dyDescent="0.3">
      <c r="A21" s="1">
        <v>43360</v>
      </c>
      <c r="B21" s="3">
        <f>SUM('احمد شوقي'!C21+'محمد ابراهيم'!C21+'مصطفي عبدالفتاح'!C21+'رامي حواس'!C21+'محمد نبيه'!C21+'تامر غالي'!C21+اسلام!C21+زهران!C21+'مندوب 2'!C21+'محمد التيه'!C21+الشركة!C21)</f>
        <v>0</v>
      </c>
      <c r="C21" s="3">
        <f>SUM('احمد شوقي'!D21+'محمد ابراهيم'!D21+'مصطفي عبدالفتاح'!D21+'رامي حواس'!D21+'محمد نبيه'!D21+'تامر غالي'!D21+اسلام!D21+زهران!D21+'مندوب 2'!D21+'محمد التيه'!D21+الشركة!D21)</f>
        <v>0</v>
      </c>
      <c r="D21" s="3">
        <f>SUM('احمد شوقي'!E21+'محمد ابراهيم'!E21+'مصطفي عبدالفتاح'!E21+'رامي حواس'!E21+'محمد نبيه'!E21+'تامر غالي'!E21+اسلام!E21+زهران!E21+'مندوب 2'!E21+'محمد التيه'!E21+الشركة!E21)</f>
        <v>0</v>
      </c>
      <c r="E21" s="3">
        <f>SUM('احمد شوقي'!F21+'محمد ابراهيم'!F21+'مصطفي عبدالفتاح'!F21+'رامي حواس'!F21+'محمد نبيه'!F21+'تامر غالي'!F21+اسلام!F21+زهران!F21+'مندوب 2'!F21+'محمد التيه'!F21+الشركة!F21)</f>
        <v>0</v>
      </c>
      <c r="F21" s="3">
        <f>SUM('احمد شوقي'!G21+'محمد ابراهيم'!G21+'مصطفي عبدالفتاح'!G21+'رامي حواس'!G21+'محمد نبيه'!G21+'تامر غالي'!G21+اسلام!G21+زهران!G21+'مندوب 2'!G21+'محمد التيه'!G21+الشركة!G21)</f>
        <v>0</v>
      </c>
      <c r="G21" s="3">
        <f>SUM('احمد شوقي'!H21+'محمد ابراهيم'!H21+'مصطفي عبدالفتاح'!H21+'رامي حواس'!H21+'محمد نبيه'!H21+'تامر غالي'!H21+اسلام!H21+زهران!H21+'مندوب 2'!H21+'محمد التيه'!H21+الشركة!H21)</f>
        <v>0</v>
      </c>
      <c r="H21" s="3">
        <f>SUM('احمد شوقي'!I21+'محمد ابراهيم'!I21+'مصطفي عبدالفتاح'!I21+'رامي حواس'!I21+'محمد نبيه'!I21+'تامر غالي'!I21+اسلام!I21+زهران!I21+'مندوب 2'!I21+'محمد التيه'!I21+الشركة!I21)</f>
        <v>0</v>
      </c>
      <c r="I21" s="3">
        <f>SUM('احمد شوقي'!J21+'محمد ابراهيم'!J21+'مصطفي عبدالفتاح'!J21+'رامي حواس'!J21+'محمد نبيه'!J21+'تامر غالي'!J21+اسلام!J21+زهران!J21+'مندوب 2'!J21+'محمد التيه'!J21+الشركة!J21)</f>
        <v>0</v>
      </c>
      <c r="J21" s="3">
        <f>SUM('احمد شوقي'!K21+'محمد ابراهيم'!K21+'مصطفي عبدالفتاح'!K21+'رامي حواس'!K21+'محمد نبيه'!K21+'تامر غالي'!K21+اسلام!K21+زهران!K21+'مندوب 2'!K21+'محمد التيه'!K21+الشركة!K21)</f>
        <v>0</v>
      </c>
      <c r="K21" s="3">
        <f>SUM('احمد شوقي'!L21+'محمد ابراهيم'!L21+'مصطفي عبدالفتاح'!L21+'رامي حواس'!L21+'محمد نبيه'!L21+'تامر غالي'!L21+اسلام!L21+زهران!L21+'مندوب 2'!L21+'محمد التيه'!L21+الشركة!L21)</f>
        <v>0</v>
      </c>
      <c r="L21" s="3">
        <f>SUM('احمد شوقي'!M21+'محمد ابراهيم'!M21+'مصطفي عبدالفتاح'!M21+'رامي حواس'!M21+'محمد نبيه'!M21+'تامر غالي'!M21+اسلام!M21+زهران!M21+'مندوب 2'!M21+'محمد التيه'!M21+الشركة!M21)</f>
        <v>0</v>
      </c>
      <c r="M21" s="3">
        <f>SUM('احمد شوقي'!N21+'محمد ابراهيم'!N21+'مصطفي عبدالفتاح'!N21+'رامي حواس'!N21+'محمد نبيه'!N21+'تامر غالي'!N21+اسلام!N21+زهران!N21+'مندوب 2'!N21+'محمد التيه'!N21+الشركة!N21)</f>
        <v>0</v>
      </c>
      <c r="N21" s="3">
        <f>SUM('احمد شوقي'!O21+'محمد ابراهيم'!O21+'مصطفي عبدالفتاح'!O21+'رامي حواس'!O21+'محمد نبيه'!O21+'تامر غالي'!O21+اسلام!O21+زهران!O21+'مندوب 2'!O21+'محمد التيه'!O21+الشركة!O21)</f>
        <v>0</v>
      </c>
      <c r="O21" s="3">
        <f>SUM('احمد شوقي'!P21+'محمد ابراهيم'!P21+'مصطفي عبدالفتاح'!P21+'رامي حواس'!P21+'محمد نبيه'!P21+'تامر غالي'!P21+اسلام!P21+زهران!P21+'مندوب 2'!P21+'محمد التيه'!P21+الشركة!P21)</f>
        <v>0</v>
      </c>
      <c r="P21" s="3">
        <f>SUM('احمد شوقي'!Q21+'محمد ابراهيم'!Q21+'مصطفي عبدالفتاح'!Q21+'رامي حواس'!Q21+'محمد نبيه'!Q21+'تامر غالي'!Q21+اسلام!Q21+زهران!Q21+'مندوب 2'!Q21+'محمد التيه'!Q21+الشركة!Q21)</f>
        <v>0</v>
      </c>
      <c r="Q21" s="3">
        <f>SUM('احمد شوقي'!R21+'محمد ابراهيم'!R21+'مصطفي عبدالفتاح'!R21+'رامي حواس'!R21+'محمد نبيه'!R21+'تامر غالي'!R21+اسلام!R21+زهران!R21+'مندوب 2'!R21+'محمد التيه'!R21+الشركة!R21)</f>
        <v>0</v>
      </c>
      <c r="R21" s="3">
        <f>SUM('احمد شوقي'!S21+'محمد ابراهيم'!S21+'مصطفي عبدالفتاح'!S21+'رامي حواس'!S21+'محمد نبيه'!S21+'تامر غالي'!S21+اسلام!S21+زهران!S21+'مندوب 2'!S21+'محمد التيه'!S21+الشركة!S21)</f>
        <v>0</v>
      </c>
      <c r="S21" s="3">
        <f>SUM('احمد شوقي'!T21+'محمد ابراهيم'!T21+'مصطفي عبدالفتاح'!T21+'رامي حواس'!T21+'محمد نبيه'!T21+'تامر غالي'!T21+اسلام!T21+زهران!T21+'مندوب 2'!T21+'محمد التيه'!T21+الشركة!T21)</f>
        <v>0</v>
      </c>
      <c r="T21" s="3">
        <f>SUM('احمد شوقي'!U21+'محمد ابراهيم'!U21+'مصطفي عبدالفتاح'!U21+'رامي حواس'!U21+'محمد نبيه'!U21+'تامر غالي'!U21+اسلام!U21+زهران!U21+'مندوب 2'!U21+'محمد التيه'!U21+الشركة!U21)</f>
        <v>0</v>
      </c>
      <c r="U21" s="3">
        <f>SUM('احمد شوقي'!V21+'محمد ابراهيم'!V21+'مصطفي عبدالفتاح'!V21+'رامي حواس'!V21+'محمد نبيه'!V21+'تامر غالي'!V21+اسلام!V21+زهران!V21+'مندوب 2'!V21+'محمد التيه'!V21+الشركة!V21)</f>
        <v>0</v>
      </c>
      <c r="V21" s="3">
        <f>SUM('احمد شوقي'!W21+'محمد ابراهيم'!W21+'مصطفي عبدالفتاح'!W21+'رامي حواس'!W21+'محمد نبيه'!W21+'تامر غالي'!W21+اسلام!W21+زهران!W21+'مندوب 2'!W21+'محمد التيه'!W21+الشركة!W21)</f>
        <v>0</v>
      </c>
      <c r="W21" s="3">
        <f>SUM('احمد شوقي'!X21+'محمد ابراهيم'!X21+'مصطفي عبدالفتاح'!X21+'رامي حواس'!X21+'محمد نبيه'!X21+'تامر غالي'!X21+اسلام!X21+زهران!X21+'مندوب 2'!X21+'محمد التيه'!X21+الشركة!X21)</f>
        <v>0</v>
      </c>
      <c r="X21" s="3">
        <f>SUM('احمد شوقي'!Y21+'محمد ابراهيم'!Y21+'مصطفي عبدالفتاح'!Y21+'رامي حواس'!Y21+'محمد نبيه'!Y21+'تامر غالي'!Y21+اسلام!Y21+زهران!Y21+'مندوب 2'!Y21+'محمد التيه'!Y21+الشركة!Y21)</f>
        <v>0</v>
      </c>
      <c r="Y21" s="3">
        <f>SUM('احمد شوقي'!Z21+'محمد ابراهيم'!Z21+'مصطفي عبدالفتاح'!Z21+'رامي حواس'!Z21+'محمد نبيه'!Z21+'تامر غالي'!Z21+اسلام!Z21+زهران!Z21+'مندوب 2'!Z21+'محمد التيه'!Z21+الشركة!Z21)</f>
        <v>0</v>
      </c>
      <c r="Z21" s="3">
        <f>SUM('احمد شوقي'!AA21+'محمد ابراهيم'!AA21+'مصطفي عبدالفتاح'!AA21+'رامي حواس'!AA21+'محمد نبيه'!AA21+'تامر غالي'!AA21+اسلام!AA21+زهران!AA21+'مندوب 2'!AA21+'محمد التيه'!AA21+الشركة!AA21)</f>
        <v>0</v>
      </c>
      <c r="AA21" s="3">
        <f>SUM('احمد شوقي'!AB21+'محمد ابراهيم'!AB21+'مصطفي عبدالفتاح'!AB21+'رامي حواس'!AB21+'محمد نبيه'!AB21+'تامر غالي'!AB21+اسلام!AB21+زهران!AB21+'مندوب 2'!AB21+'محمد التيه'!AB21+الشركة!AB21)</f>
        <v>0</v>
      </c>
      <c r="AB21" s="3">
        <f>SUM('احمد شوقي'!AC21+'محمد ابراهيم'!AC21+'مصطفي عبدالفتاح'!AC21+'رامي حواس'!AC21+'محمد نبيه'!AC21+'تامر غالي'!AC21+اسلام!AC21+زهران!AC21+'مندوب 2'!AC21+'محمد التيه'!AC21+الشركة!AC21)</f>
        <v>0</v>
      </c>
      <c r="AC21" s="3">
        <f>SUM('احمد شوقي'!AD21+'محمد ابراهيم'!AD21+'مصطفي عبدالفتاح'!AD21+'رامي حواس'!AD21+'محمد نبيه'!AD21+'تامر غالي'!AD21+اسلام!AD21+زهران!AD21+'مندوب 2'!AD21+'محمد التيه'!AD21+الشركة!AD21)</f>
        <v>0</v>
      </c>
      <c r="AD21" s="3">
        <f>SUM('احمد شوقي'!AE21+'محمد ابراهيم'!AE21+'مصطفي عبدالفتاح'!AE21+'رامي حواس'!AE21+'محمد نبيه'!AE21+'تامر غالي'!AE21+اسلام!AE21+زهران!AE21+'مندوب 2'!AE21+'محمد التيه'!AE21+الشركة!AE21)</f>
        <v>0</v>
      </c>
      <c r="AE21" s="3">
        <f>SUM('احمد شوقي'!AF21+'محمد ابراهيم'!AF21+'مصطفي عبدالفتاح'!AF21+'رامي حواس'!AF21+'محمد نبيه'!AF21+'تامر غالي'!AF21+اسلام!AF21+زهران!AF21+'مندوب 2'!AF21+'محمد التيه'!AF21+الشركة!AF21)</f>
        <v>0</v>
      </c>
      <c r="AF21" s="3">
        <f>SUM('احمد شوقي'!AG21+'محمد ابراهيم'!AG21+'مصطفي عبدالفتاح'!AG21+'رامي حواس'!AG21+'محمد نبيه'!AG21+'تامر غالي'!AG21+اسلام!AG21+زهران!AG21+'مندوب 2'!AG21+'محمد التيه'!AG21+الشركة!AG21)</f>
        <v>0</v>
      </c>
      <c r="AG21" s="3">
        <f>SUM('احمد شوقي'!AH21+'محمد ابراهيم'!AH21+'مصطفي عبدالفتاح'!AH21+'رامي حواس'!AH21+'محمد نبيه'!AH21+'تامر غالي'!AH21+اسلام!AH21+زهران!AH21+'مندوب 2'!AH21+'محمد التيه'!AH21+الشركة!AH21)</f>
        <v>0</v>
      </c>
      <c r="AH21" s="3">
        <f>SUM('احمد شوقي'!AI21+'محمد ابراهيم'!AI21+'مصطفي عبدالفتاح'!AI21+'رامي حواس'!AI21+'محمد نبيه'!AI21+'تامر غالي'!AI21+اسلام!AI21+زهران!AI21+'مندوب 2'!AI21+'محمد التيه'!AI21+الشركة!AI21)</f>
        <v>0</v>
      </c>
      <c r="AI21" s="3">
        <f>SUM('احمد شوقي'!AJ21+'محمد ابراهيم'!AJ21+'مصطفي عبدالفتاح'!AJ21+'رامي حواس'!AJ21+'محمد نبيه'!AJ21+'تامر غالي'!AJ21+اسلام!AJ21+زهران!AJ21+'مندوب 2'!AJ21+'محمد التيه'!AJ21+الشركة!AJ21)</f>
        <v>0</v>
      </c>
      <c r="AJ21" s="3">
        <f>SUM('احمد شوقي'!AK21+'محمد ابراهيم'!AK21+'مصطفي عبدالفتاح'!AK21+'رامي حواس'!AK21+'محمد نبيه'!AK21+'تامر غالي'!AK21+اسلام!AK21+زهران!AK21+'مندوب 2'!AK21+'محمد التيه'!AK21+الشركة!AK21)</f>
        <v>0</v>
      </c>
      <c r="AK21" s="3">
        <f>SUM('احمد شوقي'!AL21+'محمد ابراهيم'!AL21+'مصطفي عبدالفتاح'!AL21+'رامي حواس'!AL21+'محمد نبيه'!AL21+'تامر غالي'!AL21+اسلام!AL21+زهران!AL21+'مندوب 2'!AL21+'محمد التيه'!AL21+الشركة!AL21)</f>
        <v>0</v>
      </c>
      <c r="AL21" s="3">
        <f>SUM('احمد شوقي'!AM21+'محمد ابراهيم'!AM21+'مصطفي عبدالفتاح'!AM21+'رامي حواس'!AM21+'محمد نبيه'!AM21+'تامر غالي'!AM21+اسلام!AM21+زهران!AM21+'مندوب 2'!AM21+'محمد التيه'!AM21+الشركة!AM21)</f>
        <v>0</v>
      </c>
      <c r="AM21" s="3">
        <f>SUM('احمد شوقي'!AN21+'محمد ابراهيم'!AN21+'مصطفي عبدالفتاح'!AN21+'رامي حواس'!AN21+'محمد نبيه'!AN21+'تامر غالي'!AN21+اسلام!AN21+زهران!AN21+'مندوب 2'!AN21+'محمد التيه'!AN21+الشركة!AN21)</f>
        <v>0</v>
      </c>
      <c r="AN21" s="3">
        <f>SUM('احمد شوقي'!AO21+'محمد ابراهيم'!AO21+'مصطفي عبدالفتاح'!AO21+'رامي حواس'!AO21+'محمد نبيه'!AO21+'تامر غالي'!AO21+اسلام!AO21+زهران!AO21+'مندوب 2'!AO21+'محمد التيه'!AO21+الشركة!AO21)</f>
        <v>0</v>
      </c>
      <c r="AO21" s="3">
        <f>SUM('احمد شوقي'!AP21+'محمد ابراهيم'!AP21+'مصطفي عبدالفتاح'!AP21+'رامي حواس'!AP21+'محمد نبيه'!AP21+'تامر غالي'!AP21+اسلام!AP21+زهران!AP21+'مندوب 2'!AP21+'محمد التيه'!AP21+الشركة!AP21)</f>
        <v>0</v>
      </c>
      <c r="AP21" s="3">
        <f>SUM('احمد شوقي'!AQ21+'محمد ابراهيم'!AQ21+'مصطفي عبدالفتاح'!AQ21+'رامي حواس'!AQ21+'محمد نبيه'!AQ21+'تامر غالي'!AQ21+اسلام!AQ21+زهران!AQ21+'مندوب 2'!AQ21+'محمد التيه'!AQ21+الشركة!AQ21)</f>
        <v>0</v>
      </c>
      <c r="AQ21" s="3">
        <f>SUM('احمد شوقي'!AR21+'محمد ابراهيم'!AR21+'مصطفي عبدالفتاح'!AR21+'رامي حواس'!AR21+'محمد نبيه'!AR21+'تامر غالي'!AR21+اسلام!AR21+زهران!AR21+'مندوب 2'!AR21+'محمد التيه'!AR21+الشركة!AR21)</f>
        <v>0</v>
      </c>
      <c r="AR21" s="3">
        <f>SUM('احمد شوقي'!AS21+'محمد ابراهيم'!AS21+'مصطفي عبدالفتاح'!AS21+'رامي حواس'!AS21+'محمد نبيه'!AS21+'تامر غالي'!AS21+اسلام!AS21+زهران!AS21+'مندوب 2'!AS21+'محمد التيه'!AS21+الشركة!AS21)</f>
        <v>0</v>
      </c>
      <c r="AS21" s="3">
        <f>SUM('احمد شوقي'!AT21+'محمد ابراهيم'!AT21+'مصطفي عبدالفتاح'!AT21+'رامي حواس'!AT21+'محمد نبيه'!AT21+'تامر غالي'!AT21+اسلام!AT21+زهران!AT21+'مندوب 2'!AT21+'محمد التيه'!AT21+الشركة!AT21)</f>
        <v>0</v>
      </c>
      <c r="AT21" s="3">
        <f>SUM('احمد شوقي'!AU21+'محمد ابراهيم'!AU21+'مصطفي عبدالفتاح'!AU21+'رامي حواس'!AU21+'محمد نبيه'!AU21+'تامر غالي'!AU21+اسلام!AU21+زهران!AU21+'مندوب 2'!AU21+'محمد التيه'!AU21+الشركة!AU21)</f>
        <v>0</v>
      </c>
      <c r="AU21" s="3">
        <f>SUM('احمد شوقي'!AV21+'محمد ابراهيم'!AV21+'مصطفي عبدالفتاح'!AV21+'رامي حواس'!AV21+'محمد نبيه'!AV21+'تامر غالي'!AV21+اسلام!AV21+زهران!AV21+'مندوب 2'!AV21+'محمد التيه'!AV21+الشركة!AV21)</f>
        <v>0</v>
      </c>
      <c r="AV21" s="3">
        <f>SUM('احمد شوقي'!AW21+'محمد ابراهيم'!AW21+'مصطفي عبدالفتاح'!AW21+'رامي حواس'!AW21+'محمد نبيه'!AW21+'تامر غالي'!AW21+اسلام!AW21+زهران!AW21+'مندوب 2'!AW21+'محمد التيه'!AW21+الشركة!AW21)</f>
        <v>0</v>
      </c>
      <c r="AW21" s="3">
        <f>SUM('احمد شوقي'!AX21+'محمد ابراهيم'!AX21+'مصطفي عبدالفتاح'!AX21+'رامي حواس'!AX21+'محمد نبيه'!AX21+'تامر غالي'!AX21+اسلام!AX21+زهران!AX21+'مندوب 2'!AX21+'محمد التيه'!AX21+الشركة!AX21)</f>
        <v>0</v>
      </c>
      <c r="AX21" s="3">
        <f>SUM('احمد شوقي'!AY21+'محمد ابراهيم'!AY21+'مصطفي عبدالفتاح'!AY21+'رامي حواس'!AY21+'محمد نبيه'!AY21+'تامر غالي'!AY21+اسلام!AY21+زهران!AY21+'مندوب 2'!AY21+'محمد التيه'!AY21+الشركة!AY21)</f>
        <v>0</v>
      </c>
      <c r="AY21" s="3">
        <f>SUM('احمد شوقي'!AZ21+'محمد ابراهيم'!AZ21+'مصطفي عبدالفتاح'!AZ21+'رامي حواس'!AZ21+'محمد نبيه'!AZ21+'تامر غالي'!AZ21+اسلام!AZ21+زهران!AZ21+'مندوب 2'!AZ21+'محمد التيه'!AZ21+الشركة!AZ21)</f>
        <v>0</v>
      </c>
      <c r="AZ21" s="3">
        <f>SUM('احمد شوقي'!BA21+'محمد ابراهيم'!BA21+'مصطفي عبدالفتاح'!BA21+'رامي حواس'!BA21+'محمد نبيه'!BA21+'تامر غالي'!BA21+اسلام!BA21+زهران!BA21+'مندوب 2'!BA21+'محمد التيه'!BA21+الشركة!BA21)</f>
        <v>0</v>
      </c>
      <c r="BA21" s="3">
        <f>SUM('احمد شوقي'!BB21+'محمد ابراهيم'!BB21+'مصطفي عبدالفتاح'!BB21+'رامي حواس'!BB21+'محمد نبيه'!BB21+'تامر غالي'!BB21+اسلام!BB21+زهران!BB21+'مندوب 2'!BB21+'محمد التيه'!BB21+الشركة!BB21)</f>
        <v>0</v>
      </c>
      <c r="BB21" s="3">
        <f>SUM('احمد شوقي'!BC21+'محمد ابراهيم'!BC21+'مصطفي عبدالفتاح'!BC21+'رامي حواس'!BC21+'محمد نبيه'!BC21+'تامر غالي'!BC21+اسلام!BC21+زهران!BC21+'مندوب 2'!BC21+'محمد التيه'!BC21+الشركة!BC21)</f>
        <v>0</v>
      </c>
      <c r="BC21" s="3">
        <f>SUM('احمد شوقي'!BD21+'محمد ابراهيم'!BD21+'مصطفي عبدالفتاح'!BD21+'رامي حواس'!BD21+'محمد نبيه'!BD21+'تامر غالي'!BD21+اسلام!BD21+زهران!BD21+'مندوب 2'!BD21+'محمد التيه'!BD21+الشركة!BD21)</f>
        <v>0</v>
      </c>
      <c r="BD21" s="3">
        <f>SUM('احمد شوقي'!BE21+'محمد ابراهيم'!BE21+'مصطفي عبدالفتاح'!BE21+'رامي حواس'!BE21+'محمد نبيه'!BE21+'تامر غالي'!BE21+اسلام!BE21+زهران!BE21+'مندوب 2'!BE21+'محمد التيه'!BE21+الشركة!BE21)</f>
        <v>0</v>
      </c>
      <c r="BE21" s="3">
        <f>SUM('احمد شوقي'!BF21+'محمد ابراهيم'!BF21+'مصطفي عبدالفتاح'!BF21+'رامي حواس'!BF21+'محمد نبيه'!BF21+'تامر غالي'!BF21+اسلام!BF21+زهران!BF21+'مندوب 2'!BF21+'محمد التيه'!BF21+الشركة!BF21)</f>
        <v>0</v>
      </c>
      <c r="BF21" s="3">
        <f>SUM('احمد شوقي'!BG21+'محمد ابراهيم'!BG21+'مصطفي عبدالفتاح'!BG21+'رامي حواس'!BG21+'محمد نبيه'!BG21+'تامر غالي'!BG21+اسلام!BG21+زهران!BG21+'مندوب 2'!BG21+'محمد التيه'!BG21+الشركة!BG21)</f>
        <v>0</v>
      </c>
      <c r="BG21" s="3">
        <f>SUM('احمد شوقي'!BH21+'محمد ابراهيم'!BH21+'مصطفي عبدالفتاح'!BH21+'رامي حواس'!BH21+'محمد نبيه'!BH21+'تامر غالي'!BH21+اسلام!BH21+زهران!BH21+'مندوب 2'!BH21+'محمد التيه'!BH21+الشركة!BH21)</f>
        <v>0</v>
      </c>
      <c r="BH21" s="3">
        <f>SUM('احمد شوقي'!BI21+'محمد ابراهيم'!BI21+'مصطفي عبدالفتاح'!BI21+'رامي حواس'!BI21+'محمد نبيه'!BI21+'تامر غالي'!BI21+اسلام!BI21+زهران!BI21+'مندوب 2'!BI21+'محمد التيه'!BI21+الشركة!BI21)</f>
        <v>0</v>
      </c>
      <c r="BI21" s="3">
        <f>SUM('احمد شوقي'!BJ21+'محمد ابراهيم'!BJ21+'مصطفي عبدالفتاح'!BJ21+'رامي حواس'!BJ21+'محمد نبيه'!BJ21+'تامر غالي'!BJ21+اسلام!BJ21+زهران!BJ21+'مندوب 2'!BJ21+'محمد التيه'!BJ21+الشركة!BJ21)</f>
        <v>0</v>
      </c>
      <c r="BJ21" s="3">
        <f>SUM('احمد شوقي'!BK21+'محمد ابراهيم'!BK21+'مصطفي عبدالفتاح'!BK21+'رامي حواس'!BK21+'محمد نبيه'!BK21+'تامر غالي'!BK21+اسلام!BK21+زهران!BK21+'مندوب 2'!BK21+'محمد التيه'!BK21+الشركة!BK21)</f>
        <v>0</v>
      </c>
      <c r="BK21" s="3">
        <f>SUM('احمد شوقي'!BL21+'محمد ابراهيم'!BL21+'مصطفي عبدالفتاح'!BL21+'رامي حواس'!BL21+'محمد نبيه'!BL21+'تامر غالي'!BL21+اسلام!BL21+زهران!BL21+'مندوب 2'!BL21+'محمد التيه'!BL21+الشركة!BL21)</f>
        <v>0</v>
      </c>
      <c r="BL21" s="3">
        <f>SUM('احمد شوقي'!BM21+'محمد ابراهيم'!BM21+'مصطفي عبدالفتاح'!BM21+'رامي حواس'!BM21+'محمد نبيه'!BM21+'تامر غالي'!BM21+اسلام!BM21+زهران!BM21+'مندوب 2'!BM21+'محمد التيه'!BM21+الشركة!BM21)</f>
        <v>0</v>
      </c>
      <c r="BM21" s="3">
        <f>SUM('احمد شوقي'!BN21+'محمد ابراهيم'!BN21+'مصطفي عبدالفتاح'!BN21+'رامي حواس'!BN21+'محمد نبيه'!BN21+'تامر غالي'!BN21+اسلام!BN21+زهران!BN21+'مندوب 2'!BN21+'محمد التيه'!BN21+الشركة!BN21)</f>
        <v>0</v>
      </c>
      <c r="BN21" s="3">
        <f>SUM('احمد شوقي'!BO21+'محمد ابراهيم'!BO21+'مصطفي عبدالفتاح'!BO21+'رامي حواس'!BO21+'محمد نبيه'!BO21+'تامر غالي'!BO21+اسلام!BO21+زهران!BO21+'مندوب 2'!BO21+'محمد التيه'!BO21+الشركة!BO21)</f>
        <v>0</v>
      </c>
      <c r="BO21" s="3"/>
      <c r="BP21" s="3"/>
      <c r="BQ21" s="8"/>
    </row>
    <row r="22" spans="1:69" ht="15.75" thickBot="1" x14ac:dyDescent="0.3">
      <c r="A22" s="1">
        <v>43361</v>
      </c>
      <c r="B22" s="3">
        <f>SUM('احمد شوقي'!C22+'محمد ابراهيم'!C22+'مصطفي عبدالفتاح'!C22+'رامي حواس'!C22+'محمد نبيه'!C22+'تامر غالي'!C22+اسلام!C22+زهران!C22+'مندوب 2'!C22+'محمد التيه'!C22+الشركة!C22)</f>
        <v>0</v>
      </c>
      <c r="C22" s="3">
        <f>SUM('احمد شوقي'!D22+'محمد ابراهيم'!D22+'مصطفي عبدالفتاح'!D22+'رامي حواس'!D22+'محمد نبيه'!D22+'تامر غالي'!D22+اسلام!D22+زهران!D22+'مندوب 2'!D22+'محمد التيه'!D22+الشركة!D22)</f>
        <v>0</v>
      </c>
      <c r="D22" s="3">
        <f>SUM('احمد شوقي'!E22+'محمد ابراهيم'!E22+'مصطفي عبدالفتاح'!E22+'رامي حواس'!E22+'محمد نبيه'!E22+'تامر غالي'!E22+اسلام!E22+زهران!E22+'مندوب 2'!E22+'محمد التيه'!E22+الشركة!E22)</f>
        <v>0</v>
      </c>
      <c r="E22" s="3">
        <f>SUM('احمد شوقي'!F22+'محمد ابراهيم'!F22+'مصطفي عبدالفتاح'!F22+'رامي حواس'!F22+'محمد نبيه'!F22+'تامر غالي'!F22+اسلام!F22+زهران!F22+'مندوب 2'!F22+'محمد التيه'!F22+الشركة!F22)</f>
        <v>0</v>
      </c>
      <c r="F22" s="3">
        <f>SUM('احمد شوقي'!G22+'محمد ابراهيم'!G22+'مصطفي عبدالفتاح'!G22+'رامي حواس'!G22+'محمد نبيه'!G22+'تامر غالي'!G22+اسلام!G22+زهران!G22+'مندوب 2'!G22+'محمد التيه'!G22+الشركة!G22)</f>
        <v>0</v>
      </c>
      <c r="G22" s="3">
        <f>SUM('احمد شوقي'!H22+'محمد ابراهيم'!H22+'مصطفي عبدالفتاح'!H22+'رامي حواس'!H22+'محمد نبيه'!H22+'تامر غالي'!H22+اسلام!H22+زهران!H22+'مندوب 2'!H22+'محمد التيه'!H22+الشركة!H22)</f>
        <v>0</v>
      </c>
      <c r="H22" s="3">
        <f>SUM('احمد شوقي'!I22+'محمد ابراهيم'!I22+'مصطفي عبدالفتاح'!I22+'رامي حواس'!I22+'محمد نبيه'!I22+'تامر غالي'!I22+اسلام!I22+زهران!I22+'مندوب 2'!I22+'محمد التيه'!I22+الشركة!I22)</f>
        <v>0</v>
      </c>
      <c r="I22" s="3">
        <f>SUM('احمد شوقي'!J22+'محمد ابراهيم'!J22+'مصطفي عبدالفتاح'!J22+'رامي حواس'!J22+'محمد نبيه'!J22+'تامر غالي'!J22+اسلام!J22+زهران!J22+'مندوب 2'!J22+'محمد التيه'!J22+الشركة!J22)</f>
        <v>0</v>
      </c>
      <c r="J22" s="3">
        <f>SUM('احمد شوقي'!K22+'محمد ابراهيم'!K22+'مصطفي عبدالفتاح'!K22+'رامي حواس'!K22+'محمد نبيه'!K22+'تامر غالي'!K22+اسلام!K22+زهران!K22+'مندوب 2'!K22+'محمد التيه'!K22+الشركة!K22)</f>
        <v>0</v>
      </c>
      <c r="K22" s="3">
        <f>SUM('احمد شوقي'!L22+'محمد ابراهيم'!L22+'مصطفي عبدالفتاح'!L22+'رامي حواس'!L22+'محمد نبيه'!L22+'تامر غالي'!L22+اسلام!L22+زهران!L22+'مندوب 2'!L22+'محمد التيه'!L22+الشركة!L22)</f>
        <v>0</v>
      </c>
      <c r="L22" s="3">
        <f>SUM('احمد شوقي'!M22+'محمد ابراهيم'!M22+'مصطفي عبدالفتاح'!M22+'رامي حواس'!M22+'محمد نبيه'!M22+'تامر غالي'!M22+اسلام!M22+زهران!M22+'مندوب 2'!M22+'محمد التيه'!M22+الشركة!M22)</f>
        <v>0</v>
      </c>
      <c r="M22" s="3">
        <f>SUM('احمد شوقي'!N22+'محمد ابراهيم'!N22+'مصطفي عبدالفتاح'!N22+'رامي حواس'!N22+'محمد نبيه'!N22+'تامر غالي'!N22+اسلام!N22+زهران!N22+'مندوب 2'!N22+'محمد التيه'!N22+الشركة!N22)</f>
        <v>0</v>
      </c>
      <c r="N22" s="3">
        <f>SUM('احمد شوقي'!O22+'محمد ابراهيم'!O22+'مصطفي عبدالفتاح'!O22+'رامي حواس'!O22+'محمد نبيه'!O22+'تامر غالي'!O22+اسلام!O22+زهران!O22+'مندوب 2'!O22+'محمد التيه'!O22+الشركة!O22)</f>
        <v>0</v>
      </c>
      <c r="O22" s="3">
        <f>SUM('احمد شوقي'!P22+'محمد ابراهيم'!P22+'مصطفي عبدالفتاح'!P22+'رامي حواس'!P22+'محمد نبيه'!P22+'تامر غالي'!P22+اسلام!P22+زهران!P22+'مندوب 2'!P22+'محمد التيه'!P22+الشركة!P22)</f>
        <v>0</v>
      </c>
      <c r="P22" s="3">
        <f>SUM('احمد شوقي'!Q22+'محمد ابراهيم'!Q22+'مصطفي عبدالفتاح'!Q22+'رامي حواس'!Q22+'محمد نبيه'!Q22+'تامر غالي'!Q22+اسلام!Q22+زهران!Q22+'مندوب 2'!Q22+'محمد التيه'!Q22+الشركة!Q22)</f>
        <v>0</v>
      </c>
      <c r="Q22" s="3">
        <f>SUM('احمد شوقي'!R22+'محمد ابراهيم'!R22+'مصطفي عبدالفتاح'!R22+'رامي حواس'!R22+'محمد نبيه'!R22+'تامر غالي'!R22+اسلام!R22+زهران!R22+'مندوب 2'!R22+'محمد التيه'!R22+الشركة!R22)</f>
        <v>0</v>
      </c>
      <c r="R22" s="3">
        <f>SUM('احمد شوقي'!S22+'محمد ابراهيم'!S22+'مصطفي عبدالفتاح'!S22+'رامي حواس'!S22+'محمد نبيه'!S22+'تامر غالي'!S22+اسلام!S22+زهران!S22+'مندوب 2'!S22+'محمد التيه'!S22+الشركة!S22)</f>
        <v>0</v>
      </c>
      <c r="S22" s="3">
        <f>SUM('احمد شوقي'!T22+'محمد ابراهيم'!T22+'مصطفي عبدالفتاح'!T22+'رامي حواس'!T22+'محمد نبيه'!T22+'تامر غالي'!T22+اسلام!T22+زهران!T22+'مندوب 2'!T22+'محمد التيه'!T22+الشركة!T22)</f>
        <v>0</v>
      </c>
      <c r="T22" s="3">
        <f>SUM('احمد شوقي'!U22+'محمد ابراهيم'!U22+'مصطفي عبدالفتاح'!U22+'رامي حواس'!U22+'محمد نبيه'!U22+'تامر غالي'!U22+اسلام!U22+زهران!U22+'مندوب 2'!U22+'محمد التيه'!U22+الشركة!U22)</f>
        <v>0</v>
      </c>
      <c r="U22" s="3">
        <f>SUM('احمد شوقي'!V22+'محمد ابراهيم'!V22+'مصطفي عبدالفتاح'!V22+'رامي حواس'!V22+'محمد نبيه'!V22+'تامر غالي'!V22+اسلام!V22+زهران!V22+'مندوب 2'!V22+'محمد التيه'!V22+الشركة!V22)</f>
        <v>0</v>
      </c>
      <c r="V22" s="3">
        <f>SUM('احمد شوقي'!W22+'محمد ابراهيم'!W22+'مصطفي عبدالفتاح'!W22+'رامي حواس'!W22+'محمد نبيه'!W22+'تامر غالي'!W22+اسلام!W22+زهران!W22+'مندوب 2'!W22+'محمد التيه'!W22+الشركة!W22)</f>
        <v>0</v>
      </c>
      <c r="W22" s="3">
        <f>SUM('احمد شوقي'!X22+'محمد ابراهيم'!X22+'مصطفي عبدالفتاح'!X22+'رامي حواس'!X22+'محمد نبيه'!X22+'تامر غالي'!X22+اسلام!X22+زهران!X22+'مندوب 2'!X22+'محمد التيه'!X22+الشركة!X22)</f>
        <v>0</v>
      </c>
      <c r="X22" s="3">
        <f>SUM('احمد شوقي'!Y22+'محمد ابراهيم'!Y22+'مصطفي عبدالفتاح'!Y22+'رامي حواس'!Y22+'محمد نبيه'!Y22+'تامر غالي'!Y22+اسلام!Y22+زهران!Y22+'مندوب 2'!Y22+'محمد التيه'!Y22+الشركة!Y22)</f>
        <v>0</v>
      </c>
      <c r="Y22" s="3">
        <f>SUM('احمد شوقي'!Z22+'محمد ابراهيم'!Z22+'مصطفي عبدالفتاح'!Z22+'رامي حواس'!Z22+'محمد نبيه'!Z22+'تامر غالي'!Z22+اسلام!Z22+زهران!Z22+'مندوب 2'!Z22+'محمد التيه'!Z22+الشركة!Z22)</f>
        <v>0</v>
      </c>
      <c r="Z22" s="3">
        <f>SUM('احمد شوقي'!AA22+'محمد ابراهيم'!AA22+'مصطفي عبدالفتاح'!AA22+'رامي حواس'!AA22+'محمد نبيه'!AA22+'تامر غالي'!AA22+اسلام!AA22+زهران!AA22+'مندوب 2'!AA22+'محمد التيه'!AA22+الشركة!AA22)</f>
        <v>0</v>
      </c>
      <c r="AA22" s="3">
        <f>SUM('احمد شوقي'!AB22+'محمد ابراهيم'!AB22+'مصطفي عبدالفتاح'!AB22+'رامي حواس'!AB22+'محمد نبيه'!AB22+'تامر غالي'!AB22+اسلام!AB22+زهران!AB22+'مندوب 2'!AB22+'محمد التيه'!AB22+الشركة!AB22)</f>
        <v>0</v>
      </c>
      <c r="AB22" s="3">
        <f>SUM('احمد شوقي'!AC22+'محمد ابراهيم'!AC22+'مصطفي عبدالفتاح'!AC22+'رامي حواس'!AC22+'محمد نبيه'!AC22+'تامر غالي'!AC22+اسلام!AC22+زهران!AC22+'مندوب 2'!AC22+'محمد التيه'!AC22+الشركة!AC22)</f>
        <v>0</v>
      </c>
      <c r="AC22" s="3">
        <f>SUM('احمد شوقي'!AD22+'محمد ابراهيم'!AD22+'مصطفي عبدالفتاح'!AD22+'رامي حواس'!AD22+'محمد نبيه'!AD22+'تامر غالي'!AD22+اسلام!AD22+زهران!AD22+'مندوب 2'!AD22+'محمد التيه'!AD22+الشركة!AD22)</f>
        <v>0</v>
      </c>
      <c r="AD22" s="3">
        <f>SUM('احمد شوقي'!AE22+'محمد ابراهيم'!AE22+'مصطفي عبدالفتاح'!AE22+'رامي حواس'!AE22+'محمد نبيه'!AE22+'تامر غالي'!AE22+اسلام!AE22+زهران!AE22+'مندوب 2'!AE22+'محمد التيه'!AE22+الشركة!AE22)</f>
        <v>0</v>
      </c>
      <c r="AE22" s="3">
        <f>SUM('احمد شوقي'!AF22+'محمد ابراهيم'!AF22+'مصطفي عبدالفتاح'!AF22+'رامي حواس'!AF22+'محمد نبيه'!AF22+'تامر غالي'!AF22+اسلام!AF22+زهران!AF22+'مندوب 2'!AF22+'محمد التيه'!AF22+الشركة!AF22)</f>
        <v>0</v>
      </c>
      <c r="AF22" s="3">
        <f>SUM('احمد شوقي'!AG22+'محمد ابراهيم'!AG22+'مصطفي عبدالفتاح'!AG22+'رامي حواس'!AG22+'محمد نبيه'!AG22+'تامر غالي'!AG22+اسلام!AG22+زهران!AG22+'مندوب 2'!AG22+'محمد التيه'!AG22+الشركة!AG22)</f>
        <v>0</v>
      </c>
      <c r="AG22" s="3">
        <f>SUM('احمد شوقي'!AH22+'محمد ابراهيم'!AH22+'مصطفي عبدالفتاح'!AH22+'رامي حواس'!AH22+'محمد نبيه'!AH22+'تامر غالي'!AH22+اسلام!AH22+زهران!AH22+'مندوب 2'!AH22+'محمد التيه'!AH22+الشركة!AH22)</f>
        <v>0</v>
      </c>
      <c r="AH22" s="3">
        <f>SUM('احمد شوقي'!AI22+'محمد ابراهيم'!AI22+'مصطفي عبدالفتاح'!AI22+'رامي حواس'!AI22+'محمد نبيه'!AI22+'تامر غالي'!AI22+اسلام!AI22+زهران!AI22+'مندوب 2'!AI22+'محمد التيه'!AI22+الشركة!AI22)</f>
        <v>0</v>
      </c>
      <c r="AI22" s="3">
        <f>SUM('احمد شوقي'!AJ22+'محمد ابراهيم'!AJ22+'مصطفي عبدالفتاح'!AJ22+'رامي حواس'!AJ22+'محمد نبيه'!AJ22+'تامر غالي'!AJ22+اسلام!AJ22+زهران!AJ22+'مندوب 2'!AJ22+'محمد التيه'!AJ22+الشركة!AJ22)</f>
        <v>0</v>
      </c>
      <c r="AJ22" s="3">
        <f>SUM('احمد شوقي'!AK22+'محمد ابراهيم'!AK22+'مصطفي عبدالفتاح'!AK22+'رامي حواس'!AK22+'محمد نبيه'!AK22+'تامر غالي'!AK22+اسلام!AK22+زهران!AK22+'مندوب 2'!AK22+'محمد التيه'!AK22+الشركة!AK22)</f>
        <v>0</v>
      </c>
      <c r="AK22" s="3">
        <f>SUM('احمد شوقي'!AL22+'محمد ابراهيم'!AL22+'مصطفي عبدالفتاح'!AL22+'رامي حواس'!AL22+'محمد نبيه'!AL22+'تامر غالي'!AL22+اسلام!AL22+زهران!AL22+'مندوب 2'!AL22+'محمد التيه'!AL22+الشركة!AL22)</f>
        <v>0</v>
      </c>
      <c r="AL22" s="3">
        <f>SUM('احمد شوقي'!AM22+'محمد ابراهيم'!AM22+'مصطفي عبدالفتاح'!AM22+'رامي حواس'!AM22+'محمد نبيه'!AM22+'تامر غالي'!AM22+اسلام!AM22+زهران!AM22+'مندوب 2'!AM22+'محمد التيه'!AM22+الشركة!AM22)</f>
        <v>0</v>
      </c>
      <c r="AM22" s="3">
        <f>SUM('احمد شوقي'!AN22+'محمد ابراهيم'!AN22+'مصطفي عبدالفتاح'!AN22+'رامي حواس'!AN22+'محمد نبيه'!AN22+'تامر غالي'!AN22+اسلام!AN22+زهران!AN22+'مندوب 2'!AN22+'محمد التيه'!AN22+الشركة!AN22)</f>
        <v>0</v>
      </c>
      <c r="AN22" s="3">
        <f>SUM('احمد شوقي'!AO22+'محمد ابراهيم'!AO22+'مصطفي عبدالفتاح'!AO22+'رامي حواس'!AO22+'محمد نبيه'!AO22+'تامر غالي'!AO22+اسلام!AO22+زهران!AO22+'مندوب 2'!AO22+'محمد التيه'!AO22+الشركة!AO22)</f>
        <v>0</v>
      </c>
      <c r="AO22" s="3">
        <f>SUM('احمد شوقي'!AP22+'محمد ابراهيم'!AP22+'مصطفي عبدالفتاح'!AP22+'رامي حواس'!AP22+'محمد نبيه'!AP22+'تامر غالي'!AP22+اسلام!AP22+زهران!AP22+'مندوب 2'!AP22+'محمد التيه'!AP22+الشركة!AP22)</f>
        <v>0</v>
      </c>
      <c r="AP22" s="3">
        <f>SUM('احمد شوقي'!AQ22+'محمد ابراهيم'!AQ22+'مصطفي عبدالفتاح'!AQ22+'رامي حواس'!AQ22+'محمد نبيه'!AQ22+'تامر غالي'!AQ22+اسلام!AQ22+زهران!AQ22+'مندوب 2'!AQ22+'محمد التيه'!AQ22+الشركة!AQ22)</f>
        <v>0</v>
      </c>
      <c r="AQ22" s="3">
        <f>SUM('احمد شوقي'!AR22+'محمد ابراهيم'!AR22+'مصطفي عبدالفتاح'!AR22+'رامي حواس'!AR22+'محمد نبيه'!AR22+'تامر غالي'!AR22+اسلام!AR22+زهران!AR22+'مندوب 2'!AR22+'محمد التيه'!AR22+الشركة!AR22)</f>
        <v>0</v>
      </c>
      <c r="AR22" s="3">
        <f>SUM('احمد شوقي'!AS22+'محمد ابراهيم'!AS22+'مصطفي عبدالفتاح'!AS22+'رامي حواس'!AS22+'محمد نبيه'!AS22+'تامر غالي'!AS22+اسلام!AS22+زهران!AS22+'مندوب 2'!AS22+'محمد التيه'!AS22+الشركة!AS22)</f>
        <v>0</v>
      </c>
      <c r="AS22" s="3">
        <f>SUM('احمد شوقي'!AT22+'محمد ابراهيم'!AT22+'مصطفي عبدالفتاح'!AT22+'رامي حواس'!AT22+'محمد نبيه'!AT22+'تامر غالي'!AT22+اسلام!AT22+زهران!AT22+'مندوب 2'!AT22+'محمد التيه'!AT22+الشركة!AT22)</f>
        <v>0</v>
      </c>
      <c r="AT22" s="3">
        <f>SUM('احمد شوقي'!AU22+'محمد ابراهيم'!AU22+'مصطفي عبدالفتاح'!AU22+'رامي حواس'!AU22+'محمد نبيه'!AU22+'تامر غالي'!AU22+اسلام!AU22+زهران!AU22+'مندوب 2'!AU22+'محمد التيه'!AU22+الشركة!AU22)</f>
        <v>0</v>
      </c>
      <c r="AU22" s="3">
        <f>SUM('احمد شوقي'!AV22+'محمد ابراهيم'!AV22+'مصطفي عبدالفتاح'!AV22+'رامي حواس'!AV22+'محمد نبيه'!AV22+'تامر غالي'!AV22+اسلام!AV22+زهران!AV22+'مندوب 2'!AV22+'محمد التيه'!AV22+الشركة!AV22)</f>
        <v>0</v>
      </c>
      <c r="AV22" s="3">
        <f>SUM('احمد شوقي'!AW22+'محمد ابراهيم'!AW22+'مصطفي عبدالفتاح'!AW22+'رامي حواس'!AW22+'محمد نبيه'!AW22+'تامر غالي'!AW22+اسلام!AW22+زهران!AW22+'مندوب 2'!AW22+'محمد التيه'!AW22+الشركة!AW22)</f>
        <v>0</v>
      </c>
      <c r="AW22" s="3">
        <f>SUM('احمد شوقي'!AX22+'محمد ابراهيم'!AX22+'مصطفي عبدالفتاح'!AX22+'رامي حواس'!AX22+'محمد نبيه'!AX22+'تامر غالي'!AX22+اسلام!AX22+زهران!AX22+'مندوب 2'!AX22+'محمد التيه'!AX22+الشركة!AX22)</f>
        <v>0</v>
      </c>
      <c r="AX22" s="3">
        <f>SUM('احمد شوقي'!AY22+'محمد ابراهيم'!AY22+'مصطفي عبدالفتاح'!AY22+'رامي حواس'!AY22+'محمد نبيه'!AY22+'تامر غالي'!AY22+اسلام!AY22+زهران!AY22+'مندوب 2'!AY22+'محمد التيه'!AY22+الشركة!AY22)</f>
        <v>0</v>
      </c>
      <c r="AY22" s="3">
        <f>SUM('احمد شوقي'!AZ22+'محمد ابراهيم'!AZ22+'مصطفي عبدالفتاح'!AZ22+'رامي حواس'!AZ22+'محمد نبيه'!AZ22+'تامر غالي'!AZ22+اسلام!AZ22+زهران!AZ22+'مندوب 2'!AZ22+'محمد التيه'!AZ22+الشركة!AZ22)</f>
        <v>0</v>
      </c>
      <c r="AZ22" s="3">
        <f>SUM('احمد شوقي'!BA22+'محمد ابراهيم'!BA22+'مصطفي عبدالفتاح'!BA22+'رامي حواس'!BA22+'محمد نبيه'!BA22+'تامر غالي'!BA22+اسلام!BA22+زهران!BA22+'مندوب 2'!BA22+'محمد التيه'!BA22+الشركة!BA22)</f>
        <v>0</v>
      </c>
      <c r="BA22" s="3">
        <f>SUM('احمد شوقي'!BB22+'محمد ابراهيم'!BB22+'مصطفي عبدالفتاح'!BB22+'رامي حواس'!BB22+'محمد نبيه'!BB22+'تامر غالي'!BB22+اسلام!BB22+زهران!BB22+'مندوب 2'!BB22+'محمد التيه'!BB22+الشركة!BB22)</f>
        <v>0</v>
      </c>
      <c r="BB22" s="3">
        <f>SUM('احمد شوقي'!BC22+'محمد ابراهيم'!BC22+'مصطفي عبدالفتاح'!BC22+'رامي حواس'!BC22+'محمد نبيه'!BC22+'تامر غالي'!BC22+اسلام!BC22+زهران!BC22+'مندوب 2'!BC22+'محمد التيه'!BC22+الشركة!BC22)</f>
        <v>0</v>
      </c>
      <c r="BC22" s="3">
        <f>SUM('احمد شوقي'!BD22+'محمد ابراهيم'!BD22+'مصطفي عبدالفتاح'!BD22+'رامي حواس'!BD22+'محمد نبيه'!BD22+'تامر غالي'!BD22+اسلام!BD22+زهران!BD22+'مندوب 2'!BD22+'محمد التيه'!BD22+الشركة!BD22)</f>
        <v>0</v>
      </c>
      <c r="BD22" s="3">
        <f>SUM('احمد شوقي'!BE22+'محمد ابراهيم'!BE22+'مصطفي عبدالفتاح'!BE22+'رامي حواس'!BE22+'محمد نبيه'!BE22+'تامر غالي'!BE22+اسلام!BE22+زهران!BE22+'مندوب 2'!BE22+'محمد التيه'!BE22+الشركة!BE22)</f>
        <v>0</v>
      </c>
      <c r="BE22" s="3">
        <f>SUM('احمد شوقي'!BF22+'محمد ابراهيم'!BF22+'مصطفي عبدالفتاح'!BF22+'رامي حواس'!BF22+'محمد نبيه'!BF22+'تامر غالي'!BF22+اسلام!BF22+زهران!BF22+'مندوب 2'!BF22+'محمد التيه'!BF22+الشركة!BF22)</f>
        <v>0</v>
      </c>
      <c r="BF22" s="3">
        <f>SUM('احمد شوقي'!BG22+'محمد ابراهيم'!BG22+'مصطفي عبدالفتاح'!BG22+'رامي حواس'!BG22+'محمد نبيه'!BG22+'تامر غالي'!BG22+اسلام!BG22+زهران!BG22+'مندوب 2'!BG22+'محمد التيه'!BG22+الشركة!BG22)</f>
        <v>0</v>
      </c>
      <c r="BG22" s="3">
        <f>SUM('احمد شوقي'!BH22+'محمد ابراهيم'!BH22+'مصطفي عبدالفتاح'!BH22+'رامي حواس'!BH22+'محمد نبيه'!BH22+'تامر غالي'!BH22+اسلام!BH22+زهران!BH22+'مندوب 2'!BH22+'محمد التيه'!BH22+الشركة!BH22)</f>
        <v>0</v>
      </c>
      <c r="BH22" s="3">
        <f>SUM('احمد شوقي'!BI22+'محمد ابراهيم'!BI22+'مصطفي عبدالفتاح'!BI22+'رامي حواس'!BI22+'محمد نبيه'!BI22+'تامر غالي'!BI22+اسلام!BI22+زهران!BI22+'مندوب 2'!BI22+'محمد التيه'!BI22+الشركة!BI22)</f>
        <v>0</v>
      </c>
      <c r="BI22" s="3">
        <f>SUM('احمد شوقي'!BJ22+'محمد ابراهيم'!BJ22+'مصطفي عبدالفتاح'!BJ22+'رامي حواس'!BJ22+'محمد نبيه'!BJ22+'تامر غالي'!BJ22+اسلام!BJ22+زهران!BJ22+'مندوب 2'!BJ22+'محمد التيه'!BJ22+الشركة!BJ22)</f>
        <v>0</v>
      </c>
      <c r="BJ22" s="3">
        <f>SUM('احمد شوقي'!BK22+'محمد ابراهيم'!BK22+'مصطفي عبدالفتاح'!BK22+'رامي حواس'!BK22+'محمد نبيه'!BK22+'تامر غالي'!BK22+اسلام!BK22+زهران!BK22+'مندوب 2'!BK22+'محمد التيه'!BK22+الشركة!BK22)</f>
        <v>0</v>
      </c>
      <c r="BK22" s="3">
        <f>SUM('احمد شوقي'!BL22+'محمد ابراهيم'!BL22+'مصطفي عبدالفتاح'!BL22+'رامي حواس'!BL22+'محمد نبيه'!BL22+'تامر غالي'!BL22+اسلام!BL22+زهران!BL22+'مندوب 2'!BL22+'محمد التيه'!BL22+الشركة!BL22)</f>
        <v>0</v>
      </c>
      <c r="BL22" s="3">
        <f>SUM('احمد شوقي'!BM22+'محمد ابراهيم'!BM22+'مصطفي عبدالفتاح'!BM22+'رامي حواس'!BM22+'محمد نبيه'!BM22+'تامر غالي'!BM22+اسلام!BM22+زهران!BM22+'مندوب 2'!BM22+'محمد التيه'!BM22+الشركة!BM22)</f>
        <v>0</v>
      </c>
      <c r="BM22" s="3">
        <f>SUM('احمد شوقي'!BN22+'محمد ابراهيم'!BN22+'مصطفي عبدالفتاح'!BN22+'رامي حواس'!BN22+'محمد نبيه'!BN22+'تامر غالي'!BN22+اسلام!BN22+زهران!BN22+'مندوب 2'!BN22+'محمد التيه'!BN22+الشركة!BN22)</f>
        <v>0</v>
      </c>
      <c r="BN22" s="3">
        <f>SUM('احمد شوقي'!BO22+'محمد ابراهيم'!BO22+'مصطفي عبدالفتاح'!BO22+'رامي حواس'!BO22+'محمد نبيه'!BO22+'تامر غالي'!BO22+اسلام!BO22+زهران!BO22+'مندوب 2'!BO22+'محمد التيه'!BO22+الشركة!BO22)</f>
        <v>0</v>
      </c>
      <c r="BO22" s="3"/>
      <c r="BP22" s="3"/>
      <c r="BQ22" s="8"/>
    </row>
    <row r="23" spans="1:69" ht="15.75" thickBot="1" x14ac:dyDescent="0.3">
      <c r="A23" s="1">
        <v>43362</v>
      </c>
      <c r="B23" s="3">
        <f>SUM('احمد شوقي'!C23+'محمد ابراهيم'!C23+'مصطفي عبدالفتاح'!C23+'رامي حواس'!C23+'محمد نبيه'!C23+'تامر غالي'!C23+اسلام!C23+زهران!C23+'مندوب 2'!C23+'محمد التيه'!C23+الشركة!C23)</f>
        <v>0</v>
      </c>
      <c r="C23" s="3">
        <f>SUM('احمد شوقي'!D23+'محمد ابراهيم'!D23+'مصطفي عبدالفتاح'!D23+'رامي حواس'!D23+'محمد نبيه'!D23+'تامر غالي'!D23+اسلام!D23+زهران!D23+'مندوب 2'!D23+'محمد التيه'!D23+الشركة!D23)</f>
        <v>0</v>
      </c>
      <c r="D23" s="3">
        <f>SUM('احمد شوقي'!E23+'محمد ابراهيم'!E23+'مصطفي عبدالفتاح'!E23+'رامي حواس'!E23+'محمد نبيه'!E23+'تامر غالي'!E23+اسلام!E23+زهران!E23+'مندوب 2'!E23+'محمد التيه'!E23+الشركة!E23)</f>
        <v>0</v>
      </c>
      <c r="E23" s="3">
        <f>SUM('احمد شوقي'!F23+'محمد ابراهيم'!F23+'مصطفي عبدالفتاح'!F23+'رامي حواس'!F23+'محمد نبيه'!F23+'تامر غالي'!F23+اسلام!F23+زهران!F23+'مندوب 2'!F23+'محمد التيه'!F23+الشركة!F23)</f>
        <v>0</v>
      </c>
      <c r="F23" s="3">
        <f>SUM('احمد شوقي'!G23+'محمد ابراهيم'!G23+'مصطفي عبدالفتاح'!G23+'رامي حواس'!G23+'محمد نبيه'!G23+'تامر غالي'!G23+اسلام!G23+زهران!G23+'مندوب 2'!G23+'محمد التيه'!G23+الشركة!G23)</f>
        <v>0</v>
      </c>
      <c r="G23" s="3">
        <f>SUM('احمد شوقي'!H23+'محمد ابراهيم'!H23+'مصطفي عبدالفتاح'!H23+'رامي حواس'!H23+'محمد نبيه'!H23+'تامر غالي'!H23+اسلام!H23+زهران!H23+'مندوب 2'!H23+'محمد التيه'!H23+الشركة!H23)</f>
        <v>0</v>
      </c>
      <c r="H23" s="3">
        <f>SUM('احمد شوقي'!I23+'محمد ابراهيم'!I23+'مصطفي عبدالفتاح'!I23+'رامي حواس'!I23+'محمد نبيه'!I23+'تامر غالي'!I23+اسلام!I23+زهران!I23+'مندوب 2'!I23+'محمد التيه'!I23+الشركة!I23)</f>
        <v>0</v>
      </c>
      <c r="I23" s="3">
        <f>SUM('احمد شوقي'!J23+'محمد ابراهيم'!J23+'مصطفي عبدالفتاح'!J23+'رامي حواس'!J23+'محمد نبيه'!J23+'تامر غالي'!J23+اسلام!J23+زهران!J23+'مندوب 2'!J23+'محمد التيه'!J23+الشركة!J23)</f>
        <v>0</v>
      </c>
      <c r="J23" s="3">
        <f>SUM('احمد شوقي'!K23+'محمد ابراهيم'!K23+'مصطفي عبدالفتاح'!K23+'رامي حواس'!K23+'محمد نبيه'!K23+'تامر غالي'!K23+اسلام!K23+زهران!K23+'مندوب 2'!K23+'محمد التيه'!K23+الشركة!K23)</f>
        <v>0</v>
      </c>
      <c r="K23" s="3">
        <f>SUM('احمد شوقي'!L23+'محمد ابراهيم'!L23+'مصطفي عبدالفتاح'!L23+'رامي حواس'!L23+'محمد نبيه'!L23+'تامر غالي'!L23+اسلام!L23+زهران!L23+'مندوب 2'!L23+'محمد التيه'!L23+الشركة!L23)</f>
        <v>0</v>
      </c>
      <c r="L23" s="3">
        <f>SUM('احمد شوقي'!M23+'محمد ابراهيم'!M23+'مصطفي عبدالفتاح'!M23+'رامي حواس'!M23+'محمد نبيه'!M23+'تامر غالي'!M23+اسلام!M23+زهران!M23+'مندوب 2'!M23+'محمد التيه'!M23+الشركة!M23)</f>
        <v>0</v>
      </c>
      <c r="M23" s="3">
        <f>SUM('احمد شوقي'!N23+'محمد ابراهيم'!N23+'مصطفي عبدالفتاح'!N23+'رامي حواس'!N23+'محمد نبيه'!N23+'تامر غالي'!N23+اسلام!N23+زهران!N23+'مندوب 2'!N23+'محمد التيه'!N23+الشركة!N23)</f>
        <v>0</v>
      </c>
      <c r="N23" s="3">
        <f>SUM('احمد شوقي'!O23+'محمد ابراهيم'!O23+'مصطفي عبدالفتاح'!O23+'رامي حواس'!O23+'محمد نبيه'!O23+'تامر غالي'!O23+اسلام!O23+زهران!O23+'مندوب 2'!O23+'محمد التيه'!O23+الشركة!O23)</f>
        <v>0</v>
      </c>
      <c r="O23" s="3">
        <f>SUM('احمد شوقي'!P23+'محمد ابراهيم'!P23+'مصطفي عبدالفتاح'!P23+'رامي حواس'!P23+'محمد نبيه'!P23+'تامر غالي'!P23+اسلام!P23+زهران!P23+'مندوب 2'!P23+'محمد التيه'!P23+الشركة!P23)</f>
        <v>0</v>
      </c>
      <c r="P23" s="3">
        <f>SUM('احمد شوقي'!Q23+'محمد ابراهيم'!Q23+'مصطفي عبدالفتاح'!Q23+'رامي حواس'!Q23+'محمد نبيه'!Q23+'تامر غالي'!Q23+اسلام!Q23+زهران!Q23+'مندوب 2'!Q23+'محمد التيه'!Q23+الشركة!Q23)</f>
        <v>0</v>
      </c>
      <c r="Q23" s="3">
        <f>SUM('احمد شوقي'!R23+'محمد ابراهيم'!R23+'مصطفي عبدالفتاح'!R23+'رامي حواس'!R23+'محمد نبيه'!R23+'تامر غالي'!R23+اسلام!R23+زهران!R23+'مندوب 2'!R23+'محمد التيه'!R23+الشركة!R23)</f>
        <v>0</v>
      </c>
      <c r="R23" s="3">
        <f>SUM('احمد شوقي'!S23+'محمد ابراهيم'!S23+'مصطفي عبدالفتاح'!S23+'رامي حواس'!S23+'محمد نبيه'!S23+'تامر غالي'!S23+اسلام!S23+زهران!S23+'مندوب 2'!S23+'محمد التيه'!S23+الشركة!S23)</f>
        <v>0</v>
      </c>
      <c r="S23" s="3">
        <f>SUM('احمد شوقي'!T23+'محمد ابراهيم'!T23+'مصطفي عبدالفتاح'!T23+'رامي حواس'!T23+'محمد نبيه'!T23+'تامر غالي'!T23+اسلام!T23+زهران!T23+'مندوب 2'!T23+'محمد التيه'!T23+الشركة!T23)</f>
        <v>0</v>
      </c>
      <c r="T23" s="3">
        <f>SUM('احمد شوقي'!U23+'محمد ابراهيم'!U23+'مصطفي عبدالفتاح'!U23+'رامي حواس'!U23+'محمد نبيه'!U23+'تامر غالي'!U23+اسلام!U23+زهران!U23+'مندوب 2'!U23+'محمد التيه'!U23+الشركة!U23)</f>
        <v>0</v>
      </c>
      <c r="U23" s="3">
        <f>SUM('احمد شوقي'!V23+'محمد ابراهيم'!V23+'مصطفي عبدالفتاح'!V23+'رامي حواس'!V23+'محمد نبيه'!V23+'تامر غالي'!V23+اسلام!V23+زهران!V23+'مندوب 2'!V23+'محمد التيه'!V23+الشركة!V23)</f>
        <v>0</v>
      </c>
      <c r="V23" s="3">
        <f>SUM('احمد شوقي'!W23+'محمد ابراهيم'!W23+'مصطفي عبدالفتاح'!W23+'رامي حواس'!W23+'محمد نبيه'!W23+'تامر غالي'!W23+اسلام!W23+زهران!W23+'مندوب 2'!W23+'محمد التيه'!W23+الشركة!W23)</f>
        <v>0</v>
      </c>
      <c r="W23" s="3">
        <f>SUM('احمد شوقي'!X23+'محمد ابراهيم'!X23+'مصطفي عبدالفتاح'!X23+'رامي حواس'!X23+'محمد نبيه'!X23+'تامر غالي'!X23+اسلام!X23+زهران!X23+'مندوب 2'!X23+'محمد التيه'!X23+الشركة!X23)</f>
        <v>0</v>
      </c>
      <c r="X23" s="3">
        <f>SUM('احمد شوقي'!Y23+'محمد ابراهيم'!Y23+'مصطفي عبدالفتاح'!Y23+'رامي حواس'!Y23+'محمد نبيه'!Y23+'تامر غالي'!Y23+اسلام!Y23+زهران!Y23+'مندوب 2'!Y23+'محمد التيه'!Y23+الشركة!Y23)</f>
        <v>0</v>
      </c>
      <c r="Y23" s="3">
        <f>SUM('احمد شوقي'!Z23+'محمد ابراهيم'!Z23+'مصطفي عبدالفتاح'!Z23+'رامي حواس'!Z23+'محمد نبيه'!Z23+'تامر غالي'!Z23+اسلام!Z23+زهران!Z23+'مندوب 2'!Z23+'محمد التيه'!Z23+الشركة!Z23)</f>
        <v>0</v>
      </c>
      <c r="Z23" s="3">
        <f>SUM('احمد شوقي'!AA23+'محمد ابراهيم'!AA23+'مصطفي عبدالفتاح'!AA23+'رامي حواس'!AA23+'محمد نبيه'!AA23+'تامر غالي'!AA23+اسلام!AA23+زهران!AA23+'مندوب 2'!AA23+'محمد التيه'!AA23+الشركة!AA23)</f>
        <v>0</v>
      </c>
      <c r="AA23" s="3">
        <f>SUM('احمد شوقي'!AB23+'محمد ابراهيم'!AB23+'مصطفي عبدالفتاح'!AB23+'رامي حواس'!AB23+'محمد نبيه'!AB23+'تامر غالي'!AB23+اسلام!AB23+زهران!AB23+'مندوب 2'!AB23+'محمد التيه'!AB23+الشركة!AB23)</f>
        <v>0</v>
      </c>
      <c r="AB23" s="3">
        <f>SUM('احمد شوقي'!AC23+'محمد ابراهيم'!AC23+'مصطفي عبدالفتاح'!AC23+'رامي حواس'!AC23+'محمد نبيه'!AC23+'تامر غالي'!AC23+اسلام!AC23+زهران!AC23+'مندوب 2'!AC23+'محمد التيه'!AC23+الشركة!AC23)</f>
        <v>0</v>
      </c>
      <c r="AC23" s="3">
        <f>SUM('احمد شوقي'!AD23+'محمد ابراهيم'!AD23+'مصطفي عبدالفتاح'!AD23+'رامي حواس'!AD23+'محمد نبيه'!AD23+'تامر غالي'!AD23+اسلام!AD23+زهران!AD23+'مندوب 2'!AD23+'محمد التيه'!AD23+الشركة!AD23)</f>
        <v>0</v>
      </c>
      <c r="AD23" s="3">
        <f>SUM('احمد شوقي'!AE23+'محمد ابراهيم'!AE23+'مصطفي عبدالفتاح'!AE23+'رامي حواس'!AE23+'محمد نبيه'!AE23+'تامر غالي'!AE23+اسلام!AE23+زهران!AE23+'مندوب 2'!AE23+'محمد التيه'!AE23+الشركة!AE23)</f>
        <v>0</v>
      </c>
      <c r="AE23" s="3">
        <f>SUM('احمد شوقي'!AF23+'محمد ابراهيم'!AF23+'مصطفي عبدالفتاح'!AF23+'رامي حواس'!AF23+'محمد نبيه'!AF23+'تامر غالي'!AF23+اسلام!AF23+زهران!AF23+'مندوب 2'!AF23+'محمد التيه'!AF23+الشركة!AF23)</f>
        <v>0</v>
      </c>
      <c r="AF23" s="3">
        <f>SUM('احمد شوقي'!AG23+'محمد ابراهيم'!AG23+'مصطفي عبدالفتاح'!AG23+'رامي حواس'!AG23+'محمد نبيه'!AG23+'تامر غالي'!AG23+اسلام!AG23+زهران!AG23+'مندوب 2'!AG23+'محمد التيه'!AG23+الشركة!AG23)</f>
        <v>0</v>
      </c>
      <c r="AG23" s="3">
        <f>SUM('احمد شوقي'!AH23+'محمد ابراهيم'!AH23+'مصطفي عبدالفتاح'!AH23+'رامي حواس'!AH23+'محمد نبيه'!AH23+'تامر غالي'!AH23+اسلام!AH23+زهران!AH23+'مندوب 2'!AH23+'محمد التيه'!AH23+الشركة!AH23)</f>
        <v>0</v>
      </c>
      <c r="AH23" s="3">
        <f>SUM('احمد شوقي'!AI23+'محمد ابراهيم'!AI23+'مصطفي عبدالفتاح'!AI23+'رامي حواس'!AI23+'محمد نبيه'!AI23+'تامر غالي'!AI23+اسلام!AI23+زهران!AI23+'مندوب 2'!AI23+'محمد التيه'!AI23+الشركة!AI23)</f>
        <v>0</v>
      </c>
      <c r="AI23" s="3">
        <f>SUM('احمد شوقي'!AJ23+'محمد ابراهيم'!AJ23+'مصطفي عبدالفتاح'!AJ23+'رامي حواس'!AJ23+'محمد نبيه'!AJ23+'تامر غالي'!AJ23+اسلام!AJ23+زهران!AJ23+'مندوب 2'!AJ23+'محمد التيه'!AJ23+الشركة!AJ23)</f>
        <v>0</v>
      </c>
      <c r="AJ23" s="3">
        <f>SUM('احمد شوقي'!AK23+'محمد ابراهيم'!AK23+'مصطفي عبدالفتاح'!AK23+'رامي حواس'!AK23+'محمد نبيه'!AK23+'تامر غالي'!AK23+اسلام!AK23+زهران!AK23+'مندوب 2'!AK23+'محمد التيه'!AK23+الشركة!AK23)</f>
        <v>0</v>
      </c>
      <c r="AK23" s="3">
        <f>SUM('احمد شوقي'!AL23+'محمد ابراهيم'!AL23+'مصطفي عبدالفتاح'!AL23+'رامي حواس'!AL23+'محمد نبيه'!AL23+'تامر غالي'!AL23+اسلام!AL23+زهران!AL23+'مندوب 2'!AL23+'محمد التيه'!AL23+الشركة!AL23)</f>
        <v>0</v>
      </c>
      <c r="AL23" s="3">
        <f>SUM('احمد شوقي'!AM23+'محمد ابراهيم'!AM23+'مصطفي عبدالفتاح'!AM23+'رامي حواس'!AM23+'محمد نبيه'!AM23+'تامر غالي'!AM23+اسلام!AM23+زهران!AM23+'مندوب 2'!AM23+'محمد التيه'!AM23+الشركة!AM23)</f>
        <v>0</v>
      </c>
      <c r="AM23" s="3">
        <f>SUM('احمد شوقي'!AN23+'محمد ابراهيم'!AN23+'مصطفي عبدالفتاح'!AN23+'رامي حواس'!AN23+'محمد نبيه'!AN23+'تامر غالي'!AN23+اسلام!AN23+زهران!AN23+'مندوب 2'!AN23+'محمد التيه'!AN23+الشركة!AN23)</f>
        <v>0</v>
      </c>
      <c r="AN23" s="3">
        <f>SUM('احمد شوقي'!AO23+'محمد ابراهيم'!AO23+'مصطفي عبدالفتاح'!AO23+'رامي حواس'!AO23+'محمد نبيه'!AO23+'تامر غالي'!AO23+اسلام!AO23+زهران!AO23+'مندوب 2'!AO23+'محمد التيه'!AO23+الشركة!AO23)</f>
        <v>0</v>
      </c>
      <c r="AO23" s="3">
        <f>SUM('احمد شوقي'!AP23+'محمد ابراهيم'!AP23+'مصطفي عبدالفتاح'!AP23+'رامي حواس'!AP23+'محمد نبيه'!AP23+'تامر غالي'!AP23+اسلام!AP23+زهران!AP23+'مندوب 2'!AP23+'محمد التيه'!AP23+الشركة!AP23)</f>
        <v>0</v>
      </c>
      <c r="AP23" s="3">
        <f>SUM('احمد شوقي'!AQ23+'محمد ابراهيم'!AQ23+'مصطفي عبدالفتاح'!AQ23+'رامي حواس'!AQ23+'محمد نبيه'!AQ23+'تامر غالي'!AQ23+اسلام!AQ23+زهران!AQ23+'مندوب 2'!AQ23+'محمد التيه'!AQ23+الشركة!AQ23)</f>
        <v>0</v>
      </c>
      <c r="AQ23" s="3">
        <f>SUM('احمد شوقي'!AR23+'محمد ابراهيم'!AR23+'مصطفي عبدالفتاح'!AR23+'رامي حواس'!AR23+'محمد نبيه'!AR23+'تامر غالي'!AR23+اسلام!AR23+زهران!AR23+'مندوب 2'!AR23+'محمد التيه'!AR23+الشركة!AR23)</f>
        <v>0</v>
      </c>
      <c r="AR23" s="3">
        <f>SUM('احمد شوقي'!AS23+'محمد ابراهيم'!AS23+'مصطفي عبدالفتاح'!AS23+'رامي حواس'!AS23+'محمد نبيه'!AS23+'تامر غالي'!AS23+اسلام!AS23+زهران!AS23+'مندوب 2'!AS23+'محمد التيه'!AS23+الشركة!AS23)</f>
        <v>0</v>
      </c>
      <c r="AS23" s="3">
        <f>SUM('احمد شوقي'!AT23+'محمد ابراهيم'!AT23+'مصطفي عبدالفتاح'!AT23+'رامي حواس'!AT23+'محمد نبيه'!AT23+'تامر غالي'!AT23+اسلام!AT23+زهران!AT23+'مندوب 2'!AT23+'محمد التيه'!AT23+الشركة!AT23)</f>
        <v>0</v>
      </c>
      <c r="AT23" s="3">
        <f>SUM('احمد شوقي'!AU23+'محمد ابراهيم'!AU23+'مصطفي عبدالفتاح'!AU23+'رامي حواس'!AU23+'محمد نبيه'!AU23+'تامر غالي'!AU23+اسلام!AU23+زهران!AU23+'مندوب 2'!AU23+'محمد التيه'!AU23+الشركة!AU23)</f>
        <v>0</v>
      </c>
      <c r="AU23" s="3">
        <f>SUM('احمد شوقي'!AV23+'محمد ابراهيم'!AV23+'مصطفي عبدالفتاح'!AV23+'رامي حواس'!AV23+'محمد نبيه'!AV23+'تامر غالي'!AV23+اسلام!AV23+زهران!AV23+'مندوب 2'!AV23+'محمد التيه'!AV23+الشركة!AV23)</f>
        <v>0</v>
      </c>
      <c r="AV23" s="3">
        <f>SUM('احمد شوقي'!AW23+'محمد ابراهيم'!AW23+'مصطفي عبدالفتاح'!AW23+'رامي حواس'!AW23+'محمد نبيه'!AW23+'تامر غالي'!AW23+اسلام!AW23+زهران!AW23+'مندوب 2'!AW23+'محمد التيه'!AW23+الشركة!AW23)</f>
        <v>0</v>
      </c>
      <c r="AW23" s="3">
        <f>SUM('احمد شوقي'!AX23+'محمد ابراهيم'!AX23+'مصطفي عبدالفتاح'!AX23+'رامي حواس'!AX23+'محمد نبيه'!AX23+'تامر غالي'!AX23+اسلام!AX23+زهران!AX23+'مندوب 2'!AX23+'محمد التيه'!AX23+الشركة!AX23)</f>
        <v>0</v>
      </c>
      <c r="AX23" s="3">
        <f>SUM('احمد شوقي'!AY23+'محمد ابراهيم'!AY23+'مصطفي عبدالفتاح'!AY23+'رامي حواس'!AY23+'محمد نبيه'!AY23+'تامر غالي'!AY23+اسلام!AY23+زهران!AY23+'مندوب 2'!AY23+'محمد التيه'!AY23+الشركة!AY23)</f>
        <v>0</v>
      </c>
      <c r="AY23" s="3">
        <f>SUM('احمد شوقي'!AZ23+'محمد ابراهيم'!AZ23+'مصطفي عبدالفتاح'!AZ23+'رامي حواس'!AZ23+'محمد نبيه'!AZ23+'تامر غالي'!AZ23+اسلام!AZ23+زهران!AZ23+'مندوب 2'!AZ23+'محمد التيه'!AZ23+الشركة!AZ23)</f>
        <v>0</v>
      </c>
      <c r="AZ23" s="3">
        <f>SUM('احمد شوقي'!BA23+'محمد ابراهيم'!BA23+'مصطفي عبدالفتاح'!BA23+'رامي حواس'!BA23+'محمد نبيه'!BA23+'تامر غالي'!BA23+اسلام!BA23+زهران!BA23+'مندوب 2'!BA23+'محمد التيه'!BA23+الشركة!BA23)</f>
        <v>0</v>
      </c>
      <c r="BA23" s="3">
        <f>SUM('احمد شوقي'!BB23+'محمد ابراهيم'!BB23+'مصطفي عبدالفتاح'!BB23+'رامي حواس'!BB23+'محمد نبيه'!BB23+'تامر غالي'!BB23+اسلام!BB23+زهران!BB23+'مندوب 2'!BB23+'محمد التيه'!BB23+الشركة!BB23)</f>
        <v>0</v>
      </c>
      <c r="BB23" s="3">
        <f>SUM('احمد شوقي'!BC23+'محمد ابراهيم'!BC23+'مصطفي عبدالفتاح'!BC23+'رامي حواس'!BC23+'محمد نبيه'!BC23+'تامر غالي'!BC23+اسلام!BC23+زهران!BC23+'مندوب 2'!BC23+'محمد التيه'!BC23+الشركة!BC23)</f>
        <v>0</v>
      </c>
      <c r="BC23" s="3">
        <f>SUM('احمد شوقي'!BD23+'محمد ابراهيم'!BD23+'مصطفي عبدالفتاح'!BD23+'رامي حواس'!BD23+'محمد نبيه'!BD23+'تامر غالي'!BD23+اسلام!BD23+زهران!BD23+'مندوب 2'!BD23+'محمد التيه'!BD23+الشركة!BD23)</f>
        <v>0</v>
      </c>
      <c r="BD23" s="3">
        <f>SUM('احمد شوقي'!BE23+'محمد ابراهيم'!BE23+'مصطفي عبدالفتاح'!BE23+'رامي حواس'!BE23+'محمد نبيه'!BE23+'تامر غالي'!BE23+اسلام!BE23+زهران!BE23+'مندوب 2'!BE23+'محمد التيه'!BE23+الشركة!BE23)</f>
        <v>0</v>
      </c>
      <c r="BE23" s="3">
        <f>SUM('احمد شوقي'!BF23+'محمد ابراهيم'!BF23+'مصطفي عبدالفتاح'!BF23+'رامي حواس'!BF23+'محمد نبيه'!BF23+'تامر غالي'!BF23+اسلام!BF23+زهران!BF23+'مندوب 2'!BF23+'محمد التيه'!BF23+الشركة!BF23)</f>
        <v>0</v>
      </c>
      <c r="BF23" s="3">
        <f>SUM('احمد شوقي'!BG23+'محمد ابراهيم'!BG23+'مصطفي عبدالفتاح'!BG23+'رامي حواس'!BG23+'محمد نبيه'!BG23+'تامر غالي'!BG23+اسلام!BG23+زهران!BG23+'مندوب 2'!BG23+'محمد التيه'!BG23+الشركة!BG23)</f>
        <v>0</v>
      </c>
      <c r="BG23" s="3">
        <f>SUM('احمد شوقي'!BH23+'محمد ابراهيم'!BH23+'مصطفي عبدالفتاح'!BH23+'رامي حواس'!BH23+'محمد نبيه'!BH23+'تامر غالي'!BH23+اسلام!BH23+زهران!BH23+'مندوب 2'!BH23+'محمد التيه'!BH23+الشركة!BH23)</f>
        <v>0</v>
      </c>
      <c r="BH23" s="3">
        <f>SUM('احمد شوقي'!BI23+'محمد ابراهيم'!BI23+'مصطفي عبدالفتاح'!BI23+'رامي حواس'!BI23+'محمد نبيه'!BI23+'تامر غالي'!BI23+اسلام!BI23+زهران!BI23+'مندوب 2'!BI23+'محمد التيه'!BI23+الشركة!BI23)</f>
        <v>0</v>
      </c>
      <c r="BI23" s="3">
        <f>SUM('احمد شوقي'!BJ23+'محمد ابراهيم'!BJ23+'مصطفي عبدالفتاح'!BJ23+'رامي حواس'!BJ23+'محمد نبيه'!BJ23+'تامر غالي'!BJ23+اسلام!BJ23+زهران!BJ23+'مندوب 2'!BJ23+'محمد التيه'!BJ23+الشركة!BJ23)</f>
        <v>0</v>
      </c>
      <c r="BJ23" s="3">
        <f>SUM('احمد شوقي'!BK23+'محمد ابراهيم'!BK23+'مصطفي عبدالفتاح'!BK23+'رامي حواس'!BK23+'محمد نبيه'!BK23+'تامر غالي'!BK23+اسلام!BK23+زهران!BK23+'مندوب 2'!BK23+'محمد التيه'!BK23+الشركة!BK23)</f>
        <v>0</v>
      </c>
      <c r="BK23" s="3">
        <f>SUM('احمد شوقي'!BL23+'محمد ابراهيم'!BL23+'مصطفي عبدالفتاح'!BL23+'رامي حواس'!BL23+'محمد نبيه'!BL23+'تامر غالي'!BL23+اسلام!BL23+زهران!BL23+'مندوب 2'!BL23+'محمد التيه'!BL23+الشركة!BL23)</f>
        <v>0</v>
      </c>
      <c r="BL23" s="3">
        <f>SUM('احمد شوقي'!BM23+'محمد ابراهيم'!BM23+'مصطفي عبدالفتاح'!BM23+'رامي حواس'!BM23+'محمد نبيه'!BM23+'تامر غالي'!BM23+اسلام!BM23+زهران!BM23+'مندوب 2'!BM23+'محمد التيه'!BM23+الشركة!BM23)</f>
        <v>0</v>
      </c>
      <c r="BM23" s="3">
        <f>SUM('احمد شوقي'!BN23+'محمد ابراهيم'!BN23+'مصطفي عبدالفتاح'!BN23+'رامي حواس'!BN23+'محمد نبيه'!BN23+'تامر غالي'!BN23+اسلام!BN23+زهران!BN23+'مندوب 2'!BN23+'محمد التيه'!BN23+الشركة!BN23)</f>
        <v>0</v>
      </c>
      <c r="BN23" s="3">
        <f>SUM('احمد شوقي'!BO23+'محمد ابراهيم'!BO23+'مصطفي عبدالفتاح'!BO23+'رامي حواس'!BO23+'محمد نبيه'!BO23+'تامر غالي'!BO23+اسلام!BO23+زهران!BO23+'مندوب 2'!BO23+'محمد التيه'!BO23+الشركة!BO23)</f>
        <v>0</v>
      </c>
      <c r="BO23" s="3"/>
      <c r="BP23" s="3"/>
      <c r="BQ23" s="8"/>
    </row>
    <row r="24" spans="1:69" ht="15.75" thickBot="1" x14ac:dyDescent="0.3">
      <c r="A24" s="1">
        <v>43363</v>
      </c>
      <c r="B24" s="3">
        <f>SUM('احمد شوقي'!C24+'محمد ابراهيم'!C24+'مصطفي عبدالفتاح'!C24+'رامي حواس'!C24+'محمد نبيه'!C24+'تامر غالي'!C24+اسلام!C24+زهران!C24+'مندوب 2'!C24+'محمد التيه'!C24+الشركة!C24)</f>
        <v>0</v>
      </c>
      <c r="C24" s="3">
        <f>SUM('احمد شوقي'!D24+'محمد ابراهيم'!D24+'مصطفي عبدالفتاح'!D24+'رامي حواس'!D24+'محمد نبيه'!D24+'تامر غالي'!D24+اسلام!D24+زهران!D24+'مندوب 2'!D24+'محمد التيه'!D24+الشركة!D24)</f>
        <v>0</v>
      </c>
      <c r="D24" s="3">
        <f>SUM('احمد شوقي'!E24+'محمد ابراهيم'!E24+'مصطفي عبدالفتاح'!E24+'رامي حواس'!E24+'محمد نبيه'!E24+'تامر غالي'!E24+اسلام!E24+زهران!E24+'مندوب 2'!E24+'محمد التيه'!E24+الشركة!E24)</f>
        <v>0</v>
      </c>
      <c r="E24" s="3">
        <f>SUM('احمد شوقي'!F24+'محمد ابراهيم'!F24+'مصطفي عبدالفتاح'!F24+'رامي حواس'!F24+'محمد نبيه'!F24+'تامر غالي'!F24+اسلام!F24+زهران!F24+'مندوب 2'!F24+'محمد التيه'!F24+الشركة!F24)</f>
        <v>0</v>
      </c>
      <c r="F24" s="3">
        <f>SUM('احمد شوقي'!G24+'محمد ابراهيم'!G24+'مصطفي عبدالفتاح'!G24+'رامي حواس'!G24+'محمد نبيه'!G24+'تامر غالي'!G24+اسلام!G24+زهران!G24+'مندوب 2'!G24+'محمد التيه'!G24+الشركة!G24)</f>
        <v>0</v>
      </c>
      <c r="G24" s="3">
        <f>SUM('احمد شوقي'!H24+'محمد ابراهيم'!H24+'مصطفي عبدالفتاح'!H24+'رامي حواس'!H24+'محمد نبيه'!H24+'تامر غالي'!H24+اسلام!H24+زهران!H24+'مندوب 2'!H24+'محمد التيه'!H24+الشركة!H24)</f>
        <v>0</v>
      </c>
      <c r="H24" s="3">
        <f>SUM('احمد شوقي'!I24+'محمد ابراهيم'!I24+'مصطفي عبدالفتاح'!I24+'رامي حواس'!I24+'محمد نبيه'!I24+'تامر غالي'!I24+اسلام!I24+زهران!I24+'مندوب 2'!I24+'محمد التيه'!I24+الشركة!I24)</f>
        <v>0</v>
      </c>
      <c r="I24" s="3">
        <f>SUM('احمد شوقي'!J24+'محمد ابراهيم'!J24+'مصطفي عبدالفتاح'!J24+'رامي حواس'!J24+'محمد نبيه'!J24+'تامر غالي'!J24+اسلام!J24+زهران!J24+'مندوب 2'!J24+'محمد التيه'!J24+الشركة!J24)</f>
        <v>0</v>
      </c>
      <c r="J24" s="3">
        <f>SUM('احمد شوقي'!K24+'محمد ابراهيم'!K24+'مصطفي عبدالفتاح'!K24+'رامي حواس'!K24+'محمد نبيه'!K24+'تامر غالي'!K24+اسلام!K24+زهران!K24+'مندوب 2'!K24+'محمد التيه'!K24+الشركة!K24)</f>
        <v>0</v>
      </c>
      <c r="K24" s="3">
        <f>SUM('احمد شوقي'!L24+'محمد ابراهيم'!L24+'مصطفي عبدالفتاح'!L24+'رامي حواس'!L24+'محمد نبيه'!L24+'تامر غالي'!L24+اسلام!L24+زهران!L24+'مندوب 2'!L24+'محمد التيه'!L24+الشركة!L24)</f>
        <v>0</v>
      </c>
      <c r="L24" s="3">
        <f>SUM('احمد شوقي'!M24+'محمد ابراهيم'!M24+'مصطفي عبدالفتاح'!M24+'رامي حواس'!M24+'محمد نبيه'!M24+'تامر غالي'!M24+اسلام!M24+زهران!M24+'مندوب 2'!M24+'محمد التيه'!M24+الشركة!M24)</f>
        <v>0</v>
      </c>
      <c r="M24" s="3">
        <f>SUM('احمد شوقي'!N24+'محمد ابراهيم'!N24+'مصطفي عبدالفتاح'!N24+'رامي حواس'!N24+'محمد نبيه'!N24+'تامر غالي'!N24+اسلام!N24+زهران!N24+'مندوب 2'!N24+'محمد التيه'!N24+الشركة!N24)</f>
        <v>0</v>
      </c>
      <c r="N24" s="3">
        <f>SUM('احمد شوقي'!O24+'محمد ابراهيم'!O24+'مصطفي عبدالفتاح'!O24+'رامي حواس'!O24+'محمد نبيه'!O24+'تامر غالي'!O24+اسلام!O24+زهران!O24+'مندوب 2'!O24+'محمد التيه'!O24+الشركة!O24)</f>
        <v>0</v>
      </c>
      <c r="O24" s="3">
        <f>SUM('احمد شوقي'!P24+'محمد ابراهيم'!P24+'مصطفي عبدالفتاح'!P24+'رامي حواس'!P24+'محمد نبيه'!P24+'تامر غالي'!P24+اسلام!P24+زهران!P24+'مندوب 2'!P24+'محمد التيه'!P24+الشركة!P24)</f>
        <v>0</v>
      </c>
      <c r="P24" s="3">
        <f>SUM('احمد شوقي'!Q24+'محمد ابراهيم'!Q24+'مصطفي عبدالفتاح'!Q24+'رامي حواس'!Q24+'محمد نبيه'!Q24+'تامر غالي'!Q24+اسلام!Q24+زهران!Q24+'مندوب 2'!Q24+'محمد التيه'!Q24+الشركة!Q24)</f>
        <v>0</v>
      </c>
      <c r="Q24" s="3">
        <f>SUM('احمد شوقي'!R24+'محمد ابراهيم'!R24+'مصطفي عبدالفتاح'!R24+'رامي حواس'!R24+'محمد نبيه'!R24+'تامر غالي'!R24+اسلام!R24+زهران!R24+'مندوب 2'!R24+'محمد التيه'!R24+الشركة!R24)</f>
        <v>0</v>
      </c>
      <c r="R24" s="3">
        <f>SUM('احمد شوقي'!S24+'محمد ابراهيم'!S24+'مصطفي عبدالفتاح'!S24+'رامي حواس'!S24+'محمد نبيه'!S24+'تامر غالي'!S24+اسلام!S24+زهران!S24+'مندوب 2'!S24+'محمد التيه'!S24+الشركة!S24)</f>
        <v>0</v>
      </c>
      <c r="S24" s="3">
        <f>SUM('احمد شوقي'!T24+'محمد ابراهيم'!T24+'مصطفي عبدالفتاح'!T24+'رامي حواس'!T24+'محمد نبيه'!T24+'تامر غالي'!T24+اسلام!T24+زهران!T24+'مندوب 2'!T24+'محمد التيه'!T24+الشركة!T24)</f>
        <v>0</v>
      </c>
      <c r="T24" s="3">
        <f>SUM('احمد شوقي'!U24+'محمد ابراهيم'!U24+'مصطفي عبدالفتاح'!U24+'رامي حواس'!U24+'محمد نبيه'!U24+'تامر غالي'!U24+اسلام!U24+زهران!U24+'مندوب 2'!U24+'محمد التيه'!U24+الشركة!U24)</f>
        <v>0</v>
      </c>
      <c r="U24" s="3">
        <f>SUM('احمد شوقي'!V24+'محمد ابراهيم'!V24+'مصطفي عبدالفتاح'!V24+'رامي حواس'!V24+'محمد نبيه'!V24+'تامر غالي'!V24+اسلام!V24+زهران!V24+'مندوب 2'!V24+'محمد التيه'!V24+الشركة!V24)</f>
        <v>0</v>
      </c>
      <c r="V24" s="3">
        <f>SUM('احمد شوقي'!W24+'محمد ابراهيم'!W24+'مصطفي عبدالفتاح'!W24+'رامي حواس'!W24+'محمد نبيه'!W24+'تامر غالي'!W24+اسلام!W24+زهران!W24+'مندوب 2'!W24+'محمد التيه'!W24+الشركة!W24)</f>
        <v>0</v>
      </c>
      <c r="W24" s="3">
        <f>SUM('احمد شوقي'!X24+'محمد ابراهيم'!X24+'مصطفي عبدالفتاح'!X24+'رامي حواس'!X24+'محمد نبيه'!X24+'تامر غالي'!X24+اسلام!X24+زهران!X24+'مندوب 2'!X24+'محمد التيه'!X24+الشركة!X24)</f>
        <v>0</v>
      </c>
      <c r="X24" s="3">
        <f>SUM('احمد شوقي'!Y24+'محمد ابراهيم'!Y24+'مصطفي عبدالفتاح'!Y24+'رامي حواس'!Y24+'محمد نبيه'!Y24+'تامر غالي'!Y24+اسلام!Y24+زهران!Y24+'مندوب 2'!Y24+'محمد التيه'!Y24+الشركة!Y24)</f>
        <v>0</v>
      </c>
      <c r="Y24" s="3">
        <f>SUM('احمد شوقي'!Z24+'محمد ابراهيم'!Z24+'مصطفي عبدالفتاح'!Z24+'رامي حواس'!Z24+'محمد نبيه'!Z24+'تامر غالي'!Z24+اسلام!Z24+زهران!Z24+'مندوب 2'!Z24+'محمد التيه'!Z24+الشركة!Z24)</f>
        <v>0</v>
      </c>
      <c r="Z24" s="3">
        <f>SUM('احمد شوقي'!AA24+'محمد ابراهيم'!AA24+'مصطفي عبدالفتاح'!AA24+'رامي حواس'!AA24+'محمد نبيه'!AA24+'تامر غالي'!AA24+اسلام!AA24+زهران!AA24+'مندوب 2'!AA24+'محمد التيه'!AA24+الشركة!AA24)</f>
        <v>0</v>
      </c>
      <c r="AA24" s="3">
        <f>SUM('احمد شوقي'!AB24+'محمد ابراهيم'!AB24+'مصطفي عبدالفتاح'!AB24+'رامي حواس'!AB24+'محمد نبيه'!AB24+'تامر غالي'!AB24+اسلام!AB24+زهران!AB24+'مندوب 2'!AB24+'محمد التيه'!AB24+الشركة!AB24)</f>
        <v>0</v>
      </c>
      <c r="AB24" s="3">
        <f>SUM('احمد شوقي'!AC24+'محمد ابراهيم'!AC24+'مصطفي عبدالفتاح'!AC24+'رامي حواس'!AC24+'محمد نبيه'!AC24+'تامر غالي'!AC24+اسلام!AC24+زهران!AC24+'مندوب 2'!AC24+'محمد التيه'!AC24+الشركة!AC24)</f>
        <v>0</v>
      </c>
      <c r="AC24" s="3">
        <f>SUM('احمد شوقي'!AD24+'محمد ابراهيم'!AD24+'مصطفي عبدالفتاح'!AD24+'رامي حواس'!AD24+'محمد نبيه'!AD24+'تامر غالي'!AD24+اسلام!AD24+زهران!AD24+'مندوب 2'!AD24+'محمد التيه'!AD24+الشركة!AD24)</f>
        <v>0</v>
      </c>
      <c r="AD24" s="3">
        <f>SUM('احمد شوقي'!AE24+'محمد ابراهيم'!AE24+'مصطفي عبدالفتاح'!AE24+'رامي حواس'!AE24+'محمد نبيه'!AE24+'تامر غالي'!AE24+اسلام!AE24+زهران!AE24+'مندوب 2'!AE24+'محمد التيه'!AE24+الشركة!AE24)</f>
        <v>0</v>
      </c>
      <c r="AE24" s="3">
        <f>SUM('احمد شوقي'!AF24+'محمد ابراهيم'!AF24+'مصطفي عبدالفتاح'!AF24+'رامي حواس'!AF24+'محمد نبيه'!AF24+'تامر غالي'!AF24+اسلام!AF24+زهران!AF24+'مندوب 2'!AF24+'محمد التيه'!AF24+الشركة!AF24)</f>
        <v>0</v>
      </c>
      <c r="AF24" s="3">
        <f>SUM('احمد شوقي'!AG24+'محمد ابراهيم'!AG24+'مصطفي عبدالفتاح'!AG24+'رامي حواس'!AG24+'محمد نبيه'!AG24+'تامر غالي'!AG24+اسلام!AG24+زهران!AG24+'مندوب 2'!AG24+'محمد التيه'!AG24+الشركة!AG24)</f>
        <v>0</v>
      </c>
      <c r="AG24" s="3">
        <f>SUM('احمد شوقي'!AH24+'محمد ابراهيم'!AH24+'مصطفي عبدالفتاح'!AH24+'رامي حواس'!AH24+'محمد نبيه'!AH24+'تامر غالي'!AH24+اسلام!AH24+زهران!AH24+'مندوب 2'!AH24+'محمد التيه'!AH24+الشركة!AH24)</f>
        <v>0</v>
      </c>
      <c r="AH24" s="3">
        <f>SUM('احمد شوقي'!AI24+'محمد ابراهيم'!AI24+'مصطفي عبدالفتاح'!AI24+'رامي حواس'!AI24+'محمد نبيه'!AI24+'تامر غالي'!AI24+اسلام!AI24+زهران!AI24+'مندوب 2'!AI24+'محمد التيه'!AI24+الشركة!AI24)</f>
        <v>0</v>
      </c>
      <c r="AI24" s="3">
        <f>SUM('احمد شوقي'!AJ24+'محمد ابراهيم'!AJ24+'مصطفي عبدالفتاح'!AJ24+'رامي حواس'!AJ24+'محمد نبيه'!AJ24+'تامر غالي'!AJ24+اسلام!AJ24+زهران!AJ24+'مندوب 2'!AJ24+'محمد التيه'!AJ24+الشركة!AJ24)</f>
        <v>0</v>
      </c>
      <c r="AJ24" s="3">
        <f>SUM('احمد شوقي'!AK24+'محمد ابراهيم'!AK24+'مصطفي عبدالفتاح'!AK24+'رامي حواس'!AK24+'محمد نبيه'!AK24+'تامر غالي'!AK24+اسلام!AK24+زهران!AK24+'مندوب 2'!AK24+'محمد التيه'!AK24+الشركة!AK24)</f>
        <v>0</v>
      </c>
      <c r="AK24" s="3">
        <f>SUM('احمد شوقي'!AL24+'محمد ابراهيم'!AL24+'مصطفي عبدالفتاح'!AL24+'رامي حواس'!AL24+'محمد نبيه'!AL24+'تامر غالي'!AL24+اسلام!AL24+زهران!AL24+'مندوب 2'!AL24+'محمد التيه'!AL24+الشركة!AL24)</f>
        <v>0</v>
      </c>
      <c r="AL24" s="3">
        <f>SUM('احمد شوقي'!AM24+'محمد ابراهيم'!AM24+'مصطفي عبدالفتاح'!AM24+'رامي حواس'!AM24+'محمد نبيه'!AM24+'تامر غالي'!AM24+اسلام!AM24+زهران!AM24+'مندوب 2'!AM24+'محمد التيه'!AM24+الشركة!AM24)</f>
        <v>0</v>
      </c>
      <c r="AM24" s="3">
        <f>SUM('احمد شوقي'!AN24+'محمد ابراهيم'!AN24+'مصطفي عبدالفتاح'!AN24+'رامي حواس'!AN24+'محمد نبيه'!AN24+'تامر غالي'!AN24+اسلام!AN24+زهران!AN24+'مندوب 2'!AN24+'محمد التيه'!AN24+الشركة!AN24)</f>
        <v>0</v>
      </c>
      <c r="AN24" s="3">
        <f>SUM('احمد شوقي'!AO24+'محمد ابراهيم'!AO24+'مصطفي عبدالفتاح'!AO24+'رامي حواس'!AO24+'محمد نبيه'!AO24+'تامر غالي'!AO24+اسلام!AO24+زهران!AO24+'مندوب 2'!AO24+'محمد التيه'!AO24+الشركة!AO24)</f>
        <v>0</v>
      </c>
      <c r="AO24" s="3">
        <f>SUM('احمد شوقي'!AP24+'محمد ابراهيم'!AP24+'مصطفي عبدالفتاح'!AP24+'رامي حواس'!AP24+'محمد نبيه'!AP24+'تامر غالي'!AP24+اسلام!AP24+زهران!AP24+'مندوب 2'!AP24+'محمد التيه'!AP24+الشركة!AP24)</f>
        <v>0</v>
      </c>
      <c r="AP24" s="3">
        <f>SUM('احمد شوقي'!AQ24+'محمد ابراهيم'!AQ24+'مصطفي عبدالفتاح'!AQ24+'رامي حواس'!AQ24+'محمد نبيه'!AQ24+'تامر غالي'!AQ24+اسلام!AQ24+زهران!AQ24+'مندوب 2'!AQ24+'محمد التيه'!AQ24+الشركة!AQ24)</f>
        <v>0</v>
      </c>
      <c r="AQ24" s="3">
        <f>SUM('احمد شوقي'!AR24+'محمد ابراهيم'!AR24+'مصطفي عبدالفتاح'!AR24+'رامي حواس'!AR24+'محمد نبيه'!AR24+'تامر غالي'!AR24+اسلام!AR24+زهران!AR24+'مندوب 2'!AR24+'محمد التيه'!AR24+الشركة!AR24)</f>
        <v>0</v>
      </c>
      <c r="AR24" s="3">
        <f>SUM('احمد شوقي'!AS24+'محمد ابراهيم'!AS24+'مصطفي عبدالفتاح'!AS24+'رامي حواس'!AS24+'محمد نبيه'!AS24+'تامر غالي'!AS24+اسلام!AS24+زهران!AS24+'مندوب 2'!AS24+'محمد التيه'!AS24+الشركة!AS24)</f>
        <v>0</v>
      </c>
      <c r="AS24" s="3">
        <f>SUM('احمد شوقي'!AT24+'محمد ابراهيم'!AT24+'مصطفي عبدالفتاح'!AT24+'رامي حواس'!AT24+'محمد نبيه'!AT24+'تامر غالي'!AT24+اسلام!AT24+زهران!AT24+'مندوب 2'!AT24+'محمد التيه'!AT24+الشركة!AT24)</f>
        <v>0</v>
      </c>
      <c r="AT24" s="3">
        <f>SUM('احمد شوقي'!AU24+'محمد ابراهيم'!AU24+'مصطفي عبدالفتاح'!AU24+'رامي حواس'!AU24+'محمد نبيه'!AU24+'تامر غالي'!AU24+اسلام!AU24+زهران!AU24+'مندوب 2'!AU24+'محمد التيه'!AU24+الشركة!AU24)</f>
        <v>0</v>
      </c>
      <c r="AU24" s="3">
        <f>SUM('احمد شوقي'!AV24+'محمد ابراهيم'!AV24+'مصطفي عبدالفتاح'!AV24+'رامي حواس'!AV24+'محمد نبيه'!AV24+'تامر غالي'!AV24+اسلام!AV24+زهران!AV24+'مندوب 2'!AV24+'محمد التيه'!AV24+الشركة!AV24)</f>
        <v>0</v>
      </c>
      <c r="AV24" s="3">
        <f>SUM('احمد شوقي'!AW24+'محمد ابراهيم'!AW24+'مصطفي عبدالفتاح'!AW24+'رامي حواس'!AW24+'محمد نبيه'!AW24+'تامر غالي'!AW24+اسلام!AW24+زهران!AW24+'مندوب 2'!AW24+'محمد التيه'!AW24+الشركة!AW24)</f>
        <v>0</v>
      </c>
      <c r="AW24" s="3">
        <f>SUM('احمد شوقي'!AX24+'محمد ابراهيم'!AX24+'مصطفي عبدالفتاح'!AX24+'رامي حواس'!AX24+'محمد نبيه'!AX24+'تامر غالي'!AX24+اسلام!AX24+زهران!AX24+'مندوب 2'!AX24+'محمد التيه'!AX24+الشركة!AX24)</f>
        <v>0</v>
      </c>
      <c r="AX24" s="3">
        <f>SUM('احمد شوقي'!AY24+'محمد ابراهيم'!AY24+'مصطفي عبدالفتاح'!AY24+'رامي حواس'!AY24+'محمد نبيه'!AY24+'تامر غالي'!AY24+اسلام!AY24+زهران!AY24+'مندوب 2'!AY24+'محمد التيه'!AY24+الشركة!AY24)</f>
        <v>0</v>
      </c>
      <c r="AY24" s="3">
        <f>SUM('احمد شوقي'!AZ24+'محمد ابراهيم'!AZ24+'مصطفي عبدالفتاح'!AZ24+'رامي حواس'!AZ24+'محمد نبيه'!AZ24+'تامر غالي'!AZ24+اسلام!AZ24+زهران!AZ24+'مندوب 2'!AZ24+'محمد التيه'!AZ24+الشركة!AZ24)</f>
        <v>0</v>
      </c>
      <c r="AZ24" s="3">
        <f>SUM('احمد شوقي'!BA24+'محمد ابراهيم'!BA24+'مصطفي عبدالفتاح'!BA24+'رامي حواس'!BA24+'محمد نبيه'!BA24+'تامر غالي'!BA24+اسلام!BA24+زهران!BA24+'مندوب 2'!BA24+'محمد التيه'!BA24+الشركة!BA24)</f>
        <v>0</v>
      </c>
      <c r="BA24" s="3">
        <f>SUM('احمد شوقي'!BB24+'محمد ابراهيم'!BB24+'مصطفي عبدالفتاح'!BB24+'رامي حواس'!BB24+'محمد نبيه'!BB24+'تامر غالي'!BB24+اسلام!BB24+زهران!BB24+'مندوب 2'!BB24+'محمد التيه'!BB24+الشركة!BB24)</f>
        <v>0</v>
      </c>
      <c r="BB24" s="3">
        <f>SUM('احمد شوقي'!BC24+'محمد ابراهيم'!BC24+'مصطفي عبدالفتاح'!BC24+'رامي حواس'!BC24+'محمد نبيه'!BC24+'تامر غالي'!BC24+اسلام!BC24+زهران!BC24+'مندوب 2'!BC24+'محمد التيه'!BC24+الشركة!BC24)</f>
        <v>0</v>
      </c>
      <c r="BC24" s="3">
        <f>SUM('احمد شوقي'!BD24+'محمد ابراهيم'!BD24+'مصطفي عبدالفتاح'!BD24+'رامي حواس'!BD24+'محمد نبيه'!BD24+'تامر غالي'!BD24+اسلام!BD24+زهران!BD24+'مندوب 2'!BD24+'محمد التيه'!BD24+الشركة!BD24)</f>
        <v>0</v>
      </c>
      <c r="BD24" s="3">
        <f>SUM('احمد شوقي'!BE24+'محمد ابراهيم'!BE24+'مصطفي عبدالفتاح'!BE24+'رامي حواس'!BE24+'محمد نبيه'!BE24+'تامر غالي'!BE24+اسلام!BE24+زهران!BE24+'مندوب 2'!BE24+'محمد التيه'!BE24+الشركة!BE24)</f>
        <v>0</v>
      </c>
      <c r="BE24" s="3">
        <f>SUM('احمد شوقي'!BF24+'محمد ابراهيم'!BF24+'مصطفي عبدالفتاح'!BF24+'رامي حواس'!BF24+'محمد نبيه'!BF24+'تامر غالي'!BF24+اسلام!BF24+زهران!BF24+'مندوب 2'!BF24+'محمد التيه'!BF24+الشركة!BF24)</f>
        <v>0</v>
      </c>
      <c r="BF24" s="3">
        <f>SUM('احمد شوقي'!BG24+'محمد ابراهيم'!BG24+'مصطفي عبدالفتاح'!BG24+'رامي حواس'!BG24+'محمد نبيه'!BG24+'تامر غالي'!BG24+اسلام!BG24+زهران!BG24+'مندوب 2'!BG24+'محمد التيه'!BG24+الشركة!BG24)</f>
        <v>0</v>
      </c>
      <c r="BG24" s="3">
        <f>SUM('احمد شوقي'!BH24+'محمد ابراهيم'!BH24+'مصطفي عبدالفتاح'!BH24+'رامي حواس'!BH24+'محمد نبيه'!BH24+'تامر غالي'!BH24+اسلام!BH24+زهران!BH24+'مندوب 2'!BH24+'محمد التيه'!BH24+الشركة!BH24)</f>
        <v>0</v>
      </c>
      <c r="BH24" s="3">
        <f>SUM('احمد شوقي'!BI24+'محمد ابراهيم'!BI24+'مصطفي عبدالفتاح'!BI24+'رامي حواس'!BI24+'محمد نبيه'!BI24+'تامر غالي'!BI24+اسلام!BI24+زهران!BI24+'مندوب 2'!BI24+'محمد التيه'!BI24+الشركة!BI24)</f>
        <v>0</v>
      </c>
      <c r="BI24" s="3">
        <f>SUM('احمد شوقي'!BJ24+'محمد ابراهيم'!BJ24+'مصطفي عبدالفتاح'!BJ24+'رامي حواس'!BJ24+'محمد نبيه'!BJ24+'تامر غالي'!BJ24+اسلام!BJ24+زهران!BJ24+'مندوب 2'!BJ24+'محمد التيه'!BJ24+الشركة!BJ24)</f>
        <v>0</v>
      </c>
      <c r="BJ24" s="3">
        <f>SUM('احمد شوقي'!BK24+'محمد ابراهيم'!BK24+'مصطفي عبدالفتاح'!BK24+'رامي حواس'!BK24+'محمد نبيه'!BK24+'تامر غالي'!BK24+اسلام!BK24+زهران!BK24+'مندوب 2'!BK24+'محمد التيه'!BK24+الشركة!BK24)</f>
        <v>0</v>
      </c>
      <c r="BK24" s="3">
        <f>SUM('احمد شوقي'!BL24+'محمد ابراهيم'!BL24+'مصطفي عبدالفتاح'!BL24+'رامي حواس'!BL24+'محمد نبيه'!BL24+'تامر غالي'!BL24+اسلام!BL24+زهران!BL24+'مندوب 2'!BL24+'محمد التيه'!BL24+الشركة!BL24)</f>
        <v>0</v>
      </c>
      <c r="BL24" s="3">
        <f>SUM('احمد شوقي'!BM24+'محمد ابراهيم'!BM24+'مصطفي عبدالفتاح'!BM24+'رامي حواس'!BM24+'محمد نبيه'!BM24+'تامر غالي'!BM24+اسلام!BM24+زهران!BM24+'مندوب 2'!BM24+'محمد التيه'!BM24+الشركة!BM24)</f>
        <v>0</v>
      </c>
      <c r="BM24" s="3">
        <f>SUM('احمد شوقي'!BN24+'محمد ابراهيم'!BN24+'مصطفي عبدالفتاح'!BN24+'رامي حواس'!BN24+'محمد نبيه'!BN24+'تامر غالي'!BN24+اسلام!BN24+زهران!BN24+'مندوب 2'!BN24+'محمد التيه'!BN24+الشركة!BN24)</f>
        <v>0</v>
      </c>
      <c r="BN24" s="3">
        <f>SUM('احمد شوقي'!BO24+'محمد ابراهيم'!BO24+'مصطفي عبدالفتاح'!BO24+'رامي حواس'!BO24+'محمد نبيه'!BO24+'تامر غالي'!BO24+اسلام!BO24+زهران!BO24+'مندوب 2'!BO24+'محمد التيه'!BO24+الشركة!BO24)</f>
        <v>0</v>
      </c>
      <c r="BO24" s="3"/>
      <c r="BP24" s="3"/>
      <c r="BQ24" s="8"/>
    </row>
    <row r="25" spans="1:69" ht="15.75" thickBot="1" x14ac:dyDescent="0.3">
      <c r="A25" s="1">
        <v>43364</v>
      </c>
      <c r="B25" s="3">
        <f>SUM('احمد شوقي'!C25+'محمد ابراهيم'!C25+'مصطفي عبدالفتاح'!C25+'رامي حواس'!C25+'محمد نبيه'!C25+'تامر غالي'!C25+اسلام!C25+زهران!C25+'مندوب 2'!C25+'محمد التيه'!C25+الشركة!C25)</f>
        <v>0</v>
      </c>
      <c r="C25" s="3">
        <f>SUM('احمد شوقي'!D25+'محمد ابراهيم'!D25+'مصطفي عبدالفتاح'!D25+'رامي حواس'!D25+'محمد نبيه'!D25+'تامر غالي'!D25+اسلام!D25+زهران!D25+'مندوب 2'!D25+'محمد التيه'!D25+الشركة!D25)</f>
        <v>0</v>
      </c>
      <c r="D25" s="3">
        <f>SUM('احمد شوقي'!E25+'محمد ابراهيم'!E25+'مصطفي عبدالفتاح'!E25+'رامي حواس'!E25+'محمد نبيه'!E25+'تامر غالي'!E25+اسلام!E25+زهران!E25+'مندوب 2'!E25+'محمد التيه'!E25+الشركة!E25)</f>
        <v>0</v>
      </c>
      <c r="E25" s="3">
        <f>SUM('احمد شوقي'!F25+'محمد ابراهيم'!F25+'مصطفي عبدالفتاح'!F25+'رامي حواس'!F25+'محمد نبيه'!F25+'تامر غالي'!F25+اسلام!F25+زهران!F25+'مندوب 2'!F25+'محمد التيه'!F25+الشركة!F25)</f>
        <v>0</v>
      </c>
      <c r="F25" s="3">
        <f>SUM('احمد شوقي'!G25+'محمد ابراهيم'!G25+'مصطفي عبدالفتاح'!G25+'رامي حواس'!G25+'محمد نبيه'!G25+'تامر غالي'!G25+اسلام!G25+زهران!G25+'مندوب 2'!G25+'محمد التيه'!G25+الشركة!G25)</f>
        <v>0</v>
      </c>
      <c r="G25" s="3">
        <f>SUM('احمد شوقي'!H25+'محمد ابراهيم'!H25+'مصطفي عبدالفتاح'!H25+'رامي حواس'!H25+'محمد نبيه'!H25+'تامر غالي'!H25+اسلام!H25+زهران!H25+'مندوب 2'!H25+'محمد التيه'!H25+الشركة!H25)</f>
        <v>0</v>
      </c>
      <c r="H25" s="3">
        <f>SUM('احمد شوقي'!I25+'محمد ابراهيم'!I25+'مصطفي عبدالفتاح'!I25+'رامي حواس'!I25+'محمد نبيه'!I25+'تامر غالي'!I25+اسلام!I25+زهران!I25+'مندوب 2'!I25+'محمد التيه'!I25+الشركة!I25)</f>
        <v>0</v>
      </c>
      <c r="I25" s="3">
        <f>SUM('احمد شوقي'!J25+'محمد ابراهيم'!J25+'مصطفي عبدالفتاح'!J25+'رامي حواس'!J25+'محمد نبيه'!J25+'تامر غالي'!J25+اسلام!J25+زهران!J25+'مندوب 2'!J25+'محمد التيه'!J25+الشركة!J25)</f>
        <v>0</v>
      </c>
      <c r="J25" s="3">
        <f>SUM('احمد شوقي'!K25+'محمد ابراهيم'!K25+'مصطفي عبدالفتاح'!K25+'رامي حواس'!K25+'محمد نبيه'!K25+'تامر غالي'!K25+اسلام!K25+زهران!K25+'مندوب 2'!K25+'محمد التيه'!K25+الشركة!K25)</f>
        <v>0</v>
      </c>
      <c r="K25" s="3">
        <f>SUM('احمد شوقي'!L25+'محمد ابراهيم'!L25+'مصطفي عبدالفتاح'!L25+'رامي حواس'!L25+'محمد نبيه'!L25+'تامر غالي'!L25+اسلام!L25+زهران!L25+'مندوب 2'!L25+'محمد التيه'!L25+الشركة!L25)</f>
        <v>0</v>
      </c>
      <c r="L25" s="3">
        <f>SUM('احمد شوقي'!M25+'محمد ابراهيم'!M25+'مصطفي عبدالفتاح'!M25+'رامي حواس'!M25+'محمد نبيه'!M25+'تامر غالي'!M25+اسلام!M25+زهران!M25+'مندوب 2'!M25+'محمد التيه'!M25+الشركة!M25)</f>
        <v>0</v>
      </c>
      <c r="M25" s="3">
        <f>SUM('احمد شوقي'!N25+'محمد ابراهيم'!N25+'مصطفي عبدالفتاح'!N25+'رامي حواس'!N25+'محمد نبيه'!N25+'تامر غالي'!N25+اسلام!N25+زهران!N25+'مندوب 2'!N25+'محمد التيه'!N25+الشركة!N25)</f>
        <v>0</v>
      </c>
      <c r="N25" s="3">
        <f>SUM('احمد شوقي'!O25+'محمد ابراهيم'!O25+'مصطفي عبدالفتاح'!O25+'رامي حواس'!O25+'محمد نبيه'!O25+'تامر غالي'!O25+اسلام!O25+زهران!O25+'مندوب 2'!O25+'محمد التيه'!O25+الشركة!O25)</f>
        <v>0</v>
      </c>
      <c r="O25" s="3">
        <f>SUM('احمد شوقي'!P25+'محمد ابراهيم'!P25+'مصطفي عبدالفتاح'!P25+'رامي حواس'!P25+'محمد نبيه'!P25+'تامر غالي'!P25+اسلام!P25+زهران!P25+'مندوب 2'!P25+'محمد التيه'!P25+الشركة!P25)</f>
        <v>0</v>
      </c>
      <c r="P25" s="3">
        <f>SUM('احمد شوقي'!Q25+'محمد ابراهيم'!Q25+'مصطفي عبدالفتاح'!Q25+'رامي حواس'!Q25+'محمد نبيه'!Q25+'تامر غالي'!Q25+اسلام!Q25+زهران!Q25+'مندوب 2'!Q25+'محمد التيه'!Q25+الشركة!Q25)</f>
        <v>0</v>
      </c>
      <c r="Q25" s="3">
        <f>SUM('احمد شوقي'!R25+'محمد ابراهيم'!R25+'مصطفي عبدالفتاح'!R25+'رامي حواس'!R25+'محمد نبيه'!R25+'تامر غالي'!R25+اسلام!R25+زهران!R25+'مندوب 2'!R25+'محمد التيه'!R25+الشركة!R25)</f>
        <v>0</v>
      </c>
      <c r="R25" s="3">
        <f>SUM('احمد شوقي'!S25+'محمد ابراهيم'!S25+'مصطفي عبدالفتاح'!S25+'رامي حواس'!S25+'محمد نبيه'!S25+'تامر غالي'!S25+اسلام!S25+زهران!S25+'مندوب 2'!S25+'محمد التيه'!S25+الشركة!S25)</f>
        <v>0</v>
      </c>
      <c r="S25" s="3">
        <f>SUM('احمد شوقي'!T25+'محمد ابراهيم'!T25+'مصطفي عبدالفتاح'!T25+'رامي حواس'!T25+'محمد نبيه'!T25+'تامر غالي'!T25+اسلام!T25+زهران!T25+'مندوب 2'!T25+'محمد التيه'!T25+الشركة!T25)</f>
        <v>0</v>
      </c>
      <c r="T25" s="3">
        <f>SUM('احمد شوقي'!U25+'محمد ابراهيم'!U25+'مصطفي عبدالفتاح'!U25+'رامي حواس'!U25+'محمد نبيه'!U25+'تامر غالي'!U25+اسلام!U25+زهران!U25+'مندوب 2'!U25+'محمد التيه'!U25+الشركة!U25)</f>
        <v>0</v>
      </c>
      <c r="U25" s="3">
        <f>SUM('احمد شوقي'!V25+'محمد ابراهيم'!V25+'مصطفي عبدالفتاح'!V25+'رامي حواس'!V25+'محمد نبيه'!V25+'تامر غالي'!V25+اسلام!V25+زهران!V25+'مندوب 2'!V25+'محمد التيه'!V25+الشركة!V25)</f>
        <v>0</v>
      </c>
      <c r="V25" s="3">
        <f>SUM('احمد شوقي'!W25+'محمد ابراهيم'!W25+'مصطفي عبدالفتاح'!W25+'رامي حواس'!W25+'محمد نبيه'!W25+'تامر غالي'!W25+اسلام!W25+زهران!W25+'مندوب 2'!W25+'محمد التيه'!W25+الشركة!W25)</f>
        <v>0</v>
      </c>
      <c r="W25" s="3">
        <f>SUM('احمد شوقي'!X25+'محمد ابراهيم'!X25+'مصطفي عبدالفتاح'!X25+'رامي حواس'!X25+'محمد نبيه'!X25+'تامر غالي'!X25+اسلام!X25+زهران!X25+'مندوب 2'!X25+'محمد التيه'!X25+الشركة!X25)</f>
        <v>0</v>
      </c>
      <c r="X25" s="3">
        <f>SUM('احمد شوقي'!Y25+'محمد ابراهيم'!Y25+'مصطفي عبدالفتاح'!Y25+'رامي حواس'!Y25+'محمد نبيه'!Y25+'تامر غالي'!Y25+اسلام!Y25+زهران!Y25+'مندوب 2'!Y25+'محمد التيه'!Y25+الشركة!Y25)</f>
        <v>0</v>
      </c>
      <c r="Y25" s="3">
        <f>SUM('احمد شوقي'!Z25+'محمد ابراهيم'!Z25+'مصطفي عبدالفتاح'!Z25+'رامي حواس'!Z25+'محمد نبيه'!Z25+'تامر غالي'!Z25+اسلام!Z25+زهران!Z25+'مندوب 2'!Z25+'محمد التيه'!Z25+الشركة!Z25)</f>
        <v>0</v>
      </c>
      <c r="Z25" s="3">
        <f>SUM('احمد شوقي'!AA25+'محمد ابراهيم'!AA25+'مصطفي عبدالفتاح'!AA25+'رامي حواس'!AA25+'محمد نبيه'!AA25+'تامر غالي'!AA25+اسلام!AA25+زهران!AA25+'مندوب 2'!AA25+'محمد التيه'!AA25+الشركة!AA25)</f>
        <v>0</v>
      </c>
      <c r="AA25" s="3">
        <f>SUM('احمد شوقي'!AB25+'محمد ابراهيم'!AB25+'مصطفي عبدالفتاح'!AB25+'رامي حواس'!AB25+'محمد نبيه'!AB25+'تامر غالي'!AB25+اسلام!AB25+زهران!AB25+'مندوب 2'!AB25+'محمد التيه'!AB25+الشركة!AB25)</f>
        <v>0</v>
      </c>
      <c r="AB25" s="3">
        <f>SUM('احمد شوقي'!AC25+'محمد ابراهيم'!AC25+'مصطفي عبدالفتاح'!AC25+'رامي حواس'!AC25+'محمد نبيه'!AC25+'تامر غالي'!AC25+اسلام!AC25+زهران!AC25+'مندوب 2'!AC25+'محمد التيه'!AC25+الشركة!AC25)</f>
        <v>0</v>
      </c>
      <c r="AC25" s="3">
        <f>SUM('احمد شوقي'!AD25+'محمد ابراهيم'!AD25+'مصطفي عبدالفتاح'!AD25+'رامي حواس'!AD25+'محمد نبيه'!AD25+'تامر غالي'!AD25+اسلام!AD25+زهران!AD25+'مندوب 2'!AD25+'محمد التيه'!AD25+الشركة!AD25)</f>
        <v>0</v>
      </c>
      <c r="AD25" s="3">
        <f>SUM('احمد شوقي'!AE25+'محمد ابراهيم'!AE25+'مصطفي عبدالفتاح'!AE25+'رامي حواس'!AE25+'محمد نبيه'!AE25+'تامر غالي'!AE25+اسلام!AE25+زهران!AE25+'مندوب 2'!AE25+'محمد التيه'!AE25+الشركة!AE25)</f>
        <v>0</v>
      </c>
      <c r="AE25" s="3">
        <f>SUM('احمد شوقي'!AF25+'محمد ابراهيم'!AF25+'مصطفي عبدالفتاح'!AF25+'رامي حواس'!AF25+'محمد نبيه'!AF25+'تامر غالي'!AF25+اسلام!AF25+زهران!AF25+'مندوب 2'!AF25+'محمد التيه'!AF25+الشركة!AF25)</f>
        <v>0</v>
      </c>
      <c r="AF25" s="3">
        <f>SUM('احمد شوقي'!AG25+'محمد ابراهيم'!AG25+'مصطفي عبدالفتاح'!AG25+'رامي حواس'!AG25+'محمد نبيه'!AG25+'تامر غالي'!AG25+اسلام!AG25+زهران!AG25+'مندوب 2'!AG25+'محمد التيه'!AG25+الشركة!AG25)</f>
        <v>0</v>
      </c>
      <c r="AG25" s="3">
        <f>SUM('احمد شوقي'!AH25+'محمد ابراهيم'!AH25+'مصطفي عبدالفتاح'!AH25+'رامي حواس'!AH25+'محمد نبيه'!AH25+'تامر غالي'!AH25+اسلام!AH25+زهران!AH25+'مندوب 2'!AH25+'محمد التيه'!AH25+الشركة!AH25)</f>
        <v>0</v>
      </c>
      <c r="AH25" s="3">
        <f>SUM('احمد شوقي'!AI25+'محمد ابراهيم'!AI25+'مصطفي عبدالفتاح'!AI25+'رامي حواس'!AI25+'محمد نبيه'!AI25+'تامر غالي'!AI25+اسلام!AI25+زهران!AI25+'مندوب 2'!AI25+'محمد التيه'!AI25+الشركة!AI25)</f>
        <v>0</v>
      </c>
      <c r="AI25" s="3">
        <f>SUM('احمد شوقي'!AJ25+'محمد ابراهيم'!AJ25+'مصطفي عبدالفتاح'!AJ25+'رامي حواس'!AJ25+'محمد نبيه'!AJ25+'تامر غالي'!AJ25+اسلام!AJ25+زهران!AJ25+'مندوب 2'!AJ25+'محمد التيه'!AJ25+الشركة!AJ25)</f>
        <v>0</v>
      </c>
      <c r="AJ25" s="3">
        <f>SUM('احمد شوقي'!AK25+'محمد ابراهيم'!AK25+'مصطفي عبدالفتاح'!AK25+'رامي حواس'!AK25+'محمد نبيه'!AK25+'تامر غالي'!AK25+اسلام!AK25+زهران!AK25+'مندوب 2'!AK25+'محمد التيه'!AK25+الشركة!AK25)</f>
        <v>0</v>
      </c>
      <c r="AK25" s="3">
        <f>SUM('احمد شوقي'!AL25+'محمد ابراهيم'!AL25+'مصطفي عبدالفتاح'!AL25+'رامي حواس'!AL25+'محمد نبيه'!AL25+'تامر غالي'!AL25+اسلام!AL25+زهران!AL25+'مندوب 2'!AL25+'محمد التيه'!AL25+الشركة!AL25)</f>
        <v>0</v>
      </c>
      <c r="AL25" s="3">
        <f>SUM('احمد شوقي'!AM25+'محمد ابراهيم'!AM25+'مصطفي عبدالفتاح'!AM25+'رامي حواس'!AM25+'محمد نبيه'!AM25+'تامر غالي'!AM25+اسلام!AM25+زهران!AM25+'مندوب 2'!AM25+'محمد التيه'!AM25+الشركة!AM25)</f>
        <v>0</v>
      </c>
      <c r="AM25" s="3">
        <f>SUM('احمد شوقي'!AN25+'محمد ابراهيم'!AN25+'مصطفي عبدالفتاح'!AN25+'رامي حواس'!AN25+'محمد نبيه'!AN25+'تامر غالي'!AN25+اسلام!AN25+زهران!AN25+'مندوب 2'!AN25+'محمد التيه'!AN25+الشركة!AN25)</f>
        <v>0</v>
      </c>
      <c r="AN25" s="3">
        <f>SUM('احمد شوقي'!AO25+'محمد ابراهيم'!AO25+'مصطفي عبدالفتاح'!AO25+'رامي حواس'!AO25+'محمد نبيه'!AO25+'تامر غالي'!AO25+اسلام!AO25+زهران!AO25+'مندوب 2'!AO25+'محمد التيه'!AO25+الشركة!AO25)</f>
        <v>0</v>
      </c>
      <c r="AO25" s="3">
        <f>SUM('احمد شوقي'!AP25+'محمد ابراهيم'!AP25+'مصطفي عبدالفتاح'!AP25+'رامي حواس'!AP25+'محمد نبيه'!AP25+'تامر غالي'!AP25+اسلام!AP25+زهران!AP25+'مندوب 2'!AP25+'محمد التيه'!AP25+الشركة!AP25)</f>
        <v>0</v>
      </c>
      <c r="AP25" s="3">
        <f>SUM('احمد شوقي'!AQ25+'محمد ابراهيم'!AQ25+'مصطفي عبدالفتاح'!AQ25+'رامي حواس'!AQ25+'محمد نبيه'!AQ25+'تامر غالي'!AQ25+اسلام!AQ25+زهران!AQ25+'مندوب 2'!AQ25+'محمد التيه'!AQ25+الشركة!AQ25)</f>
        <v>0</v>
      </c>
      <c r="AQ25" s="3">
        <f>SUM('احمد شوقي'!AR25+'محمد ابراهيم'!AR25+'مصطفي عبدالفتاح'!AR25+'رامي حواس'!AR25+'محمد نبيه'!AR25+'تامر غالي'!AR25+اسلام!AR25+زهران!AR25+'مندوب 2'!AR25+'محمد التيه'!AR25+الشركة!AR25)</f>
        <v>0</v>
      </c>
      <c r="AR25" s="3">
        <f>SUM('احمد شوقي'!AS25+'محمد ابراهيم'!AS25+'مصطفي عبدالفتاح'!AS25+'رامي حواس'!AS25+'محمد نبيه'!AS25+'تامر غالي'!AS25+اسلام!AS25+زهران!AS25+'مندوب 2'!AS25+'محمد التيه'!AS25+الشركة!AS25)</f>
        <v>0</v>
      </c>
      <c r="AS25" s="3">
        <f>SUM('احمد شوقي'!AT25+'محمد ابراهيم'!AT25+'مصطفي عبدالفتاح'!AT25+'رامي حواس'!AT25+'محمد نبيه'!AT25+'تامر غالي'!AT25+اسلام!AT25+زهران!AT25+'مندوب 2'!AT25+'محمد التيه'!AT25+الشركة!AT25)</f>
        <v>0</v>
      </c>
      <c r="AT25" s="3">
        <f>SUM('احمد شوقي'!AU25+'محمد ابراهيم'!AU25+'مصطفي عبدالفتاح'!AU25+'رامي حواس'!AU25+'محمد نبيه'!AU25+'تامر غالي'!AU25+اسلام!AU25+زهران!AU25+'مندوب 2'!AU25+'محمد التيه'!AU25+الشركة!AU25)</f>
        <v>0</v>
      </c>
      <c r="AU25" s="3">
        <f>SUM('احمد شوقي'!AV25+'محمد ابراهيم'!AV25+'مصطفي عبدالفتاح'!AV25+'رامي حواس'!AV25+'محمد نبيه'!AV25+'تامر غالي'!AV25+اسلام!AV25+زهران!AV25+'مندوب 2'!AV25+'محمد التيه'!AV25+الشركة!AV25)</f>
        <v>0</v>
      </c>
      <c r="AV25" s="3">
        <f>SUM('احمد شوقي'!AW25+'محمد ابراهيم'!AW25+'مصطفي عبدالفتاح'!AW25+'رامي حواس'!AW25+'محمد نبيه'!AW25+'تامر غالي'!AW25+اسلام!AW25+زهران!AW25+'مندوب 2'!AW25+'محمد التيه'!AW25+الشركة!AW25)</f>
        <v>0</v>
      </c>
      <c r="AW25" s="3">
        <f>SUM('احمد شوقي'!AX25+'محمد ابراهيم'!AX25+'مصطفي عبدالفتاح'!AX25+'رامي حواس'!AX25+'محمد نبيه'!AX25+'تامر غالي'!AX25+اسلام!AX25+زهران!AX25+'مندوب 2'!AX25+'محمد التيه'!AX25+الشركة!AX25)</f>
        <v>0</v>
      </c>
      <c r="AX25" s="3">
        <f>SUM('احمد شوقي'!AY25+'محمد ابراهيم'!AY25+'مصطفي عبدالفتاح'!AY25+'رامي حواس'!AY25+'محمد نبيه'!AY25+'تامر غالي'!AY25+اسلام!AY25+زهران!AY25+'مندوب 2'!AY25+'محمد التيه'!AY25+الشركة!AY25)</f>
        <v>0</v>
      </c>
      <c r="AY25" s="3">
        <f>SUM('احمد شوقي'!AZ25+'محمد ابراهيم'!AZ25+'مصطفي عبدالفتاح'!AZ25+'رامي حواس'!AZ25+'محمد نبيه'!AZ25+'تامر غالي'!AZ25+اسلام!AZ25+زهران!AZ25+'مندوب 2'!AZ25+'محمد التيه'!AZ25+الشركة!AZ25)</f>
        <v>0</v>
      </c>
      <c r="AZ25" s="3">
        <f>SUM('احمد شوقي'!BA25+'محمد ابراهيم'!BA25+'مصطفي عبدالفتاح'!BA25+'رامي حواس'!BA25+'محمد نبيه'!BA25+'تامر غالي'!BA25+اسلام!BA25+زهران!BA25+'مندوب 2'!BA25+'محمد التيه'!BA25+الشركة!BA25)</f>
        <v>0</v>
      </c>
      <c r="BA25" s="3">
        <f>SUM('احمد شوقي'!BB25+'محمد ابراهيم'!BB25+'مصطفي عبدالفتاح'!BB25+'رامي حواس'!BB25+'محمد نبيه'!BB25+'تامر غالي'!BB25+اسلام!BB25+زهران!BB25+'مندوب 2'!BB25+'محمد التيه'!BB25+الشركة!BB25)</f>
        <v>0</v>
      </c>
      <c r="BB25" s="3">
        <f>SUM('احمد شوقي'!BC25+'محمد ابراهيم'!BC25+'مصطفي عبدالفتاح'!BC25+'رامي حواس'!BC25+'محمد نبيه'!BC25+'تامر غالي'!BC25+اسلام!BC25+زهران!BC25+'مندوب 2'!BC25+'محمد التيه'!BC25+الشركة!BC25)</f>
        <v>0</v>
      </c>
      <c r="BC25" s="3">
        <f>SUM('احمد شوقي'!BD25+'محمد ابراهيم'!BD25+'مصطفي عبدالفتاح'!BD25+'رامي حواس'!BD25+'محمد نبيه'!BD25+'تامر غالي'!BD25+اسلام!BD25+زهران!BD25+'مندوب 2'!BD25+'محمد التيه'!BD25+الشركة!BD25)</f>
        <v>0</v>
      </c>
      <c r="BD25" s="3">
        <f>SUM('احمد شوقي'!BE25+'محمد ابراهيم'!BE25+'مصطفي عبدالفتاح'!BE25+'رامي حواس'!BE25+'محمد نبيه'!BE25+'تامر غالي'!BE25+اسلام!BE25+زهران!BE25+'مندوب 2'!BE25+'محمد التيه'!BE25+الشركة!BE25)</f>
        <v>0</v>
      </c>
      <c r="BE25" s="3">
        <f>SUM('احمد شوقي'!BF25+'محمد ابراهيم'!BF25+'مصطفي عبدالفتاح'!BF25+'رامي حواس'!BF25+'محمد نبيه'!BF25+'تامر غالي'!BF25+اسلام!BF25+زهران!BF25+'مندوب 2'!BF25+'محمد التيه'!BF25+الشركة!BF25)</f>
        <v>0</v>
      </c>
      <c r="BF25" s="3">
        <f>SUM('احمد شوقي'!BG25+'محمد ابراهيم'!BG25+'مصطفي عبدالفتاح'!BG25+'رامي حواس'!BG25+'محمد نبيه'!BG25+'تامر غالي'!BG25+اسلام!BG25+زهران!BG25+'مندوب 2'!BG25+'محمد التيه'!BG25+الشركة!BG25)</f>
        <v>0</v>
      </c>
      <c r="BG25" s="3">
        <f>SUM('احمد شوقي'!BH25+'محمد ابراهيم'!BH25+'مصطفي عبدالفتاح'!BH25+'رامي حواس'!BH25+'محمد نبيه'!BH25+'تامر غالي'!BH25+اسلام!BH25+زهران!BH25+'مندوب 2'!BH25+'محمد التيه'!BH25+الشركة!BH25)</f>
        <v>0</v>
      </c>
      <c r="BH25" s="3">
        <f>SUM('احمد شوقي'!BI25+'محمد ابراهيم'!BI25+'مصطفي عبدالفتاح'!BI25+'رامي حواس'!BI25+'محمد نبيه'!BI25+'تامر غالي'!BI25+اسلام!BI25+زهران!BI25+'مندوب 2'!BI25+'محمد التيه'!BI25+الشركة!BI25)</f>
        <v>0</v>
      </c>
      <c r="BI25" s="3">
        <f>SUM('احمد شوقي'!BJ25+'محمد ابراهيم'!BJ25+'مصطفي عبدالفتاح'!BJ25+'رامي حواس'!BJ25+'محمد نبيه'!BJ25+'تامر غالي'!BJ25+اسلام!BJ25+زهران!BJ25+'مندوب 2'!BJ25+'محمد التيه'!BJ25+الشركة!BJ25)</f>
        <v>0</v>
      </c>
      <c r="BJ25" s="3">
        <f>SUM('احمد شوقي'!BK25+'محمد ابراهيم'!BK25+'مصطفي عبدالفتاح'!BK25+'رامي حواس'!BK25+'محمد نبيه'!BK25+'تامر غالي'!BK25+اسلام!BK25+زهران!BK25+'مندوب 2'!BK25+'محمد التيه'!BK25+الشركة!BK25)</f>
        <v>0</v>
      </c>
      <c r="BK25" s="3">
        <f>SUM('احمد شوقي'!BL25+'محمد ابراهيم'!BL25+'مصطفي عبدالفتاح'!BL25+'رامي حواس'!BL25+'محمد نبيه'!BL25+'تامر غالي'!BL25+اسلام!BL25+زهران!BL25+'مندوب 2'!BL25+'محمد التيه'!BL25+الشركة!BL25)</f>
        <v>0</v>
      </c>
      <c r="BL25" s="3">
        <f>SUM('احمد شوقي'!BM25+'محمد ابراهيم'!BM25+'مصطفي عبدالفتاح'!BM25+'رامي حواس'!BM25+'محمد نبيه'!BM25+'تامر غالي'!BM25+اسلام!BM25+زهران!BM25+'مندوب 2'!BM25+'محمد التيه'!BM25+الشركة!BM25)</f>
        <v>0</v>
      </c>
      <c r="BM25" s="3">
        <f>SUM('احمد شوقي'!BN25+'محمد ابراهيم'!BN25+'مصطفي عبدالفتاح'!BN25+'رامي حواس'!BN25+'محمد نبيه'!BN25+'تامر غالي'!BN25+اسلام!BN25+زهران!BN25+'مندوب 2'!BN25+'محمد التيه'!BN25+الشركة!BN25)</f>
        <v>0</v>
      </c>
      <c r="BN25" s="3">
        <f>SUM('احمد شوقي'!BO25+'محمد ابراهيم'!BO25+'مصطفي عبدالفتاح'!BO25+'رامي حواس'!BO25+'محمد نبيه'!BO25+'تامر غالي'!BO25+اسلام!BO25+زهران!BO25+'مندوب 2'!BO25+'محمد التيه'!BO25+الشركة!BO25)</f>
        <v>0</v>
      </c>
      <c r="BO25" s="3"/>
      <c r="BP25" s="3"/>
      <c r="BQ25" s="8"/>
    </row>
    <row r="26" spans="1:69" ht="15.75" thickBot="1" x14ac:dyDescent="0.3">
      <c r="A26" s="1">
        <v>43365</v>
      </c>
      <c r="B26" s="3">
        <f>SUM('احمد شوقي'!C26+'محمد ابراهيم'!C26+'مصطفي عبدالفتاح'!C26+'رامي حواس'!C26+'محمد نبيه'!C26+'تامر غالي'!C26+اسلام!C26+زهران!C26+'مندوب 2'!C26+'محمد التيه'!C26+الشركة!C26)</f>
        <v>0</v>
      </c>
      <c r="C26" s="3">
        <f>SUM('احمد شوقي'!D26+'محمد ابراهيم'!D26+'مصطفي عبدالفتاح'!D26+'رامي حواس'!D26+'محمد نبيه'!D26+'تامر غالي'!D26+اسلام!D26+زهران!D26+'مندوب 2'!D26+'محمد التيه'!D26+الشركة!D26)</f>
        <v>0</v>
      </c>
      <c r="D26" s="3">
        <f>SUM('احمد شوقي'!E26+'محمد ابراهيم'!E26+'مصطفي عبدالفتاح'!E26+'رامي حواس'!E26+'محمد نبيه'!E26+'تامر غالي'!E26+اسلام!E26+زهران!E26+'مندوب 2'!E26+'محمد التيه'!E26+الشركة!E26)</f>
        <v>0</v>
      </c>
      <c r="E26" s="3">
        <f>SUM('احمد شوقي'!F26+'محمد ابراهيم'!F26+'مصطفي عبدالفتاح'!F26+'رامي حواس'!F26+'محمد نبيه'!F26+'تامر غالي'!F26+اسلام!F26+زهران!F26+'مندوب 2'!F26+'محمد التيه'!F26+الشركة!F26)</f>
        <v>0</v>
      </c>
      <c r="F26" s="3">
        <f>SUM('احمد شوقي'!G26+'محمد ابراهيم'!G26+'مصطفي عبدالفتاح'!G26+'رامي حواس'!G26+'محمد نبيه'!G26+'تامر غالي'!G26+اسلام!G26+زهران!G26+'مندوب 2'!G26+'محمد التيه'!G26+الشركة!G26)</f>
        <v>0</v>
      </c>
      <c r="G26" s="3">
        <f>SUM('احمد شوقي'!H26+'محمد ابراهيم'!H26+'مصطفي عبدالفتاح'!H26+'رامي حواس'!H26+'محمد نبيه'!H26+'تامر غالي'!H26+اسلام!H26+زهران!H26+'مندوب 2'!H26+'محمد التيه'!H26+الشركة!H26)</f>
        <v>0</v>
      </c>
      <c r="H26" s="3">
        <f>SUM('احمد شوقي'!I26+'محمد ابراهيم'!I26+'مصطفي عبدالفتاح'!I26+'رامي حواس'!I26+'محمد نبيه'!I26+'تامر غالي'!I26+اسلام!I26+زهران!I26+'مندوب 2'!I26+'محمد التيه'!I26+الشركة!I26)</f>
        <v>0</v>
      </c>
      <c r="I26" s="3">
        <f>SUM('احمد شوقي'!J26+'محمد ابراهيم'!J26+'مصطفي عبدالفتاح'!J26+'رامي حواس'!J26+'محمد نبيه'!J26+'تامر غالي'!J26+اسلام!J26+زهران!J26+'مندوب 2'!J26+'محمد التيه'!J26+الشركة!J26)</f>
        <v>0</v>
      </c>
      <c r="J26" s="3">
        <f>SUM('احمد شوقي'!K26+'محمد ابراهيم'!K26+'مصطفي عبدالفتاح'!K26+'رامي حواس'!K26+'محمد نبيه'!K26+'تامر غالي'!K26+اسلام!K26+زهران!K26+'مندوب 2'!K26+'محمد التيه'!K26+الشركة!K26)</f>
        <v>0</v>
      </c>
      <c r="K26" s="3">
        <f>SUM('احمد شوقي'!L26+'محمد ابراهيم'!L26+'مصطفي عبدالفتاح'!L26+'رامي حواس'!L26+'محمد نبيه'!L26+'تامر غالي'!L26+اسلام!L26+زهران!L26+'مندوب 2'!L26+'محمد التيه'!L26+الشركة!L26)</f>
        <v>0</v>
      </c>
      <c r="L26" s="3">
        <f>SUM('احمد شوقي'!M26+'محمد ابراهيم'!M26+'مصطفي عبدالفتاح'!M26+'رامي حواس'!M26+'محمد نبيه'!M26+'تامر غالي'!M26+اسلام!M26+زهران!M26+'مندوب 2'!M26+'محمد التيه'!M26+الشركة!M26)</f>
        <v>0</v>
      </c>
      <c r="M26" s="3">
        <f>SUM('احمد شوقي'!N26+'محمد ابراهيم'!N26+'مصطفي عبدالفتاح'!N26+'رامي حواس'!N26+'محمد نبيه'!N26+'تامر غالي'!N26+اسلام!N26+زهران!N26+'مندوب 2'!N26+'محمد التيه'!N26+الشركة!N26)</f>
        <v>0</v>
      </c>
      <c r="N26" s="3">
        <f>SUM('احمد شوقي'!O26+'محمد ابراهيم'!O26+'مصطفي عبدالفتاح'!O26+'رامي حواس'!O26+'محمد نبيه'!O26+'تامر غالي'!O26+اسلام!O26+زهران!O26+'مندوب 2'!O26+'محمد التيه'!O26+الشركة!O26)</f>
        <v>0</v>
      </c>
      <c r="O26" s="3">
        <f>SUM('احمد شوقي'!P26+'محمد ابراهيم'!P26+'مصطفي عبدالفتاح'!P26+'رامي حواس'!P26+'محمد نبيه'!P26+'تامر غالي'!P26+اسلام!P26+زهران!P26+'مندوب 2'!P26+'محمد التيه'!P26+الشركة!P26)</f>
        <v>0</v>
      </c>
      <c r="P26" s="3">
        <f>SUM('احمد شوقي'!Q26+'محمد ابراهيم'!Q26+'مصطفي عبدالفتاح'!Q26+'رامي حواس'!Q26+'محمد نبيه'!Q26+'تامر غالي'!Q26+اسلام!Q26+زهران!Q26+'مندوب 2'!Q26+'محمد التيه'!Q26+الشركة!Q26)</f>
        <v>0</v>
      </c>
      <c r="Q26" s="3">
        <f>SUM('احمد شوقي'!R26+'محمد ابراهيم'!R26+'مصطفي عبدالفتاح'!R26+'رامي حواس'!R26+'محمد نبيه'!R26+'تامر غالي'!R26+اسلام!R26+زهران!R26+'مندوب 2'!R26+'محمد التيه'!R26+الشركة!R26)</f>
        <v>0</v>
      </c>
      <c r="R26" s="3">
        <f>SUM('احمد شوقي'!S26+'محمد ابراهيم'!S26+'مصطفي عبدالفتاح'!S26+'رامي حواس'!S26+'محمد نبيه'!S26+'تامر غالي'!S26+اسلام!S26+زهران!S26+'مندوب 2'!S26+'محمد التيه'!S26+الشركة!S26)</f>
        <v>0</v>
      </c>
      <c r="S26" s="3">
        <f>SUM('احمد شوقي'!T26+'محمد ابراهيم'!T26+'مصطفي عبدالفتاح'!T26+'رامي حواس'!T26+'محمد نبيه'!T26+'تامر غالي'!T26+اسلام!T26+زهران!T26+'مندوب 2'!T26+'محمد التيه'!T26+الشركة!T26)</f>
        <v>0</v>
      </c>
      <c r="T26" s="3">
        <f>SUM('احمد شوقي'!U26+'محمد ابراهيم'!U26+'مصطفي عبدالفتاح'!U26+'رامي حواس'!U26+'محمد نبيه'!U26+'تامر غالي'!U26+اسلام!U26+زهران!U26+'مندوب 2'!U26+'محمد التيه'!U26+الشركة!U26)</f>
        <v>0</v>
      </c>
      <c r="U26" s="3">
        <f>SUM('احمد شوقي'!V26+'محمد ابراهيم'!V26+'مصطفي عبدالفتاح'!V26+'رامي حواس'!V26+'محمد نبيه'!V26+'تامر غالي'!V26+اسلام!V26+زهران!V26+'مندوب 2'!V26+'محمد التيه'!V26+الشركة!V26)</f>
        <v>0</v>
      </c>
      <c r="V26" s="3">
        <f>SUM('احمد شوقي'!W26+'محمد ابراهيم'!W26+'مصطفي عبدالفتاح'!W26+'رامي حواس'!W26+'محمد نبيه'!W26+'تامر غالي'!W26+اسلام!W26+زهران!W26+'مندوب 2'!W26+'محمد التيه'!W26+الشركة!W26)</f>
        <v>0</v>
      </c>
      <c r="W26" s="3">
        <f>SUM('احمد شوقي'!X26+'محمد ابراهيم'!X26+'مصطفي عبدالفتاح'!X26+'رامي حواس'!X26+'محمد نبيه'!X26+'تامر غالي'!X26+اسلام!X26+زهران!X26+'مندوب 2'!X26+'محمد التيه'!X26+الشركة!X26)</f>
        <v>0</v>
      </c>
      <c r="X26" s="3">
        <f>SUM('احمد شوقي'!Y26+'محمد ابراهيم'!Y26+'مصطفي عبدالفتاح'!Y26+'رامي حواس'!Y26+'محمد نبيه'!Y26+'تامر غالي'!Y26+اسلام!Y26+زهران!Y26+'مندوب 2'!Y26+'محمد التيه'!Y26+الشركة!Y26)</f>
        <v>0</v>
      </c>
      <c r="Y26" s="3">
        <f>SUM('احمد شوقي'!Z26+'محمد ابراهيم'!Z26+'مصطفي عبدالفتاح'!Z26+'رامي حواس'!Z26+'محمد نبيه'!Z26+'تامر غالي'!Z26+اسلام!Z26+زهران!Z26+'مندوب 2'!Z26+'محمد التيه'!Z26+الشركة!Z26)</f>
        <v>0</v>
      </c>
      <c r="Z26" s="3">
        <f>SUM('احمد شوقي'!AA26+'محمد ابراهيم'!AA26+'مصطفي عبدالفتاح'!AA26+'رامي حواس'!AA26+'محمد نبيه'!AA26+'تامر غالي'!AA26+اسلام!AA26+زهران!AA26+'مندوب 2'!AA26+'محمد التيه'!AA26+الشركة!AA26)</f>
        <v>0</v>
      </c>
      <c r="AA26" s="3">
        <f>SUM('احمد شوقي'!AB26+'محمد ابراهيم'!AB26+'مصطفي عبدالفتاح'!AB26+'رامي حواس'!AB26+'محمد نبيه'!AB26+'تامر غالي'!AB26+اسلام!AB26+زهران!AB26+'مندوب 2'!AB26+'محمد التيه'!AB26+الشركة!AB26)</f>
        <v>0</v>
      </c>
      <c r="AB26" s="3">
        <f>SUM('احمد شوقي'!AC26+'محمد ابراهيم'!AC26+'مصطفي عبدالفتاح'!AC26+'رامي حواس'!AC26+'محمد نبيه'!AC26+'تامر غالي'!AC26+اسلام!AC26+زهران!AC26+'مندوب 2'!AC26+'محمد التيه'!AC26+الشركة!AC26)</f>
        <v>0</v>
      </c>
      <c r="AC26" s="3">
        <f>SUM('احمد شوقي'!AD26+'محمد ابراهيم'!AD26+'مصطفي عبدالفتاح'!AD26+'رامي حواس'!AD26+'محمد نبيه'!AD26+'تامر غالي'!AD26+اسلام!AD26+زهران!AD26+'مندوب 2'!AD26+'محمد التيه'!AD26+الشركة!AD26)</f>
        <v>0</v>
      </c>
      <c r="AD26" s="3">
        <f>SUM('احمد شوقي'!AE26+'محمد ابراهيم'!AE26+'مصطفي عبدالفتاح'!AE26+'رامي حواس'!AE26+'محمد نبيه'!AE26+'تامر غالي'!AE26+اسلام!AE26+زهران!AE26+'مندوب 2'!AE26+'محمد التيه'!AE26+الشركة!AE26)</f>
        <v>0</v>
      </c>
      <c r="AE26" s="3">
        <f>SUM('احمد شوقي'!AF26+'محمد ابراهيم'!AF26+'مصطفي عبدالفتاح'!AF26+'رامي حواس'!AF26+'محمد نبيه'!AF26+'تامر غالي'!AF26+اسلام!AF26+زهران!AF26+'مندوب 2'!AF26+'محمد التيه'!AF26+الشركة!AF26)</f>
        <v>0</v>
      </c>
      <c r="AF26" s="3">
        <f>SUM('احمد شوقي'!AG26+'محمد ابراهيم'!AG26+'مصطفي عبدالفتاح'!AG26+'رامي حواس'!AG26+'محمد نبيه'!AG26+'تامر غالي'!AG26+اسلام!AG26+زهران!AG26+'مندوب 2'!AG26+'محمد التيه'!AG26+الشركة!AG26)</f>
        <v>0</v>
      </c>
      <c r="AG26" s="3">
        <f>SUM('احمد شوقي'!AH26+'محمد ابراهيم'!AH26+'مصطفي عبدالفتاح'!AH26+'رامي حواس'!AH26+'محمد نبيه'!AH26+'تامر غالي'!AH26+اسلام!AH26+زهران!AH26+'مندوب 2'!AH26+'محمد التيه'!AH26+الشركة!AH26)</f>
        <v>0</v>
      </c>
      <c r="AH26" s="3">
        <f>SUM('احمد شوقي'!AI26+'محمد ابراهيم'!AI26+'مصطفي عبدالفتاح'!AI26+'رامي حواس'!AI26+'محمد نبيه'!AI26+'تامر غالي'!AI26+اسلام!AI26+زهران!AI26+'مندوب 2'!AI26+'محمد التيه'!AI26+الشركة!AI26)</f>
        <v>0</v>
      </c>
      <c r="AI26" s="3">
        <f>SUM('احمد شوقي'!AJ26+'محمد ابراهيم'!AJ26+'مصطفي عبدالفتاح'!AJ26+'رامي حواس'!AJ26+'محمد نبيه'!AJ26+'تامر غالي'!AJ26+اسلام!AJ26+زهران!AJ26+'مندوب 2'!AJ26+'محمد التيه'!AJ26+الشركة!AJ26)</f>
        <v>0</v>
      </c>
      <c r="AJ26" s="3">
        <f>SUM('احمد شوقي'!AK26+'محمد ابراهيم'!AK26+'مصطفي عبدالفتاح'!AK26+'رامي حواس'!AK26+'محمد نبيه'!AK26+'تامر غالي'!AK26+اسلام!AK26+زهران!AK26+'مندوب 2'!AK26+'محمد التيه'!AK26+الشركة!AK26)</f>
        <v>0</v>
      </c>
      <c r="AK26" s="3">
        <f>SUM('احمد شوقي'!AL26+'محمد ابراهيم'!AL26+'مصطفي عبدالفتاح'!AL26+'رامي حواس'!AL26+'محمد نبيه'!AL26+'تامر غالي'!AL26+اسلام!AL26+زهران!AL26+'مندوب 2'!AL26+'محمد التيه'!AL26+الشركة!AL26)</f>
        <v>0</v>
      </c>
      <c r="AL26" s="3">
        <f>SUM('احمد شوقي'!AM26+'محمد ابراهيم'!AM26+'مصطفي عبدالفتاح'!AM26+'رامي حواس'!AM26+'محمد نبيه'!AM26+'تامر غالي'!AM26+اسلام!AM26+زهران!AM26+'مندوب 2'!AM26+'محمد التيه'!AM26+الشركة!AM26)</f>
        <v>0</v>
      </c>
      <c r="AM26" s="3">
        <f>SUM('احمد شوقي'!AN26+'محمد ابراهيم'!AN26+'مصطفي عبدالفتاح'!AN26+'رامي حواس'!AN26+'محمد نبيه'!AN26+'تامر غالي'!AN26+اسلام!AN26+زهران!AN26+'مندوب 2'!AN26+'محمد التيه'!AN26+الشركة!AN26)</f>
        <v>0</v>
      </c>
      <c r="AN26" s="3">
        <f>SUM('احمد شوقي'!AO26+'محمد ابراهيم'!AO26+'مصطفي عبدالفتاح'!AO26+'رامي حواس'!AO26+'محمد نبيه'!AO26+'تامر غالي'!AO26+اسلام!AO26+زهران!AO26+'مندوب 2'!AO26+'محمد التيه'!AO26+الشركة!AO26)</f>
        <v>0</v>
      </c>
      <c r="AO26" s="3">
        <f>SUM('احمد شوقي'!AP26+'محمد ابراهيم'!AP26+'مصطفي عبدالفتاح'!AP26+'رامي حواس'!AP26+'محمد نبيه'!AP26+'تامر غالي'!AP26+اسلام!AP26+زهران!AP26+'مندوب 2'!AP26+'محمد التيه'!AP26+الشركة!AP26)</f>
        <v>0</v>
      </c>
      <c r="AP26" s="3">
        <f>SUM('احمد شوقي'!AQ26+'محمد ابراهيم'!AQ26+'مصطفي عبدالفتاح'!AQ26+'رامي حواس'!AQ26+'محمد نبيه'!AQ26+'تامر غالي'!AQ26+اسلام!AQ26+زهران!AQ26+'مندوب 2'!AQ26+'محمد التيه'!AQ26+الشركة!AQ26)</f>
        <v>0</v>
      </c>
      <c r="AQ26" s="3">
        <f>SUM('احمد شوقي'!AR26+'محمد ابراهيم'!AR26+'مصطفي عبدالفتاح'!AR26+'رامي حواس'!AR26+'محمد نبيه'!AR26+'تامر غالي'!AR26+اسلام!AR26+زهران!AR26+'مندوب 2'!AR26+'محمد التيه'!AR26+الشركة!AR26)</f>
        <v>0</v>
      </c>
      <c r="AR26" s="3">
        <f>SUM('احمد شوقي'!AS26+'محمد ابراهيم'!AS26+'مصطفي عبدالفتاح'!AS26+'رامي حواس'!AS26+'محمد نبيه'!AS26+'تامر غالي'!AS26+اسلام!AS26+زهران!AS26+'مندوب 2'!AS26+'محمد التيه'!AS26+الشركة!AS26)</f>
        <v>0</v>
      </c>
      <c r="AS26" s="3">
        <f>SUM('احمد شوقي'!AT26+'محمد ابراهيم'!AT26+'مصطفي عبدالفتاح'!AT26+'رامي حواس'!AT26+'محمد نبيه'!AT26+'تامر غالي'!AT26+اسلام!AT26+زهران!AT26+'مندوب 2'!AT26+'محمد التيه'!AT26+الشركة!AT26)</f>
        <v>0</v>
      </c>
      <c r="AT26" s="3">
        <f>SUM('احمد شوقي'!AU26+'محمد ابراهيم'!AU26+'مصطفي عبدالفتاح'!AU26+'رامي حواس'!AU26+'محمد نبيه'!AU26+'تامر غالي'!AU26+اسلام!AU26+زهران!AU26+'مندوب 2'!AU26+'محمد التيه'!AU26+الشركة!AU26)</f>
        <v>0</v>
      </c>
      <c r="AU26" s="3">
        <f>SUM('احمد شوقي'!AV26+'محمد ابراهيم'!AV26+'مصطفي عبدالفتاح'!AV26+'رامي حواس'!AV26+'محمد نبيه'!AV26+'تامر غالي'!AV26+اسلام!AV26+زهران!AV26+'مندوب 2'!AV26+'محمد التيه'!AV26+الشركة!AV26)</f>
        <v>0</v>
      </c>
      <c r="AV26" s="3">
        <f>SUM('احمد شوقي'!AW26+'محمد ابراهيم'!AW26+'مصطفي عبدالفتاح'!AW26+'رامي حواس'!AW26+'محمد نبيه'!AW26+'تامر غالي'!AW26+اسلام!AW26+زهران!AW26+'مندوب 2'!AW26+'محمد التيه'!AW26+الشركة!AW26)</f>
        <v>0</v>
      </c>
      <c r="AW26" s="3">
        <f>SUM('احمد شوقي'!AX26+'محمد ابراهيم'!AX26+'مصطفي عبدالفتاح'!AX26+'رامي حواس'!AX26+'محمد نبيه'!AX26+'تامر غالي'!AX26+اسلام!AX26+زهران!AX26+'مندوب 2'!AX26+'محمد التيه'!AX26+الشركة!AX26)</f>
        <v>0</v>
      </c>
      <c r="AX26" s="3">
        <f>SUM('احمد شوقي'!AY26+'محمد ابراهيم'!AY26+'مصطفي عبدالفتاح'!AY26+'رامي حواس'!AY26+'محمد نبيه'!AY26+'تامر غالي'!AY26+اسلام!AY26+زهران!AY26+'مندوب 2'!AY26+'محمد التيه'!AY26+الشركة!AY26)</f>
        <v>0</v>
      </c>
      <c r="AY26" s="3">
        <f>SUM('احمد شوقي'!AZ26+'محمد ابراهيم'!AZ26+'مصطفي عبدالفتاح'!AZ26+'رامي حواس'!AZ26+'محمد نبيه'!AZ26+'تامر غالي'!AZ26+اسلام!AZ26+زهران!AZ26+'مندوب 2'!AZ26+'محمد التيه'!AZ26+الشركة!AZ26)</f>
        <v>0</v>
      </c>
      <c r="AZ26" s="3">
        <f>SUM('احمد شوقي'!BA26+'محمد ابراهيم'!BA26+'مصطفي عبدالفتاح'!BA26+'رامي حواس'!BA26+'محمد نبيه'!BA26+'تامر غالي'!BA26+اسلام!BA26+زهران!BA26+'مندوب 2'!BA26+'محمد التيه'!BA26+الشركة!BA26)</f>
        <v>0</v>
      </c>
      <c r="BA26" s="3">
        <f>SUM('احمد شوقي'!BB26+'محمد ابراهيم'!BB26+'مصطفي عبدالفتاح'!BB26+'رامي حواس'!BB26+'محمد نبيه'!BB26+'تامر غالي'!BB26+اسلام!BB26+زهران!BB26+'مندوب 2'!BB26+'محمد التيه'!BB26+الشركة!BB26)</f>
        <v>0</v>
      </c>
      <c r="BB26" s="3">
        <f>SUM('احمد شوقي'!BC26+'محمد ابراهيم'!BC26+'مصطفي عبدالفتاح'!BC26+'رامي حواس'!BC26+'محمد نبيه'!BC26+'تامر غالي'!BC26+اسلام!BC26+زهران!BC26+'مندوب 2'!BC26+'محمد التيه'!BC26+الشركة!BC26)</f>
        <v>0</v>
      </c>
      <c r="BC26" s="3">
        <f>SUM('احمد شوقي'!BD26+'محمد ابراهيم'!BD26+'مصطفي عبدالفتاح'!BD26+'رامي حواس'!BD26+'محمد نبيه'!BD26+'تامر غالي'!BD26+اسلام!BD26+زهران!BD26+'مندوب 2'!BD26+'محمد التيه'!BD26+الشركة!BD26)</f>
        <v>0</v>
      </c>
      <c r="BD26" s="3">
        <f>SUM('احمد شوقي'!BE26+'محمد ابراهيم'!BE26+'مصطفي عبدالفتاح'!BE26+'رامي حواس'!BE26+'محمد نبيه'!BE26+'تامر غالي'!BE26+اسلام!BE26+زهران!BE26+'مندوب 2'!BE26+'محمد التيه'!BE26+الشركة!BE26)</f>
        <v>0</v>
      </c>
      <c r="BE26" s="3">
        <f>SUM('احمد شوقي'!BF26+'محمد ابراهيم'!BF26+'مصطفي عبدالفتاح'!BF26+'رامي حواس'!BF26+'محمد نبيه'!BF26+'تامر غالي'!BF26+اسلام!BF26+زهران!BF26+'مندوب 2'!BF26+'محمد التيه'!BF26+الشركة!BF26)</f>
        <v>0</v>
      </c>
      <c r="BF26" s="3">
        <f>SUM('احمد شوقي'!BG26+'محمد ابراهيم'!BG26+'مصطفي عبدالفتاح'!BG26+'رامي حواس'!BG26+'محمد نبيه'!BG26+'تامر غالي'!BG26+اسلام!BG26+زهران!BG26+'مندوب 2'!BG26+'محمد التيه'!BG26+الشركة!BG26)</f>
        <v>0</v>
      </c>
      <c r="BG26" s="3">
        <f>SUM('احمد شوقي'!BH26+'محمد ابراهيم'!BH26+'مصطفي عبدالفتاح'!BH26+'رامي حواس'!BH26+'محمد نبيه'!BH26+'تامر غالي'!BH26+اسلام!BH26+زهران!BH26+'مندوب 2'!BH26+'محمد التيه'!BH26+الشركة!BH26)</f>
        <v>0</v>
      </c>
      <c r="BH26" s="3">
        <f>SUM('احمد شوقي'!BI26+'محمد ابراهيم'!BI26+'مصطفي عبدالفتاح'!BI26+'رامي حواس'!BI26+'محمد نبيه'!BI26+'تامر غالي'!BI26+اسلام!BI26+زهران!BI26+'مندوب 2'!BI26+'محمد التيه'!BI26+الشركة!BI26)</f>
        <v>0</v>
      </c>
      <c r="BI26" s="3">
        <f>SUM('احمد شوقي'!BJ26+'محمد ابراهيم'!BJ26+'مصطفي عبدالفتاح'!BJ26+'رامي حواس'!BJ26+'محمد نبيه'!BJ26+'تامر غالي'!BJ26+اسلام!BJ26+زهران!BJ26+'مندوب 2'!BJ26+'محمد التيه'!BJ26+الشركة!BJ26)</f>
        <v>0</v>
      </c>
      <c r="BJ26" s="3">
        <f>SUM('احمد شوقي'!BK26+'محمد ابراهيم'!BK26+'مصطفي عبدالفتاح'!BK26+'رامي حواس'!BK26+'محمد نبيه'!BK26+'تامر غالي'!BK26+اسلام!BK26+زهران!BK26+'مندوب 2'!BK26+'محمد التيه'!BK26+الشركة!BK26)</f>
        <v>0</v>
      </c>
      <c r="BK26" s="3">
        <f>SUM('احمد شوقي'!BL26+'محمد ابراهيم'!BL26+'مصطفي عبدالفتاح'!BL26+'رامي حواس'!BL26+'محمد نبيه'!BL26+'تامر غالي'!BL26+اسلام!BL26+زهران!BL26+'مندوب 2'!BL26+'محمد التيه'!BL26+الشركة!BL26)</f>
        <v>0</v>
      </c>
      <c r="BL26" s="3">
        <f>SUM('احمد شوقي'!BM26+'محمد ابراهيم'!BM26+'مصطفي عبدالفتاح'!BM26+'رامي حواس'!BM26+'محمد نبيه'!BM26+'تامر غالي'!BM26+اسلام!BM26+زهران!BM26+'مندوب 2'!BM26+'محمد التيه'!BM26+الشركة!BM26)</f>
        <v>0</v>
      </c>
      <c r="BM26" s="3">
        <f>SUM('احمد شوقي'!BN26+'محمد ابراهيم'!BN26+'مصطفي عبدالفتاح'!BN26+'رامي حواس'!BN26+'محمد نبيه'!BN26+'تامر غالي'!BN26+اسلام!BN26+زهران!BN26+'مندوب 2'!BN26+'محمد التيه'!BN26+الشركة!BN26)</f>
        <v>0</v>
      </c>
      <c r="BN26" s="3">
        <f>SUM('احمد شوقي'!BO26+'محمد ابراهيم'!BO26+'مصطفي عبدالفتاح'!BO26+'رامي حواس'!BO26+'محمد نبيه'!BO26+'تامر غالي'!BO26+اسلام!BO26+زهران!BO26+'مندوب 2'!BO26+'محمد التيه'!BO26+الشركة!BO26)</f>
        <v>0</v>
      </c>
      <c r="BO26" s="3"/>
      <c r="BP26" s="3"/>
      <c r="BQ26" s="8"/>
    </row>
    <row r="27" spans="1:69" ht="15.75" thickBot="1" x14ac:dyDescent="0.3">
      <c r="A27" s="1">
        <v>43366</v>
      </c>
      <c r="B27" s="3">
        <f>SUM('احمد شوقي'!C27+'محمد ابراهيم'!C27+'مصطفي عبدالفتاح'!C27+'رامي حواس'!C27+'محمد نبيه'!C27+'تامر غالي'!C27+اسلام!C27+زهران!C27+'مندوب 2'!C27+'محمد التيه'!C27+الشركة!C27)</f>
        <v>0</v>
      </c>
      <c r="C27" s="3">
        <f>SUM('احمد شوقي'!D27+'محمد ابراهيم'!D27+'مصطفي عبدالفتاح'!D27+'رامي حواس'!D27+'محمد نبيه'!D27+'تامر غالي'!D27+اسلام!D27+زهران!D27+'مندوب 2'!D27+'محمد التيه'!D27+الشركة!D27)</f>
        <v>0</v>
      </c>
      <c r="D27" s="3">
        <f>SUM('احمد شوقي'!E27+'محمد ابراهيم'!E27+'مصطفي عبدالفتاح'!E27+'رامي حواس'!E27+'محمد نبيه'!E27+'تامر غالي'!E27+اسلام!E27+زهران!E27+'مندوب 2'!E27+'محمد التيه'!E27+الشركة!E27)</f>
        <v>0</v>
      </c>
      <c r="E27" s="3">
        <f>SUM('احمد شوقي'!F27+'محمد ابراهيم'!F27+'مصطفي عبدالفتاح'!F27+'رامي حواس'!F27+'محمد نبيه'!F27+'تامر غالي'!F27+اسلام!F27+زهران!F27+'مندوب 2'!F27+'محمد التيه'!F27+الشركة!F27)</f>
        <v>0</v>
      </c>
      <c r="F27" s="3">
        <f>SUM('احمد شوقي'!G27+'محمد ابراهيم'!G27+'مصطفي عبدالفتاح'!G27+'رامي حواس'!G27+'محمد نبيه'!G27+'تامر غالي'!G27+اسلام!G27+زهران!G27+'مندوب 2'!G27+'محمد التيه'!G27+الشركة!G27)</f>
        <v>0</v>
      </c>
      <c r="G27" s="3">
        <f>SUM('احمد شوقي'!H27+'محمد ابراهيم'!H27+'مصطفي عبدالفتاح'!H27+'رامي حواس'!H27+'محمد نبيه'!H27+'تامر غالي'!H27+اسلام!H27+زهران!H27+'مندوب 2'!H27+'محمد التيه'!H27+الشركة!H27)</f>
        <v>0</v>
      </c>
      <c r="H27" s="3">
        <f>SUM('احمد شوقي'!I27+'محمد ابراهيم'!I27+'مصطفي عبدالفتاح'!I27+'رامي حواس'!I27+'محمد نبيه'!I27+'تامر غالي'!I27+اسلام!I27+زهران!I27+'مندوب 2'!I27+'محمد التيه'!I27+الشركة!I27)</f>
        <v>0</v>
      </c>
      <c r="I27" s="3">
        <f>SUM('احمد شوقي'!J27+'محمد ابراهيم'!J27+'مصطفي عبدالفتاح'!J27+'رامي حواس'!J27+'محمد نبيه'!J27+'تامر غالي'!J27+اسلام!J27+زهران!J27+'مندوب 2'!J27+'محمد التيه'!J27+الشركة!J27)</f>
        <v>0</v>
      </c>
      <c r="J27" s="3">
        <f>SUM('احمد شوقي'!K27+'محمد ابراهيم'!K27+'مصطفي عبدالفتاح'!K27+'رامي حواس'!K27+'محمد نبيه'!K27+'تامر غالي'!K27+اسلام!K27+زهران!K27+'مندوب 2'!K27+'محمد التيه'!K27+الشركة!K27)</f>
        <v>0</v>
      </c>
      <c r="K27" s="3">
        <f>SUM('احمد شوقي'!L27+'محمد ابراهيم'!L27+'مصطفي عبدالفتاح'!L27+'رامي حواس'!L27+'محمد نبيه'!L27+'تامر غالي'!L27+اسلام!L27+زهران!L27+'مندوب 2'!L27+'محمد التيه'!L27+الشركة!L27)</f>
        <v>0</v>
      </c>
      <c r="L27" s="3">
        <f>SUM('احمد شوقي'!M27+'محمد ابراهيم'!M27+'مصطفي عبدالفتاح'!M27+'رامي حواس'!M27+'محمد نبيه'!M27+'تامر غالي'!M27+اسلام!M27+زهران!M27+'مندوب 2'!M27+'محمد التيه'!M27+الشركة!M27)</f>
        <v>0</v>
      </c>
      <c r="M27" s="3">
        <f>SUM('احمد شوقي'!N27+'محمد ابراهيم'!N27+'مصطفي عبدالفتاح'!N27+'رامي حواس'!N27+'محمد نبيه'!N27+'تامر غالي'!N27+اسلام!N27+زهران!N27+'مندوب 2'!N27+'محمد التيه'!N27+الشركة!N27)</f>
        <v>0</v>
      </c>
      <c r="N27" s="3">
        <f>SUM('احمد شوقي'!O27+'محمد ابراهيم'!O27+'مصطفي عبدالفتاح'!O27+'رامي حواس'!O27+'محمد نبيه'!O27+'تامر غالي'!O27+اسلام!O27+زهران!O27+'مندوب 2'!O27+'محمد التيه'!O27+الشركة!O27)</f>
        <v>0</v>
      </c>
      <c r="O27" s="3">
        <f>SUM('احمد شوقي'!P27+'محمد ابراهيم'!P27+'مصطفي عبدالفتاح'!P27+'رامي حواس'!P27+'محمد نبيه'!P27+'تامر غالي'!P27+اسلام!P27+زهران!P27+'مندوب 2'!P27+'محمد التيه'!P27+الشركة!P27)</f>
        <v>0</v>
      </c>
      <c r="P27" s="3">
        <f>SUM('احمد شوقي'!Q27+'محمد ابراهيم'!Q27+'مصطفي عبدالفتاح'!Q27+'رامي حواس'!Q27+'محمد نبيه'!Q27+'تامر غالي'!Q27+اسلام!Q27+زهران!Q27+'مندوب 2'!Q27+'محمد التيه'!Q27+الشركة!Q27)</f>
        <v>0</v>
      </c>
      <c r="Q27" s="3">
        <f>SUM('احمد شوقي'!R27+'محمد ابراهيم'!R27+'مصطفي عبدالفتاح'!R27+'رامي حواس'!R27+'محمد نبيه'!R27+'تامر غالي'!R27+اسلام!R27+زهران!R27+'مندوب 2'!R27+'محمد التيه'!R27+الشركة!R27)</f>
        <v>0</v>
      </c>
      <c r="R27" s="3">
        <f>SUM('احمد شوقي'!S27+'محمد ابراهيم'!S27+'مصطفي عبدالفتاح'!S27+'رامي حواس'!S27+'محمد نبيه'!S27+'تامر غالي'!S27+اسلام!S27+زهران!S27+'مندوب 2'!S27+'محمد التيه'!S27+الشركة!S27)</f>
        <v>0</v>
      </c>
      <c r="S27" s="3">
        <f>SUM('احمد شوقي'!T27+'محمد ابراهيم'!T27+'مصطفي عبدالفتاح'!T27+'رامي حواس'!T27+'محمد نبيه'!T27+'تامر غالي'!T27+اسلام!T27+زهران!T27+'مندوب 2'!T27+'محمد التيه'!T27+الشركة!T27)</f>
        <v>0</v>
      </c>
      <c r="T27" s="3">
        <f>SUM('احمد شوقي'!U27+'محمد ابراهيم'!U27+'مصطفي عبدالفتاح'!U27+'رامي حواس'!U27+'محمد نبيه'!U27+'تامر غالي'!U27+اسلام!U27+زهران!U27+'مندوب 2'!U27+'محمد التيه'!U27+الشركة!U27)</f>
        <v>0</v>
      </c>
      <c r="U27" s="3">
        <f>SUM('احمد شوقي'!V27+'محمد ابراهيم'!V27+'مصطفي عبدالفتاح'!V27+'رامي حواس'!V27+'محمد نبيه'!V27+'تامر غالي'!V27+اسلام!V27+زهران!V27+'مندوب 2'!V27+'محمد التيه'!V27+الشركة!V27)</f>
        <v>0</v>
      </c>
      <c r="V27" s="3">
        <f>SUM('احمد شوقي'!W27+'محمد ابراهيم'!W27+'مصطفي عبدالفتاح'!W27+'رامي حواس'!W27+'محمد نبيه'!W27+'تامر غالي'!W27+اسلام!W27+زهران!W27+'مندوب 2'!W27+'محمد التيه'!W27+الشركة!W27)</f>
        <v>0</v>
      </c>
      <c r="W27" s="3">
        <f>SUM('احمد شوقي'!X27+'محمد ابراهيم'!X27+'مصطفي عبدالفتاح'!X27+'رامي حواس'!X27+'محمد نبيه'!X27+'تامر غالي'!X27+اسلام!X27+زهران!X27+'مندوب 2'!X27+'محمد التيه'!X27+الشركة!X27)</f>
        <v>0</v>
      </c>
      <c r="X27" s="3">
        <f>SUM('احمد شوقي'!Y27+'محمد ابراهيم'!Y27+'مصطفي عبدالفتاح'!Y27+'رامي حواس'!Y27+'محمد نبيه'!Y27+'تامر غالي'!Y27+اسلام!Y27+زهران!Y27+'مندوب 2'!Y27+'محمد التيه'!Y27+الشركة!Y27)</f>
        <v>0</v>
      </c>
      <c r="Y27" s="3">
        <f>SUM('احمد شوقي'!Z27+'محمد ابراهيم'!Z27+'مصطفي عبدالفتاح'!Z27+'رامي حواس'!Z27+'محمد نبيه'!Z27+'تامر غالي'!Z27+اسلام!Z27+زهران!Z27+'مندوب 2'!Z27+'محمد التيه'!Z27+الشركة!Z27)</f>
        <v>0</v>
      </c>
      <c r="Z27" s="3">
        <f>SUM('احمد شوقي'!AA27+'محمد ابراهيم'!AA27+'مصطفي عبدالفتاح'!AA27+'رامي حواس'!AA27+'محمد نبيه'!AA27+'تامر غالي'!AA27+اسلام!AA27+زهران!AA27+'مندوب 2'!AA27+'محمد التيه'!AA27+الشركة!AA27)</f>
        <v>0</v>
      </c>
      <c r="AA27" s="3">
        <f>SUM('احمد شوقي'!AB27+'محمد ابراهيم'!AB27+'مصطفي عبدالفتاح'!AB27+'رامي حواس'!AB27+'محمد نبيه'!AB27+'تامر غالي'!AB27+اسلام!AB27+زهران!AB27+'مندوب 2'!AB27+'محمد التيه'!AB27+الشركة!AB27)</f>
        <v>0</v>
      </c>
      <c r="AB27" s="3">
        <f>SUM('احمد شوقي'!AC27+'محمد ابراهيم'!AC27+'مصطفي عبدالفتاح'!AC27+'رامي حواس'!AC27+'محمد نبيه'!AC27+'تامر غالي'!AC27+اسلام!AC27+زهران!AC27+'مندوب 2'!AC27+'محمد التيه'!AC27+الشركة!AC27)</f>
        <v>0</v>
      </c>
      <c r="AC27" s="3">
        <f>SUM('احمد شوقي'!AD27+'محمد ابراهيم'!AD27+'مصطفي عبدالفتاح'!AD27+'رامي حواس'!AD27+'محمد نبيه'!AD27+'تامر غالي'!AD27+اسلام!AD27+زهران!AD27+'مندوب 2'!AD27+'محمد التيه'!AD27+الشركة!AD27)</f>
        <v>0</v>
      </c>
      <c r="AD27" s="3">
        <f>SUM('احمد شوقي'!AE27+'محمد ابراهيم'!AE27+'مصطفي عبدالفتاح'!AE27+'رامي حواس'!AE27+'محمد نبيه'!AE27+'تامر غالي'!AE27+اسلام!AE27+زهران!AE27+'مندوب 2'!AE27+'محمد التيه'!AE27+الشركة!AE27)</f>
        <v>0</v>
      </c>
      <c r="AE27" s="3">
        <f>SUM('احمد شوقي'!AF27+'محمد ابراهيم'!AF27+'مصطفي عبدالفتاح'!AF27+'رامي حواس'!AF27+'محمد نبيه'!AF27+'تامر غالي'!AF27+اسلام!AF27+زهران!AF27+'مندوب 2'!AF27+'محمد التيه'!AF27+الشركة!AF27)</f>
        <v>0</v>
      </c>
      <c r="AF27" s="3">
        <f>SUM('احمد شوقي'!AG27+'محمد ابراهيم'!AG27+'مصطفي عبدالفتاح'!AG27+'رامي حواس'!AG27+'محمد نبيه'!AG27+'تامر غالي'!AG27+اسلام!AG27+زهران!AG27+'مندوب 2'!AG27+'محمد التيه'!AG27+الشركة!AG27)</f>
        <v>0</v>
      </c>
      <c r="AG27" s="3">
        <f>SUM('احمد شوقي'!AH27+'محمد ابراهيم'!AH27+'مصطفي عبدالفتاح'!AH27+'رامي حواس'!AH27+'محمد نبيه'!AH27+'تامر غالي'!AH27+اسلام!AH27+زهران!AH27+'مندوب 2'!AH27+'محمد التيه'!AH27+الشركة!AH27)</f>
        <v>0</v>
      </c>
      <c r="AH27" s="3">
        <f>SUM('احمد شوقي'!AI27+'محمد ابراهيم'!AI27+'مصطفي عبدالفتاح'!AI27+'رامي حواس'!AI27+'محمد نبيه'!AI27+'تامر غالي'!AI27+اسلام!AI27+زهران!AI27+'مندوب 2'!AI27+'محمد التيه'!AI27+الشركة!AI27)</f>
        <v>0</v>
      </c>
      <c r="AI27" s="3">
        <f>SUM('احمد شوقي'!AJ27+'محمد ابراهيم'!AJ27+'مصطفي عبدالفتاح'!AJ27+'رامي حواس'!AJ27+'محمد نبيه'!AJ27+'تامر غالي'!AJ27+اسلام!AJ27+زهران!AJ27+'مندوب 2'!AJ27+'محمد التيه'!AJ27+الشركة!AJ27)</f>
        <v>0</v>
      </c>
      <c r="AJ27" s="3">
        <f>SUM('احمد شوقي'!AK27+'محمد ابراهيم'!AK27+'مصطفي عبدالفتاح'!AK27+'رامي حواس'!AK27+'محمد نبيه'!AK27+'تامر غالي'!AK27+اسلام!AK27+زهران!AK27+'مندوب 2'!AK27+'محمد التيه'!AK27+الشركة!AK27)</f>
        <v>0</v>
      </c>
      <c r="AK27" s="3">
        <f>SUM('احمد شوقي'!AL27+'محمد ابراهيم'!AL27+'مصطفي عبدالفتاح'!AL27+'رامي حواس'!AL27+'محمد نبيه'!AL27+'تامر غالي'!AL27+اسلام!AL27+زهران!AL27+'مندوب 2'!AL27+'محمد التيه'!AL27+الشركة!AL27)</f>
        <v>0</v>
      </c>
      <c r="AL27" s="3">
        <f>SUM('احمد شوقي'!AM27+'محمد ابراهيم'!AM27+'مصطفي عبدالفتاح'!AM27+'رامي حواس'!AM27+'محمد نبيه'!AM27+'تامر غالي'!AM27+اسلام!AM27+زهران!AM27+'مندوب 2'!AM27+'محمد التيه'!AM27+الشركة!AM27)</f>
        <v>0</v>
      </c>
      <c r="AM27" s="3">
        <f>SUM('احمد شوقي'!AN27+'محمد ابراهيم'!AN27+'مصطفي عبدالفتاح'!AN27+'رامي حواس'!AN27+'محمد نبيه'!AN27+'تامر غالي'!AN27+اسلام!AN27+زهران!AN27+'مندوب 2'!AN27+'محمد التيه'!AN27+الشركة!AN27)</f>
        <v>0</v>
      </c>
      <c r="AN27" s="3">
        <f>SUM('احمد شوقي'!AO27+'محمد ابراهيم'!AO27+'مصطفي عبدالفتاح'!AO27+'رامي حواس'!AO27+'محمد نبيه'!AO27+'تامر غالي'!AO27+اسلام!AO27+زهران!AO27+'مندوب 2'!AO27+'محمد التيه'!AO27+الشركة!AO27)</f>
        <v>0</v>
      </c>
      <c r="AO27" s="3">
        <f>SUM('احمد شوقي'!AP27+'محمد ابراهيم'!AP27+'مصطفي عبدالفتاح'!AP27+'رامي حواس'!AP27+'محمد نبيه'!AP27+'تامر غالي'!AP27+اسلام!AP27+زهران!AP27+'مندوب 2'!AP27+'محمد التيه'!AP27+الشركة!AP27)</f>
        <v>0</v>
      </c>
      <c r="AP27" s="3">
        <f>SUM('احمد شوقي'!AQ27+'محمد ابراهيم'!AQ27+'مصطفي عبدالفتاح'!AQ27+'رامي حواس'!AQ27+'محمد نبيه'!AQ27+'تامر غالي'!AQ27+اسلام!AQ27+زهران!AQ27+'مندوب 2'!AQ27+'محمد التيه'!AQ27+الشركة!AQ27)</f>
        <v>0</v>
      </c>
      <c r="AQ27" s="3">
        <f>SUM('احمد شوقي'!AR27+'محمد ابراهيم'!AR27+'مصطفي عبدالفتاح'!AR27+'رامي حواس'!AR27+'محمد نبيه'!AR27+'تامر غالي'!AR27+اسلام!AR27+زهران!AR27+'مندوب 2'!AR27+'محمد التيه'!AR27+الشركة!AR27)</f>
        <v>0</v>
      </c>
      <c r="AR27" s="3">
        <f>SUM('احمد شوقي'!AS27+'محمد ابراهيم'!AS27+'مصطفي عبدالفتاح'!AS27+'رامي حواس'!AS27+'محمد نبيه'!AS27+'تامر غالي'!AS27+اسلام!AS27+زهران!AS27+'مندوب 2'!AS27+'محمد التيه'!AS27+الشركة!AS27)</f>
        <v>0</v>
      </c>
      <c r="AS27" s="3">
        <f>SUM('احمد شوقي'!AT27+'محمد ابراهيم'!AT27+'مصطفي عبدالفتاح'!AT27+'رامي حواس'!AT27+'محمد نبيه'!AT27+'تامر غالي'!AT27+اسلام!AT27+زهران!AT27+'مندوب 2'!AT27+'محمد التيه'!AT27+الشركة!AT27)</f>
        <v>0</v>
      </c>
      <c r="AT27" s="3">
        <f>SUM('احمد شوقي'!AU27+'محمد ابراهيم'!AU27+'مصطفي عبدالفتاح'!AU27+'رامي حواس'!AU27+'محمد نبيه'!AU27+'تامر غالي'!AU27+اسلام!AU27+زهران!AU27+'مندوب 2'!AU27+'محمد التيه'!AU27+الشركة!AU27)</f>
        <v>0</v>
      </c>
      <c r="AU27" s="3">
        <f>SUM('احمد شوقي'!AV27+'محمد ابراهيم'!AV27+'مصطفي عبدالفتاح'!AV27+'رامي حواس'!AV27+'محمد نبيه'!AV27+'تامر غالي'!AV27+اسلام!AV27+زهران!AV27+'مندوب 2'!AV27+'محمد التيه'!AV27+الشركة!AV27)</f>
        <v>0</v>
      </c>
      <c r="AV27" s="3">
        <f>SUM('احمد شوقي'!AW27+'محمد ابراهيم'!AW27+'مصطفي عبدالفتاح'!AW27+'رامي حواس'!AW27+'محمد نبيه'!AW27+'تامر غالي'!AW27+اسلام!AW27+زهران!AW27+'مندوب 2'!AW27+'محمد التيه'!AW27+الشركة!AW27)</f>
        <v>0</v>
      </c>
      <c r="AW27" s="3">
        <f>SUM('احمد شوقي'!AX27+'محمد ابراهيم'!AX27+'مصطفي عبدالفتاح'!AX27+'رامي حواس'!AX27+'محمد نبيه'!AX27+'تامر غالي'!AX27+اسلام!AX27+زهران!AX27+'مندوب 2'!AX27+'محمد التيه'!AX27+الشركة!AX27)</f>
        <v>0</v>
      </c>
      <c r="AX27" s="3">
        <f>SUM('احمد شوقي'!AY27+'محمد ابراهيم'!AY27+'مصطفي عبدالفتاح'!AY27+'رامي حواس'!AY27+'محمد نبيه'!AY27+'تامر غالي'!AY27+اسلام!AY27+زهران!AY27+'مندوب 2'!AY27+'محمد التيه'!AY27+الشركة!AY27)</f>
        <v>0</v>
      </c>
      <c r="AY27" s="3">
        <f>SUM('احمد شوقي'!AZ27+'محمد ابراهيم'!AZ27+'مصطفي عبدالفتاح'!AZ27+'رامي حواس'!AZ27+'محمد نبيه'!AZ27+'تامر غالي'!AZ27+اسلام!AZ27+زهران!AZ27+'مندوب 2'!AZ27+'محمد التيه'!AZ27+الشركة!AZ27)</f>
        <v>0</v>
      </c>
      <c r="AZ27" s="3">
        <f>SUM('احمد شوقي'!BA27+'محمد ابراهيم'!BA27+'مصطفي عبدالفتاح'!BA27+'رامي حواس'!BA27+'محمد نبيه'!BA27+'تامر غالي'!BA27+اسلام!BA27+زهران!BA27+'مندوب 2'!BA27+'محمد التيه'!BA27+الشركة!BA27)</f>
        <v>0</v>
      </c>
      <c r="BA27" s="3">
        <f>SUM('احمد شوقي'!BB27+'محمد ابراهيم'!BB27+'مصطفي عبدالفتاح'!BB27+'رامي حواس'!BB27+'محمد نبيه'!BB27+'تامر غالي'!BB27+اسلام!BB27+زهران!BB27+'مندوب 2'!BB27+'محمد التيه'!BB27+الشركة!BB27)</f>
        <v>0</v>
      </c>
      <c r="BB27" s="3">
        <f>SUM('احمد شوقي'!BC27+'محمد ابراهيم'!BC27+'مصطفي عبدالفتاح'!BC27+'رامي حواس'!BC27+'محمد نبيه'!BC27+'تامر غالي'!BC27+اسلام!BC27+زهران!BC27+'مندوب 2'!BC27+'محمد التيه'!BC27+الشركة!BC27)</f>
        <v>0</v>
      </c>
      <c r="BC27" s="3">
        <f>SUM('احمد شوقي'!BD27+'محمد ابراهيم'!BD27+'مصطفي عبدالفتاح'!BD27+'رامي حواس'!BD27+'محمد نبيه'!BD27+'تامر غالي'!BD27+اسلام!BD27+زهران!BD27+'مندوب 2'!BD27+'محمد التيه'!BD27+الشركة!BD27)</f>
        <v>0</v>
      </c>
      <c r="BD27" s="3">
        <f>SUM('احمد شوقي'!BE27+'محمد ابراهيم'!BE27+'مصطفي عبدالفتاح'!BE27+'رامي حواس'!BE27+'محمد نبيه'!BE27+'تامر غالي'!BE27+اسلام!BE27+زهران!BE27+'مندوب 2'!BE27+'محمد التيه'!BE27+الشركة!BE27)</f>
        <v>0</v>
      </c>
      <c r="BE27" s="3">
        <f>SUM('احمد شوقي'!BF27+'محمد ابراهيم'!BF27+'مصطفي عبدالفتاح'!BF27+'رامي حواس'!BF27+'محمد نبيه'!BF27+'تامر غالي'!BF27+اسلام!BF27+زهران!BF27+'مندوب 2'!BF27+'محمد التيه'!BF27+الشركة!BF27)</f>
        <v>0</v>
      </c>
      <c r="BF27" s="3">
        <f>SUM('احمد شوقي'!BG27+'محمد ابراهيم'!BG27+'مصطفي عبدالفتاح'!BG27+'رامي حواس'!BG27+'محمد نبيه'!BG27+'تامر غالي'!BG27+اسلام!BG27+زهران!BG27+'مندوب 2'!BG27+'محمد التيه'!BG27+الشركة!BG27)</f>
        <v>0</v>
      </c>
      <c r="BG27" s="3">
        <f>SUM('احمد شوقي'!BH27+'محمد ابراهيم'!BH27+'مصطفي عبدالفتاح'!BH27+'رامي حواس'!BH27+'محمد نبيه'!BH27+'تامر غالي'!BH27+اسلام!BH27+زهران!BH27+'مندوب 2'!BH27+'محمد التيه'!BH27+الشركة!BH27)</f>
        <v>0</v>
      </c>
      <c r="BH27" s="3">
        <f>SUM('احمد شوقي'!BI27+'محمد ابراهيم'!BI27+'مصطفي عبدالفتاح'!BI27+'رامي حواس'!BI27+'محمد نبيه'!BI27+'تامر غالي'!BI27+اسلام!BI27+زهران!BI27+'مندوب 2'!BI27+'محمد التيه'!BI27+الشركة!BI27)</f>
        <v>0</v>
      </c>
      <c r="BI27" s="3">
        <f>SUM('احمد شوقي'!BJ27+'محمد ابراهيم'!BJ27+'مصطفي عبدالفتاح'!BJ27+'رامي حواس'!BJ27+'محمد نبيه'!BJ27+'تامر غالي'!BJ27+اسلام!BJ27+زهران!BJ27+'مندوب 2'!BJ27+'محمد التيه'!BJ27+الشركة!BJ27)</f>
        <v>0</v>
      </c>
      <c r="BJ27" s="3">
        <f>SUM('احمد شوقي'!BK27+'محمد ابراهيم'!BK27+'مصطفي عبدالفتاح'!BK27+'رامي حواس'!BK27+'محمد نبيه'!BK27+'تامر غالي'!BK27+اسلام!BK27+زهران!BK27+'مندوب 2'!BK27+'محمد التيه'!BK27+الشركة!BK27)</f>
        <v>0</v>
      </c>
      <c r="BK27" s="3">
        <f>SUM('احمد شوقي'!BL27+'محمد ابراهيم'!BL27+'مصطفي عبدالفتاح'!BL27+'رامي حواس'!BL27+'محمد نبيه'!BL27+'تامر غالي'!BL27+اسلام!BL27+زهران!BL27+'مندوب 2'!BL27+'محمد التيه'!BL27+الشركة!BL27)</f>
        <v>0</v>
      </c>
      <c r="BL27" s="3">
        <f>SUM('احمد شوقي'!BM27+'محمد ابراهيم'!BM27+'مصطفي عبدالفتاح'!BM27+'رامي حواس'!BM27+'محمد نبيه'!BM27+'تامر غالي'!BM27+اسلام!BM27+زهران!BM27+'مندوب 2'!BM27+'محمد التيه'!BM27+الشركة!BM27)</f>
        <v>0</v>
      </c>
      <c r="BM27" s="3">
        <f>SUM('احمد شوقي'!BN27+'محمد ابراهيم'!BN27+'مصطفي عبدالفتاح'!BN27+'رامي حواس'!BN27+'محمد نبيه'!BN27+'تامر غالي'!BN27+اسلام!BN27+زهران!BN27+'مندوب 2'!BN27+'محمد التيه'!BN27+الشركة!BN27)</f>
        <v>0</v>
      </c>
      <c r="BN27" s="3">
        <f>SUM('احمد شوقي'!BO27+'محمد ابراهيم'!BO27+'مصطفي عبدالفتاح'!BO27+'رامي حواس'!BO27+'محمد نبيه'!BO27+'تامر غالي'!BO27+اسلام!BO27+زهران!BO27+'مندوب 2'!BO27+'محمد التيه'!BO27+الشركة!BO27)</f>
        <v>0</v>
      </c>
      <c r="BO27" s="3"/>
      <c r="BP27" s="3"/>
      <c r="BQ27" s="8"/>
    </row>
    <row r="28" spans="1:69" ht="15.75" thickBot="1" x14ac:dyDescent="0.3">
      <c r="A28" s="1">
        <v>43367</v>
      </c>
      <c r="B28" s="3">
        <f>SUM('احمد شوقي'!C28+'محمد ابراهيم'!C28+'مصطفي عبدالفتاح'!C28+'رامي حواس'!C28+'محمد نبيه'!C28+'تامر غالي'!C28+اسلام!C28+زهران!C28+'مندوب 2'!C28+'محمد التيه'!C28+الشركة!C28)</f>
        <v>0</v>
      </c>
      <c r="C28" s="3">
        <f>SUM('احمد شوقي'!D28+'محمد ابراهيم'!D28+'مصطفي عبدالفتاح'!D28+'رامي حواس'!D28+'محمد نبيه'!D28+'تامر غالي'!D28+اسلام!D28+زهران!D28+'مندوب 2'!D28+'محمد التيه'!D28+الشركة!D28)</f>
        <v>0</v>
      </c>
      <c r="D28" s="3">
        <f>SUM('احمد شوقي'!E28+'محمد ابراهيم'!E28+'مصطفي عبدالفتاح'!E28+'رامي حواس'!E28+'محمد نبيه'!E28+'تامر غالي'!E28+اسلام!E28+زهران!E28+'مندوب 2'!E28+'محمد التيه'!E28+الشركة!E28)</f>
        <v>0</v>
      </c>
      <c r="E28" s="3">
        <f>SUM('احمد شوقي'!F28+'محمد ابراهيم'!F28+'مصطفي عبدالفتاح'!F28+'رامي حواس'!F28+'محمد نبيه'!F28+'تامر غالي'!F28+اسلام!F28+زهران!F28+'مندوب 2'!F28+'محمد التيه'!F28+الشركة!F28)</f>
        <v>0</v>
      </c>
      <c r="F28" s="3">
        <f>SUM('احمد شوقي'!G28+'محمد ابراهيم'!G28+'مصطفي عبدالفتاح'!G28+'رامي حواس'!G28+'محمد نبيه'!G28+'تامر غالي'!G28+اسلام!G28+زهران!G28+'مندوب 2'!G28+'محمد التيه'!G28+الشركة!G28)</f>
        <v>0</v>
      </c>
      <c r="G28" s="3">
        <f>SUM('احمد شوقي'!H28+'محمد ابراهيم'!H28+'مصطفي عبدالفتاح'!H28+'رامي حواس'!H28+'محمد نبيه'!H28+'تامر غالي'!H28+اسلام!H28+زهران!H28+'مندوب 2'!H28+'محمد التيه'!H28+الشركة!H28)</f>
        <v>0</v>
      </c>
      <c r="H28" s="3">
        <f>SUM('احمد شوقي'!I28+'محمد ابراهيم'!I28+'مصطفي عبدالفتاح'!I28+'رامي حواس'!I28+'محمد نبيه'!I28+'تامر غالي'!I28+اسلام!I28+زهران!I28+'مندوب 2'!I28+'محمد التيه'!I28+الشركة!I28)</f>
        <v>0</v>
      </c>
      <c r="I28" s="3">
        <f>SUM('احمد شوقي'!J28+'محمد ابراهيم'!J28+'مصطفي عبدالفتاح'!J28+'رامي حواس'!J28+'محمد نبيه'!J28+'تامر غالي'!J28+اسلام!J28+زهران!J28+'مندوب 2'!J28+'محمد التيه'!J28+الشركة!J28)</f>
        <v>0</v>
      </c>
      <c r="J28" s="3">
        <f>SUM('احمد شوقي'!K28+'محمد ابراهيم'!K28+'مصطفي عبدالفتاح'!K28+'رامي حواس'!K28+'محمد نبيه'!K28+'تامر غالي'!K28+اسلام!K28+زهران!K28+'مندوب 2'!K28+'محمد التيه'!K28+الشركة!K28)</f>
        <v>0</v>
      </c>
      <c r="K28" s="3">
        <f>SUM('احمد شوقي'!L28+'محمد ابراهيم'!L28+'مصطفي عبدالفتاح'!L28+'رامي حواس'!L28+'محمد نبيه'!L28+'تامر غالي'!L28+اسلام!L28+زهران!L28+'مندوب 2'!L28+'محمد التيه'!L28+الشركة!L28)</f>
        <v>0</v>
      </c>
      <c r="L28" s="3">
        <f>SUM('احمد شوقي'!M28+'محمد ابراهيم'!M28+'مصطفي عبدالفتاح'!M28+'رامي حواس'!M28+'محمد نبيه'!M28+'تامر غالي'!M28+اسلام!M28+زهران!M28+'مندوب 2'!M28+'محمد التيه'!M28+الشركة!M28)</f>
        <v>0</v>
      </c>
      <c r="M28" s="3">
        <f>SUM('احمد شوقي'!N28+'محمد ابراهيم'!N28+'مصطفي عبدالفتاح'!N28+'رامي حواس'!N28+'محمد نبيه'!N28+'تامر غالي'!N28+اسلام!N28+زهران!N28+'مندوب 2'!N28+'محمد التيه'!N28+الشركة!N28)</f>
        <v>0</v>
      </c>
      <c r="N28" s="3">
        <f>SUM('احمد شوقي'!O28+'محمد ابراهيم'!O28+'مصطفي عبدالفتاح'!O28+'رامي حواس'!O28+'محمد نبيه'!O28+'تامر غالي'!O28+اسلام!O28+زهران!O28+'مندوب 2'!O28+'محمد التيه'!O28+الشركة!O28)</f>
        <v>0</v>
      </c>
      <c r="O28" s="3">
        <f>SUM('احمد شوقي'!P28+'محمد ابراهيم'!P28+'مصطفي عبدالفتاح'!P28+'رامي حواس'!P28+'محمد نبيه'!P28+'تامر غالي'!P28+اسلام!P28+زهران!P28+'مندوب 2'!P28+'محمد التيه'!P28+الشركة!P28)</f>
        <v>0</v>
      </c>
      <c r="P28" s="3">
        <f>SUM('احمد شوقي'!Q28+'محمد ابراهيم'!Q28+'مصطفي عبدالفتاح'!Q28+'رامي حواس'!Q28+'محمد نبيه'!Q28+'تامر غالي'!Q28+اسلام!Q28+زهران!Q28+'مندوب 2'!Q28+'محمد التيه'!Q28+الشركة!Q28)</f>
        <v>0</v>
      </c>
      <c r="Q28" s="3">
        <f>SUM('احمد شوقي'!R28+'محمد ابراهيم'!R28+'مصطفي عبدالفتاح'!R28+'رامي حواس'!R28+'محمد نبيه'!R28+'تامر غالي'!R28+اسلام!R28+زهران!R28+'مندوب 2'!R28+'محمد التيه'!R28+الشركة!R28)</f>
        <v>0</v>
      </c>
      <c r="R28" s="3">
        <f>SUM('احمد شوقي'!S28+'محمد ابراهيم'!S28+'مصطفي عبدالفتاح'!S28+'رامي حواس'!S28+'محمد نبيه'!S28+'تامر غالي'!S28+اسلام!S28+زهران!S28+'مندوب 2'!S28+'محمد التيه'!S28+الشركة!S28)</f>
        <v>0</v>
      </c>
      <c r="S28" s="3">
        <f>SUM('احمد شوقي'!T28+'محمد ابراهيم'!T28+'مصطفي عبدالفتاح'!T28+'رامي حواس'!T28+'محمد نبيه'!T28+'تامر غالي'!T28+اسلام!T28+زهران!T28+'مندوب 2'!T28+'محمد التيه'!T28+الشركة!T28)</f>
        <v>0</v>
      </c>
      <c r="T28" s="3">
        <f>SUM('احمد شوقي'!U28+'محمد ابراهيم'!U28+'مصطفي عبدالفتاح'!U28+'رامي حواس'!U28+'محمد نبيه'!U28+'تامر غالي'!U28+اسلام!U28+زهران!U28+'مندوب 2'!U28+'محمد التيه'!U28+الشركة!U28)</f>
        <v>0</v>
      </c>
      <c r="U28" s="3">
        <f>SUM('احمد شوقي'!V28+'محمد ابراهيم'!V28+'مصطفي عبدالفتاح'!V28+'رامي حواس'!V28+'محمد نبيه'!V28+'تامر غالي'!V28+اسلام!V28+زهران!V28+'مندوب 2'!V28+'محمد التيه'!V28+الشركة!V28)</f>
        <v>0</v>
      </c>
      <c r="V28" s="3">
        <f>SUM('احمد شوقي'!W28+'محمد ابراهيم'!W28+'مصطفي عبدالفتاح'!W28+'رامي حواس'!W28+'محمد نبيه'!W28+'تامر غالي'!W28+اسلام!W28+زهران!W28+'مندوب 2'!W28+'محمد التيه'!W28+الشركة!W28)</f>
        <v>0</v>
      </c>
      <c r="W28" s="3">
        <f>SUM('احمد شوقي'!X28+'محمد ابراهيم'!X28+'مصطفي عبدالفتاح'!X28+'رامي حواس'!X28+'محمد نبيه'!X28+'تامر غالي'!X28+اسلام!X28+زهران!X28+'مندوب 2'!X28+'محمد التيه'!X28+الشركة!X28)</f>
        <v>0</v>
      </c>
      <c r="X28" s="3">
        <f>SUM('احمد شوقي'!Y28+'محمد ابراهيم'!Y28+'مصطفي عبدالفتاح'!Y28+'رامي حواس'!Y28+'محمد نبيه'!Y28+'تامر غالي'!Y28+اسلام!Y28+زهران!Y28+'مندوب 2'!Y28+'محمد التيه'!Y28+الشركة!Y28)</f>
        <v>0</v>
      </c>
      <c r="Y28" s="3">
        <f>SUM('احمد شوقي'!Z28+'محمد ابراهيم'!Z28+'مصطفي عبدالفتاح'!Z28+'رامي حواس'!Z28+'محمد نبيه'!Z28+'تامر غالي'!Z28+اسلام!Z28+زهران!Z28+'مندوب 2'!Z28+'محمد التيه'!Z28+الشركة!Z28)</f>
        <v>0</v>
      </c>
      <c r="Z28" s="3">
        <f>SUM('احمد شوقي'!AA28+'محمد ابراهيم'!AA28+'مصطفي عبدالفتاح'!AA28+'رامي حواس'!AA28+'محمد نبيه'!AA28+'تامر غالي'!AA28+اسلام!AA28+زهران!AA28+'مندوب 2'!AA28+'محمد التيه'!AA28+الشركة!AA28)</f>
        <v>0</v>
      </c>
      <c r="AA28" s="3">
        <f>SUM('احمد شوقي'!AB28+'محمد ابراهيم'!AB28+'مصطفي عبدالفتاح'!AB28+'رامي حواس'!AB28+'محمد نبيه'!AB28+'تامر غالي'!AB28+اسلام!AB28+زهران!AB28+'مندوب 2'!AB28+'محمد التيه'!AB28+الشركة!AB28)</f>
        <v>0</v>
      </c>
      <c r="AB28" s="3">
        <f>SUM('احمد شوقي'!AC28+'محمد ابراهيم'!AC28+'مصطفي عبدالفتاح'!AC28+'رامي حواس'!AC28+'محمد نبيه'!AC28+'تامر غالي'!AC28+اسلام!AC28+زهران!AC28+'مندوب 2'!AC28+'محمد التيه'!AC28+الشركة!AC28)</f>
        <v>0</v>
      </c>
      <c r="AC28" s="3">
        <f>SUM('احمد شوقي'!AD28+'محمد ابراهيم'!AD28+'مصطفي عبدالفتاح'!AD28+'رامي حواس'!AD28+'محمد نبيه'!AD28+'تامر غالي'!AD28+اسلام!AD28+زهران!AD28+'مندوب 2'!AD28+'محمد التيه'!AD28+الشركة!AD28)</f>
        <v>0</v>
      </c>
      <c r="AD28" s="3">
        <f>SUM('احمد شوقي'!AE28+'محمد ابراهيم'!AE28+'مصطفي عبدالفتاح'!AE28+'رامي حواس'!AE28+'محمد نبيه'!AE28+'تامر غالي'!AE28+اسلام!AE28+زهران!AE28+'مندوب 2'!AE28+'محمد التيه'!AE28+الشركة!AE28)</f>
        <v>0</v>
      </c>
      <c r="AE28" s="3">
        <f>SUM('احمد شوقي'!AF28+'محمد ابراهيم'!AF28+'مصطفي عبدالفتاح'!AF28+'رامي حواس'!AF28+'محمد نبيه'!AF28+'تامر غالي'!AF28+اسلام!AF28+زهران!AF28+'مندوب 2'!AF28+'محمد التيه'!AF28+الشركة!AF28)</f>
        <v>0</v>
      </c>
      <c r="AF28" s="3">
        <f>SUM('احمد شوقي'!AG28+'محمد ابراهيم'!AG28+'مصطفي عبدالفتاح'!AG28+'رامي حواس'!AG28+'محمد نبيه'!AG28+'تامر غالي'!AG28+اسلام!AG28+زهران!AG28+'مندوب 2'!AG28+'محمد التيه'!AG28+الشركة!AG28)</f>
        <v>0</v>
      </c>
      <c r="AG28" s="3">
        <f>SUM('احمد شوقي'!AH28+'محمد ابراهيم'!AH28+'مصطفي عبدالفتاح'!AH28+'رامي حواس'!AH28+'محمد نبيه'!AH28+'تامر غالي'!AH28+اسلام!AH28+زهران!AH28+'مندوب 2'!AH28+'محمد التيه'!AH28+الشركة!AH28)</f>
        <v>0</v>
      </c>
      <c r="AH28" s="3">
        <f>SUM('احمد شوقي'!AI28+'محمد ابراهيم'!AI28+'مصطفي عبدالفتاح'!AI28+'رامي حواس'!AI28+'محمد نبيه'!AI28+'تامر غالي'!AI28+اسلام!AI28+زهران!AI28+'مندوب 2'!AI28+'محمد التيه'!AI28+الشركة!AI28)</f>
        <v>0</v>
      </c>
      <c r="AI28" s="3">
        <f>SUM('احمد شوقي'!AJ28+'محمد ابراهيم'!AJ28+'مصطفي عبدالفتاح'!AJ28+'رامي حواس'!AJ28+'محمد نبيه'!AJ28+'تامر غالي'!AJ28+اسلام!AJ28+زهران!AJ28+'مندوب 2'!AJ28+'محمد التيه'!AJ28+الشركة!AJ28)</f>
        <v>0</v>
      </c>
      <c r="AJ28" s="3">
        <f>SUM('احمد شوقي'!AK28+'محمد ابراهيم'!AK28+'مصطفي عبدالفتاح'!AK28+'رامي حواس'!AK28+'محمد نبيه'!AK28+'تامر غالي'!AK28+اسلام!AK28+زهران!AK28+'مندوب 2'!AK28+'محمد التيه'!AK28+الشركة!AK28)</f>
        <v>0</v>
      </c>
      <c r="AK28" s="3">
        <f>SUM('احمد شوقي'!AL28+'محمد ابراهيم'!AL28+'مصطفي عبدالفتاح'!AL28+'رامي حواس'!AL28+'محمد نبيه'!AL28+'تامر غالي'!AL28+اسلام!AL28+زهران!AL28+'مندوب 2'!AL28+'محمد التيه'!AL28+الشركة!AL28)</f>
        <v>0</v>
      </c>
      <c r="AL28" s="3">
        <f>SUM('احمد شوقي'!AM28+'محمد ابراهيم'!AM28+'مصطفي عبدالفتاح'!AM28+'رامي حواس'!AM28+'محمد نبيه'!AM28+'تامر غالي'!AM28+اسلام!AM28+زهران!AM28+'مندوب 2'!AM28+'محمد التيه'!AM28+الشركة!AM28)</f>
        <v>0</v>
      </c>
      <c r="AM28" s="3">
        <f>SUM('احمد شوقي'!AN28+'محمد ابراهيم'!AN28+'مصطفي عبدالفتاح'!AN28+'رامي حواس'!AN28+'محمد نبيه'!AN28+'تامر غالي'!AN28+اسلام!AN28+زهران!AN28+'مندوب 2'!AN28+'محمد التيه'!AN28+الشركة!AN28)</f>
        <v>0</v>
      </c>
      <c r="AN28" s="3">
        <f>SUM('احمد شوقي'!AO28+'محمد ابراهيم'!AO28+'مصطفي عبدالفتاح'!AO28+'رامي حواس'!AO28+'محمد نبيه'!AO28+'تامر غالي'!AO28+اسلام!AO28+زهران!AO28+'مندوب 2'!AO28+'محمد التيه'!AO28+الشركة!AO28)</f>
        <v>0</v>
      </c>
      <c r="AO28" s="3">
        <f>SUM('احمد شوقي'!AP28+'محمد ابراهيم'!AP28+'مصطفي عبدالفتاح'!AP28+'رامي حواس'!AP28+'محمد نبيه'!AP28+'تامر غالي'!AP28+اسلام!AP28+زهران!AP28+'مندوب 2'!AP28+'محمد التيه'!AP28+الشركة!AP28)</f>
        <v>0</v>
      </c>
      <c r="AP28" s="3">
        <f>SUM('احمد شوقي'!AQ28+'محمد ابراهيم'!AQ28+'مصطفي عبدالفتاح'!AQ28+'رامي حواس'!AQ28+'محمد نبيه'!AQ28+'تامر غالي'!AQ28+اسلام!AQ28+زهران!AQ28+'مندوب 2'!AQ28+'محمد التيه'!AQ28+الشركة!AQ28)</f>
        <v>0</v>
      </c>
      <c r="AQ28" s="3">
        <f>SUM('احمد شوقي'!AR28+'محمد ابراهيم'!AR28+'مصطفي عبدالفتاح'!AR28+'رامي حواس'!AR28+'محمد نبيه'!AR28+'تامر غالي'!AR28+اسلام!AR28+زهران!AR28+'مندوب 2'!AR28+'محمد التيه'!AR28+الشركة!AR28)</f>
        <v>0</v>
      </c>
      <c r="AR28" s="3">
        <f>SUM('احمد شوقي'!AS28+'محمد ابراهيم'!AS28+'مصطفي عبدالفتاح'!AS28+'رامي حواس'!AS28+'محمد نبيه'!AS28+'تامر غالي'!AS28+اسلام!AS28+زهران!AS28+'مندوب 2'!AS28+'محمد التيه'!AS28+الشركة!AS28)</f>
        <v>0</v>
      </c>
      <c r="AS28" s="3">
        <f>SUM('احمد شوقي'!AT28+'محمد ابراهيم'!AT28+'مصطفي عبدالفتاح'!AT28+'رامي حواس'!AT28+'محمد نبيه'!AT28+'تامر غالي'!AT28+اسلام!AT28+زهران!AT28+'مندوب 2'!AT28+'محمد التيه'!AT28+الشركة!AT28)</f>
        <v>0</v>
      </c>
      <c r="AT28" s="3">
        <f>SUM('احمد شوقي'!AU28+'محمد ابراهيم'!AU28+'مصطفي عبدالفتاح'!AU28+'رامي حواس'!AU28+'محمد نبيه'!AU28+'تامر غالي'!AU28+اسلام!AU28+زهران!AU28+'مندوب 2'!AU28+'محمد التيه'!AU28+الشركة!AU28)</f>
        <v>0</v>
      </c>
      <c r="AU28" s="3">
        <f>SUM('احمد شوقي'!AV28+'محمد ابراهيم'!AV28+'مصطفي عبدالفتاح'!AV28+'رامي حواس'!AV28+'محمد نبيه'!AV28+'تامر غالي'!AV28+اسلام!AV28+زهران!AV28+'مندوب 2'!AV28+'محمد التيه'!AV28+الشركة!AV28)</f>
        <v>0</v>
      </c>
      <c r="AV28" s="3">
        <f>SUM('احمد شوقي'!AW28+'محمد ابراهيم'!AW28+'مصطفي عبدالفتاح'!AW28+'رامي حواس'!AW28+'محمد نبيه'!AW28+'تامر غالي'!AW28+اسلام!AW28+زهران!AW28+'مندوب 2'!AW28+'محمد التيه'!AW28+الشركة!AW28)</f>
        <v>0</v>
      </c>
      <c r="AW28" s="3">
        <f>SUM('احمد شوقي'!AX28+'محمد ابراهيم'!AX28+'مصطفي عبدالفتاح'!AX28+'رامي حواس'!AX28+'محمد نبيه'!AX28+'تامر غالي'!AX28+اسلام!AX28+زهران!AX28+'مندوب 2'!AX28+'محمد التيه'!AX28+الشركة!AX28)</f>
        <v>0</v>
      </c>
      <c r="AX28" s="3">
        <f>SUM('احمد شوقي'!AY28+'محمد ابراهيم'!AY28+'مصطفي عبدالفتاح'!AY28+'رامي حواس'!AY28+'محمد نبيه'!AY28+'تامر غالي'!AY28+اسلام!AY28+زهران!AY28+'مندوب 2'!AY28+'محمد التيه'!AY28+الشركة!AY28)</f>
        <v>0</v>
      </c>
      <c r="AY28" s="3">
        <f>SUM('احمد شوقي'!AZ28+'محمد ابراهيم'!AZ28+'مصطفي عبدالفتاح'!AZ28+'رامي حواس'!AZ28+'محمد نبيه'!AZ28+'تامر غالي'!AZ28+اسلام!AZ28+زهران!AZ28+'مندوب 2'!AZ28+'محمد التيه'!AZ28+الشركة!AZ28)</f>
        <v>0</v>
      </c>
      <c r="AZ28" s="3">
        <f>SUM('احمد شوقي'!BA28+'محمد ابراهيم'!BA28+'مصطفي عبدالفتاح'!BA28+'رامي حواس'!BA28+'محمد نبيه'!BA28+'تامر غالي'!BA28+اسلام!BA28+زهران!BA28+'مندوب 2'!BA28+'محمد التيه'!BA28+الشركة!BA28)</f>
        <v>0</v>
      </c>
      <c r="BA28" s="3">
        <f>SUM('احمد شوقي'!BB28+'محمد ابراهيم'!BB28+'مصطفي عبدالفتاح'!BB28+'رامي حواس'!BB28+'محمد نبيه'!BB28+'تامر غالي'!BB28+اسلام!BB28+زهران!BB28+'مندوب 2'!BB28+'محمد التيه'!BB28+الشركة!BB28)</f>
        <v>0</v>
      </c>
      <c r="BB28" s="3">
        <f>SUM('احمد شوقي'!BC28+'محمد ابراهيم'!BC28+'مصطفي عبدالفتاح'!BC28+'رامي حواس'!BC28+'محمد نبيه'!BC28+'تامر غالي'!BC28+اسلام!BC28+زهران!BC28+'مندوب 2'!BC28+'محمد التيه'!BC28+الشركة!BC28)</f>
        <v>0</v>
      </c>
      <c r="BC28" s="3">
        <f>SUM('احمد شوقي'!BD28+'محمد ابراهيم'!BD28+'مصطفي عبدالفتاح'!BD28+'رامي حواس'!BD28+'محمد نبيه'!BD28+'تامر غالي'!BD28+اسلام!BD28+زهران!BD28+'مندوب 2'!BD28+'محمد التيه'!BD28+الشركة!BD28)</f>
        <v>0</v>
      </c>
      <c r="BD28" s="3">
        <f>SUM('احمد شوقي'!BE28+'محمد ابراهيم'!BE28+'مصطفي عبدالفتاح'!BE28+'رامي حواس'!BE28+'محمد نبيه'!BE28+'تامر غالي'!BE28+اسلام!BE28+زهران!BE28+'مندوب 2'!BE28+'محمد التيه'!BE28+الشركة!BE28)</f>
        <v>0</v>
      </c>
      <c r="BE28" s="3">
        <f>SUM('احمد شوقي'!BF28+'محمد ابراهيم'!BF28+'مصطفي عبدالفتاح'!BF28+'رامي حواس'!BF28+'محمد نبيه'!BF28+'تامر غالي'!BF28+اسلام!BF28+زهران!BF28+'مندوب 2'!BF28+'محمد التيه'!BF28+الشركة!BF28)</f>
        <v>0</v>
      </c>
      <c r="BF28" s="3">
        <f>SUM('احمد شوقي'!BG28+'محمد ابراهيم'!BG28+'مصطفي عبدالفتاح'!BG28+'رامي حواس'!BG28+'محمد نبيه'!BG28+'تامر غالي'!BG28+اسلام!BG28+زهران!BG28+'مندوب 2'!BG28+'محمد التيه'!BG28+الشركة!BG28)</f>
        <v>0</v>
      </c>
      <c r="BG28" s="3">
        <f>SUM('احمد شوقي'!BH28+'محمد ابراهيم'!BH28+'مصطفي عبدالفتاح'!BH28+'رامي حواس'!BH28+'محمد نبيه'!BH28+'تامر غالي'!BH28+اسلام!BH28+زهران!BH28+'مندوب 2'!BH28+'محمد التيه'!BH28+الشركة!BH28)</f>
        <v>0</v>
      </c>
      <c r="BH28" s="3">
        <f>SUM('احمد شوقي'!BI28+'محمد ابراهيم'!BI28+'مصطفي عبدالفتاح'!BI28+'رامي حواس'!BI28+'محمد نبيه'!BI28+'تامر غالي'!BI28+اسلام!BI28+زهران!BI28+'مندوب 2'!BI28+'محمد التيه'!BI28+الشركة!BI28)</f>
        <v>0</v>
      </c>
      <c r="BI28" s="3">
        <f>SUM('احمد شوقي'!BJ28+'محمد ابراهيم'!BJ28+'مصطفي عبدالفتاح'!BJ28+'رامي حواس'!BJ28+'محمد نبيه'!BJ28+'تامر غالي'!BJ28+اسلام!BJ28+زهران!BJ28+'مندوب 2'!BJ28+'محمد التيه'!BJ28+الشركة!BJ28)</f>
        <v>0</v>
      </c>
      <c r="BJ28" s="3">
        <f>SUM('احمد شوقي'!BK28+'محمد ابراهيم'!BK28+'مصطفي عبدالفتاح'!BK28+'رامي حواس'!BK28+'محمد نبيه'!BK28+'تامر غالي'!BK28+اسلام!BK28+زهران!BK28+'مندوب 2'!BK28+'محمد التيه'!BK28+الشركة!BK28)</f>
        <v>0</v>
      </c>
      <c r="BK28" s="3">
        <f>SUM('احمد شوقي'!BL28+'محمد ابراهيم'!BL28+'مصطفي عبدالفتاح'!BL28+'رامي حواس'!BL28+'محمد نبيه'!BL28+'تامر غالي'!BL28+اسلام!BL28+زهران!BL28+'مندوب 2'!BL28+'محمد التيه'!BL28+الشركة!BL28)</f>
        <v>0</v>
      </c>
      <c r="BL28" s="3">
        <f>SUM('احمد شوقي'!BM28+'محمد ابراهيم'!BM28+'مصطفي عبدالفتاح'!BM28+'رامي حواس'!BM28+'محمد نبيه'!BM28+'تامر غالي'!BM28+اسلام!BM28+زهران!BM28+'مندوب 2'!BM28+'محمد التيه'!BM28+الشركة!BM28)</f>
        <v>0</v>
      </c>
      <c r="BM28" s="3">
        <f>SUM('احمد شوقي'!BN28+'محمد ابراهيم'!BN28+'مصطفي عبدالفتاح'!BN28+'رامي حواس'!BN28+'محمد نبيه'!BN28+'تامر غالي'!BN28+اسلام!BN28+زهران!BN28+'مندوب 2'!BN28+'محمد التيه'!BN28+الشركة!BN28)</f>
        <v>0</v>
      </c>
      <c r="BN28" s="3">
        <f>SUM('احمد شوقي'!BO28+'محمد ابراهيم'!BO28+'مصطفي عبدالفتاح'!BO28+'رامي حواس'!BO28+'محمد نبيه'!BO28+'تامر غالي'!BO28+اسلام!BO28+زهران!BO28+'مندوب 2'!BO28+'محمد التيه'!BO28+الشركة!BO28)</f>
        <v>0</v>
      </c>
      <c r="BO28" s="3"/>
      <c r="BP28" s="3"/>
      <c r="BQ28" s="8"/>
    </row>
    <row r="29" spans="1:69" ht="15.75" thickBot="1" x14ac:dyDescent="0.3">
      <c r="A29" s="1">
        <v>43368</v>
      </c>
      <c r="B29" s="3">
        <f>SUM('احمد شوقي'!C29+'محمد ابراهيم'!C29+'مصطفي عبدالفتاح'!C29+'رامي حواس'!C29+'محمد نبيه'!C29+'تامر غالي'!C29+اسلام!C29+زهران!C29+'مندوب 2'!C29+'محمد التيه'!C29+الشركة!C29)</f>
        <v>0</v>
      </c>
      <c r="C29" s="3">
        <f>SUM('احمد شوقي'!D29+'محمد ابراهيم'!D29+'مصطفي عبدالفتاح'!D29+'رامي حواس'!D29+'محمد نبيه'!D29+'تامر غالي'!D29+اسلام!D29+زهران!D29+'مندوب 2'!D29+'محمد التيه'!D29+الشركة!D29)</f>
        <v>0</v>
      </c>
      <c r="D29" s="3">
        <f>SUM('احمد شوقي'!E29+'محمد ابراهيم'!E29+'مصطفي عبدالفتاح'!E29+'رامي حواس'!E29+'محمد نبيه'!E29+'تامر غالي'!E29+اسلام!E29+زهران!E29+'مندوب 2'!E29+'محمد التيه'!E29+الشركة!E29)</f>
        <v>0</v>
      </c>
      <c r="E29" s="3">
        <f>SUM('احمد شوقي'!F29+'محمد ابراهيم'!F29+'مصطفي عبدالفتاح'!F29+'رامي حواس'!F29+'محمد نبيه'!F29+'تامر غالي'!F29+اسلام!F29+زهران!F29+'مندوب 2'!F29+'محمد التيه'!F29+الشركة!F29)</f>
        <v>0</v>
      </c>
      <c r="F29" s="3">
        <f>SUM('احمد شوقي'!G29+'محمد ابراهيم'!G29+'مصطفي عبدالفتاح'!G29+'رامي حواس'!G29+'محمد نبيه'!G29+'تامر غالي'!G29+اسلام!G29+زهران!G29+'مندوب 2'!G29+'محمد التيه'!G29+الشركة!G29)</f>
        <v>0</v>
      </c>
      <c r="G29" s="3">
        <f>SUM('احمد شوقي'!H29+'محمد ابراهيم'!H29+'مصطفي عبدالفتاح'!H29+'رامي حواس'!H29+'محمد نبيه'!H29+'تامر غالي'!H29+اسلام!H29+زهران!H29+'مندوب 2'!H29+'محمد التيه'!H29+الشركة!H29)</f>
        <v>0</v>
      </c>
      <c r="H29" s="3">
        <f>SUM('احمد شوقي'!I29+'محمد ابراهيم'!I29+'مصطفي عبدالفتاح'!I29+'رامي حواس'!I29+'محمد نبيه'!I29+'تامر غالي'!I29+اسلام!I29+زهران!I29+'مندوب 2'!I29+'محمد التيه'!I29+الشركة!I29)</f>
        <v>0</v>
      </c>
      <c r="I29" s="3">
        <f>SUM('احمد شوقي'!J29+'محمد ابراهيم'!J29+'مصطفي عبدالفتاح'!J29+'رامي حواس'!J29+'محمد نبيه'!J29+'تامر غالي'!J29+اسلام!J29+زهران!J29+'مندوب 2'!J29+'محمد التيه'!J29+الشركة!J29)</f>
        <v>0</v>
      </c>
      <c r="J29" s="3">
        <f>SUM('احمد شوقي'!K29+'محمد ابراهيم'!K29+'مصطفي عبدالفتاح'!K29+'رامي حواس'!K29+'محمد نبيه'!K29+'تامر غالي'!K29+اسلام!K29+زهران!K29+'مندوب 2'!K29+'محمد التيه'!K29+الشركة!K29)</f>
        <v>0</v>
      </c>
      <c r="K29" s="3">
        <f>SUM('احمد شوقي'!L29+'محمد ابراهيم'!L29+'مصطفي عبدالفتاح'!L29+'رامي حواس'!L29+'محمد نبيه'!L29+'تامر غالي'!L29+اسلام!L29+زهران!L29+'مندوب 2'!L29+'محمد التيه'!L29+الشركة!L29)</f>
        <v>0</v>
      </c>
      <c r="L29" s="3">
        <f>SUM('احمد شوقي'!M29+'محمد ابراهيم'!M29+'مصطفي عبدالفتاح'!M29+'رامي حواس'!M29+'محمد نبيه'!M29+'تامر غالي'!M29+اسلام!M29+زهران!M29+'مندوب 2'!M29+'محمد التيه'!M29+الشركة!M29)</f>
        <v>0</v>
      </c>
      <c r="M29" s="3">
        <f>SUM('احمد شوقي'!N29+'محمد ابراهيم'!N29+'مصطفي عبدالفتاح'!N29+'رامي حواس'!N29+'محمد نبيه'!N29+'تامر غالي'!N29+اسلام!N29+زهران!N29+'مندوب 2'!N29+'محمد التيه'!N29+الشركة!N29)</f>
        <v>0</v>
      </c>
      <c r="N29" s="3">
        <f>SUM('احمد شوقي'!O29+'محمد ابراهيم'!O29+'مصطفي عبدالفتاح'!O29+'رامي حواس'!O29+'محمد نبيه'!O29+'تامر غالي'!O29+اسلام!O29+زهران!O29+'مندوب 2'!O29+'محمد التيه'!O29+الشركة!O29)</f>
        <v>0</v>
      </c>
      <c r="O29" s="3">
        <f>SUM('احمد شوقي'!P29+'محمد ابراهيم'!P29+'مصطفي عبدالفتاح'!P29+'رامي حواس'!P29+'محمد نبيه'!P29+'تامر غالي'!P29+اسلام!P29+زهران!P29+'مندوب 2'!P29+'محمد التيه'!P29+الشركة!P29)</f>
        <v>0</v>
      </c>
      <c r="P29" s="3">
        <f>SUM('احمد شوقي'!Q29+'محمد ابراهيم'!Q29+'مصطفي عبدالفتاح'!Q29+'رامي حواس'!Q29+'محمد نبيه'!Q29+'تامر غالي'!Q29+اسلام!Q29+زهران!Q29+'مندوب 2'!Q29+'محمد التيه'!Q29+الشركة!Q29)</f>
        <v>0</v>
      </c>
      <c r="Q29" s="3">
        <f>SUM('احمد شوقي'!R29+'محمد ابراهيم'!R29+'مصطفي عبدالفتاح'!R29+'رامي حواس'!R29+'محمد نبيه'!R29+'تامر غالي'!R29+اسلام!R29+زهران!R29+'مندوب 2'!R29+'محمد التيه'!R29+الشركة!R29)</f>
        <v>0</v>
      </c>
      <c r="R29" s="3">
        <f>SUM('احمد شوقي'!S29+'محمد ابراهيم'!S29+'مصطفي عبدالفتاح'!S29+'رامي حواس'!S29+'محمد نبيه'!S29+'تامر غالي'!S29+اسلام!S29+زهران!S29+'مندوب 2'!S29+'محمد التيه'!S29+الشركة!S29)</f>
        <v>0</v>
      </c>
      <c r="S29" s="3">
        <f>SUM('احمد شوقي'!T29+'محمد ابراهيم'!T29+'مصطفي عبدالفتاح'!T29+'رامي حواس'!T29+'محمد نبيه'!T29+'تامر غالي'!T29+اسلام!T29+زهران!T29+'مندوب 2'!T29+'محمد التيه'!T29+الشركة!T29)</f>
        <v>0</v>
      </c>
      <c r="T29" s="3">
        <f>SUM('احمد شوقي'!U29+'محمد ابراهيم'!U29+'مصطفي عبدالفتاح'!U29+'رامي حواس'!U29+'محمد نبيه'!U29+'تامر غالي'!U29+اسلام!U29+زهران!U29+'مندوب 2'!U29+'محمد التيه'!U29+الشركة!U29)</f>
        <v>0</v>
      </c>
      <c r="U29" s="3">
        <f>SUM('احمد شوقي'!V29+'محمد ابراهيم'!V29+'مصطفي عبدالفتاح'!V29+'رامي حواس'!V29+'محمد نبيه'!V29+'تامر غالي'!V29+اسلام!V29+زهران!V29+'مندوب 2'!V29+'محمد التيه'!V29+الشركة!V29)</f>
        <v>0</v>
      </c>
      <c r="V29" s="3">
        <f>SUM('احمد شوقي'!W29+'محمد ابراهيم'!W29+'مصطفي عبدالفتاح'!W29+'رامي حواس'!W29+'محمد نبيه'!W29+'تامر غالي'!W29+اسلام!W29+زهران!W29+'مندوب 2'!W29+'محمد التيه'!W29+الشركة!W29)</f>
        <v>0</v>
      </c>
      <c r="W29" s="3">
        <f>SUM('احمد شوقي'!X29+'محمد ابراهيم'!X29+'مصطفي عبدالفتاح'!X29+'رامي حواس'!X29+'محمد نبيه'!X29+'تامر غالي'!X29+اسلام!X29+زهران!X29+'مندوب 2'!X29+'محمد التيه'!X29+الشركة!X29)</f>
        <v>0</v>
      </c>
      <c r="X29" s="3">
        <f>SUM('احمد شوقي'!Y29+'محمد ابراهيم'!Y29+'مصطفي عبدالفتاح'!Y29+'رامي حواس'!Y29+'محمد نبيه'!Y29+'تامر غالي'!Y29+اسلام!Y29+زهران!Y29+'مندوب 2'!Y29+'محمد التيه'!Y29+الشركة!Y29)</f>
        <v>0</v>
      </c>
      <c r="Y29" s="3">
        <f>SUM('احمد شوقي'!Z29+'محمد ابراهيم'!Z29+'مصطفي عبدالفتاح'!Z29+'رامي حواس'!Z29+'محمد نبيه'!Z29+'تامر غالي'!Z29+اسلام!Z29+زهران!Z29+'مندوب 2'!Z29+'محمد التيه'!Z29+الشركة!Z29)</f>
        <v>0</v>
      </c>
      <c r="Z29" s="3">
        <f>SUM('احمد شوقي'!AA29+'محمد ابراهيم'!AA29+'مصطفي عبدالفتاح'!AA29+'رامي حواس'!AA29+'محمد نبيه'!AA29+'تامر غالي'!AA29+اسلام!AA29+زهران!AA29+'مندوب 2'!AA29+'محمد التيه'!AA29+الشركة!AA29)</f>
        <v>0</v>
      </c>
      <c r="AA29" s="3">
        <f>SUM('احمد شوقي'!AB29+'محمد ابراهيم'!AB29+'مصطفي عبدالفتاح'!AB29+'رامي حواس'!AB29+'محمد نبيه'!AB29+'تامر غالي'!AB29+اسلام!AB29+زهران!AB29+'مندوب 2'!AB29+'محمد التيه'!AB29+الشركة!AB29)</f>
        <v>0</v>
      </c>
      <c r="AB29" s="3">
        <f>SUM('احمد شوقي'!AC29+'محمد ابراهيم'!AC29+'مصطفي عبدالفتاح'!AC29+'رامي حواس'!AC29+'محمد نبيه'!AC29+'تامر غالي'!AC29+اسلام!AC29+زهران!AC29+'مندوب 2'!AC29+'محمد التيه'!AC29+الشركة!AC29)</f>
        <v>0</v>
      </c>
      <c r="AC29" s="3">
        <f>SUM('احمد شوقي'!AD29+'محمد ابراهيم'!AD29+'مصطفي عبدالفتاح'!AD29+'رامي حواس'!AD29+'محمد نبيه'!AD29+'تامر غالي'!AD29+اسلام!AD29+زهران!AD29+'مندوب 2'!AD29+'محمد التيه'!AD29+الشركة!AD29)</f>
        <v>0</v>
      </c>
      <c r="AD29" s="3">
        <f>SUM('احمد شوقي'!AE29+'محمد ابراهيم'!AE29+'مصطفي عبدالفتاح'!AE29+'رامي حواس'!AE29+'محمد نبيه'!AE29+'تامر غالي'!AE29+اسلام!AE29+زهران!AE29+'مندوب 2'!AE29+'محمد التيه'!AE29+الشركة!AE29)</f>
        <v>0</v>
      </c>
      <c r="AE29" s="3">
        <f>SUM('احمد شوقي'!AF29+'محمد ابراهيم'!AF29+'مصطفي عبدالفتاح'!AF29+'رامي حواس'!AF29+'محمد نبيه'!AF29+'تامر غالي'!AF29+اسلام!AF29+زهران!AF29+'مندوب 2'!AF29+'محمد التيه'!AF29+الشركة!AF29)</f>
        <v>0</v>
      </c>
      <c r="AF29" s="3">
        <f>SUM('احمد شوقي'!AG29+'محمد ابراهيم'!AG29+'مصطفي عبدالفتاح'!AG29+'رامي حواس'!AG29+'محمد نبيه'!AG29+'تامر غالي'!AG29+اسلام!AG29+زهران!AG29+'مندوب 2'!AG29+'محمد التيه'!AG29+الشركة!AG29)</f>
        <v>0</v>
      </c>
      <c r="AG29" s="3">
        <f>SUM('احمد شوقي'!AH29+'محمد ابراهيم'!AH29+'مصطفي عبدالفتاح'!AH29+'رامي حواس'!AH29+'محمد نبيه'!AH29+'تامر غالي'!AH29+اسلام!AH29+زهران!AH29+'مندوب 2'!AH29+'محمد التيه'!AH29+الشركة!AH29)</f>
        <v>0</v>
      </c>
      <c r="AH29" s="3">
        <f>SUM('احمد شوقي'!AI29+'محمد ابراهيم'!AI29+'مصطفي عبدالفتاح'!AI29+'رامي حواس'!AI29+'محمد نبيه'!AI29+'تامر غالي'!AI29+اسلام!AI29+زهران!AI29+'مندوب 2'!AI29+'محمد التيه'!AI29+الشركة!AI29)</f>
        <v>0</v>
      </c>
      <c r="AI29" s="3">
        <f>SUM('احمد شوقي'!AJ29+'محمد ابراهيم'!AJ29+'مصطفي عبدالفتاح'!AJ29+'رامي حواس'!AJ29+'محمد نبيه'!AJ29+'تامر غالي'!AJ29+اسلام!AJ29+زهران!AJ29+'مندوب 2'!AJ29+'محمد التيه'!AJ29+الشركة!AJ29)</f>
        <v>0</v>
      </c>
      <c r="AJ29" s="3">
        <f>SUM('احمد شوقي'!AK29+'محمد ابراهيم'!AK29+'مصطفي عبدالفتاح'!AK29+'رامي حواس'!AK29+'محمد نبيه'!AK29+'تامر غالي'!AK29+اسلام!AK29+زهران!AK29+'مندوب 2'!AK29+'محمد التيه'!AK29+الشركة!AK29)</f>
        <v>0</v>
      </c>
      <c r="AK29" s="3">
        <f>SUM('احمد شوقي'!AL29+'محمد ابراهيم'!AL29+'مصطفي عبدالفتاح'!AL29+'رامي حواس'!AL29+'محمد نبيه'!AL29+'تامر غالي'!AL29+اسلام!AL29+زهران!AL29+'مندوب 2'!AL29+'محمد التيه'!AL29+الشركة!AL29)</f>
        <v>0</v>
      </c>
      <c r="AL29" s="3">
        <f>SUM('احمد شوقي'!AM29+'محمد ابراهيم'!AM29+'مصطفي عبدالفتاح'!AM29+'رامي حواس'!AM29+'محمد نبيه'!AM29+'تامر غالي'!AM29+اسلام!AM29+زهران!AM29+'مندوب 2'!AM29+'محمد التيه'!AM29+الشركة!AM29)</f>
        <v>0</v>
      </c>
      <c r="AM29" s="3">
        <f>SUM('احمد شوقي'!AN29+'محمد ابراهيم'!AN29+'مصطفي عبدالفتاح'!AN29+'رامي حواس'!AN29+'محمد نبيه'!AN29+'تامر غالي'!AN29+اسلام!AN29+زهران!AN29+'مندوب 2'!AN29+'محمد التيه'!AN29+الشركة!AN29)</f>
        <v>0</v>
      </c>
      <c r="AN29" s="3">
        <f>SUM('احمد شوقي'!AO29+'محمد ابراهيم'!AO29+'مصطفي عبدالفتاح'!AO29+'رامي حواس'!AO29+'محمد نبيه'!AO29+'تامر غالي'!AO29+اسلام!AO29+زهران!AO29+'مندوب 2'!AO29+'محمد التيه'!AO29+الشركة!AO29)</f>
        <v>0</v>
      </c>
      <c r="AO29" s="3">
        <f>SUM('احمد شوقي'!AP29+'محمد ابراهيم'!AP29+'مصطفي عبدالفتاح'!AP29+'رامي حواس'!AP29+'محمد نبيه'!AP29+'تامر غالي'!AP29+اسلام!AP29+زهران!AP29+'مندوب 2'!AP29+'محمد التيه'!AP29+الشركة!AP29)</f>
        <v>0</v>
      </c>
      <c r="AP29" s="3">
        <f>SUM('احمد شوقي'!AQ29+'محمد ابراهيم'!AQ29+'مصطفي عبدالفتاح'!AQ29+'رامي حواس'!AQ29+'محمد نبيه'!AQ29+'تامر غالي'!AQ29+اسلام!AQ29+زهران!AQ29+'مندوب 2'!AQ29+'محمد التيه'!AQ29+الشركة!AQ29)</f>
        <v>0</v>
      </c>
      <c r="AQ29" s="3">
        <f>SUM('احمد شوقي'!AR29+'محمد ابراهيم'!AR29+'مصطفي عبدالفتاح'!AR29+'رامي حواس'!AR29+'محمد نبيه'!AR29+'تامر غالي'!AR29+اسلام!AR29+زهران!AR29+'مندوب 2'!AR29+'محمد التيه'!AR29+الشركة!AR29)</f>
        <v>0</v>
      </c>
      <c r="AR29" s="3">
        <f>SUM('احمد شوقي'!AS29+'محمد ابراهيم'!AS29+'مصطفي عبدالفتاح'!AS29+'رامي حواس'!AS29+'محمد نبيه'!AS29+'تامر غالي'!AS29+اسلام!AS29+زهران!AS29+'مندوب 2'!AS29+'محمد التيه'!AS29+الشركة!AS29)</f>
        <v>0</v>
      </c>
      <c r="AS29" s="3">
        <f>SUM('احمد شوقي'!AT29+'محمد ابراهيم'!AT29+'مصطفي عبدالفتاح'!AT29+'رامي حواس'!AT29+'محمد نبيه'!AT29+'تامر غالي'!AT29+اسلام!AT29+زهران!AT29+'مندوب 2'!AT29+'محمد التيه'!AT29+الشركة!AT29)</f>
        <v>0</v>
      </c>
      <c r="AT29" s="3">
        <f>SUM('احمد شوقي'!AU29+'محمد ابراهيم'!AU29+'مصطفي عبدالفتاح'!AU29+'رامي حواس'!AU29+'محمد نبيه'!AU29+'تامر غالي'!AU29+اسلام!AU29+زهران!AU29+'مندوب 2'!AU29+'محمد التيه'!AU29+الشركة!AU29)</f>
        <v>0</v>
      </c>
      <c r="AU29" s="3">
        <f>SUM('احمد شوقي'!AV29+'محمد ابراهيم'!AV29+'مصطفي عبدالفتاح'!AV29+'رامي حواس'!AV29+'محمد نبيه'!AV29+'تامر غالي'!AV29+اسلام!AV29+زهران!AV29+'مندوب 2'!AV29+'محمد التيه'!AV29+الشركة!AV29)</f>
        <v>0</v>
      </c>
      <c r="AV29" s="3">
        <f>SUM('احمد شوقي'!AW29+'محمد ابراهيم'!AW29+'مصطفي عبدالفتاح'!AW29+'رامي حواس'!AW29+'محمد نبيه'!AW29+'تامر غالي'!AW29+اسلام!AW29+زهران!AW29+'مندوب 2'!AW29+'محمد التيه'!AW29+الشركة!AW29)</f>
        <v>0</v>
      </c>
      <c r="AW29" s="3">
        <f>SUM('احمد شوقي'!AX29+'محمد ابراهيم'!AX29+'مصطفي عبدالفتاح'!AX29+'رامي حواس'!AX29+'محمد نبيه'!AX29+'تامر غالي'!AX29+اسلام!AX29+زهران!AX29+'مندوب 2'!AX29+'محمد التيه'!AX29+الشركة!AX29)</f>
        <v>0</v>
      </c>
      <c r="AX29" s="3">
        <f>SUM('احمد شوقي'!AY29+'محمد ابراهيم'!AY29+'مصطفي عبدالفتاح'!AY29+'رامي حواس'!AY29+'محمد نبيه'!AY29+'تامر غالي'!AY29+اسلام!AY29+زهران!AY29+'مندوب 2'!AY29+'محمد التيه'!AY29+الشركة!AY29)</f>
        <v>0</v>
      </c>
      <c r="AY29" s="3">
        <f>SUM('احمد شوقي'!AZ29+'محمد ابراهيم'!AZ29+'مصطفي عبدالفتاح'!AZ29+'رامي حواس'!AZ29+'محمد نبيه'!AZ29+'تامر غالي'!AZ29+اسلام!AZ29+زهران!AZ29+'مندوب 2'!AZ29+'محمد التيه'!AZ29+الشركة!AZ29)</f>
        <v>0</v>
      </c>
      <c r="AZ29" s="3">
        <f>SUM('احمد شوقي'!BA29+'محمد ابراهيم'!BA29+'مصطفي عبدالفتاح'!BA29+'رامي حواس'!BA29+'محمد نبيه'!BA29+'تامر غالي'!BA29+اسلام!BA29+زهران!BA29+'مندوب 2'!BA29+'محمد التيه'!BA29+الشركة!BA29)</f>
        <v>0</v>
      </c>
      <c r="BA29" s="3">
        <f>SUM('احمد شوقي'!BB29+'محمد ابراهيم'!BB29+'مصطفي عبدالفتاح'!BB29+'رامي حواس'!BB29+'محمد نبيه'!BB29+'تامر غالي'!BB29+اسلام!BB29+زهران!BB29+'مندوب 2'!BB29+'محمد التيه'!BB29+الشركة!BB29)</f>
        <v>0</v>
      </c>
      <c r="BB29" s="3">
        <f>SUM('احمد شوقي'!BC29+'محمد ابراهيم'!BC29+'مصطفي عبدالفتاح'!BC29+'رامي حواس'!BC29+'محمد نبيه'!BC29+'تامر غالي'!BC29+اسلام!BC29+زهران!BC29+'مندوب 2'!BC29+'محمد التيه'!BC29+الشركة!BC29)</f>
        <v>0</v>
      </c>
      <c r="BC29" s="3">
        <f>SUM('احمد شوقي'!BD29+'محمد ابراهيم'!BD29+'مصطفي عبدالفتاح'!BD29+'رامي حواس'!BD29+'محمد نبيه'!BD29+'تامر غالي'!BD29+اسلام!BD29+زهران!BD29+'مندوب 2'!BD29+'محمد التيه'!BD29+الشركة!BD29)</f>
        <v>0</v>
      </c>
      <c r="BD29" s="3">
        <f>SUM('احمد شوقي'!BE29+'محمد ابراهيم'!BE29+'مصطفي عبدالفتاح'!BE29+'رامي حواس'!BE29+'محمد نبيه'!BE29+'تامر غالي'!BE29+اسلام!BE29+زهران!BE29+'مندوب 2'!BE29+'محمد التيه'!BE29+الشركة!BE29)</f>
        <v>0</v>
      </c>
      <c r="BE29" s="3">
        <f>SUM('احمد شوقي'!BF29+'محمد ابراهيم'!BF29+'مصطفي عبدالفتاح'!BF29+'رامي حواس'!BF29+'محمد نبيه'!BF29+'تامر غالي'!BF29+اسلام!BF29+زهران!BF29+'مندوب 2'!BF29+'محمد التيه'!BF29+الشركة!BF29)</f>
        <v>0</v>
      </c>
      <c r="BF29" s="3">
        <f>SUM('احمد شوقي'!BG29+'محمد ابراهيم'!BG29+'مصطفي عبدالفتاح'!BG29+'رامي حواس'!BG29+'محمد نبيه'!BG29+'تامر غالي'!BG29+اسلام!BG29+زهران!BG29+'مندوب 2'!BG29+'محمد التيه'!BG29+الشركة!BG29)</f>
        <v>0</v>
      </c>
      <c r="BG29" s="3">
        <f>SUM('احمد شوقي'!BH29+'محمد ابراهيم'!BH29+'مصطفي عبدالفتاح'!BH29+'رامي حواس'!BH29+'محمد نبيه'!BH29+'تامر غالي'!BH29+اسلام!BH29+زهران!BH29+'مندوب 2'!BH29+'محمد التيه'!BH29+الشركة!BH29)</f>
        <v>0</v>
      </c>
      <c r="BH29" s="3">
        <f>SUM('احمد شوقي'!BI29+'محمد ابراهيم'!BI29+'مصطفي عبدالفتاح'!BI29+'رامي حواس'!BI29+'محمد نبيه'!BI29+'تامر غالي'!BI29+اسلام!BI29+زهران!BI29+'مندوب 2'!BI29+'محمد التيه'!BI29+الشركة!BI29)</f>
        <v>0</v>
      </c>
      <c r="BI29" s="3">
        <f>SUM('احمد شوقي'!BJ29+'محمد ابراهيم'!BJ29+'مصطفي عبدالفتاح'!BJ29+'رامي حواس'!BJ29+'محمد نبيه'!BJ29+'تامر غالي'!BJ29+اسلام!BJ29+زهران!BJ29+'مندوب 2'!BJ29+'محمد التيه'!BJ29+الشركة!BJ29)</f>
        <v>0</v>
      </c>
      <c r="BJ29" s="3">
        <f>SUM('احمد شوقي'!BK29+'محمد ابراهيم'!BK29+'مصطفي عبدالفتاح'!BK29+'رامي حواس'!BK29+'محمد نبيه'!BK29+'تامر غالي'!BK29+اسلام!BK29+زهران!BK29+'مندوب 2'!BK29+'محمد التيه'!BK29+الشركة!BK29)</f>
        <v>0</v>
      </c>
      <c r="BK29" s="3">
        <f>SUM('احمد شوقي'!BL29+'محمد ابراهيم'!BL29+'مصطفي عبدالفتاح'!BL29+'رامي حواس'!BL29+'محمد نبيه'!BL29+'تامر غالي'!BL29+اسلام!BL29+زهران!BL29+'مندوب 2'!BL29+'محمد التيه'!BL29+الشركة!BL29)</f>
        <v>0</v>
      </c>
      <c r="BL29" s="3">
        <f>SUM('احمد شوقي'!BM29+'محمد ابراهيم'!BM29+'مصطفي عبدالفتاح'!BM29+'رامي حواس'!BM29+'محمد نبيه'!BM29+'تامر غالي'!BM29+اسلام!BM29+زهران!BM29+'مندوب 2'!BM29+'محمد التيه'!BM29+الشركة!BM29)</f>
        <v>0</v>
      </c>
      <c r="BM29" s="3">
        <f>SUM('احمد شوقي'!BN29+'محمد ابراهيم'!BN29+'مصطفي عبدالفتاح'!BN29+'رامي حواس'!BN29+'محمد نبيه'!BN29+'تامر غالي'!BN29+اسلام!BN29+زهران!BN29+'مندوب 2'!BN29+'محمد التيه'!BN29+الشركة!BN29)</f>
        <v>0</v>
      </c>
      <c r="BN29" s="3">
        <f>SUM('احمد شوقي'!BO29+'محمد ابراهيم'!BO29+'مصطفي عبدالفتاح'!BO29+'رامي حواس'!BO29+'محمد نبيه'!BO29+'تامر غالي'!BO29+اسلام!BO29+زهران!BO29+'مندوب 2'!BO29+'محمد التيه'!BO29+الشركة!BO29)</f>
        <v>0</v>
      </c>
      <c r="BO29" s="3"/>
      <c r="BP29" s="3"/>
      <c r="BQ29" s="8"/>
    </row>
    <row r="30" spans="1:69" ht="15.75" thickBot="1" x14ac:dyDescent="0.3">
      <c r="A30" s="5">
        <v>43369</v>
      </c>
      <c r="B30" s="3">
        <f>SUM('احمد شوقي'!C30+'محمد ابراهيم'!C30+'مصطفي عبدالفتاح'!C30+'رامي حواس'!C30+'محمد نبيه'!C30+'تامر غالي'!C30+اسلام!C30+زهران!C30+'مندوب 2'!C30+'محمد التيه'!C30+الشركة!C30)</f>
        <v>0</v>
      </c>
      <c r="C30" s="3">
        <f>SUM('احمد شوقي'!D30+'محمد ابراهيم'!D30+'مصطفي عبدالفتاح'!D30+'رامي حواس'!D30+'محمد نبيه'!D30+'تامر غالي'!D30+اسلام!D30+زهران!D30+'مندوب 2'!D30+'محمد التيه'!D30+الشركة!D30)</f>
        <v>0</v>
      </c>
      <c r="D30" s="3">
        <f>SUM('احمد شوقي'!E30+'محمد ابراهيم'!E30+'مصطفي عبدالفتاح'!E30+'رامي حواس'!E30+'محمد نبيه'!E30+'تامر غالي'!E30+اسلام!E30+زهران!E30+'مندوب 2'!E30+'محمد التيه'!E30+الشركة!E30)</f>
        <v>0</v>
      </c>
      <c r="E30" s="3">
        <f>SUM('احمد شوقي'!F30+'محمد ابراهيم'!F30+'مصطفي عبدالفتاح'!F30+'رامي حواس'!F30+'محمد نبيه'!F30+'تامر غالي'!F30+اسلام!F30+زهران!F30+'مندوب 2'!F30+'محمد التيه'!F30+الشركة!F30)</f>
        <v>0</v>
      </c>
      <c r="F30" s="3">
        <f>SUM('احمد شوقي'!G30+'محمد ابراهيم'!G30+'مصطفي عبدالفتاح'!G30+'رامي حواس'!G30+'محمد نبيه'!G30+'تامر غالي'!G30+اسلام!G30+زهران!G30+'مندوب 2'!G30+'محمد التيه'!G30+الشركة!G30)</f>
        <v>0</v>
      </c>
      <c r="G30" s="3">
        <f>SUM('احمد شوقي'!H30+'محمد ابراهيم'!H30+'مصطفي عبدالفتاح'!H30+'رامي حواس'!H30+'محمد نبيه'!H30+'تامر غالي'!H30+اسلام!H30+زهران!H30+'مندوب 2'!H30+'محمد التيه'!H30+الشركة!H30)</f>
        <v>0</v>
      </c>
      <c r="H30" s="3">
        <f>SUM('احمد شوقي'!I30+'محمد ابراهيم'!I30+'مصطفي عبدالفتاح'!I30+'رامي حواس'!I30+'محمد نبيه'!I30+'تامر غالي'!I30+اسلام!I30+زهران!I30+'مندوب 2'!I30+'محمد التيه'!I30+الشركة!I30)</f>
        <v>0</v>
      </c>
      <c r="I30" s="3">
        <f>SUM('احمد شوقي'!J30+'محمد ابراهيم'!J30+'مصطفي عبدالفتاح'!J30+'رامي حواس'!J30+'محمد نبيه'!J30+'تامر غالي'!J30+اسلام!J30+زهران!J30+'مندوب 2'!J30+'محمد التيه'!J30+الشركة!J30)</f>
        <v>0</v>
      </c>
      <c r="J30" s="3">
        <f>SUM('احمد شوقي'!K30+'محمد ابراهيم'!K30+'مصطفي عبدالفتاح'!K30+'رامي حواس'!K30+'محمد نبيه'!K30+'تامر غالي'!K30+اسلام!K30+زهران!K30+'مندوب 2'!K30+'محمد التيه'!K30+الشركة!K30)</f>
        <v>0</v>
      </c>
      <c r="K30" s="3">
        <f>SUM('احمد شوقي'!L30+'محمد ابراهيم'!L30+'مصطفي عبدالفتاح'!L30+'رامي حواس'!L30+'محمد نبيه'!L30+'تامر غالي'!L30+اسلام!L30+زهران!L30+'مندوب 2'!L30+'محمد التيه'!L30+الشركة!L30)</f>
        <v>0</v>
      </c>
      <c r="L30" s="3">
        <f>SUM('احمد شوقي'!M30+'محمد ابراهيم'!M30+'مصطفي عبدالفتاح'!M30+'رامي حواس'!M30+'محمد نبيه'!M30+'تامر غالي'!M30+اسلام!M30+زهران!M30+'مندوب 2'!M30+'محمد التيه'!M30+الشركة!M30)</f>
        <v>0</v>
      </c>
      <c r="M30" s="3">
        <f>SUM('احمد شوقي'!N30+'محمد ابراهيم'!N30+'مصطفي عبدالفتاح'!N30+'رامي حواس'!N30+'محمد نبيه'!N30+'تامر غالي'!N30+اسلام!N30+زهران!N30+'مندوب 2'!N30+'محمد التيه'!N30+الشركة!N30)</f>
        <v>0</v>
      </c>
      <c r="N30" s="3">
        <f>SUM('احمد شوقي'!O30+'محمد ابراهيم'!O30+'مصطفي عبدالفتاح'!O30+'رامي حواس'!O30+'محمد نبيه'!O30+'تامر غالي'!O30+اسلام!O30+زهران!O30+'مندوب 2'!O30+'محمد التيه'!O30+الشركة!O30)</f>
        <v>0</v>
      </c>
      <c r="O30" s="3">
        <f>SUM('احمد شوقي'!P30+'محمد ابراهيم'!P30+'مصطفي عبدالفتاح'!P30+'رامي حواس'!P30+'محمد نبيه'!P30+'تامر غالي'!P30+اسلام!P30+زهران!P30+'مندوب 2'!P30+'محمد التيه'!P30+الشركة!P30)</f>
        <v>0</v>
      </c>
      <c r="P30" s="3">
        <f>SUM('احمد شوقي'!Q30+'محمد ابراهيم'!Q30+'مصطفي عبدالفتاح'!Q30+'رامي حواس'!Q30+'محمد نبيه'!Q30+'تامر غالي'!Q30+اسلام!Q30+زهران!Q30+'مندوب 2'!Q30+'محمد التيه'!Q30+الشركة!Q30)</f>
        <v>0</v>
      </c>
      <c r="Q30" s="3">
        <f>SUM('احمد شوقي'!R30+'محمد ابراهيم'!R30+'مصطفي عبدالفتاح'!R30+'رامي حواس'!R30+'محمد نبيه'!R30+'تامر غالي'!R30+اسلام!R30+زهران!R30+'مندوب 2'!R30+'محمد التيه'!R30+الشركة!R30)</f>
        <v>0</v>
      </c>
      <c r="R30" s="3">
        <f>SUM('احمد شوقي'!S30+'محمد ابراهيم'!S30+'مصطفي عبدالفتاح'!S30+'رامي حواس'!S30+'محمد نبيه'!S30+'تامر غالي'!S30+اسلام!S30+زهران!S30+'مندوب 2'!S30+'محمد التيه'!S30+الشركة!S30)</f>
        <v>0</v>
      </c>
      <c r="S30" s="3">
        <f>SUM('احمد شوقي'!T30+'محمد ابراهيم'!T30+'مصطفي عبدالفتاح'!T30+'رامي حواس'!T30+'محمد نبيه'!T30+'تامر غالي'!T30+اسلام!T30+زهران!T30+'مندوب 2'!T30+'محمد التيه'!T30+الشركة!T30)</f>
        <v>0</v>
      </c>
      <c r="T30" s="3">
        <f>SUM('احمد شوقي'!U30+'محمد ابراهيم'!U30+'مصطفي عبدالفتاح'!U30+'رامي حواس'!U30+'محمد نبيه'!U30+'تامر غالي'!U30+اسلام!U30+زهران!U30+'مندوب 2'!U30+'محمد التيه'!U30+الشركة!U30)</f>
        <v>0</v>
      </c>
      <c r="U30" s="3">
        <f>SUM('احمد شوقي'!V30+'محمد ابراهيم'!V30+'مصطفي عبدالفتاح'!V30+'رامي حواس'!V30+'محمد نبيه'!V30+'تامر غالي'!V30+اسلام!V30+زهران!V30+'مندوب 2'!V30+'محمد التيه'!V30+الشركة!V30)</f>
        <v>0</v>
      </c>
      <c r="V30" s="3">
        <f>SUM('احمد شوقي'!W30+'محمد ابراهيم'!W30+'مصطفي عبدالفتاح'!W30+'رامي حواس'!W30+'محمد نبيه'!W30+'تامر غالي'!W30+اسلام!W30+زهران!W30+'مندوب 2'!W30+'محمد التيه'!W30+الشركة!W30)</f>
        <v>0</v>
      </c>
      <c r="W30" s="3">
        <f>SUM('احمد شوقي'!X30+'محمد ابراهيم'!X30+'مصطفي عبدالفتاح'!X30+'رامي حواس'!X30+'محمد نبيه'!X30+'تامر غالي'!X30+اسلام!X30+زهران!X30+'مندوب 2'!X30+'محمد التيه'!X30+الشركة!X30)</f>
        <v>0</v>
      </c>
      <c r="X30" s="3">
        <f>SUM('احمد شوقي'!Y30+'محمد ابراهيم'!Y30+'مصطفي عبدالفتاح'!Y30+'رامي حواس'!Y30+'محمد نبيه'!Y30+'تامر غالي'!Y30+اسلام!Y30+زهران!Y30+'مندوب 2'!Y30+'محمد التيه'!Y30+الشركة!Y30)</f>
        <v>0</v>
      </c>
      <c r="Y30" s="3">
        <f>SUM('احمد شوقي'!Z30+'محمد ابراهيم'!Z30+'مصطفي عبدالفتاح'!Z30+'رامي حواس'!Z30+'محمد نبيه'!Z30+'تامر غالي'!Z30+اسلام!Z30+زهران!Z30+'مندوب 2'!Z30+'محمد التيه'!Z30+الشركة!Z30)</f>
        <v>0</v>
      </c>
      <c r="Z30" s="3">
        <f>SUM('احمد شوقي'!AA30+'محمد ابراهيم'!AA30+'مصطفي عبدالفتاح'!AA30+'رامي حواس'!AA30+'محمد نبيه'!AA30+'تامر غالي'!AA30+اسلام!AA30+زهران!AA30+'مندوب 2'!AA30+'محمد التيه'!AA30+الشركة!AA30)</f>
        <v>0</v>
      </c>
      <c r="AA30" s="3">
        <f>SUM('احمد شوقي'!AB30+'محمد ابراهيم'!AB30+'مصطفي عبدالفتاح'!AB30+'رامي حواس'!AB30+'محمد نبيه'!AB30+'تامر غالي'!AB30+اسلام!AB30+زهران!AB30+'مندوب 2'!AB30+'محمد التيه'!AB30+الشركة!AB30)</f>
        <v>0</v>
      </c>
      <c r="AB30" s="3">
        <f>SUM('احمد شوقي'!AC30+'محمد ابراهيم'!AC30+'مصطفي عبدالفتاح'!AC30+'رامي حواس'!AC30+'محمد نبيه'!AC30+'تامر غالي'!AC30+اسلام!AC30+زهران!AC30+'مندوب 2'!AC30+'محمد التيه'!AC30+الشركة!AC30)</f>
        <v>0</v>
      </c>
      <c r="AC30" s="3">
        <f>SUM('احمد شوقي'!AD30+'محمد ابراهيم'!AD30+'مصطفي عبدالفتاح'!AD30+'رامي حواس'!AD30+'محمد نبيه'!AD30+'تامر غالي'!AD30+اسلام!AD30+زهران!AD30+'مندوب 2'!AD30+'محمد التيه'!AD30+الشركة!AD30)</f>
        <v>0</v>
      </c>
      <c r="AD30" s="3">
        <f>SUM('احمد شوقي'!AE30+'محمد ابراهيم'!AE30+'مصطفي عبدالفتاح'!AE30+'رامي حواس'!AE30+'محمد نبيه'!AE30+'تامر غالي'!AE30+اسلام!AE30+زهران!AE30+'مندوب 2'!AE30+'محمد التيه'!AE30+الشركة!AE30)</f>
        <v>0</v>
      </c>
      <c r="AE30" s="3">
        <f>SUM('احمد شوقي'!AF30+'محمد ابراهيم'!AF30+'مصطفي عبدالفتاح'!AF30+'رامي حواس'!AF30+'محمد نبيه'!AF30+'تامر غالي'!AF30+اسلام!AF30+زهران!AF30+'مندوب 2'!AF30+'محمد التيه'!AF30+الشركة!AF30)</f>
        <v>0</v>
      </c>
      <c r="AF30" s="3">
        <f>SUM('احمد شوقي'!AG30+'محمد ابراهيم'!AG30+'مصطفي عبدالفتاح'!AG30+'رامي حواس'!AG30+'محمد نبيه'!AG30+'تامر غالي'!AG30+اسلام!AG30+زهران!AG30+'مندوب 2'!AG30+'محمد التيه'!AG30+الشركة!AG30)</f>
        <v>0</v>
      </c>
      <c r="AG30" s="3">
        <f>SUM('احمد شوقي'!AH30+'محمد ابراهيم'!AH30+'مصطفي عبدالفتاح'!AH30+'رامي حواس'!AH30+'محمد نبيه'!AH30+'تامر غالي'!AH30+اسلام!AH30+زهران!AH30+'مندوب 2'!AH30+'محمد التيه'!AH30+الشركة!AH30)</f>
        <v>0</v>
      </c>
      <c r="AH30" s="3">
        <f>SUM('احمد شوقي'!AI30+'محمد ابراهيم'!AI30+'مصطفي عبدالفتاح'!AI30+'رامي حواس'!AI30+'محمد نبيه'!AI30+'تامر غالي'!AI30+اسلام!AI30+زهران!AI30+'مندوب 2'!AI30+'محمد التيه'!AI30+الشركة!AI30)</f>
        <v>0</v>
      </c>
      <c r="AI30" s="3">
        <f>SUM('احمد شوقي'!AJ30+'محمد ابراهيم'!AJ30+'مصطفي عبدالفتاح'!AJ30+'رامي حواس'!AJ30+'محمد نبيه'!AJ30+'تامر غالي'!AJ30+اسلام!AJ30+زهران!AJ30+'مندوب 2'!AJ30+'محمد التيه'!AJ30+الشركة!AJ30)</f>
        <v>0</v>
      </c>
      <c r="AJ30" s="3">
        <f>SUM('احمد شوقي'!AK30+'محمد ابراهيم'!AK30+'مصطفي عبدالفتاح'!AK30+'رامي حواس'!AK30+'محمد نبيه'!AK30+'تامر غالي'!AK30+اسلام!AK30+زهران!AK30+'مندوب 2'!AK30+'محمد التيه'!AK30+الشركة!AK30)</f>
        <v>0</v>
      </c>
      <c r="AK30" s="3">
        <f>SUM('احمد شوقي'!AL30+'محمد ابراهيم'!AL30+'مصطفي عبدالفتاح'!AL30+'رامي حواس'!AL30+'محمد نبيه'!AL30+'تامر غالي'!AL30+اسلام!AL30+زهران!AL30+'مندوب 2'!AL30+'محمد التيه'!AL30+الشركة!AL30)</f>
        <v>0</v>
      </c>
      <c r="AL30" s="3">
        <f>SUM('احمد شوقي'!AM30+'محمد ابراهيم'!AM30+'مصطفي عبدالفتاح'!AM30+'رامي حواس'!AM30+'محمد نبيه'!AM30+'تامر غالي'!AM30+اسلام!AM30+زهران!AM30+'مندوب 2'!AM30+'محمد التيه'!AM30+الشركة!AM30)</f>
        <v>0</v>
      </c>
      <c r="AM30" s="3">
        <f>SUM('احمد شوقي'!AN30+'محمد ابراهيم'!AN30+'مصطفي عبدالفتاح'!AN30+'رامي حواس'!AN30+'محمد نبيه'!AN30+'تامر غالي'!AN30+اسلام!AN30+زهران!AN30+'مندوب 2'!AN30+'محمد التيه'!AN30+الشركة!AN30)</f>
        <v>0</v>
      </c>
      <c r="AN30" s="3">
        <f>SUM('احمد شوقي'!AO30+'محمد ابراهيم'!AO30+'مصطفي عبدالفتاح'!AO30+'رامي حواس'!AO30+'محمد نبيه'!AO30+'تامر غالي'!AO30+اسلام!AO30+زهران!AO30+'مندوب 2'!AO30+'محمد التيه'!AO30+الشركة!AO30)</f>
        <v>0</v>
      </c>
      <c r="AO30" s="3">
        <f>SUM('احمد شوقي'!AP30+'محمد ابراهيم'!AP30+'مصطفي عبدالفتاح'!AP30+'رامي حواس'!AP30+'محمد نبيه'!AP30+'تامر غالي'!AP30+اسلام!AP30+زهران!AP30+'مندوب 2'!AP30+'محمد التيه'!AP30+الشركة!AP30)</f>
        <v>0</v>
      </c>
      <c r="AP30" s="3">
        <f>SUM('احمد شوقي'!AQ30+'محمد ابراهيم'!AQ30+'مصطفي عبدالفتاح'!AQ30+'رامي حواس'!AQ30+'محمد نبيه'!AQ30+'تامر غالي'!AQ30+اسلام!AQ30+زهران!AQ30+'مندوب 2'!AQ30+'محمد التيه'!AQ30+الشركة!AQ30)</f>
        <v>0</v>
      </c>
      <c r="AQ30" s="3">
        <f>SUM('احمد شوقي'!AR30+'محمد ابراهيم'!AR30+'مصطفي عبدالفتاح'!AR30+'رامي حواس'!AR30+'محمد نبيه'!AR30+'تامر غالي'!AR30+اسلام!AR30+زهران!AR30+'مندوب 2'!AR30+'محمد التيه'!AR30+الشركة!AR30)</f>
        <v>0</v>
      </c>
      <c r="AR30" s="3">
        <f>SUM('احمد شوقي'!AS30+'محمد ابراهيم'!AS30+'مصطفي عبدالفتاح'!AS30+'رامي حواس'!AS30+'محمد نبيه'!AS30+'تامر غالي'!AS30+اسلام!AS30+زهران!AS30+'مندوب 2'!AS30+'محمد التيه'!AS30+الشركة!AS30)</f>
        <v>0</v>
      </c>
      <c r="AS30" s="3">
        <f>SUM('احمد شوقي'!AT30+'محمد ابراهيم'!AT30+'مصطفي عبدالفتاح'!AT30+'رامي حواس'!AT30+'محمد نبيه'!AT30+'تامر غالي'!AT30+اسلام!AT30+زهران!AT30+'مندوب 2'!AT30+'محمد التيه'!AT30+الشركة!AT30)</f>
        <v>0</v>
      </c>
      <c r="AT30" s="3">
        <f>SUM('احمد شوقي'!AU30+'محمد ابراهيم'!AU30+'مصطفي عبدالفتاح'!AU30+'رامي حواس'!AU30+'محمد نبيه'!AU30+'تامر غالي'!AU30+اسلام!AU30+زهران!AU30+'مندوب 2'!AU30+'محمد التيه'!AU30+الشركة!AU30)</f>
        <v>0</v>
      </c>
      <c r="AU30" s="3">
        <f>SUM('احمد شوقي'!AV30+'محمد ابراهيم'!AV30+'مصطفي عبدالفتاح'!AV30+'رامي حواس'!AV30+'محمد نبيه'!AV30+'تامر غالي'!AV30+اسلام!AV30+زهران!AV30+'مندوب 2'!AV30+'محمد التيه'!AV30+الشركة!AV30)</f>
        <v>0</v>
      </c>
      <c r="AV30" s="3">
        <f>SUM('احمد شوقي'!AW30+'محمد ابراهيم'!AW30+'مصطفي عبدالفتاح'!AW30+'رامي حواس'!AW30+'محمد نبيه'!AW30+'تامر غالي'!AW30+اسلام!AW30+زهران!AW30+'مندوب 2'!AW30+'محمد التيه'!AW30+الشركة!AW30)</f>
        <v>0</v>
      </c>
      <c r="AW30" s="3">
        <f>SUM('احمد شوقي'!AX30+'محمد ابراهيم'!AX30+'مصطفي عبدالفتاح'!AX30+'رامي حواس'!AX30+'محمد نبيه'!AX30+'تامر غالي'!AX30+اسلام!AX30+زهران!AX30+'مندوب 2'!AX30+'محمد التيه'!AX30+الشركة!AX30)</f>
        <v>0</v>
      </c>
      <c r="AX30" s="3">
        <f>SUM('احمد شوقي'!AY30+'محمد ابراهيم'!AY30+'مصطفي عبدالفتاح'!AY30+'رامي حواس'!AY30+'محمد نبيه'!AY30+'تامر غالي'!AY30+اسلام!AY30+زهران!AY30+'مندوب 2'!AY30+'محمد التيه'!AY30+الشركة!AY30)</f>
        <v>0</v>
      </c>
      <c r="AY30" s="3">
        <f>SUM('احمد شوقي'!AZ30+'محمد ابراهيم'!AZ30+'مصطفي عبدالفتاح'!AZ30+'رامي حواس'!AZ30+'محمد نبيه'!AZ30+'تامر غالي'!AZ30+اسلام!AZ30+زهران!AZ30+'مندوب 2'!AZ30+'محمد التيه'!AZ30+الشركة!AZ30)</f>
        <v>0</v>
      </c>
      <c r="AZ30" s="3">
        <f>SUM('احمد شوقي'!BA30+'محمد ابراهيم'!BA30+'مصطفي عبدالفتاح'!BA30+'رامي حواس'!BA30+'محمد نبيه'!BA30+'تامر غالي'!BA30+اسلام!BA30+زهران!BA30+'مندوب 2'!BA30+'محمد التيه'!BA30+الشركة!BA30)</f>
        <v>0</v>
      </c>
      <c r="BA30" s="3">
        <f>SUM('احمد شوقي'!BB30+'محمد ابراهيم'!BB30+'مصطفي عبدالفتاح'!BB30+'رامي حواس'!BB30+'محمد نبيه'!BB30+'تامر غالي'!BB30+اسلام!BB30+زهران!BB30+'مندوب 2'!BB30+'محمد التيه'!BB30+الشركة!BB30)</f>
        <v>0</v>
      </c>
      <c r="BB30" s="3">
        <f>SUM('احمد شوقي'!BC30+'محمد ابراهيم'!BC30+'مصطفي عبدالفتاح'!BC30+'رامي حواس'!BC30+'محمد نبيه'!BC30+'تامر غالي'!BC30+اسلام!BC30+زهران!BC30+'مندوب 2'!BC30+'محمد التيه'!BC30+الشركة!BC30)</f>
        <v>0</v>
      </c>
      <c r="BC30" s="3">
        <f>SUM('احمد شوقي'!BD30+'محمد ابراهيم'!BD30+'مصطفي عبدالفتاح'!BD30+'رامي حواس'!BD30+'محمد نبيه'!BD30+'تامر غالي'!BD30+اسلام!BD30+زهران!BD30+'مندوب 2'!BD30+'محمد التيه'!BD30+الشركة!BD30)</f>
        <v>0</v>
      </c>
      <c r="BD30" s="3">
        <f>SUM('احمد شوقي'!BE30+'محمد ابراهيم'!BE30+'مصطفي عبدالفتاح'!BE30+'رامي حواس'!BE30+'محمد نبيه'!BE30+'تامر غالي'!BE30+اسلام!BE30+زهران!BE30+'مندوب 2'!BE30+'محمد التيه'!BE30+الشركة!BE30)</f>
        <v>0</v>
      </c>
      <c r="BE30" s="3">
        <f>SUM('احمد شوقي'!BF30+'محمد ابراهيم'!BF30+'مصطفي عبدالفتاح'!BF30+'رامي حواس'!BF30+'محمد نبيه'!BF30+'تامر غالي'!BF30+اسلام!BF30+زهران!BF30+'مندوب 2'!BF30+'محمد التيه'!BF30+الشركة!BF30)</f>
        <v>0</v>
      </c>
      <c r="BF30" s="3">
        <f>SUM('احمد شوقي'!BG30+'محمد ابراهيم'!BG30+'مصطفي عبدالفتاح'!BG30+'رامي حواس'!BG30+'محمد نبيه'!BG30+'تامر غالي'!BG30+اسلام!BG30+زهران!BG30+'مندوب 2'!BG30+'محمد التيه'!BG30+الشركة!BG30)</f>
        <v>0</v>
      </c>
      <c r="BG30" s="3">
        <f>SUM('احمد شوقي'!BH30+'محمد ابراهيم'!BH30+'مصطفي عبدالفتاح'!BH30+'رامي حواس'!BH30+'محمد نبيه'!BH30+'تامر غالي'!BH30+اسلام!BH30+زهران!BH30+'مندوب 2'!BH30+'محمد التيه'!BH30+الشركة!BH30)</f>
        <v>0</v>
      </c>
      <c r="BH30" s="3">
        <f>SUM('احمد شوقي'!BI30+'محمد ابراهيم'!BI30+'مصطفي عبدالفتاح'!BI30+'رامي حواس'!BI30+'محمد نبيه'!BI30+'تامر غالي'!BI30+اسلام!BI30+زهران!BI30+'مندوب 2'!BI30+'محمد التيه'!BI30+الشركة!BI30)</f>
        <v>0</v>
      </c>
      <c r="BI30" s="3">
        <f>SUM('احمد شوقي'!BJ30+'محمد ابراهيم'!BJ30+'مصطفي عبدالفتاح'!BJ30+'رامي حواس'!BJ30+'محمد نبيه'!BJ30+'تامر غالي'!BJ30+اسلام!BJ30+زهران!BJ30+'مندوب 2'!BJ30+'محمد التيه'!BJ30+الشركة!BJ30)</f>
        <v>0</v>
      </c>
      <c r="BJ30" s="3">
        <f>SUM('احمد شوقي'!BK30+'محمد ابراهيم'!BK30+'مصطفي عبدالفتاح'!BK30+'رامي حواس'!BK30+'محمد نبيه'!BK30+'تامر غالي'!BK30+اسلام!BK30+زهران!BK30+'مندوب 2'!BK30+'محمد التيه'!BK30+الشركة!BK30)</f>
        <v>0</v>
      </c>
      <c r="BK30" s="3">
        <f>SUM('احمد شوقي'!BL30+'محمد ابراهيم'!BL30+'مصطفي عبدالفتاح'!BL30+'رامي حواس'!BL30+'محمد نبيه'!BL30+'تامر غالي'!BL30+اسلام!BL30+زهران!BL30+'مندوب 2'!BL30+'محمد التيه'!BL30+الشركة!BL30)</f>
        <v>0</v>
      </c>
      <c r="BL30" s="3">
        <f>SUM('احمد شوقي'!BM30+'محمد ابراهيم'!BM30+'مصطفي عبدالفتاح'!BM30+'رامي حواس'!BM30+'محمد نبيه'!BM30+'تامر غالي'!BM30+اسلام!BM30+زهران!BM30+'مندوب 2'!BM30+'محمد التيه'!BM30+الشركة!BM30)</f>
        <v>0</v>
      </c>
      <c r="BM30" s="3">
        <f>SUM('احمد شوقي'!BN30+'محمد ابراهيم'!BN30+'مصطفي عبدالفتاح'!BN30+'رامي حواس'!BN30+'محمد نبيه'!BN30+'تامر غالي'!BN30+اسلام!BN30+زهران!BN30+'مندوب 2'!BN30+'محمد التيه'!BN30+الشركة!BN30)</f>
        <v>0</v>
      </c>
      <c r="BN30" s="3">
        <f>SUM('احمد شوقي'!BO30+'محمد ابراهيم'!BO30+'مصطفي عبدالفتاح'!BO30+'رامي حواس'!BO30+'محمد نبيه'!BO30+'تامر غالي'!BO30+اسلام!BO30+زهران!BO30+'مندوب 2'!BO30+'محمد التيه'!BO30+الشركة!BO30)</f>
        <v>0</v>
      </c>
      <c r="BO30" s="3"/>
      <c r="BP30" s="3"/>
      <c r="BQ30" s="8"/>
    </row>
    <row r="31" spans="1:69" ht="15.75" thickBot="1" x14ac:dyDescent="0.3">
      <c r="A31" s="5">
        <v>43370</v>
      </c>
      <c r="B31" s="3">
        <f>SUM('احمد شوقي'!C31+'محمد ابراهيم'!C31+'مصطفي عبدالفتاح'!C31+'رامي حواس'!C31+'محمد نبيه'!C31+'تامر غالي'!C31+اسلام!C31+زهران!C31+'مندوب 2'!C31+'محمد التيه'!C31+الشركة!C31)</f>
        <v>0</v>
      </c>
      <c r="C31" s="3">
        <f>SUM('احمد شوقي'!D31+'محمد ابراهيم'!D31+'مصطفي عبدالفتاح'!D31+'رامي حواس'!D31+'محمد نبيه'!D31+'تامر غالي'!D31+اسلام!D31+زهران!D31+'مندوب 2'!D31+'محمد التيه'!D31+الشركة!D31)</f>
        <v>0</v>
      </c>
      <c r="D31" s="3">
        <f>SUM('احمد شوقي'!E31+'محمد ابراهيم'!E31+'مصطفي عبدالفتاح'!E31+'رامي حواس'!E31+'محمد نبيه'!E31+'تامر غالي'!E31+اسلام!E31+زهران!E31+'مندوب 2'!E31+'محمد التيه'!E31+الشركة!E31)</f>
        <v>0</v>
      </c>
      <c r="E31" s="3">
        <f>SUM('احمد شوقي'!F31+'محمد ابراهيم'!F31+'مصطفي عبدالفتاح'!F31+'رامي حواس'!F31+'محمد نبيه'!F31+'تامر غالي'!F31+اسلام!F31+زهران!F31+'مندوب 2'!F31+'محمد التيه'!F31+الشركة!F31)</f>
        <v>0</v>
      </c>
      <c r="F31" s="3">
        <f>SUM('احمد شوقي'!G31+'محمد ابراهيم'!G31+'مصطفي عبدالفتاح'!G31+'رامي حواس'!G31+'محمد نبيه'!G31+'تامر غالي'!G31+اسلام!G31+زهران!G31+'مندوب 2'!G31+'محمد التيه'!G31+الشركة!G31)</f>
        <v>0</v>
      </c>
      <c r="G31" s="3">
        <f>SUM('احمد شوقي'!H31+'محمد ابراهيم'!H31+'مصطفي عبدالفتاح'!H31+'رامي حواس'!H31+'محمد نبيه'!H31+'تامر غالي'!H31+اسلام!H31+زهران!H31+'مندوب 2'!H31+'محمد التيه'!H31+الشركة!H31)</f>
        <v>0</v>
      </c>
      <c r="H31" s="3">
        <f>SUM('احمد شوقي'!I31+'محمد ابراهيم'!I31+'مصطفي عبدالفتاح'!I31+'رامي حواس'!I31+'محمد نبيه'!I31+'تامر غالي'!I31+اسلام!I31+زهران!I31+'مندوب 2'!I31+'محمد التيه'!I31+الشركة!I31)</f>
        <v>0</v>
      </c>
      <c r="I31" s="3">
        <f>SUM('احمد شوقي'!J31+'محمد ابراهيم'!J31+'مصطفي عبدالفتاح'!J31+'رامي حواس'!J31+'محمد نبيه'!J31+'تامر غالي'!J31+اسلام!J31+زهران!J31+'مندوب 2'!J31+'محمد التيه'!J31+الشركة!J31)</f>
        <v>0</v>
      </c>
      <c r="J31" s="3">
        <f>SUM('احمد شوقي'!K31+'محمد ابراهيم'!K31+'مصطفي عبدالفتاح'!K31+'رامي حواس'!K31+'محمد نبيه'!K31+'تامر غالي'!K31+اسلام!K31+زهران!K31+'مندوب 2'!K31+'محمد التيه'!K31+الشركة!K31)</f>
        <v>0</v>
      </c>
      <c r="K31" s="3">
        <f>SUM('احمد شوقي'!L31+'محمد ابراهيم'!L31+'مصطفي عبدالفتاح'!L31+'رامي حواس'!L31+'محمد نبيه'!L31+'تامر غالي'!L31+اسلام!L31+زهران!L31+'مندوب 2'!L31+'محمد التيه'!L31+الشركة!L31)</f>
        <v>0</v>
      </c>
      <c r="L31" s="3">
        <f>SUM('احمد شوقي'!M31+'محمد ابراهيم'!M31+'مصطفي عبدالفتاح'!M31+'رامي حواس'!M31+'محمد نبيه'!M31+'تامر غالي'!M31+اسلام!M31+زهران!M31+'مندوب 2'!M31+'محمد التيه'!M31+الشركة!M31)</f>
        <v>0</v>
      </c>
      <c r="M31" s="3">
        <f>SUM('احمد شوقي'!N31+'محمد ابراهيم'!N31+'مصطفي عبدالفتاح'!N31+'رامي حواس'!N31+'محمد نبيه'!N31+'تامر غالي'!N31+اسلام!N31+زهران!N31+'مندوب 2'!N31+'محمد التيه'!N31+الشركة!N31)</f>
        <v>0</v>
      </c>
      <c r="N31" s="3">
        <f>SUM('احمد شوقي'!O31+'محمد ابراهيم'!O31+'مصطفي عبدالفتاح'!O31+'رامي حواس'!O31+'محمد نبيه'!O31+'تامر غالي'!O31+اسلام!O31+زهران!O31+'مندوب 2'!O31+'محمد التيه'!O31+الشركة!O31)</f>
        <v>0</v>
      </c>
      <c r="O31" s="3">
        <f>SUM('احمد شوقي'!P31+'محمد ابراهيم'!P31+'مصطفي عبدالفتاح'!P31+'رامي حواس'!P31+'محمد نبيه'!P31+'تامر غالي'!P31+اسلام!P31+زهران!P31+'مندوب 2'!P31+'محمد التيه'!P31+الشركة!P31)</f>
        <v>0</v>
      </c>
      <c r="P31" s="3">
        <f>SUM('احمد شوقي'!Q31+'محمد ابراهيم'!Q31+'مصطفي عبدالفتاح'!Q31+'رامي حواس'!Q31+'محمد نبيه'!Q31+'تامر غالي'!Q31+اسلام!Q31+زهران!Q31+'مندوب 2'!Q31+'محمد التيه'!Q31+الشركة!Q31)</f>
        <v>0</v>
      </c>
      <c r="Q31" s="3">
        <f>SUM('احمد شوقي'!R31+'محمد ابراهيم'!R31+'مصطفي عبدالفتاح'!R31+'رامي حواس'!R31+'محمد نبيه'!R31+'تامر غالي'!R31+اسلام!R31+زهران!R31+'مندوب 2'!R31+'محمد التيه'!R31+الشركة!R31)</f>
        <v>0</v>
      </c>
      <c r="R31" s="3">
        <f>SUM('احمد شوقي'!S31+'محمد ابراهيم'!S31+'مصطفي عبدالفتاح'!S31+'رامي حواس'!S31+'محمد نبيه'!S31+'تامر غالي'!S31+اسلام!S31+زهران!S31+'مندوب 2'!S31+'محمد التيه'!S31+الشركة!S31)</f>
        <v>0</v>
      </c>
      <c r="S31" s="3">
        <f>SUM('احمد شوقي'!T31+'محمد ابراهيم'!T31+'مصطفي عبدالفتاح'!T31+'رامي حواس'!T31+'محمد نبيه'!T31+'تامر غالي'!T31+اسلام!T31+زهران!T31+'مندوب 2'!T31+'محمد التيه'!T31+الشركة!T31)</f>
        <v>0</v>
      </c>
      <c r="T31" s="3">
        <f>SUM('احمد شوقي'!U31+'محمد ابراهيم'!U31+'مصطفي عبدالفتاح'!U31+'رامي حواس'!U31+'محمد نبيه'!U31+'تامر غالي'!U31+اسلام!U31+زهران!U31+'مندوب 2'!U31+'محمد التيه'!U31+الشركة!U31)</f>
        <v>0</v>
      </c>
      <c r="U31" s="3">
        <f>SUM('احمد شوقي'!V31+'محمد ابراهيم'!V31+'مصطفي عبدالفتاح'!V31+'رامي حواس'!V31+'محمد نبيه'!V31+'تامر غالي'!V31+اسلام!V31+زهران!V31+'مندوب 2'!V31+'محمد التيه'!V31+الشركة!V31)</f>
        <v>0</v>
      </c>
      <c r="V31" s="3">
        <f>SUM('احمد شوقي'!W31+'محمد ابراهيم'!W31+'مصطفي عبدالفتاح'!W31+'رامي حواس'!W31+'محمد نبيه'!W31+'تامر غالي'!W31+اسلام!W31+زهران!W31+'مندوب 2'!W31+'محمد التيه'!W31+الشركة!W31)</f>
        <v>0</v>
      </c>
      <c r="W31" s="3">
        <f>SUM('احمد شوقي'!X31+'محمد ابراهيم'!X31+'مصطفي عبدالفتاح'!X31+'رامي حواس'!X31+'محمد نبيه'!X31+'تامر غالي'!X31+اسلام!X31+زهران!X31+'مندوب 2'!X31+'محمد التيه'!X31+الشركة!X31)</f>
        <v>0</v>
      </c>
      <c r="X31" s="3">
        <f>SUM('احمد شوقي'!Y31+'محمد ابراهيم'!Y31+'مصطفي عبدالفتاح'!Y31+'رامي حواس'!Y31+'محمد نبيه'!Y31+'تامر غالي'!Y31+اسلام!Y31+زهران!Y31+'مندوب 2'!Y31+'محمد التيه'!Y31+الشركة!Y31)</f>
        <v>0</v>
      </c>
      <c r="Y31" s="3">
        <f>SUM('احمد شوقي'!Z31+'محمد ابراهيم'!Z31+'مصطفي عبدالفتاح'!Z31+'رامي حواس'!Z31+'محمد نبيه'!Z31+'تامر غالي'!Z31+اسلام!Z31+زهران!Z31+'مندوب 2'!Z31+'محمد التيه'!Z31+الشركة!Z31)</f>
        <v>0</v>
      </c>
      <c r="Z31" s="3">
        <f>SUM('احمد شوقي'!AA31+'محمد ابراهيم'!AA31+'مصطفي عبدالفتاح'!AA31+'رامي حواس'!AA31+'محمد نبيه'!AA31+'تامر غالي'!AA31+اسلام!AA31+زهران!AA31+'مندوب 2'!AA31+'محمد التيه'!AA31+الشركة!AA31)</f>
        <v>0</v>
      </c>
      <c r="AA31" s="3">
        <f>SUM('احمد شوقي'!AB31+'محمد ابراهيم'!AB31+'مصطفي عبدالفتاح'!AB31+'رامي حواس'!AB31+'محمد نبيه'!AB31+'تامر غالي'!AB31+اسلام!AB31+زهران!AB31+'مندوب 2'!AB31+'محمد التيه'!AB31+الشركة!AB31)</f>
        <v>0</v>
      </c>
      <c r="AB31" s="3">
        <f>SUM('احمد شوقي'!AC31+'محمد ابراهيم'!AC31+'مصطفي عبدالفتاح'!AC31+'رامي حواس'!AC31+'محمد نبيه'!AC31+'تامر غالي'!AC31+اسلام!AC31+زهران!AC31+'مندوب 2'!AC31+'محمد التيه'!AC31+الشركة!AC31)</f>
        <v>0</v>
      </c>
      <c r="AC31" s="3">
        <f>SUM('احمد شوقي'!AD31+'محمد ابراهيم'!AD31+'مصطفي عبدالفتاح'!AD31+'رامي حواس'!AD31+'محمد نبيه'!AD31+'تامر غالي'!AD31+اسلام!AD31+زهران!AD31+'مندوب 2'!AD31+'محمد التيه'!AD31+الشركة!AD31)</f>
        <v>0</v>
      </c>
      <c r="AD31" s="3">
        <f>SUM('احمد شوقي'!AE31+'محمد ابراهيم'!AE31+'مصطفي عبدالفتاح'!AE31+'رامي حواس'!AE31+'محمد نبيه'!AE31+'تامر غالي'!AE31+اسلام!AE31+زهران!AE31+'مندوب 2'!AE31+'محمد التيه'!AE31+الشركة!AE31)</f>
        <v>0</v>
      </c>
      <c r="AE31" s="3">
        <f>SUM('احمد شوقي'!AF31+'محمد ابراهيم'!AF31+'مصطفي عبدالفتاح'!AF31+'رامي حواس'!AF31+'محمد نبيه'!AF31+'تامر غالي'!AF31+اسلام!AF31+زهران!AF31+'مندوب 2'!AF31+'محمد التيه'!AF31+الشركة!AF31)</f>
        <v>0</v>
      </c>
      <c r="AF31" s="3">
        <f>SUM('احمد شوقي'!AG31+'محمد ابراهيم'!AG31+'مصطفي عبدالفتاح'!AG31+'رامي حواس'!AG31+'محمد نبيه'!AG31+'تامر غالي'!AG31+اسلام!AG31+زهران!AG31+'مندوب 2'!AG31+'محمد التيه'!AG31+الشركة!AG31)</f>
        <v>0</v>
      </c>
      <c r="AG31" s="3">
        <f>SUM('احمد شوقي'!AH31+'محمد ابراهيم'!AH31+'مصطفي عبدالفتاح'!AH31+'رامي حواس'!AH31+'محمد نبيه'!AH31+'تامر غالي'!AH31+اسلام!AH31+زهران!AH31+'مندوب 2'!AH31+'محمد التيه'!AH31+الشركة!AH31)</f>
        <v>0</v>
      </c>
      <c r="AH31" s="3">
        <f>SUM('احمد شوقي'!AI31+'محمد ابراهيم'!AI31+'مصطفي عبدالفتاح'!AI31+'رامي حواس'!AI31+'محمد نبيه'!AI31+'تامر غالي'!AI31+اسلام!AI31+زهران!AI31+'مندوب 2'!AI31+'محمد التيه'!AI31+الشركة!AI31)</f>
        <v>0</v>
      </c>
      <c r="AI31" s="3">
        <f>SUM('احمد شوقي'!AJ31+'محمد ابراهيم'!AJ31+'مصطفي عبدالفتاح'!AJ31+'رامي حواس'!AJ31+'محمد نبيه'!AJ31+'تامر غالي'!AJ31+اسلام!AJ31+زهران!AJ31+'مندوب 2'!AJ31+'محمد التيه'!AJ31+الشركة!AJ31)</f>
        <v>0</v>
      </c>
      <c r="AJ31" s="3">
        <f>SUM('احمد شوقي'!AK31+'محمد ابراهيم'!AK31+'مصطفي عبدالفتاح'!AK31+'رامي حواس'!AK31+'محمد نبيه'!AK31+'تامر غالي'!AK31+اسلام!AK31+زهران!AK31+'مندوب 2'!AK31+'محمد التيه'!AK31+الشركة!AK31)</f>
        <v>0</v>
      </c>
      <c r="AK31" s="3">
        <f>SUM('احمد شوقي'!AL31+'محمد ابراهيم'!AL31+'مصطفي عبدالفتاح'!AL31+'رامي حواس'!AL31+'محمد نبيه'!AL31+'تامر غالي'!AL31+اسلام!AL31+زهران!AL31+'مندوب 2'!AL31+'محمد التيه'!AL31+الشركة!AL31)</f>
        <v>0</v>
      </c>
      <c r="AL31" s="3">
        <f>SUM('احمد شوقي'!AM31+'محمد ابراهيم'!AM31+'مصطفي عبدالفتاح'!AM31+'رامي حواس'!AM31+'محمد نبيه'!AM31+'تامر غالي'!AM31+اسلام!AM31+زهران!AM31+'مندوب 2'!AM31+'محمد التيه'!AM31+الشركة!AM31)</f>
        <v>0</v>
      </c>
      <c r="AM31" s="3">
        <f>SUM('احمد شوقي'!AN31+'محمد ابراهيم'!AN31+'مصطفي عبدالفتاح'!AN31+'رامي حواس'!AN31+'محمد نبيه'!AN31+'تامر غالي'!AN31+اسلام!AN31+زهران!AN31+'مندوب 2'!AN31+'محمد التيه'!AN31+الشركة!AN31)</f>
        <v>0</v>
      </c>
      <c r="AN31" s="3">
        <f>SUM('احمد شوقي'!AO31+'محمد ابراهيم'!AO31+'مصطفي عبدالفتاح'!AO31+'رامي حواس'!AO31+'محمد نبيه'!AO31+'تامر غالي'!AO31+اسلام!AO31+زهران!AO31+'مندوب 2'!AO31+'محمد التيه'!AO31+الشركة!AO31)</f>
        <v>0</v>
      </c>
      <c r="AO31" s="3">
        <f>SUM('احمد شوقي'!AP31+'محمد ابراهيم'!AP31+'مصطفي عبدالفتاح'!AP31+'رامي حواس'!AP31+'محمد نبيه'!AP31+'تامر غالي'!AP31+اسلام!AP31+زهران!AP31+'مندوب 2'!AP31+'محمد التيه'!AP31+الشركة!AP31)</f>
        <v>0</v>
      </c>
      <c r="AP31" s="3">
        <f>SUM('احمد شوقي'!AQ31+'محمد ابراهيم'!AQ31+'مصطفي عبدالفتاح'!AQ31+'رامي حواس'!AQ31+'محمد نبيه'!AQ31+'تامر غالي'!AQ31+اسلام!AQ31+زهران!AQ31+'مندوب 2'!AQ31+'محمد التيه'!AQ31+الشركة!AQ31)</f>
        <v>0</v>
      </c>
      <c r="AQ31" s="3">
        <f>SUM('احمد شوقي'!AR31+'محمد ابراهيم'!AR31+'مصطفي عبدالفتاح'!AR31+'رامي حواس'!AR31+'محمد نبيه'!AR31+'تامر غالي'!AR31+اسلام!AR31+زهران!AR31+'مندوب 2'!AR31+'محمد التيه'!AR31+الشركة!AR31)</f>
        <v>0</v>
      </c>
      <c r="AR31" s="3">
        <f>SUM('احمد شوقي'!AS31+'محمد ابراهيم'!AS31+'مصطفي عبدالفتاح'!AS31+'رامي حواس'!AS31+'محمد نبيه'!AS31+'تامر غالي'!AS31+اسلام!AS31+زهران!AS31+'مندوب 2'!AS31+'محمد التيه'!AS31+الشركة!AS31)</f>
        <v>0</v>
      </c>
      <c r="AS31" s="3">
        <f>SUM('احمد شوقي'!AT31+'محمد ابراهيم'!AT31+'مصطفي عبدالفتاح'!AT31+'رامي حواس'!AT31+'محمد نبيه'!AT31+'تامر غالي'!AT31+اسلام!AT31+زهران!AT31+'مندوب 2'!AT31+'محمد التيه'!AT31+الشركة!AT31)</f>
        <v>0</v>
      </c>
      <c r="AT31" s="3">
        <f>SUM('احمد شوقي'!AU31+'محمد ابراهيم'!AU31+'مصطفي عبدالفتاح'!AU31+'رامي حواس'!AU31+'محمد نبيه'!AU31+'تامر غالي'!AU31+اسلام!AU31+زهران!AU31+'مندوب 2'!AU31+'محمد التيه'!AU31+الشركة!AU31)</f>
        <v>0</v>
      </c>
      <c r="AU31" s="3">
        <f>SUM('احمد شوقي'!AV31+'محمد ابراهيم'!AV31+'مصطفي عبدالفتاح'!AV31+'رامي حواس'!AV31+'محمد نبيه'!AV31+'تامر غالي'!AV31+اسلام!AV31+زهران!AV31+'مندوب 2'!AV31+'محمد التيه'!AV31+الشركة!AV31)</f>
        <v>0</v>
      </c>
      <c r="AV31" s="3">
        <f>SUM('احمد شوقي'!AW31+'محمد ابراهيم'!AW31+'مصطفي عبدالفتاح'!AW31+'رامي حواس'!AW31+'محمد نبيه'!AW31+'تامر غالي'!AW31+اسلام!AW31+زهران!AW31+'مندوب 2'!AW31+'محمد التيه'!AW31+الشركة!AW31)</f>
        <v>0</v>
      </c>
      <c r="AW31" s="3">
        <f>SUM('احمد شوقي'!AX31+'محمد ابراهيم'!AX31+'مصطفي عبدالفتاح'!AX31+'رامي حواس'!AX31+'محمد نبيه'!AX31+'تامر غالي'!AX31+اسلام!AX31+زهران!AX31+'مندوب 2'!AX31+'محمد التيه'!AX31+الشركة!AX31)</f>
        <v>0</v>
      </c>
      <c r="AX31" s="3">
        <f>SUM('احمد شوقي'!AY31+'محمد ابراهيم'!AY31+'مصطفي عبدالفتاح'!AY31+'رامي حواس'!AY31+'محمد نبيه'!AY31+'تامر غالي'!AY31+اسلام!AY31+زهران!AY31+'مندوب 2'!AY31+'محمد التيه'!AY31+الشركة!AY31)</f>
        <v>0</v>
      </c>
      <c r="AY31" s="3">
        <f>SUM('احمد شوقي'!AZ31+'محمد ابراهيم'!AZ31+'مصطفي عبدالفتاح'!AZ31+'رامي حواس'!AZ31+'محمد نبيه'!AZ31+'تامر غالي'!AZ31+اسلام!AZ31+زهران!AZ31+'مندوب 2'!AZ31+'محمد التيه'!AZ31+الشركة!AZ31)</f>
        <v>0</v>
      </c>
      <c r="AZ31" s="3">
        <f>SUM('احمد شوقي'!BA31+'محمد ابراهيم'!BA31+'مصطفي عبدالفتاح'!BA31+'رامي حواس'!BA31+'محمد نبيه'!BA31+'تامر غالي'!BA31+اسلام!BA31+زهران!BA31+'مندوب 2'!BA31+'محمد التيه'!BA31+الشركة!BA31)</f>
        <v>0</v>
      </c>
      <c r="BA31" s="3">
        <f>SUM('احمد شوقي'!BB31+'محمد ابراهيم'!BB31+'مصطفي عبدالفتاح'!BB31+'رامي حواس'!BB31+'محمد نبيه'!BB31+'تامر غالي'!BB31+اسلام!BB31+زهران!BB31+'مندوب 2'!BB31+'محمد التيه'!BB31+الشركة!BB31)</f>
        <v>0</v>
      </c>
      <c r="BB31" s="3">
        <f>SUM('احمد شوقي'!BC31+'محمد ابراهيم'!BC31+'مصطفي عبدالفتاح'!BC31+'رامي حواس'!BC31+'محمد نبيه'!BC31+'تامر غالي'!BC31+اسلام!BC31+زهران!BC31+'مندوب 2'!BC31+'محمد التيه'!BC31+الشركة!BC31)</f>
        <v>0</v>
      </c>
      <c r="BC31" s="3">
        <f>SUM('احمد شوقي'!BD31+'محمد ابراهيم'!BD31+'مصطفي عبدالفتاح'!BD31+'رامي حواس'!BD31+'محمد نبيه'!BD31+'تامر غالي'!BD31+اسلام!BD31+زهران!BD31+'مندوب 2'!BD31+'محمد التيه'!BD31+الشركة!BD31)</f>
        <v>0</v>
      </c>
      <c r="BD31" s="3">
        <f>SUM('احمد شوقي'!BE31+'محمد ابراهيم'!BE31+'مصطفي عبدالفتاح'!BE31+'رامي حواس'!BE31+'محمد نبيه'!BE31+'تامر غالي'!BE31+اسلام!BE31+زهران!BE31+'مندوب 2'!BE31+'محمد التيه'!BE31+الشركة!BE31)</f>
        <v>0</v>
      </c>
      <c r="BE31" s="3">
        <f>SUM('احمد شوقي'!BF31+'محمد ابراهيم'!BF31+'مصطفي عبدالفتاح'!BF31+'رامي حواس'!BF31+'محمد نبيه'!BF31+'تامر غالي'!BF31+اسلام!BF31+زهران!BF31+'مندوب 2'!BF31+'محمد التيه'!BF31+الشركة!BF31)</f>
        <v>0</v>
      </c>
      <c r="BF31" s="3">
        <f>SUM('احمد شوقي'!BG31+'محمد ابراهيم'!BG31+'مصطفي عبدالفتاح'!BG31+'رامي حواس'!BG31+'محمد نبيه'!BG31+'تامر غالي'!BG31+اسلام!BG31+زهران!BG31+'مندوب 2'!BG31+'محمد التيه'!BG31+الشركة!BG31)</f>
        <v>0</v>
      </c>
      <c r="BG31" s="3">
        <f>SUM('احمد شوقي'!BH31+'محمد ابراهيم'!BH31+'مصطفي عبدالفتاح'!BH31+'رامي حواس'!BH31+'محمد نبيه'!BH31+'تامر غالي'!BH31+اسلام!BH31+زهران!BH31+'مندوب 2'!BH31+'محمد التيه'!BH31+الشركة!BH31)</f>
        <v>0</v>
      </c>
      <c r="BH31" s="3">
        <f>SUM('احمد شوقي'!BI31+'محمد ابراهيم'!BI31+'مصطفي عبدالفتاح'!BI31+'رامي حواس'!BI31+'محمد نبيه'!BI31+'تامر غالي'!BI31+اسلام!BI31+زهران!BI31+'مندوب 2'!BI31+'محمد التيه'!BI31+الشركة!BI31)</f>
        <v>0</v>
      </c>
      <c r="BI31" s="3">
        <f>SUM('احمد شوقي'!BJ31+'محمد ابراهيم'!BJ31+'مصطفي عبدالفتاح'!BJ31+'رامي حواس'!BJ31+'محمد نبيه'!BJ31+'تامر غالي'!BJ31+اسلام!BJ31+زهران!BJ31+'مندوب 2'!BJ31+'محمد التيه'!BJ31+الشركة!BJ31)</f>
        <v>0</v>
      </c>
      <c r="BJ31" s="3">
        <f>SUM('احمد شوقي'!BK31+'محمد ابراهيم'!BK31+'مصطفي عبدالفتاح'!BK31+'رامي حواس'!BK31+'محمد نبيه'!BK31+'تامر غالي'!BK31+اسلام!BK31+زهران!BK31+'مندوب 2'!BK31+'محمد التيه'!BK31+الشركة!BK31)</f>
        <v>0</v>
      </c>
      <c r="BK31" s="3">
        <f>SUM('احمد شوقي'!BL31+'محمد ابراهيم'!BL31+'مصطفي عبدالفتاح'!BL31+'رامي حواس'!BL31+'محمد نبيه'!BL31+'تامر غالي'!BL31+اسلام!BL31+زهران!BL31+'مندوب 2'!BL31+'محمد التيه'!BL31+الشركة!BL31)</f>
        <v>0</v>
      </c>
      <c r="BL31" s="3">
        <f>SUM('احمد شوقي'!BM31+'محمد ابراهيم'!BM31+'مصطفي عبدالفتاح'!BM31+'رامي حواس'!BM31+'محمد نبيه'!BM31+'تامر غالي'!BM31+اسلام!BM31+زهران!BM31+'مندوب 2'!BM31+'محمد التيه'!BM31+الشركة!BM31)</f>
        <v>0</v>
      </c>
      <c r="BM31" s="3">
        <f>SUM('احمد شوقي'!BN31+'محمد ابراهيم'!BN31+'مصطفي عبدالفتاح'!BN31+'رامي حواس'!BN31+'محمد نبيه'!BN31+'تامر غالي'!BN31+اسلام!BN31+زهران!BN31+'مندوب 2'!BN31+'محمد التيه'!BN31+الشركة!BN31)</f>
        <v>0</v>
      </c>
      <c r="BN31" s="3">
        <f>SUM('احمد شوقي'!BO31+'محمد ابراهيم'!BO31+'مصطفي عبدالفتاح'!BO31+'رامي حواس'!BO31+'محمد نبيه'!BO31+'تامر غالي'!BO31+اسلام!BO31+زهران!BO31+'مندوب 2'!BO31+'محمد التيه'!BO31+الشركة!BO31)</f>
        <v>0</v>
      </c>
      <c r="BO31" s="8"/>
      <c r="BP31" s="8"/>
      <c r="BQ31" s="8"/>
    </row>
    <row r="32" spans="1:69" ht="15.75" thickBot="1" x14ac:dyDescent="0.3">
      <c r="A32" s="5">
        <v>43371</v>
      </c>
      <c r="B32" s="3">
        <f>SUM('احمد شوقي'!C32+'محمد ابراهيم'!C32+'مصطفي عبدالفتاح'!C32+'رامي حواس'!C32+'محمد نبيه'!C32+'تامر غالي'!C32+اسلام!C32+زهران!C32+'مندوب 2'!C32+'محمد التيه'!C32+الشركة!C32)</f>
        <v>0</v>
      </c>
      <c r="C32" s="3">
        <f>SUM('احمد شوقي'!D32+'محمد ابراهيم'!D32+'مصطفي عبدالفتاح'!D32+'رامي حواس'!D32+'محمد نبيه'!D32+'تامر غالي'!D32+اسلام!D32+زهران!D32+'مندوب 2'!D32+'محمد التيه'!D32+الشركة!D32)</f>
        <v>0</v>
      </c>
      <c r="D32" s="3">
        <f>SUM('احمد شوقي'!E32+'محمد ابراهيم'!E32+'مصطفي عبدالفتاح'!E32+'رامي حواس'!E32+'محمد نبيه'!E32+'تامر غالي'!E32+اسلام!E32+زهران!E32+'مندوب 2'!E32+'محمد التيه'!E32+الشركة!E32)</f>
        <v>0</v>
      </c>
      <c r="E32" s="3">
        <f>SUM('احمد شوقي'!F32+'محمد ابراهيم'!F32+'مصطفي عبدالفتاح'!F32+'رامي حواس'!F32+'محمد نبيه'!F32+'تامر غالي'!F32+اسلام!F32+زهران!F32+'مندوب 2'!F32+'محمد التيه'!F32+الشركة!F32)</f>
        <v>0</v>
      </c>
      <c r="F32" s="3">
        <f>SUM('احمد شوقي'!G32+'محمد ابراهيم'!G32+'مصطفي عبدالفتاح'!G32+'رامي حواس'!G32+'محمد نبيه'!G32+'تامر غالي'!G32+اسلام!G32+زهران!G32+'مندوب 2'!G32+'محمد التيه'!G32+الشركة!G32)</f>
        <v>0</v>
      </c>
      <c r="G32" s="3">
        <f>SUM('احمد شوقي'!H32+'محمد ابراهيم'!H32+'مصطفي عبدالفتاح'!H32+'رامي حواس'!H32+'محمد نبيه'!H32+'تامر غالي'!H32+اسلام!H32+زهران!H32+'مندوب 2'!H32+'محمد التيه'!H32+الشركة!H32)</f>
        <v>0</v>
      </c>
      <c r="H32" s="3">
        <f>SUM('احمد شوقي'!I32+'محمد ابراهيم'!I32+'مصطفي عبدالفتاح'!I32+'رامي حواس'!I32+'محمد نبيه'!I32+'تامر غالي'!I32+اسلام!I32+زهران!I32+'مندوب 2'!I32+'محمد التيه'!I32+الشركة!I32)</f>
        <v>0</v>
      </c>
      <c r="I32" s="3">
        <f>SUM('احمد شوقي'!J32+'محمد ابراهيم'!J32+'مصطفي عبدالفتاح'!J32+'رامي حواس'!J32+'محمد نبيه'!J32+'تامر غالي'!J32+اسلام!J32+زهران!J32+'مندوب 2'!J32+'محمد التيه'!J32+الشركة!J32)</f>
        <v>0</v>
      </c>
      <c r="J32" s="3">
        <f>SUM('احمد شوقي'!K32+'محمد ابراهيم'!K32+'مصطفي عبدالفتاح'!K32+'رامي حواس'!K32+'محمد نبيه'!K32+'تامر غالي'!K32+اسلام!K32+زهران!K32+'مندوب 2'!K32+'محمد التيه'!K32+الشركة!K32)</f>
        <v>0</v>
      </c>
      <c r="K32" s="3">
        <f>SUM('احمد شوقي'!L32+'محمد ابراهيم'!L32+'مصطفي عبدالفتاح'!L32+'رامي حواس'!L32+'محمد نبيه'!L32+'تامر غالي'!L32+اسلام!L32+زهران!L32+'مندوب 2'!L32+'محمد التيه'!L32+الشركة!L32)</f>
        <v>0</v>
      </c>
      <c r="L32" s="3">
        <f>SUM('احمد شوقي'!M32+'محمد ابراهيم'!M32+'مصطفي عبدالفتاح'!M32+'رامي حواس'!M32+'محمد نبيه'!M32+'تامر غالي'!M32+اسلام!M32+زهران!M32+'مندوب 2'!M32+'محمد التيه'!M32+الشركة!M32)</f>
        <v>0</v>
      </c>
      <c r="M32" s="3">
        <f>SUM('احمد شوقي'!N32+'محمد ابراهيم'!N32+'مصطفي عبدالفتاح'!N32+'رامي حواس'!N32+'محمد نبيه'!N32+'تامر غالي'!N32+اسلام!N32+زهران!N32+'مندوب 2'!N32+'محمد التيه'!N32+الشركة!N32)</f>
        <v>0</v>
      </c>
      <c r="N32" s="3">
        <f>SUM('احمد شوقي'!O32+'محمد ابراهيم'!O32+'مصطفي عبدالفتاح'!O32+'رامي حواس'!O32+'محمد نبيه'!O32+'تامر غالي'!O32+اسلام!O32+زهران!O32+'مندوب 2'!O32+'محمد التيه'!O32+الشركة!O32)</f>
        <v>0</v>
      </c>
      <c r="O32" s="3">
        <f>SUM('احمد شوقي'!P32+'محمد ابراهيم'!P32+'مصطفي عبدالفتاح'!P32+'رامي حواس'!P32+'محمد نبيه'!P32+'تامر غالي'!P32+اسلام!P32+زهران!P32+'مندوب 2'!P32+'محمد التيه'!P32+الشركة!P32)</f>
        <v>0</v>
      </c>
      <c r="P32" s="3">
        <f>SUM('احمد شوقي'!Q32+'محمد ابراهيم'!Q32+'مصطفي عبدالفتاح'!Q32+'رامي حواس'!Q32+'محمد نبيه'!Q32+'تامر غالي'!Q32+اسلام!Q32+زهران!Q32+'مندوب 2'!Q32+'محمد التيه'!Q32+الشركة!Q32)</f>
        <v>0</v>
      </c>
      <c r="Q32" s="3">
        <f>SUM('احمد شوقي'!R32+'محمد ابراهيم'!R32+'مصطفي عبدالفتاح'!R32+'رامي حواس'!R32+'محمد نبيه'!R32+'تامر غالي'!R32+اسلام!R32+زهران!R32+'مندوب 2'!R32+'محمد التيه'!R32+الشركة!R32)</f>
        <v>0</v>
      </c>
      <c r="R32" s="3">
        <f>SUM('احمد شوقي'!S32+'محمد ابراهيم'!S32+'مصطفي عبدالفتاح'!S32+'رامي حواس'!S32+'محمد نبيه'!S32+'تامر غالي'!S32+اسلام!S32+زهران!S32+'مندوب 2'!S32+'محمد التيه'!S32+الشركة!S32)</f>
        <v>0</v>
      </c>
      <c r="S32" s="3">
        <f>SUM('احمد شوقي'!T32+'محمد ابراهيم'!T32+'مصطفي عبدالفتاح'!T32+'رامي حواس'!T32+'محمد نبيه'!T32+'تامر غالي'!T32+اسلام!T32+زهران!T32+'مندوب 2'!T32+'محمد التيه'!T32+الشركة!T32)</f>
        <v>0</v>
      </c>
      <c r="T32" s="3">
        <f>SUM('احمد شوقي'!U32+'محمد ابراهيم'!U32+'مصطفي عبدالفتاح'!U32+'رامي حواس'!U32+'محمد نبيه'!U32+'تامر غالي'!U32+اسلام!U32+زهران!U32+'مندوب 2'!U32+'محمد التيه'!U32+الشركة!U32)</f>
        <v>0</v>
      </c>
      <c r="U32" s="3">
        <f>SUM('احمد شوقي'!V32+'محمد ابراهيم'!V32+'مصطفي عبدالفتاح'!V32+'رامي حواس'!V32+'محمد نبيه'!V32+'تامر غالي'!V32+اسلام!V32+زهران!V32+'مندوب 2'!V32+'محمد التيه'!V32+الشركة!V32)</f>
        <v>0</v>
      </c>
      <c r="V32" s="3">
        <f>SUM('احمد شوقي'!W32+'محمد ابراهيم'!W32+'مصطفي عبدالفتاح'!W32+'رامي حواس'!W32+'محمد نبيه'!W32+'تامر غالي'!W32+اسلام!W32+زهران!W32+'مندوب 2'!W32+'محمد التيه'!W32+الشركة!W32)</f>
        <v>0</v>
      </c>
      <c r="W32" s="3">
        <f>SUM('احمد شوقي'!X32+'محمد ابراهيم'!X32+'مصطفي عبدالفتاح'!X32+'رامي حواس'!X32+'محمد نبيه'!X32+'تامر غالي'!X32+اسلام!X32+زهران!X32+'مندوب 2'!X32+'محمد التيه'!X32+الشركة!X32)</f>
        <v>0</v>
      </c>
      <c r="X32" s="3">
        <f>SUM('احمد شوقي'!Y32+'محمد ابراهيم'!Y32+'مصطفي عبدالفتاح'!Y32+'رامي حواس'!Y32+'محمد نبيه'!Y32+'تامر غالي'!Y32+اسلام!Y32+زهران!Y32+'مندوب 2'!Y32+'محمد التيه'!Y32+الشركة!Y32)</f>
        <v>0</v>
      </c>
      <c r="Y32" s="3">
        <f>SUM('احمد شوقي'!Z32+'محمد ابراهيم'!Z32+'مصطفي عبدالفتاح'!Z32+'رامي حواس'!Z32+'محمد نبيه'!Z32+'تامر غالي'!Z32+اسلام!Z32+زهران!Z32+'مندوب 2'!Z32+'محمد التيه'!Z32+الشركة!Z32)</f>
        <v>0</v>
      </c>
      <c r="Z32" s="3">
        <f>SUM('احمد شوقي'!AA32+'محمد ابراهيم'!AA32+'مصطفي عبدالفتاح'!AA32+'رامي حواس'!AA32+'محمد نبيه'!AA32+'تامر غالي'!AA32+اسلام!AA32+زهران!AA32+'مندوب 2'!AA32+'محمد التيه'!AA32+الشركة!AA32)</f>
        <v>0</v>
      </c>
      <c r="AA32" s="3">
        <f>SUM('احمد شوقي'!AB32+'محمد ابراهيم'!AB32+'مصطفي عبدالفتاح'!AB32+'رامي حواس'!AB32+'محمد نبيه'!AB32+'تامر غالي'!AB32+اسلام!AB32+زهران!AB32+'مندوب 2'!AB32+'محمد التيه'!AB32+الشركة!AB32)</f>
        <v>0</v>
      </c>
      <c r="AB32" s="3">
        <f>SUM('احمد شوقي'!AC32+'محمد ابراهيم'!AC32+'مصطفي عبدالفتاح'!AC32+'رامي حواس'!AC32+'محمد نبيه'!AC32+'تامر غالي'!AC32+اسلام!AC32+زهران!AC32+'مندوب 2'!AC32+'محمد التيه'!AC32+الشركة!AC32)</f>
        <v>0</v>
      </c>
      <c r="AC32" s="3">
        <f>SUM('احمد شوقي'!AD32+'محمد ابراهيم'!AD32+'مصطفي عبدالفتاح'!AD32+'رامي حواس'!AD32+'محمد نبيه'!AD32+'تامر غالي'!AD32+اسلام!AD32+زهران!AD32+'مندوب 2'!AD32+'محمد التيه'!AD32+الشركة!AD32)</f>
        <v>0</v>
      </c>
      <c r="AD32" s="3">
        <f>SUM('احمد شوقي'!AE32+'محمد ابراهيم'!AE32+'مصطفي عبدالفتاح'!AE32+'رامي حواس'!AE32+'محمد نبيه'!AE32+'تامر غالي'!AE32+اسلام!AE32+زهران!AE32+'مندوب 2'!AE32+'محمد التيه'!AE32+الشركة!AE32)</f>
        <v>0</v>
      </c>
      <c r="AE32" s="3">
        <f>SUM('احمد شوقي'!AF32+'محمد ابراهيم'!AF32+'مصطفي عبدالفتاح'!AF32+'رامي حواس'!AF32+'محمد نبيه'!AF32+'تامر غالي'!AF32+اسلام!AF32+زهران!AF32+'مندوب 2'!AF32+'محمد التيه'!AF32+الشركة!AF32)</f>
        <v>0</v>
      </c>
      <c r="AF32" s="3">
        <f>SUM('احمد شوقي'!AG32+'محمد ابراهيم'!AG32+'مصطفي عبدالفتاح'!AG32+'رامي حواس'!AG32+'محمد نبيه'!AG32+'تامر غالي'!AG32+اسلام!AG32+زهران!AG32+'مندوب 2'!AG32+'محمد التيه'!AG32+الشركة!AG32)</f>
        <v>0</v>
      </c>
      <c r="AG32" s="3">
        <f>SUM('احمد شوقي'!AH32+'محمد ابراهيم'!AH32+'مصطفي عبدالفتاح'!AH32+'رامي حواس'!AH32+'محمد نبيه'!AH32+'تامر غالي'!AH32+اسلام!AH32+زهران!AH32+'مندوب 2'!AH32+'محمد التيه'!AH32+الشركة!AH32)</f>
        <v>0</v>
      </c>
      <c r="AH32" s="3">
        <f>SUM('احمد شوقي'!AI32+'محمد ابراهيم'!AI32+'مصطفي عبدالفتاح'!AI32+'رامي حواس'!AI32+'محمد نبيه'!AI32+'تامر غالي'!AI32+اسلام!AI32+زهران!AI32+'مندوب 2'!AI32+'محمد التيه'!AI32+الشركة!AI32)</f>
        <v>0</v>
      </c>
      <c r="AI32" s="3">
        <f>SUM('احمد شوقي'!AJ32+'محمد ابراهيم'!AJ32+'مصطفي عبدالفتاح'!AJ32+'رامي حواس'!AJ32+'محمد نبيه'!AJ32+'تامر غالي'!AJ32+اسلام!AJ32+زهران!AJ32+'مندوب 2'!AJ32+'محمد التيه'!AJ32+الشركة!AJ32)</f>
        <v>0</v>
      </c>
      <c r="AJ32" s="3">
        <f>SUM('احمد شوقي'!AK32+'محمد ابراهيم'!AK32+'مصطفي عبدالفتاح'!AK32+'رامي حواس'!AK32+'محمد نبيه'!AK32+'تامر غالي'!AK32+اسلام!AK32+زهران!AK32+'مندوب 2'!AK32+'محمد التيه'!AK32+الشركة!AK32)</f>
        <v>0</v>
      </c>
      <c r="AK32" s="3">
        <f>SUM('احمد شوقي'!AL32+'محمد ابراهيم'!AL32+'مصطفي عبدالفتاح'!AL32+'رامي حواس'!AL32+'محمد نبيه'!AL32+'تامر غالي'!AL32+اسلام!AL32+زهران!AL32+'مندوب 2'!AL32+'محمد التيه'!AL32+الشركة!AL32)</f>
        <v>0</v>
      </c>
      <c r="AL32" s="3">
        <f>SUM('احمد شوقي'!AM32+'محمد ابراهيم'!AM32+'مصطفي عبدالفتاح'!AM32+'رامي حواس'!AM32+'محمد نبيه'!AM32+'تامر غالي'!AM32+اسلام!AM32+زهران!AM32+'مندوب 2'!AM32+'محمد التيه'!AM32+الشركة!AM32)</f>
        <v>0</v>
      </c>
      <c r="AM32" s="3">
        <f>SUM('احمد شوقي'!AN32+'محمد ابراهيم'!AN32+'مصطفي عبدالفتاح'!AN32+'رامي حواس'!AN32+'محمد نبيه'!AN32+'تامر غالي'!AN32+اسلام!AN32+زهران!AN32+'مندوب 2'!AN32+'محمد التيه'!AN32+الشركة!AN32)</f>
        <v>0</v>
      </c>
      <c r="AN32" s="3">
        <f>SUM('احمد شوقي'!AO32+'محمد ابراهيم'!AO32+'مصطفي عبدالفتاح'!AO32+'رامي حواس'!AO32+'محمد نبيه'!AO32+'تامر غالي'!AO32+اسلام!AO32+زهران!AO32+'مندوب 2'!AO32+'محمد التيه'!AO32+الشركة!AO32)</f>
        <v>0</v>
      </c>
      <c r="AO32" s="3">
        <f>SUM('احمد شوقي'!AP32+'محمد ابراهيم'!AP32+'مصطفي عبدالفتاح'!AP32+'رامي حواس'!AP32+'محمد نبيه'!AP32+'تامر غالي'!AP32+اسلام!AP32+زهران!AP32+'مندوب 2'!AP32+'محمد التيه'!AP32+الشركة!AP32)</f>
        <v>0</v>
      </c>
      <c r="AP32" s="3">
        <f>SUM('احمد شوقي'!AQ32+'محمد ابراهيم'!AQ32+'مصطفي عبدالفتاح'!AQ32+'رامي حواس'!AQ32+'محمد نبيه'!AQ32+'تامر غالي'!AQ32+اسلام!AQ32+زهران!AQ32+'مندوب 2'!AQ32+'محمد التيه'!AQ32+الشركة!AQ32)</f>
        <v>0</v>
      </c>
      <c r="AQ32" s="3">
        <f>SUM('احمد شوقي'!AR32+'محمد ابراهيم'!AR32+'مصطفي عبدالفتاح'!AR32+'رامي حواس'!AR32+'محمد نبيه'!AR32+'تامر غالي'!AR32+اسلام!AR32+زهران!AR32+'مندوب 2'!AR32+'محمد التيه'!AR32+الشركة!AR32)</f>
        <v>0</v>
      </c>
      <c r="AR32" s="3">
        <f>SUM('احمد شوقي'!AS32+'محمد ابراهيم'!AS32+'مصطفي عبدالفتاح'!AS32+'رامي حواس'!AS32+'محمد نبيه'!AS32+'تامر غالي'!AS32+اسلام!AS32+زهران!AS32+'مندوب 2'!AS32+'محمد التيه'!AS32+الشركة!AS32)</f>
        <v>0</v>
      </c>
      <c r="AS32" s="3">
        <f>SUM('احمد شوقي'!AT32+'محمد ابراهيم'!AT32+'مصطفي عبدالفتاح'!AT32+'رامي حواس'!AT32+'محمد نبيه'!AT32+'تامر غالي'!AT32+اسلام!AT32+زهران!AT32+'مندوب 2'!AT32+'محمد التيه'!AT32+الشركة!AT32)</f>
        <v>0</v>
      </c>
      <c r="AT32" s="3">
        <f>SUM('احمد شوقي'!AU32+'محمد ابراهيم'!AU32+'مصطفي عبدالفتاح'!AU32+'رامي حواس'!AU32+'محمد نبيه'!AU32+'تامر غالي'!AU32+اسلام!AU32+زهران!AU32+'مندوب 2'!AU32+'محمد التيه'!AU32+الشركة!AU32)</f>
        <v>0</v>
      </c>
      <c r="AU32" s="3">
        <f>SUM('احمد شوقي'!AV32+'محمد ابراهيم'!AV32+'مصطفي عبدالفتاح'!AV32+'رامي حواس'!AV32+'محمد نبيه'!AV32+'تامر غالي'!AV32+اسلام!AV32+زهران!AV32+'مندوب 2'!AV32+'محمد التيه'!AV32+الشركة!AV32)</f>
        <v>0</v>
      </c>
      <c r="AV32" s="3">
        <f>SUM('احمد شوقي'!AW32+'محمد ابراهيم'!AW32+'مصطفي عبدالفتاح'!AW32+'رامي حواس'!AW32+'محمد نبيه'!AW32+'تامر غالي'!AW32+اسلام!AW32+زهران!AW32+'مندوب 2'!AW32+'محمد التيه'!AW32+الشركة!AW32)</f>
        <v>0</v>
      </c>
      <c r="AW32" s="3">
        <f>SUM('احمد شوقي'!AX32+'محمد ابراهيم'!AX32+'مصطفي عبدالفتاح'!AX32+'رامي حواس'!AX32+'محمد نبيه'!AX32+'تامر غالي'!AX32+اسلام!AX32+زهران!AX32+'مندوب 2'!AX32+'محمد التيه'!AX32+الشركة!AX32)</f>
        <v>0</v>
      </c>
      <c r="AX32" s="3">
        <f>SUM('احمد شوقي'!AY32+'محمد ابراهيم'!AY32+'مصطفي عبدالفتاح'!AY32+'رامي حواس'!AY32+'محمد نبيه'!AY32+'تامر غالي'!AY32+اسلام!AY32+زهران!AY32+'مندوب 2'!AY32+'محمد التيه'!AY32+الشركة!AY32)</f>
        <v>0</v>
      </c>
      <c r="AY32" s="3">
        <f>SUM('احمد شوقي'!AZ32+'محمد ابراهيم'!AZ32+'مصطفي عبدالفتاح'!AZ32+'رامي حواس'!AZ32+'محمد نبيه'!AZ32+'تامر غالي'!AZ32+اسلام!AZ32+زهران!AZ32+'مندوب 2'!AZ32+'محمد التيه'!AZ32+الشركة!AZ32)</f>
        <v>0</v>
      </c>
      <c r="AZ32" s="3">
        <f>SUM('احمد شوقي'!BA32+'محمد ابراهيم'!BA32+'مصطفي عبدالفتاح'!BA32+'رامي حواس'!BA32+'محمد نبيه'!BA32+'تامر غالي'!BA32+اسلام!BA32+زهران!BA32+'مندوب 2'!BA32+'محمد التيه'!BA32+الشركة!BA32)</f>
        <v>0</v>
      </c>
      <c r="BA32" s="3">
        <f>SUM('احمد شوقي'!BB32+'محمد ابراهيم'!BB32+'مصطفي عبدالفتاح'!BB32+'رامي حواس'!BB32+'محمد نبيه'!BB32+'تامر غالي'!BB32+اسلام!BB32+زهران!BB32+'مندوب 2'!BB32+'محمد التيه'!BB32+الشركة!BB32)</f>
        <v>0</v>
      </c>
      <c r="BB32" s="3">
        <f>SUM('احمد شوقي'!BC32+'محمد ابراهيم'!BC32+'مصطفي عبدالفتاح'!BC32+'رامي حواس'!BC32+'محمد نبيه'!BC32+'تامر غالي'!BC32+اسلام!BC32+زهران!BC32+'مندوب 2'!BC32+'محمد التيه'!BC32+الشركة!BC32)</f>
        <v>0</v>
      </c>
      <c r="BC32" s="3">
        <f>SUM('احمد شوقي'!BD32+'محمد ابراهيم'!BD32+'مصطفي عبدالفتاح'!BD32+'رامي حواس'!BD32+'محمد نبيه'!BD32+'تامر غالي'!BD32+اسلام!BD32+زهران!BD32+'مندوب 2'!BD32+'محمد التيه'!BD32+الشركة!BD32)</f>
        <v>0</v>
      </c>
      <c r="BD32" s="3">
        <f>SUM('احمد شوقي'!BE32+'محمد ابراهيم'!BE32+'مصطفي عبدالفتاح'!BE32+'رامي حواس'!BE32+'محمد نبيه'!BE32+'تامر غالي'!BE32+اسلام!BE32+زهران!BE32+'مندوب 2'!BE32+'محمد التيه'!BE32+الشركة!BE32)</f>
        <v>0</v>
      </c>
      <c r="BE32" s="3">
        <f>SUM('احمد شوقي'!BF32+'محمد ابراهيم'!BF32+'مصطفي عبدالفتاح'!BF32+'رامي حواس'!BF32+'محمد نبيه'!BF32+'تامر غالي'!BF32+اسلام!BF32+زهران!BF32+'مندوب 2'!BF32+'محمد التيه'!BF32+الشركة!BF32)</f>
        <v>0</v>
      </c>
      <c r="BF32" s="3">
        <f>SUM('احمد شوقي'!BG32+'محمد ابراهيم'!BG32+'مصطفي عبدالفتاح'!BG32+'رامي حواس'!BG32+'محمد نبيه'!BG32+'تامر غالي'!BG32+اسلام!BG32+زهران!BG32+'مندوب 2'!BG32+'محمد التيه'!BG32+الشركة!BG32)</f>
        <v>0</v>
      </c>
      <c r="BG32" s="3">
        <f>SUM('احمد شوقي'!BH32+'محمد ابراهيم'!BH32+'مصطفي عبدالفتاح'!BH32+'رامي حواس'!BH32+'محمد نبيه'!BH32+'تامر غالي'!BH32+اسلام!BH32+زهران!BH32+'مندوب 2'!BH32+'محمد التيه'!BH32+الشركة!BH32)</f>
        <v>0</v>
      </c>
      <c r="BH32" s="3">
        <f>SUM('احمد شوقي'!BI32+'محمد ابراهيم'!BI32+'مصطفي عبدالفتاح'!BI32+'رامي حواس'!BI32+'محمد نبيه'!BI32+'تامر غالي'!BI32+اسلام!BI32+زهران!BI32+'مندوب 2'!BI32+'محمد التيه'!BI32+الشركة!BI32)</f>
        <v>0</v>
      </c>
      <c r="BI32" s="3">
        <f>SUM('احمد شوقي'!BJ32+'محمد ابراهيم'!BJ32+'مصطفي عبدالفتاح'!BJ32+'رامي حواس'!BJ32+'محمد نبيه'!BJ32+'تامر غالي'!BJ32+اسلام!BJ32+زهران!BJ32+'مندوب 2'!BJ32+'محمد التيه'!BJ32+الشركة!BJ32)</f>
        <v>0</v>
      </c>
      <c r="BJ32" s="3">
        <f>SUM('احمد شوقي'!BK32+'محمد ابراهيم'!BK32+'مصطفي عبدالفتاح'!BK32+'رامي حواس'!BK32+'محمد نبيه'!BK32+'تامر غالي'!BK32+اسلام!BK32+زهران!BK32+'مندوب 2'!BK32+'محمد التيه'!BK32+الشركة!BK32)</f>
        <v>0</v>
      </c>
      <c r="BK32" s="3">
        <f>SUM('احمد شوقي'!BL32+'محمد ابراهيم'!BL32+'مصطفي عبدالفتاح'!BL32+'رامي حواس'!BL32+'محمد نبيه'!BL32+'تامر غالي'!BL32+اسلام!BL32+زهران!BL32+'مندوب 2'!BL32+'محمد التيه'!BL32+الشركة!BL32)</f>
        <v>0</v>
      </c>
      <c r="BL32" s="3">
        <f>SUM('احمد شوقي'!BM32+'محمد ابراهيم'!BM32+'مصطفي عبدالفتاح'!BM32+'رامي حواس'!BM32+'محمد نبيه'!BM32+'تامر غالي'!BM32+اسلام!BM32+زهران!BM32+'مندوب 2'!BM32+'محمد التيه'!BM32+الشركة!BM32)</f>
        <v>0</v>
      </c>
      <c r="BM32" s="3">
        <f>SUM('احمد شوقي'!BN32+'محمد ابراهيم'!BN32+'مصطفي عبدالفتاح'!BN32+'رامي حواس'!BN32+'محمد نبيه'!BN32+'تامر غالي'!BN32+اسلام!BN32+زهران!BN32+'مندوب 2'!BN32+'محمد التيه'!BN32+الشركة!BN32)</f>
        <v>0</v>
      </c>
      <c r="BN32" s="3">
        <f>SUM('احمد شوقي'!BO32+'محمد ابراهيم'!BO32+'مصطفي عبدالفتاح'!BO32+'رامي حواس'!BO32+'محمد نبيه'!BO32+'تامر غالي'!BO32+اسلام!BO32+زهران!BO32+'مندوب 2'!BO32+'محمد التيه'!BO32+الشركة!BO32)</f>
        <v>0</v>
      </c>
      <c r="BO32" s="8"/>
      <c r="BP32" s="8"/>
      <c r="BQ32" s="8"/>
    </row>
    <row r="33" spans="1:69" ht="15.75" thickBot="1" x14ac:dyDescent="0.3">
      <c r="A33" s="5">
        <v>43372</v>
      </c>
      <c r="B33" s="3">
        <f>SUM('احمد شوقي'!C33+'محمد ابراهيم'!C33+'مصطفي عبدالفتاح'!C33+'رامي حواس'!C33+'محمد نبيه'!C33+'تامر غالي'!C33+اسلام!C33+زهران!C33+'مندوب 2'!C33+'محمد التيه'!C33+الشركة!C33)</f>
        <v>0</v>
      </c>
      <c r="C33" s="3">
        <f>SUM('احمد شوقي'!D33+'محمد ابراهيم'!D33+'مصطفي عبدالفتاح'!D33+'رامي حواس'!D33+'محمد نبيه'!D33+'تامر غالي'!D33+اسلام!D33+زهران!D33+'مندوب 2'!D33+'محمد التيه'!D33+الشركة!D33)</f>
        <v>0</v>
      </c>
      <c r="D33" s="3">
        <f>SUM('احمد شوقي'!E33+'محمد ابراهيم'!E33+'مصطفي عبدالفتاح'!E33+'رامي حواس'!E33+'محمد نبيه'!E33+'تامر غالي'!E33+اسلام!E33+زهران!E33+'مندوب 2'!E33+'محمد التيه'!E33+الشركة!E33)</f>
        <v>0</v>
      </c>
      <c r="E33" s="3">
        <f>SUM('احمد شوقي'!F33+'محمد ابراهيم'!F33+'مصطفي عبدالفتاح'!F33+'رامي حواس'!F33+'محمد نبيه'!F33+'تامر غالي'!F33+اسلام!F33+زهران!F33+'مندوب 2'!F33+'محمد التيه'!F33+الشركة!F33)</f>
        <v>0</v>
      </c>
      <c r="F33" s="3">
        <f>SUM('احمد شوقي'!G33+'محمد ابراهيم'!G33+'مصطفي عبدالفتاح'!G33+'رامي حواس'!G33+'محمد نبيه'!G33+'تامر غالي'!G33+اسلام!G33+زهران!G33+'مندوب 2'!G33+'محمد التيه'!G33+الشركة!G33)</f>
        <v>0</v>
      </c>
      <c r="G33" s="3">
        <f>SUM('احمد شوقي'!H33+'محمد ابراهيم'!H33+'مصطفي عبدالفتاح'!H33+'رامي حواس'!H33+'محمد نبيه'!H33+'تامر غالي'!H33+اسلام!H33+زهران!H33+'مندوب 2'!H33+'محمد التيه'!H33+الشركة!H33)</f>
        <v>0</v>
      </c>
      <c r="H33" s="3">
        <f>SUM('احمد شوقي'!I33+'محمد ابراهيم'!I33+'مصطفي عبدالفتاح'!I33+'رامي حواس'!I33+'محمد نبيه'!I33+'تامر غالي'!I33+اسلام!I33+زهران!I33+'مندوب 2'!I33+'محمد التيه'!I33+الشركة!I33)</f>
        <v>0</v>
      </c>
      <c r="I33" s="3">
        <f>SUM('احمد شوقي'!J33+'محمد ابراهيم'!J33+'مصطفي عبدالفتاح'!J33+'رامي حواس'!J33+'محمد نبيه'!J33+'تامر غالي'!J33+اسلام!J33+زهران!J33+'مندوب 2'!J33+'محمد التيه'!J33+الشركة!J33)</f>
        <v>0</v>
      </c>
      <c r="J33" s="3">
        <f>SUM('احمد شوقي'!K33+'محمد ابراهيم'!K33+'مصطفي عبدالفتاح'!K33+'رامي حواس'!K33+'محمد نبيه'!K33+'تامر غالي'!K33+اسلام!K33+زهران!K33+'مندوب 2'!K33+'محمد التيه'!K33+الشركة!K33)</f>
        <v>0</v>
      </c>
      <c r="K33" s="3">
        <f>SUM('احمد شوقي'!L33+'محمد ابراهيم'!L33+'مصطفي عبدالفتاح'!L33+'رامي حواس'!L33+'محمد نبيه'!L33+'تامر غالي'!L33+اسلام!L33+زهران!L33+'مندوب 2'!L33+'محمد التيه'!L33+الشركة!L33)</f>
        <v>0</v>
      </c>
      <c r="L33" s="3">
        <f>SUM('احمد شوقي'!M33+'محمد ابراهيم'!M33+'مصطفي عبدالفتاح'!M33+'رامي حواس'!M33+'محمد نبيه'!M33+'تامر غالي'!M33+اسلام!M33+زهران!M33+'مندوب 2'!M33+'محمد التيه'!M33+الشركة!M33)</f>
        <v>0</v>
      </c>
      <c r="M33" s="3">
        <f>SUM('احمد شوقي'!N33+'محمد ابراهيم'!N33+'مصطفي عبدالفتاح'!N33+'رامي حواس'!N33+'محمد نبيه'!N33+'تامر غالي'!N33+اسلام!N33+زهران!N33+'مندوب 2'!N33+'محمد التيه'!N33+الشركة!N33)</f>
        <v>0</v>
      </c>
      <c r="N33" s="3">
        <f>SUM('احمد شوقي'!O33+'محمد ابراهيم'!O33+'مصطفي عبدالفتاح'!O33+'رامي حواس'!O33+'محمد نبيه'!O33+'تامر غالي'!O33+اسلام!O33+زهران!O33+'مندوب 2'!O33+'محمد التيه'!O33+الشركة!O33)</f>
        <v>0</v>
      </c>
      <c r="O33" s="3">
        <f>SUM('احمد شوقي'!P33+'محمد ابراهيم'!P33+'مصطفي عبدالفتاح'!P33+'رامي حواس'!P33+'محمد نبيه'!P33+'تامر غالي'!P33+اسلام!P33+زهران!P33+'مندوب 2'!P33+'محمد التيه'!P33+الشركة!P33)</f>
        <v>0</v>
      </c>
      <c r="P33" s="3">
        <f>SUM('احمد شوقي'!Q33+'محمد ابراهيم'!Q33+'مصطفي عبدالفتاح'!Q33+'رامي حواس'!Q33+'محمد نبيه'!Q33+'تامر غالي'!Q33+اسلام!Q33+زهران!Q33+'مندوب 2'!Q33+'محمد التيه'!Q33+الشركة!Q33)</f>
        <v>0</v>
      </c>
      <c r="Q33" s="3">
        <f>SUM('احمد شوقي'!R33+'محمد ابراهيم'!R33+'مصطفي عبدالفتاح'!R33+'رامي حواس'!R33+'محمد نبيه'!R33+'تامر غالي'!R33+اسلام!R33+زهران!R33+'مندوب 2'!R33+'محمد التيه'!R33+الشركة!R33)</f>
        <v>0</v>
      </c>
      <c r="R33" s="3">
        <f>SUM('احمد شوقي'!S33+'محمد ابراهيم'!S33+'مصطفي عبدالفتاح'!S33+'رامي حواس'!S33+'محمد نبيه'!S33+'تامر غالي'!S33+اسلام!S33+زهران!S33+'مندوب 2'!S33+'محمد التيه'!S33+الشركة!S33)</f>
        <v>0</v>
      </c>
      <c r="S33" s="3">
        <f>SUM('احمد شوقي'!T33+'محمد ابراهيم'!T33+'مصطفي عبدالفتاح'!T33+'رامي حواس'!T33+'محمد نبيه'!T33+'تامر غالي'!T33+اسلام!T33+زهران!T33+'مندوب 2'!T33+'محمد التيه'!T33+الشركة!T33)</f>
        <v>0</v>
      </c>
      <c r="T33" s="3">
        <f>SUM('احمد شوقي'!U33+'محمد ابراهيم'!U33+'مصطفي عبدالفتاح'!U33+'رامي حواس'!U33+'محمد نبيه'!U33+'تامر غالي'!U33+اسلام!U33+زهران!U33+'مندوب 2'!U33+'محمد التيه'!U33+الشركة!U33)</f>
        <v>0</v>
      </c>
      <c r="U33" s="3">
        <f>SUM('احمد شوقي'!V33+'محمد ابراهيم'!V33+'مصطفي عبدالفتاح'!V33+'رامي حواس'!V33+'محمد نبيه'!V33+'تامر غالي'!V33+اسلام!V33+زهران!V33+'مندوب 2'!V33+'محمد التيه'!V33+الشركة!V33)</f>
        <v>0</v>
      </c>
      <c r="V33" s="3">
        <f>SUM('احمد شوقي'!W33+'محمد ابراهيم'!W33+'مصطفي عبدالفتاح'!W33+'رامي حواس'!W33+'محمد نبيه'!W33+'تامر غالي'!W33+اسلام!W33+زهران!W33+'مندوب 2'!W33+'محمد التيه'!W33+الشركة!W33)</f>
        <v>0</v>
      </c>
      <c r="W33" s="3">
        <f>SUM('احمد شوقي'!X33+'محمد ابراهيم'!X33+'مصطفي عبدالفتاح'!X33+'رامي حواس'!X33+'محمد نبيه'!X33+'تامر غالي'!X33+اسلام!X33+زهران!X33+'مندوب 2'!X33+'محمد التيه'!X33+الشركة!X33)</f>
        <v>0</v>
      </c>
      <c r="X33" s="3">
        <f>SUM('احمد شوقي'!Y33+'محمد ابراهيم'!Y33+'مصطفي عبدالفتاح'!Y33+'رامي حواس'!Y33+'محمد نبيه'!Y33+'تامر غالي'!Y33+اسلام!Y33+زهران!Y33+'مندوب 2'!Y33+'محمد التيه'!Y33+الشركة!Y33)</f>
        <v>0</v>
      </c>
      <c r="Y33" s="3">
        <f>SUM('احمد شوقي'!Z33+'محمد ابراهيم'!Z33+'مصطفي عبدالفتاح'!Z33+'رامي حواس'!Z33+'محمد نبيه'!Z33+'تامر غالي'!Z33+اسلام!Z33+زهران!Z33+'مندوب 2'!Z33+'محمد التيه'!Z33+الشركة!Z33)</f>
        <v>0</v>
      </c>
      <c r="Z33" s="3">
        <f>SUM('احمد شوقي'!AA33+'محمد ابراهيم'!AA33+'مصطفي عبدالفتاح'!AA33+'رامي حواس'!AA33+'محمد نبيه'!AA33+'تامر غالي'!AA33+اسلام!AA33+زهران!AA33+'مندوب 2'!AA33+'محمد التيه'!AA33+الشركة!AA33)</f>
        <v>0</v>
      </c>
      <c r="AA33" s="3">
        <f>SUM('احمد شوقي'!AB33+'محمد ابراهيم'!AB33+'مصطفي عبدالفتاح'!AB33+'رامي حواس'!AB33+'محمد نبيه'!AB33+'تامر غالي'!AB33+اسلام!AB33+زهران!AB33+'مندوب 2'!AB33+'محمد التيه'!AB33+الشركة!AB33)</f>
        <v>0</v>
      </c>
      <c r="AB33" s="3">
        <f>SUM('احمد شوقي'!AC33+'محمد ابراهيم'!AC33+'مصطفي عبدالفتاح'!AC33+'رامي حواس'!AC33+'محمد نبيه'!AC33+'تامر غالي'!AC33+اسلام!AC33+زهران!AC33+'مندوب 2'!AC33+'محمد التيه'!AC33+الشركة!AC33)</f>
        <v>0</v>
      </c>
      <c r="AC33" s="3">
        <f>SUM('احمد شوقي'!AD33+'محمد ابراهيم'!AD33+'مصطفي عبدالفتاح'!AD33+'رامي حواس'!AD33+'محمد نبيه'!AD33+'تامر غالي'!AD33+اسلام!AD33+زهران!AD33+'مندوب 2'!AD33+'محمد التيه'!AD33+الشركة!AD33)</f>
        <v>0</v>
      </c>
      <c r="AD33" s="3">
        <f>SUM('احمد شوقي'!AE33+'محمد ابراهيم'!AE33+'مصطفي عبدالفتاح'!AE33+'رامي حواس'!AE33+'محمد نبيه'!AE33+'تامر غالي'!AE33+اسلام!AE33+زهران!AE33+'مندوب 2'!AE33+'محمد التيه'!AE33+الشركة!AE33)</f>
        <v>0</v>
      </c>
      <c r="AE33" s="3">
        <f>SUM('احمد شوقي'!AF33+'محمد ابراهيم'!AF33+'مصطفي عبدالفتاح'!AF33+'رامي حواس'!AF33+'محمد نبيه'!AF33+'تامر غالي'!AF33+اسلام!AF33+زهران!AF33+'مندوب 2'!AF33+'محمد التيه'!AF33+الشركة!AF33)</f>
        <v>0</v>
      </c>
      <c r="AF33" s="3">
        <f>SUM('احمد شوقي'!AG33+'محمد ابراهيم'!AG33+'مصطفي عبدالفتاح'!AG33+'رامي حواس'!AG33+'محمد نبيه'!AG33+'تامر غالي'!AG33+اسلام!AG33+زهران!AG33+'مندوب 2'!AG33+'محمد التيه'!AG33+الشركة!AG33)</f>
        <v>0</v>
      </c>
      <c r="AG33" s="3">
        <f>SUM('احمد شوقي'!AH33+'محمد ابراهيم'!AH33+'مصطفي عبدالفتاح'!AH33+'رامي حواس'!AH33+'محمد نبيه'!AH33+'تامر غالي'!AH33+اسلام!AH33+زهران!AH33+'مندوب 2'!AH33+'محمد التيه'!AH33+الشركة!AH33)</f>
        <v>0</v>
      </c>
      <c r="AH33" s="3">
        <f>SUM('احمد شوقي'!AI33+'محمد ابراهيم'!AI33+'مصطفي عبدالفتاح'!AI33+'رامي حواس'!AI33+'محمد نبيه'!AI33+'تامر غالي'!AI33+اسلام!AI33+زهران!AI33+'مندوب 2'!AI33+'محمد التيه'!AI33+الشركة!AI33)</f>
        <v>0</v>
      </c>
      <c r="AI33" s="3">
        <f>SUM('احمد شوقي'!AJ33+'محمد ابراهيم'!AJ33+'مصطفي عبدالفتاح'!AJ33+'رامي حواس'!AJ33+'محمد نبيه'!AJ33+'تامر غالي'!AJ33+اسلام!AJ33+زهران!AJ33+'مندوب 2'!AJ33+'محمد التيه'!AJ33+الشركة!AJ33)</f>
        <v>0</v>
      </c>
      <c r="AJ33" s="3">
        <f>SUM('احمد شوقي'!AK33+'محمد ابراهيم'!AK33+'مصطفي عبدالفتاح'!AK33+'رامي حواس'!AK33+'محمد نبيه'!AK33+'تامر غالي'!AK33+اسلام!AK33+زهران!AK33+'مندوب 2'!AK33+'محمد التيه'!AK33+الشركة!AK33)</f>
        <v>0</v>
      </c>
      <c r="AK33" s="3">
        <f>SUM('احمد شوقي'!AL33+'محمد ابراهيم'!AL33+'مصطفي عبدالفتاح'!AL33+'رامي حواس'!AL33+'محمد نبيه'!AL33+'تامر غالي'!AL33+اسلام!AL33+زهران!AL33+'مندوب 2'!AL33+'محمد التيه'!AL33+الشركة!AL33)</f>
        <v>0</v>
      </c>
      <c r="AL33" s="3">
        <f>SUM('احمد شوقي'!AM33+'محمد ابراهيم'!AM33+'مصطفي عبدالفتاح'!AM33+'رامي حواس'!AM33+'محمد نبيه'!AM33+'تامر غالي'!AM33+اسلام!AM33+زهران!AM33+'مندوب 2'!AM33+'محمد التيه'!AM33+الشركة!AM33)</f>
        <v>0</v>
      </c>
      <c r="AM33" s="3">
        <f>SUM('احمد شوقي'!AN33+'محمد ابراهيم'!AN33+'مصطفي عبدالفتاح'!AN33+'رامي حواس'!AN33+'محمد نبيه'!AN33+'تامر غالي'!AN33+اسلام!AN33+زهران!AN33+'مندوب 2'!AN33+'محمد التيه'!AN33+الشركة!AN33)</f>
        <v>0</v>
      </c>
      <c r="AN33" s="3">
        <f>SUM('احمد شوقي'!AO33+'محمد ابراهيم'!AO33+'مصطفي عبدالفتاح'!AO33+'رامي حواس'!AO33+'محمد نبيه'!AO33+'تامر غالي'!AO33+اسلام!AO33+زهران!AO33+'مندوب 2'!AO33+'محمد التيه'!AO33+الشركة!AO33)</f>
        <v>0</v>
      </c>
      <c r="AO33" s="3">
        <f>SUM('احمد شوقي'!AP33+'محمد ابراهيم'!AP33+'مصطفي عبدالفتاح'!AP33+'رامي حواس'!AP33+'محمد نبيه'!AP33+'تامر غالي'!AP33+اسلام!AP33+زهران!AP33+'مندوب 2'!AP33+'محمد التيه'!AP33+الشركة!AP33)</f>
        <v>0</v>
      </c>
      <c r="AP33" s="3">
        <f>SUM('احمد شوقي'!AQ33+'محمد ابراهيم'!AQ33+'مصطفي عبدالفتاح'!AQ33+'رامي حواس'!AQ33+'محمد نبيه'!AQ33+'تامر غالي'!AQ33+اسلام!AQ33+زهران!AQ33+'مندوب 2'!AQ33+'محمد التيه'!AQ33+الشركة!AQ33)</f>
        <v>0</v>
      </c>
      <c r="AQ33" s="3">
        <f>SUM('احمد شوقي'!AR33+'محمد ابراهيم'!AR33+'مصطفي عبدالفتاح'!AR33+'رامي حواس'!AR33+'محمد نبيه'!AR33+'تامر غالي'!AR33+اسلام!AR33+زهران!AR33+'مندوب 2'!AR33+'محمد التيه'!AR33+الشركة!AR33)</f>
        <v>0</v>
      </c>
      <c r="AR33" s="3">
        <f>SUM('احمد شوقي'!AS33+'محمد ابراهيم'!AS33+'مصطفي عبدالفتاح'!AS33+'رامي حواس'!AS33+'محمد نبيه'!AS33+'تامر غالي'!AS33+اسلام!AS33+زهران!AS33+'مندوب 2'!AS33+'محمد التيه'!AS33+الشركة!AS33)</f>
        <v>0</v>
      </c>
      <c r="AS33" s="3">
        <f>SUM('احمد شوقي'!AT33+'محمد ابراهيم'!AT33+'مصطفي عبدالفتاح'!AT33+'رامي حواس'!AT33+'محمد نبيه'!AT33+'تامر غالي'!AT33+اسلام!AT33+زهران!AT33+'مندوب 2'!AT33+'محمد التيه'!AT33+الشركة!AT33)</f>
        <v>0</v>
      </c>
      <c r="AT33" s="3">
        <f>SUM('احمد شوقي'!AU33+'محمد ابراهيم'!AU33+'مصطفي عبدالفتاح'!AU33+'رامي حواس'!AU33+'محمد نبيه'!AU33+'تامر غالي'!AU33+اسلام!AU33+زهران!AU33+'مندوب 2'!AU33+'محمد التيه'!AU33+الشركة!AU33)</f>
        <v>0</v>
      </c>
      <c r="AU33" s="3">
        <f>SUM('احمد شوقي'!AV33+'محمد ابراهيم'!AV33+'مصطفي عبدالفتاح'!AV33+'رامي حواس'!AV33+'محمد نبيه'!AV33+'تامر غالي'!AV33+اسلام!AV33+زهران!AV33+'مندوب 2'!AV33+'محمد التيه'!AV33+الشركة!AV33)</f>
        <v>0</v>
      </c>
      <c r="AV33" s="3">
        <f>SUM('احمد شوقي'!AW33+'محمد ابراهيم'!AW33+'مصطفي عبدالفتاح'!AW33+'رامي حواس'!AW33+'محمد نبيه'!AW33+'تامر غالي'!AW33+اسلام!AW33+زهران!AW33+'مندوب 2'!AW33+'محمد التيه'!AW33+الشركة!AW33)</f>
        <v>0</v>
      </c>
      <c r="AW33" s="3">
        <f>SUM('احمد شوقي'!AX33+'محمد ابراهيم'!AX33+'مصطفي عبدالفتاح'!AX33+'رامي حواس'!AX33+'محمد نبيه'!AX33+'تامر غالي'!AX33+اسلام!AX33+زهران!AX33+'مندوب 2'!AX33+'محمد التيه'!AX33+الشركة!AX33)</f>
        <v>0</v>
      </c>
      <c r="AX33" s="3">
        <f>SUM('احمد شوقي'!AY33+'محمد ابراهيم'!AY33+'مصطفي عبدالفتاح'!AY33+'رامي حواس'!AY33+'محمد نبيه'!AY33+'تامر غالي'!AY33+اسلام!AY33+زهران!AY33+'مندوب 2'!AY33+'محمد التيه'!AY33+الشركة!AY33)</f>
        <v>0</v>
      </c>
      <c r="AY33" s="3">
        <f>SUM('احمد شوقي'!AZ33+'محمد ابراهيم'!AZ33+'مصطفي عبدالفتاح'!AZ33+'رامي حواس'!AZ33+'محمد نبيه'!AZ33+'تامر غالي'!AZ33+اسلام!AZ33+زهران!AZ33+'مندوب 2'!AZ33+'محمد التيه'!AZ33+الشركة!AZ33)</f>
        <v>0</v>
      </c>
      <c r="AZ33" s="3">
        <f>SUM('احمد شوقي'!BA33+'محمد ابراهيم'!BA33+'مصطفي عبدالفتاح'!BA33+'رامي حواس'!BA33+'محمد نبيه'!BA33+'تامر غالي'!BA33+اسلام!BA33+زهران!BA33+'مندوب 2'!BA33+'محمد التيه'!BA33+الشركة!BA33)</f>
        <v>0</v>
      </c>
      <c r="BA33" s="3">
        <f>SUM('احمد شوقي'!BB33+'محمد ابراهيم'!BB33+'مصطفي عبدالفتاح'!BB33+'رامي حواس'!BB33+'محمد نبيه'!BB33+'تامر غالي'!BB33+اسلام!BB33+زهران!BB33+'مندوب 2'!BB33+'محمد التيه'!BB33+الشركة!BB33)</f>
        <v>0</v>
      </c>
      <c r="BB33" s="3">
        <f>SUM('احمد شوقي'!BC33+'محمد ابراهيم'!BC33+'مصطفي عبدالفتاح'!BC33+'رامي حواس'!BC33+'محمد نبيه'!BC33+'تامر غالي'!BC33+اسلام!BC33+زهران!BC33+'مندوب 2'!BC33+'محمد التيه'!BC33+الشركة!BC33)</f>
        <v>0</v>
      </c>
      <c r="BC33" s="3">
        <f>SUM('احمد شوقي'!BD33+'محمد ابراهيم'!BD33+'مصطفي عبدالفتاح'!BD33+'رامي حواس'!BD33+'محمد نبيه'!BD33+'تامر غالي'!BD33+اسلام!BD33+زهران!BD33+'مندوب 2'!BD33+'محمد التيه'!BD33+الشركة!BD33)</f>
        <v>0</v>
      </c>
      <c r="BD33" s="3">
        <f>SUM('احمد شوقي'!BE33+'محمد ابراهيم'!BE33+'مصطفي عبدالفتاح'!BE33+'رامي حواس'!BE33+'محمد نبيه'!BE33+'تامر غالي'!BE33+اسلام!BE33+زهران!BE33+'مندوب 2'!BE33+'محمد التيه'!BE33+الشركة!BE33)</f>
        <v>0</v>
      </c>
      <c r="BE33" s="3">
        <f>SUM('احمد شوقي'!BF33+'محمد ابراهيم'!BF33+'مصطفي عبدالفتاح'!BF33+'رامي حواس'!BF33+'محمد نبيه'!BF33+'تامر غالي'!BF33+اسلام!BF33+زهران!BF33+'مندوب 2'!BF33+'محمد التيه'!BF33+الشركة!BF33)</f>
        <v>0</v>
      </c>
      <c r="BF33" s="3">
        <f>SUM('احمد شوقي'!BG33+'محمد ابراهيم'!BG33+'مصطفي عبدالفتاح'!BG33+'رامي حواس'!BG33+'محمد نبيه'!BG33+'تامر غالي'!BG33+اسلام!BG33+زهران!BG33+'مندوب 2'!BG33+'محمد التيه'!BG33+الشركة!BG33)</f>
        <v>0</v>
      </c>
      <c r="BG33" s="3">
        <f>SUM('احمد شوقي'!BH33+'محمد ابراهيم'!BH33+'مصطفي عبدالفتاح'!BH33+'رامي حواس'!BH33+'محمد نبيه'!BH33+'تامر غالي'!BH33+اسلام!BH33+زهران!BH33+'مندوب 2'!BH33+'محمد التيه'!BH33+الشركة!BH33)</f>
        <v>0</v>
      </c>
      <c r="BH33" s="3">
        <f>SUM('احمد شوقي'!BI33+'محمد ابراهيم'!BI33+'مصطفي عبدالفتاح'!BI33+'رامي حواس'!BI33+'محمد نبيه'!BI33+'تامر غالي'!BI33+اسلام!BI33+زهران!BI33+'مندوب 2'!BI33+'محمد التيه'!BI33+الشركة!BI33)</f>
        <v>0</v>
      </c>
      <c r="BI33" s="3">
        <f>SUM('احمد شوقي'!BJ33+'محمد ابراهيم'!BJ33+'مصطفي عبدالفتاح'!BJ33+'رامي حواس'!BJ33+'محمد نبيه'!BJ33+'تامر غالي'!BJ33+اسلام!BJ33+زهران!BJ33+'مندوب 2'!BJ33+'محمد التيه'!BJ33+الشركة!BJ33)</f>
        <v>0</v>
      </c>
      <c r="BJ33" s="3">
        <f>SUM('احمد شوقي'!BK33+'محمد ابراهيم'!BK33+'مصطفي عبدالفتاح'!BK33+'رامي حواس'!BK33+'محمد نبيه'!BK33+'تامر غالي'!BK33+اسلام!BK33+زهران!BK33+'مندوب 2'!BK33+'محمد التيه'!BK33+الشركة!BK33)</f>
        <v>0</v>
      </c>
      <c r="BK33" s="3">
        <f>SUM('احمد شوقي'!BL33+'محمد ابراهيم'!BL33+'مصطفي عبدالفتاح'!BL33+'رامي حواس'!BL33+'محمد نبيه'!BL33+'تامر غالي'!BL33+اسلام!BL33+زهران!BL33+'مندوب 2'!BL33+'محمد التيه'!BL33+الشركة!BL33)</f>
        <v>0</v>
      </c>
      <c r="BL33" s="3">
        <f>SUM('احمد شوقي'!BM33+'محمد ابراهيم'!BM33+'مصطفي عبدالفتاح'!BM33+'رامي حواس'!BM33+'محمد نبيه'!BM33+'تامر غالي'!BM33+اسلام!BM33+زهران!BM33+'مندوب 2'!BM33+'محمد التيه'!BM33+الشركة!BM33)</f>
        <v>0</v>
      </c>
      <c r="BM33" s="3">
        <f>SUM('احمد شوقي'!BN33+'محمد ابراهيم'!BN33+'مصطفي عبدالفتاح'!BN33+'رامي حواس'!BN33+'محمد نبيه'!BN33+'تامر غالي'!BN33+اسلام!BN33+زهران!BN33+'مندوب 2'!BN33+'محمد التيه'!BN33+الشركة!BN33)</f>
        <v>0</v>
      </c>
      <c r="BN33" s="3">
        <f>SUM('احمد شوقي'!BO33+'محمد ابراهيم'!BO33+'مصطفي عبدالفتاح'!BO33+'رامي حواس'!BO33+'محمد نبيه'!BO33+'تامر غالي'!BO33+اسلام!BO33+زهران!BO33+'مندوب 2'!BO33+'محمد التيه'!BO33+الشركة!BO33)</f>
        <v>0</v>
      </c>
      <c r="BO33" s="8"/>
      <c r="BP33" s="8"/>
      <c r="BQ33" s="8"/>
    </row>
    <row r="34" spans="1:69" ht="15.75" thickBot="1" x14ac:dyDescent="0.3">
      <c r="A34" s="5">
        <v>43373</v>
      </c>
      <c r="B34" s="3">
        <f>SUM('احمد شوقي'!C34+'محمد ابراهيم'!C34+'مصطفي عبدالفتاح'!C34+'رامي حواس'!C34+'محمد نبيه'!C34+'تامر غالي'!C34+اسلام!C34+زهران!C34+'مندوب 2'!C34+'محمد التيه'!C34+الشركة!C34)</f>
        <v>0</v>
      </c>
      <c r="C34" s="3">
        <f>SUM('احمد شوقي'!D34+'محمد ابراهيم'!D34+'مصطفي عبدالفتاح'!D34+'رامي حواس'!D34+'محمد نبيه'!D34+'تامر غالي'!D34+اسلام!D34+زهران!D34+'مندوب 2'!D34+'محمد التيه'!D34+الشركة!D34)</f>
        <v>0</v>
      </c>
      <c r="D34" s="3">
        <f>SUM('احمد شوقي'!E34+'محمد ابراهيم'!E34+'مصطفي عبدالفتاح'!E34+'رامي حواس'!E34+'محمد نبيه'!E34+'تامر غالي'!E34+اسلام!E34+زهران!E34+'مندوب 2'!E34+'محمد التيه'!E34+الشركة!E34)</f>
        <v>0</v>
      </c>
      <c r="E34" s="3">
        <f>SUM('احمد شوقي'!F34+'محمد ابراهيم'!F34+'مصطفي عبدالفتاح'!F34+'رامي حواس'!F34+'محمد نبيه'!F34+'تامر غالي'!F34+اسلام!F34+زهران!F34+'مندوب 2'!F34+'محمد التيه'!F34+الشركة!F34)</f>
        <v>0</v>
      </c>
      <c r="F34" s="3">
        <f>SUM('احمد شوقي'!G34+'محمد ابراهيم'!G34+'مصطفي عبدالفتاح'!G34+'رامي حواس'!G34+'محمد نبيه'!G34+'تامر غالي'!G34+اسلام!G34+زهران!G34+'مندوب 2'!G34+'محمد التيه'!G34+الشركة!G34)</f>
        <v>0</v>
      </c>
      <c r="G34" s="3">
        <f>SUM('احمد شوقي'!H34+'محمد ابراهيم'!H34+'مصطفي عبدالفتاح'!H34+'رامي حواس'!H34+'محمد نبيه'!H34+'تامر غالي'!H34+اسلام!H34+زهران!H34+'مندوب 2'!H34+'محمد التيه'!H34+الشركة!H34)</f>
        <v>0</v>
      </c>
      <c r="H34" s="3">
        <f>SUM('احمد شوقي'!I34+'محمد ابراهيم'!I34+'مصطفي عبدالفتاح'!I34+'رامي حواس'!I34+'محمد نبيه'!I34+'تامر غالي'!I34+اسلام!I34+زهران!I34+'مندوب 2'!I34+'محمد التيه'!I34+الشركة!I34)</f>
        <v>0</v>
      </c>
      <c r="I34" s="3">
        <f>SUM('احمد شوقي'!J34+'محمد ابراهيم'!J34+'مصطفي عبدالفتاح'!J34+'رامي حواس'!J34+'محمد نبيه'!J34+'تامر غالي'!J34+اسلام!J34+زهران!J34+'مندوب 2'!J34+'محمد التيه'!J34+الشركة!J34)</f>
        <v>0</v>
      </c>
      <c r="J34" s="3">
        <f>SUM('احمد شوقي'!K34+'محمد ابراهيم'!K34+'مصطفي عبدالفتاح'!K34+'رامي حواس'!K34+'محمد نبيه'!K34+'تامر غالي'!K34+اسلام!K34+زهران!K34+'مندوب 2'!K34+'محمد التيه'!K34+الشركة!K34)</f>
        <v>0</v>
      </c>
      <c r="K34" s="3">
        <f>SUM('احمد شوقي'!L34+'محمد ابراهيم'!L34+'مصطفي عبدالفتاح'!L34+'رامي حواس'!L34+'محمد نبيه'!L34+'تامر غالي'!L34+اسلام!L34+زهران!L34+'مندوب 2'!L34+'محمد التيه'!L34+الشركة!L34)</f>
        <v>0</v>
      </c>
      <c r="L34" s="3">
        <f>SUM('احمد شوقي'!M34+'محمد ابراهيم'!M34+'مصطفي عبدالفتاح'!M34+'رامي حواس'!M34+'محمد نبيه'!M34+'تامر غالي'!M34+اسلام!M34+زهران!M34+'مندوب 2'!M34+'محمد التيه'!M34+الشركة!M34)</f>
        <v>0</v>
      </c>
      <c r="M34" s="3">
        <f>SUM('احمد شوقي'!N34+'محمد ابراهيم'!N34+'مصطفي عبدالفتاح'!N34+'رامي حواس'!N34+'محمد نبيه'!N34+'تامر غالي'!N34+اسلام!N34+زهران!N34+'مندوب 2'!N34+'محمد التيه'!N34+الشركة!N34)</f>
        <v>0</v>
      </c>
      <c r="N34" s="3">
        <f>SUM('احمد شوقي'!O34+'محمد ابراهيم'!O34+'مصطفي عبدالفتاح'!O34+'رامي حواس'!O34+'محمد نبيه'!O34+'تامر غالي'!O34+اسلام!O34+زهران!O34+'مندوب 2'!O34+'محمد التيه'!O34+الشركة!O34)</f>
        <v>0</v>
      </c>
      <c r="O34" s="3">
        <f>SUM('احمد شوقي'!P34+'محمد ابراهيم'!P34+'مصطفي عبدالفتاح'!P34+'رامي حواس'!P34+'محمد نبيه'!P34+'تامر غالي'!P34+اسلام!P34+زهران!P34+'مندوب 2'!P34+'محمد التيه'!P34+الشركة!P34)</f>
        <v>0</v>
      </c>
      <c r="P34" s="3">
        <f>SUM('احمد شوقي'!Q34+'محمد ابراهيم'!Q34+'مصطفي عبدالفتاح'!Q34+'رامي حواس'!Q34+'محمد نبيه'!Q34+'تامر غالي'!Q34+اسلام!Q34+زهران!Q34+'مندوب 2'!Q34+'محمد التيه'!Q34+الشركة!Q34)</f>
        <v>0</v>
      </c>
      <c r="Q34" s="3">
        <f>SUM('احمد شوقي'!R34+'محمد ابراهيم'!R34+'مصطفي عبدالفتاح'!R34+'رامي حواس'!R34+'محمد نبيه'!R34+'تامر غالي'!R34+اسلام!R34+زهران!R34+'مندوب 2'!R34+'محمد التيه'!R34+الشركة!R34)</f>
        <v>0</v>
      </c>
      <c r="R34" s="3">
        <f>SUM('احمد شوقي'!S34+'محمد ابراهيم'!S34+'مصطفي عبدالفتاح'!S34+'رامي حواس'!S34+'محمد نبيه'!S34+'تامر غالي'!S34+اسلام!S34+زهران!S34+'مندوب 2'!S34+'محمد التيه'!S34+الشركة!S34)</f>
        <v>0</v>
      </c>
      <c r="S34" s="3">
        <f>SUM('احمد شوقي'!T34+'محمد ابراهيم'!T34+'مصطفي عبدالفتاح'!T34+'رامي حواس'!T34+'محمد نبيه'!T34+'تامر غالي'!T34+اسلام!T34+زهران!T34+'مندوب 2'!T34+'محمد التيه'!T34+الشركة!T34)</f>
        <v>0</v>
      </c>
      <c r="T34" s="3">
        <f>SUM('احمد شوقي'!U34+'محمد ابراهيم'!U34+'مصطفي عبدالفتاح'!U34+'رامي حواس'!U34+'محمد نبيه'!U34+'تامر غالي'!U34+اسلام!U34+زهران!U34+'مندوب 2'!U34+'محمد التيه'!U34+الشركة!U34)</f>
        <v>0</v>
      </c>
      <c r="U34" s="3">
        <f>SUM('احمد شوقي'!V34+'محمد ابراهيم'!V34+'مصطفي عبدالفتاح'!V34+'رامي حواس'!V34+'محمد نبيه'!V34+'تامر غالي'!V34+اسلام!V34+زهران!V34+'مندوب 2'!V34+'محمد التيه'!V34+الشركة!V34)</f>
        <v>0</v>
      </c>
      <c r="V34" s="3">
        <f>SUM('احمد شوقي'!W34+'محمد ابراهيم'!W34+'مصطفي عبدالفتاح'!W34+'رامي حواس'!W34+'محمد نبيه'!W34+'تامر غالي'!W34+اسلام!W34+زهران!W34+'مندوب 2'!W34+'محمد التيه'!W34+الشركة!W34)</f>
        <v>0</v>
      </c>
      <c r="W34" s="3">
        <f>SUM('احمد شوقي'!X34+'محمد ابراهيم'!X34+'مصطفي عبدالفتاح'!X34+'رامي حواس'!X34+'محمد نبيه'!X34+'تامر غالي'!X34+اسلام!X34+زهران!X34+'مندوب 2'!X34+'محمد التيه'!X34+الشركة!X34)</f>
        <v>0</v>
      </c>
      <c r="X34" s="3">
        <f>SUM('احمد شوقي'!Y34+'محمد ابراهيم'!Y34+'مصطفي عبدالفتاح'!Y34+'رامي حواس'!Y34+'محمد نبيه'!Y34+'تامر غالي'!Y34+اسلام!Y34+زهران!Y34+'مندوب 2'!Y34+'محمد التيه'!Y34+الشركة!Y34)</f>
        <v>0</v>
      </c>
      <c r="Y34" s="3">
        <f>SUM('احمد شوقي'!Z34+'محمد ابراهيم'!Z34+'مصطفي عبدالفتاح'!Z34+'رامي حواس'!Z34+'محمد نبيه'!Z34+'تامر غالي'!Z34+اسلام!Z34+زهران!Z34+'مندوب 2'!Z34+'محمد التيه'!Z34+الشركة!Z34)</f>
        <v>0</v>
      </c>
      <c r="Z34" s="3">
        <f>SUM('احمد شوقي'!AA34+'محمد ابراهيم'!AA34+'مصطفي عبدالفتاح'!AA34+'رامي حواس'!AA34+'محمد نبيه'!AA34+'تامر غالي'!AA34+اسلام!AA34+زهران!AA34+'مندوب 2'!AA34+'محمد التيه'!AA34+الشركة!AA34)</f>
        <v>0</v>
      </c>
      <c r="AA34" s="3">
        <f>SUM('احمد شوقي'!AB34+'محمد ابراهيم'!AB34+'مصطفي عبدالفتاح'!AB34+'رامي حواس'!AB34+'محمد نبيه'!AB34+'تامر غالي'!AB34+اسلام!AB34+زهران!AB34+'مندوب 2'!AB34+'محمد التيه'!AB34+الشركة!AB34)</f>
        <v>0</v>
      </c>
      <c r="AB34" s="3">
        <f>SUM('احمد شوقي'!AC34+'محمد ابراهيم'!AC34+'مصطفي عبدالفتاح'!AC34+'رامي حواس'!AC34+'محمد نبيه'!AC34+'تامر غالي'!AC34+اسلام!AC34+زهران!AC34+'مندوب 2'!AC34+'محمد التيه'!AC34+الشركة!AC34)</f>
        <v>0</v>
      </c>
      <c r="AC34" s="3">
        <f>SUM('احمد شوقي'!AD34+'محمد ابراهيم'!AD34+'مصطفي عبدالفتاح'!AD34+'رامي حواس'!AD34+'محمد نبيه'!AD34+'تامر غالي'!AD34+اسلام!AD34+زهران!AD34+'مندوب 2'!AD34+'محمد التيه'!AD34+الشركة!AD34)</f>
        <v>0</v>
      </c>
      <c r="AD34" s="3">
        <f>SUM('احمد شوقي'!AE34+'محمد ابراهيم'!AE34+'مصطفي عبدالفتاح'!AE34+'رامي حواس'!AE34+'محمد نبيه'!AE34+'تامر غالي'!AE34+اسلام!AE34+زهران!AE34+'مندوب 2'!AE34+'محمد التيه'!AE34+الشركة!AE34)</f>
        <v>0</v>
      </c>
      <c r="AE34" s="3">
        <f>SUM('احمد شوقي'!AF34+'محمد ابراهيم'!AF34+'مصطفي عبدالفتاح'!AF34+'رامي حواس'!AF34+'محمد نبيه'!AF34+'تامر غالي'!AF34+اسلام!AF34+زهران!AF34+'مندوب 2'!AF34+'محمد التيه'!AF34+الشركة!AF34)</f>
        <v>0</v>
      </c>
      <c r="AF34" s="3">
        <f>SUM('احمد شوقي'!AG34+'محمد ابراهيم'!AG34+'مصطفي عبدالفتاح'!AG34+'رامي حواس'!AG34+'محمد نبيه'!AG34+'تامر غالي'!AG34+اسلام!AG34+زهران!AG34+'مندوب 2'!AG34+'محمد التيه'!AG34+الشركة!AG34)</f>
        <v>0</v>
      </c>
      <c r="AG34" s="3">
        <f>SUM('احمد شوقي'!AH34+'محمد ابراهيم'!AH34+'مصطفي عبدالفتاح'!AH34+'رامي حواس'!AH34+'محمد نبيه'!AH34+'تامر غالي'!AH34+اسلام!AH34+زهران!AH34+'مندوب 2'!AH34+'محمد التيه'!AH34+الشركة!AH34)</f>
        <v>0</v>
      </c>
      <c r="AH34" s="3">
        <f>SUM('احمد شوقي'!AI34+'محمد ابراهيم'!AI34+'مصطفي عبدالفتاح'!AI34+'رامي حواس'!AI34+'محمد نبيه'!AI34+'تامر غالي'!AI34+اسلام!AI34+زهران!AI34+'مندوب 2'!AI34+'محمد التيه'!AI34+الشركة!AI34)</f>
        <v>0</v>
      </c>
      <c r="AI34" s="3">
        <f>SUM('احمد شوقي'!AJ34+'محمد ابراهيم'!AJ34+'مصطفي عبدالفتاح'!AJ34+'رامي حواس'!AJ34+'محمد نبيه'!AJ34+'تامر غالي'!AJ34+اسلام!AJ34+زهران!AJ34+'مندوب 2'!AJ34+'محمد التيه'!AJ34+الشركة!AJ34)</f>
        <v>0</v>
      </c>
      <c r="AJ34" s="3">
        <f>SUM('احمد شوقي'!AK34+'محمد ابراهيم'!AK34+'مصطفي عبدالفتاح'!AK34+'رامي حواس'!AK34+'محمد نبيه'!AK34+'تامر غالي'!AK34+اسلام!AK34+زهران!AK34+'مندوب 2'!AK34+'محمد التيه'!AK34+الشركة!AK34)</f>
        <v>0</v>
      </c>
      <c r="AK34" s="3">
        <f>SUM('احمد شوقي'!AL34+'محمد ابراهيم'!AL34+'مصطفي عبدالفتاح'!AL34+'رامي حواس'!AL34+'محمد نبيه'!AL34+'تامر غالي'!AL34+اسلام!AL34+زهران!AL34+'مندوب 2'!AL34+'محمد التيه'!AL34+الشركة!AL34)</f>
        <v>0</v>
      </c>
      <c r="AL34" s="3">
        <f>SUM('احمد شوقي'!AM34+'محمد ابراهيم'!AM34+'مصطفي عبدالفتاح'!AM34+'رامي حواس'!AM34+'محمد نبيه'!AM34+'تامر غالي'!AM34+اسلام!AM34+زهران!AM34+'مندوب 2'!AM34+'محمد التيه'!AM34+الشركة!AM34)</f>
        <v>0</v>
      </c>
      <c r="AM34" s="3">
        <f>SUM('احمد شوقي'!AN34+'محمد ابراهيم'!AN34+'مصطفي عبدالفتاح'!AN34+'رامي حواس'!AN34+'محمد نبيه'!AN34+'تامر غالي'!AN34+اسلام!AN34+زهران!AN34+'مندوب 2'!AN34+'محمد التيه'!AN34+الشركة!AN34)</f>
        <v>0</v>
      </c>
      <c r="AN34" s="3">
        <f>SUM('احمد شوقي'!AO34+'محمد ابراهيم'!AO34+'مصطفي عبدالفتاح'!AO34+'رامي حواس'!AO34+'محمد نبيه'!AO34+'تامر غالي'!AO34+اسلام!AO34+زهران!AO34+'مندوب 2'!AO34+'محمد التيه'!AO34+الشركة!AO34)</f>
        <v>0</v>
      </c>
      <c r="AO34" s="3">
        <f>SUM('احمد شوقي'!AP34+'محمد ابراهيم'!AP34+'مصطفي عبدالفتاح'!AP34+'رامي حواس'!AP34+'محمد نبيه'!AP34+'تامر غالي'!AP34+اسلام!AP34+زهران!AP34+'مندوب 2'!AP34+'محمد التيه'!AP34+الشركة!AP34)</f>
        <v>0</v>
      </c>
      <c r="AP34" s="3">
        <f>SUM('احمد شوقي'!AQ34+'محمد ابراهيم'!AQ34+'مصطفي عبدالفتاح'!AQ34+'رامي حواس'!AQ34+'محمد نبيه'!AQ34+'تامر غالي'!AQ34+اسلام!AQ34+زهران!AQ34+'مندوب 2'!AQ34+'محمد التيه'!AQ34+الشركة!AQ34)</f>
        <v>0</v>
      </c>
      <c r="AQ34" s="3">
        <f>SUM('احمد شوقي'!AR34+'محمد ابراهيم'!AR34+'مصطفي عبدالفتاح'!AR34+'رامي حواس'!AR34+'محمد نبيه'!AR34+'تامر غالي'!AR34+اسلام!AR34+زهران!AR34+'مندوب 2'!AR34+'محمد التيه'!AR34+الشركة!AR34)</f>
        <v>0</v>
      </c>
      <c r="AR34" s="3">
        <f>SUM('احمد شوقي'!AS34+'محمد ابراهيم'!AS34+'مصطفي عبدالفتاح'!AS34+'رامي حواس'!AS34+'محمد نبيه'!AS34+'تامر غالي'!AS34+اسلام!AS34+زهران!AS34+'مندوب 2'!AS34+'محمد التيه'!AS34+الشركة!AS34)</f>
        <v>0</v>
      </c>
      <c r="AS34" s="3">
        <f>SUM('احمد شوقي'!AT34+'محمد ابراهيم'!AT34+'مصطفي عبدالفتاح'!AT34+'رامي حواس'!AT34+'محمد نبيه'!AT34+'تامر غالي'!AT34+اسلام!AT34+زهران!AT34+'مندوب 2'!AT34+'محمد التيه'!AT34+الشركة!AT34)</f>
        <v>0</v>
      </c>
      <c r="AT34" s="3">
        <f>SUM('احمد شوقي'!AU34+'محمد ابراهيم'!AU34+'مصطفي عبدالفتاح'!AU34+'رامي حواس'!AU34+'محمد نبيه'!AU34+'تامر غالي'!AU34+اسلام!AU34+زهران!AU34+'مندوب 2'!AU34+'محمد التيه'!AU34+الشركة!AU34)</f>
        <v>0</v>
      </c>
      <c r="AU34" s="3">
        <f>SUM('احمد شوقي'!AV34+'محمد ابراهيم'!AV34+'مصطفي عبدالفتاح'!AV34+'رامي حواس'!AV34+'محمد نبيه'!AV34+'تامر غالي'!AV34+اسلام!AV34+زهران!AV34+'مندوب 2'!AV34+'محمد التيه'!AV34+الشركة!AV34)</f>
        <v>0</v>
      </c>
      <c r="AV34" s="3">
        <f>SUM('احمد شوقي'!AW34+'محمد ابراهيم'!AW34+'مصطفي عبدالفتاح'!AW34+'رامي حواس'!AW34+'محمد نبيه'!AW34+'تامر غالي'!AW34+اسلام!AW34+زهران!AW34+'مندوب 2'!AW34+'محمد التيه'!AW34+الشركة!AW34)</f>
        <v>0</v>
      </c>
      <c r="AW34" s="3">
        <f>SUM('احمد شوقي'!AX34+'محمد ابراهيم'!AX34+'مصطفي عبدالفتاح'!AX34+'رامي حواس'!AX34+'محمد نبيه'!AX34+'تامر غالي'!AX34+اسلام!AX34+زهران!AX34+'مندوب 2'!AX34+'محمد التيه'!AX34+الشركة!AX34)</f>
        <v>0</v>
      </c>
      <c r="AX34" s="3">
        <f>SUM('احمد شوقي'!AY34+'محمد ابراهيم'!AY34+'مصطفي عبدالفتاح'!AY34+'رامي حواس'!AY34+'محمد نبيه'!AY34+'تامر غالي'!AY34+اسلام!AY34+زهران!AY34+'مندوب 2'!AY34+'محمد التيه'!AY34+الشركة!AY34)</f>
        <v>0</v>
      </c>
      <c r="AY34" s="3">
        <f>SUM('احمد شوقي'!AZ34+'محمد ابراهيم'!AZ34+'مصطفي عبدالفتاح'!AZ34+'رامي حواس'!AZ34+'محمد نبيه'!AZ34+'تامر غالي'!AZ34+اسلام!AZ34+زهران!AZ34+'مندوب 2'!AZ34+'محمد التيه'!AZ34+الشركة!AZ34)</f>
        <v>0</v>
      </c>
      <c r="AZ34" s="3">
        <f>SUM('احمد شوقي'!BA34+'محمد ابراهيم'!BA34+'مصطفي عبدالفتاح'!BA34+'رامي حواس'!BA34+'محمد نبيه'!BA34+'تامر غالي'!BA34+اسلام!BA34+زهران!BA34+'مندوب 2'!BA34+'محمد التيه'!BA34+الشركة!BA34)</f>
        <v>0</v>
      </c>
      <c r="BA34" s="3">
        <f>SUM('احمد شوقي'!BB34+'محمد ابراهيم'!BB34+'مصطفي عبدالفتاح'!BB34+'رامي حواس'!BB34+'محمد نبيه'!BB34+'تامر غالي'!BB34+اسلام!BB34+زهران!BB34+'مندوب 2'!BB34+'محمد التيه'!BB34+الشركة!BB34)</f>
        <v>0</v>
      </c>
      <c r="BB34" s="3">
        <f>SUM('احمد شوقي'!BC34+'محمد ابراهيم'!BC34+'مصطفي عبدالفتاح'!BC34+'رامي حواس'!BC34+'محمد نبيه'!BC34+'تامر غالي'!BC34+اسلام!BC34+زهران!BC34+'مندوب 2'!BC34+'محمد التيه'!BC34+الشركة!BC34)</f>
        <v>0</v>
      </c>
      <c r="BC34" s="3">
        <f>SUM('احمد شوقي'!BD34+'محمد ابراهيم'!BD34+'مصطفي عبدالفتاح'!BD34+'رامي حواس'!BD34+'محمد نبيه'!BD34+'تامر غالي'!BD34+اسلام!BD34+زهران!BD34+'مندوب 2'!BD34+'محمد التيه'!BD34+الشركة!BD34)</f>
        <v>0</v>
      </c>
      <c r="BD34" s="3">
        <f>SUM('احمد شوقي'!BE34+'محمد ابراهيم'!BE34+'مصطفي عبدالفتاح'!BE34+'رامي حواس'!BE34+'محمد نبيه'!BE34+'تامر غالي'!BE34+اسلام!BE34+زهران!BE34+'مندوب 2'!BE34+'محمد التيه'!BE34+الشركة!BE34)</f>
        <v>0</v>
      </c>
      <c r="BE34" s="3">
        <f>SUM('احمد شوقي'!BF34+'محمد ابراهيم'!BF34+'مصطفي عبدالفتاح'!BF34+'رامي حواس'!BF34+'محمد نبيه'!BF34+'تامر غالي'!BF34+اسلام!BF34+زهران!BF34+'مندوب 2'!BF34+'محمد التيه'!BF34+الشركة!BF34)</f>
        <v>0</v>
      </c>
      <c r="BF34" s="3">
        <f>SUM('احمد شوقي'!BG34+'محمد ابراهيم'!BG34+'مصطفي عبدالفتاح'!BG34+'رامي حواس'!BG34+'محمد نبيه'!BG34+'تامر غالي'!BG34+اسلام!BG34+زهران!BG34+'مندوب 2'!BG34+'محمد التيه'!BG34+الشركة!BG34)</f>
        <v>0</v>
      </c>
      <c r="BG34" s="3">
        <f>SUM('احمد شوقي'!BH34+'محمد ابراهيم'!BH34+'مصطفي عبدالفتاح'!BH34+'رامي حواس'!BH34+'محمد نبيه'!BH34+'تامر غالي'!BH34+اسلام!BH34+زهران!BH34+'مندوب 2'!BH34+'محمد التيه'!BH34+الشركة!BH34)</f>
        <v>0</v>
      </c>
      <c r="BH34" s="3">
        <f>SUM('احمد شوقي'!BI34+'محمد ابراهيم'!BI34+'مصطفي عبدالفتاح'!BI34+'رامي حواس'!BI34+'محمد نبيه'!BI34+'تامر غالي'!BI34+اسلام!BI34+زهران!BI34+'مندوب 2'!BI34+'محمد التيه'!BI34+الشركة!BI34)</f>
        <v>0</v>
      </c>
      <c r="BI34" s="3">
        <f>SUM('احمد شوقي'!BJ34+'محمد ابراهيم'!BJ34+'مصطفي عبدالفتاح'!BJ34+'رامي حواس'!BJ34+'محمد نبيه'!BJ34+'تامر غالي'!BJ34+اسلام!BJ34+زهران!BJ34+'مندوب 2'!BJ34+'محمد التيه'!BJ34+الشركة!BJ34)</f>
        <v>0</v>
      </c>
      <c r="BJ34" s="3">
        <f>SUM('احمد شوقي'!BK34+'محمد ابراهيم'!BK34+'مصطفي عبدالفتاح'!BK34+'رامي حواس'!BK34+'محمد نبيه'!BK34+'تامر غالي'!BK34+اسلام!BK34+زهران!BK34+'مندوب 2'!BK34+'محمد التيه'!BK34+الشركة!BK34)</f>
        <v>0</v>
      </c>
      <c r="BK34" s="3">
        <f>SUM('احمد شوقي'!BL34+'محمد ابراهيم'!BL34+'مصطفي عبدالفتاح'!BL34+'رامي حواس'!BL34+'محمد نبيه'!BL34+'تامر غالي'!BL34+اسلام!BL34+زهران!BL34+'مندوب 2'!BL34+'محمد التيه'!BL34+الشركة!BL34)</f>
        <v>0</v>
      </c>
      <c r="BL34" s="3">
        <f>SUM('احمد شوقي'!BM34+'محمد ابراهيم'!BM34+'مصطفي عبدالفتاح'!BM34+'رامي حواس'!BM34+'محمد نبيه'!BM34+'تامر غالي'!BM34+اسلام!BM34+زهران!BM34+'مندوب 2'!BM34+'محمد التيه'!BM34+الشركة!BM34)</f>
        <v>0</v>
      </c>
      <c r="BM34" s="3">
        <f>SUM('احمد شوقي'!BN34+'محمد ابراهيم'!BN34+'مصطفي عبدالفتاح'!BN34+'رامي حواس'!BN34+'محمد نبيه'!BN34+'تامر غالي'!BN34+اسلام!BN34+زهران!BN34+'مندوب 2'!BN34+'محمد التيه'!BN34+الشركة!BN34)</f>
        <v>0</v>
      </c>
      <c r="BN34" s="3">
        <f>SUM('احمد شوقي'!BO34+'محمد ابراهيم'!BO34+'مصطفي عبدالفتاح'!BO34+'رامي حواس'!BO34+'محمد نبيه'!BO34+'تامر غالي'!BO34+اسلام!BO34+زهران!BO34+'مندوب 2'!BO34+'محمد التيه'!BO34+الشركة!BO34)</f>
        <v>0</v>
      </c>
      <c r="BO34" s="8"/>
      <c r="BP34" s="8"/>
      <c r="BQ34" s="8"/>
    </row>
    <row r="35" spans="1:69" ht="15.75" thickBot="1" x14ac:dyDescent="0.3">
      <c r="A35" s="5">
        <v>43374</v>
      </c>
      <c r="B35" s="3">
        <f>SUM('احمد شوقي'!C35+'محمد ابراهيم'!C35+'مصطفي عبدالفتاح'!C35+'رامي حواس'!C35+'محمد نبيه'!C35+'تامر غالي'!C35+اسلام!C35+زهران!C35+'مندوب 2'!C35+'محمد التيه'!C35+الشركة!C35)</f>
        <v>0</v>
      </c>
      <c r="C35" s="3">
        <f>SUM('احمد شوقي'!D35+'محمد ابراهيم'!D35+'مصطفي عبدالفتاح'!D35+'رامي حواس'!D35+'محمد نبيه'!D35+'تامر غالي'!D35+اسلام!D35+زهران!D35+'مندوب 2'!D35+'محمد التيه'!D35+الشركة!D35)</f>
        <v>0</v>
      </c>
      <c r="D35" s="3">
        <f>SUM('احمد شوقي'!E35+'محمد ابراهيم'!E35+'مصطفي عبدالفتاح'!E35+'رامي حواس'!E35+'محمد نبيه'!E35+'تامر غالي'!E35+اسلام!E35+زهران!E35+'مندوب 2'!E35+'محمد التيه'!E35+الشركة!E35)</f>
        <v>0</v>
      </c>
      <c r="E35" s="3">
        <f>SUM('احمد شوقي'!F35+'محمد ابراهيم'!F35+'مصطفي عبدالفتاح'!F35+'رامي حواس'!F35+'محمد نبيه'!F35+'تامر غالي'!F35+اسلام!F35+زهران!F35+'مندوب 2'!F35+'محمد التيه'!F35+الشركة!F35)</f>
        <v>0</v>
      </c>
      <c r="F35" s="3">
        <f>SUM('احمد شوقي'!G35+'محمد ابراهيم'!G35+'مصطفي عبدالفتاح'!G35+'رامي حواس'!G35+'محمد نبيه'!G35+'تامر غالي'!G35+اسلام!G35+زهران!G35+'مندوب 2'!G35+'محمد التيه'!G35+الشركة!G35)</f>
        <v>0</v>
      </c>
      <c r="G35" s="3">
        <f>SUM('احمد شوقي'!H35+'محمد ابراهيم'!H35+'مصطفي عبدالفتاح'!H35+'رامي حواس'!H35+'محمد نبيه'!H35+'تامر غالي'!H35+اسلام!H35+زهران!H35+'مندوب 2'!H35+'محمد التيه'!H35+الشركة!H35)</f>
        <v>0</v>
      </c>
      <c r="H35" s="3">
        <f>SUM('احمد شوقي'!I35+'محمد ابراهيم'!I35+'مصطفي عبدالفتاح'!I35+'رامي حواس'!I35+'محمد نبيه'!I35+'تامر غالي'!I35+اسلام!I35+زهران!I35+'مندوب 2'!I35+'محمد التيه'!I35+الشركة!I35)</f>
        <v>0</v>
      </c>
      <c r="I35" s="3">
        <f>SUM('احمد شوقي'!J35+'محمد ابراهيم'!J35+'مصطفي عبدالفتاح'!J35+'رامي حواس'!J35+'محمد نبيه'!J35+'تامر غالي'!J35+اسلام!J35+زهران!J35+'مندوب 2'!J35+'محمد التيه'!J35+الشركة!J35)</f>
        <v>0</v>
      </c>
      <c r="J35" s="3">
        <f>SUM('احمد شوقي'!K35+'محمد ابراهيم'!K35+'مصطفي عبدالفتاح'!K35+'رامي حواس'!K35+'محمد نبيه'!K35+'تامر غالي'!K35+اسلام!K35+زهران!K35+'مندوب 2'!K35+'محمد التيه'!K35+الشركة!K35)</f>
        <v>0</v>
      </c>
      <c r="K35" s="3">
        <f>SUM('احمد شوقي'!L35+'محمد ابراهيم'!L35+'مصطفي عبدالفتاح'!L35+'رامي حواس'!L35+'محمد نبيه'!L35+'تامر غالي'!L35+اسلام!L35+زهران!L35+'مندوب 2'!L35+'محمد التيه'!L35+الشركة!L35)</f>
        <v>0</v>
      </c>
      <c r="L35" s="3">
        <f>SUM('احمد شوقي'!M35+'محمد ابراهيم'!M35+'مصطفي عبدالفتاح'!M35+'رامي حواس'!M35+'محمد نبيه'!M35+'تامر غالي'!M35+اسلام!M35+زهران!M35+'مندوب 2'!M35+'محمد التيه'!M35+الشركة!M35)</f>
        <v>0</v>
      </c>
      <c r="M35" s="3">
        <f>SUM('احمد شوقي'!N35+'محمد ابراهيم'!N35+'مصطفي عبدالفتاح'!N35+'رامي حواس'!N35+'محمد نبيه'!N35+'تامر غالي'!N35+اسلام!N35+زهران!N35+'مندوب 2'!N35+'محمد التيه'!N35+الشركة!N35)</f>
        <v>0</v>
      </c>
      <c r="N35" s="3">
        <f>SUM('احمد شوقي'!O35+'محمد ابراهيم'!O35+'مصطفي عبدالفتاح'!O35+'رامي حواس'!O35+'محمد نبيه'!O35+'تامر غالي'!O35+اسلام!O35+زهران!O35+'مندوب 2'!O35+'محمد التيه'!O35+الشركة!O35)</f>
        <v>0</v>
      </c>
      <c r="O35" s="3">
        <f>SUM('احمد شوقي'!P35+'محمد ابراهيم'!P35+'مصطفي عبدالفتاح'!P35+'رامي حواس'!P35+'محمد نبيه'!P35+'تامر غالي'!P35+اسلام!P35+زهران!P35+'مندوب 2'!P35+'محمد التيه'!P35+الشركة!P35)</f>
        <v>0</v>
      </c>
      <c r="P35" s="3">
        <f>SUM('احمد شوقي'!Q35+'محمد ابراهيم'!Q35+'مصطفي عبدالفتاح'!Q35+'رامي حواس'!Q35+'محمد نبيه'!Q35+'تامر غالي'!Q35+اسلام!Q35+زهران!Q35+'مندوب 2'!Q35+'محمد التيه'!Q35+الشركة!Q35)</f>
        <v>0</v>
      </c>
      <c r="Q35" s="3">
        <f>SUM('احمد شوقي'!R35+'محمد ابراهيم'!R35+'مصطفي عبدالفتاح'!R35+'رامي حواس'!R35+'محمد نبيه'!R35+'تامر غالي'!R35+اسلام!R35+زهران!R35+'مندوب 2'!R35+'محمد التيه'!R35+الشركة!R35)</f>
        <v>0</v>
      </c>
      <c r="R35" s="3">
        <f>SUM('احمد شوقي'!S35+'محمد ابراهيم'!S35+'مصطفي عبدالفتاح'!S35+'رامي حواس'!S35+'محمد نبيه'!S35+'تامر غالي'!S35+اسلام!S35+زهران!S35+'مندوب 2'!S35+'محمد التيه'!S35+الشركة!S35)</f>
        <v>0</v>
      </c>
      <c r="S35" s="3">
        <f>SUM('احمد شوقي'!T35+'محمد ابراهيم'!T35+'مصطفي عبدالفتاح'!T35+'رامي حواس'!T35+'محمد نبيه'!T35+'تامر غالي'!T35+اسلام!T35+زهران!T35+'مندوب 2'!T35+'محمد التيه'!T35+الشركة!T35)</f>
        <v>0</v>
      </c>
      <c r="T35" s="3">
        <f>SUM('احمد شوقي'!U35+'محمد ابراهيم'!U35+'مصطفي عبدالفتاح'!U35+'رامي حواس'!U35+'محمد نبيه'!U35+'تامر غالي'!U35+اسلام!U35+زهران!U35+'مندوب 2'!U35+'محمد التيه'!U35+الشركة!U35)</f>
        <v>0</v>
      </c>
      <c r="U35" s="3">
        <f>SUM('احمد شوقي'!V35+'محمد ابراهيم'!V35+'مصطفي عبدالفتاح'!V35+'رامي حواس'!V35+'محمد نبيه'!V35+'تامر غالي'!V35+اسلام!V35+زهران!V35+'مندوب 2'!V35+'محمد التيه'!V35+الشركة!V35)</f>
        <v>0</v>
      </c>
      <c r="V35" s="3">
        <f>SUM('احمد شوقي'!W35+'محمد ابراهيم'!W35+'مصطفي عبدالفتاح'!W35+'رامي حواس'!W35+'محمد نبيه'!W35+'تامر غالي'!W35+اسلام!W35+زهران!W35+'مندوب 2'!W35+'محمد التيه'!W35+الشركة!W35)</f>
        <v>0</v>
      </c>
      <c r="W35" s="3">
        <f>SUM('احمد شوقي'!X35+'محمد ابراهيم'!X35+'مصطفي عبدالفتاح'!X35+'رامي حواس'!X35+'محمد نبيه'!X35+'تامر غالي'!X35+اسلام!X35+زهران!X35+'مندوب 2'!X35+'محمد التيه'!X35+الشركة!X35)</f>
        <v>0</v>
      </c>
      <c r="X35" s="3">
        <f>SUM('احمد شوقي'!Y35+'محمد ابراهيم'!Y35+'مصطفي عبدالفتاح'!Y35+'رامي حواس'!Y35+'محمد نبيه'!Y35+'تامر غالي'!Y35+اسلام!Y35+زهران!Y35+'مندوب 2'!Y35+'محمد التيه'!Y35+الشركة!Y35)</f>
        <v>0</v>
      </c>
      <c r="Y35" s="3">
        <f>SUM('احمد شوقي'!Z35+'محمد ابراهيم'!Z35+'مصطفي عبدالفتاح'!Z35+'رامي حواس'!Z35+'محمد نبيه'!Z35+'تامر غالي'!Z35+اسلام!Z35+زهران!Z35+'مندوب 2'!Z35+'محمد التيه'!Z35+الشركة!Z35)</f>
        <v>0</v>
      </c>
      <c r="Z35" s="3">
        <f>SUM('احمد شوقي'!AA35+'محمد ابراهيم'!AA35+'مصطفي عبدالفتاح'!AA35+'رامي حواس'!AA35+'محمد نبيه'!AA35+'تامر غالي'!AA35+اسلام!AA35+زهران!AA35+'مندوب 2'!AA35+'محمد التيه'!AA35+الشركة!AA35)</f>
        <v>0</v>
      </c>
      <c r="AA35" s="3">
        <f>SUM('احمد شوقي'!AB35+'محمد ابراهيم'!AB35+'مصطفي عبدالفتاح'!AB35+'رامي حواس'!AB35+'محمد نبيه'!AB35+'تامر غالي'!AB35+اسلام!AB35+زهران!AB35+'مندوب 2'!AB35+'محمد التيه'!AB35+الشركة!AB35)</f>
        <v>0</v>
      </c>
      <c r="AB35" s="3">
        <f>SUM('احمد شوقي'!AC35+'محمد ابراهيم'!AC35+'مصطفي عبدالفتاح'!AC35+'رامي حواس'!AC35+'محمد نبيه'!AC35+'تامر غالي'!AC35+اسلام!AC35+زهران!AC35+'مندوب 2'!AC35+'محمد التيه'!AC35+الشركة!AC35)</f>
        <v>0</v>
      </c>
      <c r="AC35" s="3">
        <f>SUM('احمد شوقي'!AD35+'محمد ابراهيم'!AD35+'مصطفي عبدالفتاح'!AD35+'رامي حواس'!AD35+'محمد نبيه'!AD35+'تامر غالي'!AD35+اسلام!AD35+زهران!AD35+'مندوب 2'!AD35+'محمد التيه'!AD35+الشركة!AD35)</f>
        <v>0</v>
      </c>
      <c r="AD35" s="3">
        <f>SUM('احمد شوقي'!AE35+'محمد ابراهيم'!AE35+'مصطفي عبدالفتاح'!AE35+'رامي حواس'!AE35+'محمد نبيه'!AE35+'تامر غالي'!AE35+اسلام!AE35+زهران!AE35+'مندوب 2'!AE35+'محمد التيه'!AE35+الشركة!AE35)</f>
        <v>0</v>
      </c>
      <c r="AE35" s="3">
        <f>SUM('احمد شوقي'!AF35+'محمد ابراهيم'!AF35+'مصطفي عبدالفتاح'!AF35+'رامي حواس'!AF35+'محمد نبيه'!AF35+'تامر غالي'!AF35+اسلام!AF35+زهران!AF35+'مندوب 2'!AF35+'محمد التيه'!AF35+الشركة!AF35)</f>
        <v>0</v>
      </c>
      <c r="AF35" s="3">
        <f>SUM('احمد شوقي'!AG35+'محمد ابراهيم'!AG35+'مصطفي عبدالفتاح'!AG35+'رامي حواس'!AG35+'محمد نبيه'!AG35+'تامر غالي'!AG35+اسلام!AG35+زهران!AG35+'مندوب 2'!AG35+'محمد التيه'!AG35+الشركة!AG35)</f>
        <v>0</v>
      </c>
      <c r="AG35" s="3">
        <f>SUM('احمد شوقي'!AH35+'محمد ابراهيم'!AH35+'مصطفي عبدالفتاح'!AH35+'رامي حواس'!AH35+'محمد نبيه'!AH35+'تامر غالي'!AH35+اسلام!AH35+زهران!AH35+'مندوب 2'!AH35+'محمد التيه'!AH35+الشركة!AH35)</f>
        <v>0</v>
      </c>
      <c r="AH35" s="3">
        <f>SUM('احمد شوقي'!AI35+'محمد ابراهيم'!AI35+'مصطفي عبدالفتاح'!AI35+'رامي حواس'!AI35+'محمد نبيه'!AI35+'تامر غالي'!AI35+اسلام!AI35+زهران!AI35+'مندوب 2'!AI35+'محمد التيه'!AI35+الشركة!AI35)</f>
        <v>0</v>
      </c>
      <c r="AI35" s="3">
        <f>SUM('احمد شوقي'!AJ35+'محمد ابراهيم'!AJ35+'مصطفي عبدالفتاح'!AJ35+'رامي حواس'!AJ35+'محمد نبيه'!AJ35+'تامر غالي'!AJ35+اسلام!AJ35+زهران!AJ35+'مندوب 2'!AJ35+'محمد التيه'!AJ35+الشركة!AJ35)</f>
        <v>0</v>
      </c>
      <c r="AJ35" s="3">
        <f>SUM('احمد شوقي'!AK35+'محمد ابراهيم'!AK35+'مصطفي عبدالفتاح'!AK35+'رامي حواس'!AK35+'محمد نبيه'!AK35+'تامر غالي'!AK35+اسلام!AK35+زهران!AK35+'مندوب 2'!AK35+'محمد التيه'!AK35+الشركة!AK35)</f>
        <v>0</v>
      </c>
      <c r="AK35" s="3">
        <f>SUM('احمد شوقي'!AL35+'محمد ابراهيم'!AL35+'مصطفي عبدالفتاح'!AL35+'رامي حواس'!AL35+'محمد نبيه'!AL35+'تامر غالي'!AL35+اسلام!AL35+زهران!AL35+'مندوب 2'!AL35+'محمد التيه'!AL35+الشركة!AL35)</f>
        <v>0</v>
      </c>
      <c r="AL35" s="3">
        <f>SUM('احمد شوقي'!AM35+'محمد ابراهيم'!AM35+'مصطفي عبدالفتاح'!AM35+'رامي حواس'!AM35+'محمد نبيه'!AM35+'تامر غالي'!AM35+اسلام!AM35+زهران!AM35+'مندوب 2'!AM35+'محمد التيه'!AM35+الشركة!AM35)</f>
        <v>0</v>
      </c>
      <c r="AM35" s="3">
        <f>SUM('احمد شوقي'!AN35+'محمد ابراهيم'!AN35+'مصطفي عبدالفتاح'!AN35+'رامي حواس'!AN35+'محمد نبيه'!AN35+'تامر غالي'!AN35+اسلام!AN35+زهران!AN35+'مندوب 2'!AN35+'محمد التيه'!AN35+الشركة!AN35)</f>
        <v>0</v>
      </c>
      <c r="AN35" s="3">
        <f>SUM('احمد شوقي'!AO35+'محمد ابراهيم'!AO35+'مصطفي عبدالفتاح'!AO35+'رامي حواس'!AO35+'محمد نبيه'!AO35+'تامر غالي'!AO35+اسلام!AO35+زهران!AO35+'مندوب 2'!AO35+'محمد التيه'!AO35+الشركة!AO35)</f>
        <v>0</v>
      </c>
      <c r="AO35" s="3">
        <f>SUM('احمد شوقي'!AP35+'محمد ابراهيم'!AP35+'مصطفي عبدالفتاح'!AP35+'رامي حواس'!AP35+'محمد نبيه'!AP35+'تامر غالي'!AP35+اسلام!AP35+زهران!AP35+'مندوب 2'!AP35+'محمد التيه'!AP35+الشركة!AP35)</f>
        <v>0</v>
      </c>
      <c r="AP35" s="3">
        <f>SUM('احمد شوقي'!AQ35+'محمد ابراهيم'!AQ35+'مصطفي عبدالفتاح'!AQ35+'رامي حواس'!AQ35+'محمد نبيه'!AQ35+'تامر غالي'!AQ35+اسلام!AQ35+زهران!AQ35+'مندوب 2'!AQ35+'محمد التيه'!AQ35+الشركة!AQ35)</f>
        <v>0</v>
      </c>
      <c r="AQ35" s="3">
        <f>SUM('احمد شوقي'!AR35+'محمد ابراهيم'!AR35+'مصطفي عبدالفتاح'!AR35+'رامي حواس'!AR35+'محمد نبيه'!AR35+'تامر غالي'!AR35+اسلام!AR35+زهران!AR35+'مندوب 2'!AR35+'محمد التيه'!AR35+الشركة!AR35)</f>
        <v>0</v>
      </c>
      <c r="AR35" s="3">
        <f>SUM('احمد شوقي'!AS35+'محمد ابراهيم'!AS35+'مصطفي عبدالفتاح'!AS35+'رامي حواس'!AS35+'محمد نبيه'!AS35+'تامر غالي'!AS35+اسلام!AS35+زهران!AS35+'مندوب 2'!AS35+'محمد التيه'!AS35+الشركة!AS35)</f>
        <v>0</v>
      </c>
      <c r="AS35" s="3">
        <f>SUM('احمد شوقي'!AT35+'محمد ابراهيم'!AT35+'مصطفي عبدالفتاح'!AT35+'رامي حواس'!AT35+'محمد نبيه'!AT35+'تامر غالي'!AT35+اسلام!AT35+زهران!AT35+'مندوب 2'!AT35+'محمد التيه'!AT35+الشركة!AT35)</f>
        <v>0</v>
      </c>
      <c r="AT35" s="3">
        <f>SUM('احمد شوقي'!AU35+'محمد ابراهيم'!AU35+'مصطفي عبدالفتاح'!AU35+'رامي حواس'!AU35+'محمد نبيه'!AU35+'تامر غالي'!AU35+اسلام!AU35+زهران!AU35+'مندوب 2'!AU35+'محمد التيه'!AU35+الشركة!AU35)</f>
        <v>0</v>
      </c>
      <c r="AU35" s="3">
        <f>SUM('احمد شوقي'!AV35+'محمد ابراهيم'!AV35+'مصطفي عبدالفتاح'!AV35+'رامي حواس'!AV35+'محمد نبيه'!AV35+'تامر غالي'!AV35+اسلام!AV35+زهران!AV35+'مندوب 2'!AV35+'محمد التيه'!AV35+الشركة!AV35)</f>
        <v>0</v>
      </c>
      <c r="AV35" s="3">
        <f>SUM('احمد شوقي'!AW35+'محمد ابراهيم'!AW35+'مصطفي عبدالفتاح'!AW35+'رامي حواس'!AW35+'محمد نبيه'!AW35+'تامر غالي'!AW35+اسلام!AW35+زهران!AW35+'مندوب 2'!AW35+'محمد التيه'!AW35+الشركة!AW35)</f>
        <v>0</v>
      </c>
      <c r="AW35" s="3">
        <f>SUM('احمد شوقي'!AX35+'محمد ابراهيم'!AX35+'مصطفي عبدالفتاح'!AX35+'رامي حواس'!AX35+'محمد نبيه'!AX35+'تامر غالي'!AX35+اسلام!AX35+زهران!AX35+'مندوب 2'!AX35+'محمد التيه'!AX35+الشركة!AX35)</f>
        <v>0</v>
      </c>
      <c r="AX35" s="3">
        <f>SUM('احمد شوقي'!AY35+'محمد ابراهيم'!AY35+'مصطفي عبدالفتاح'!AY35+'رامي حواس'!AY35+'محمد نبيه'!AY35+'تامر غالي'!AY35+اسلام!AY35+زهران!AY35+'مندوب 2'!AY35+'محمد التيه'!AY35+الشركة!AY35)</f>
        <v>0</v>
      </c>
      <c r="AY35" s="3">
        <f>SUM('احمد شوقي'!AZ35+'محمد ابراهيم'!AZ35+'مصطفي عبدالفتاح'!AZ35+'رامي حواس'!AZ35+'محمد نبيه'!AZ35+'تامر غالي'!AZ35+اسلام!AZ35+زهران!AZ35+'مندوب 2'!AZ35+'محمد التيه'!AZ35+الشركة!AZ35)</f>
        <v>0</v>
      </c>
      <c r="AZ35" s="3">
        <f>SUM('احمد شوقي'!BA35+'محمد ابراهيم'!BA35+'مصطفي عبدالفتاح'!BA35+'رامي حواس'!BA35+'محمد نبيه'!BA35+'تامر غالي'!BA35+اسلام!BA35+زهران!BA35+'مندوب 2'!BA35+'محمد التيه'!BA35+الشركة!BA35)</f>
        <v>0</v>
      </c>
      <c r="BA35" s="3">
        <f>SUM('احمد شوقي'!BB35+'محمد ابراهيم'!BB35+'مصطفي عبدالفتاح'!BB35+'رامي حواس'!BB35+'محمد نبيه'!BB35+'تامر غالي'!BB35+اسلام!BB35+زهران!BB35+'مندوب 2'!BB35+'محمد التيه'!BB35+الشركة!BB35)</f>
        <v>0</v>
      </c>
      <c r="BB35" s="3">
        <f>SUM('احمد شوقي'!BC35+'محمد ابراهيم'!BC35+'مصطفي عبدالفتاح'!BC35+'رامي حواس'!BC35+'محمد نبيه'!BC35+'تامر غالي'!BC35+اسلام!BC35+زهران!BC35+'مندوب 2'!BC35+'محمد التيه'!BC35+الشركة!BC35)</f>
        <v>0</v>
      </c>
      <c r="BC35" s="3">
        <f>SUM('احمد شوقي'!BD35+'محمد ابراهيم'!BD35+'مصطفي عبدالفتاح'!BD35+'رامي حواس'!BD35+'محمد نبيه'!BD35+'تامر غالي'!BD35+اسلام!BD35+زهران!BD35+'مندوب 2'!BD35+'محمد التيه'!BD35+الشركة!BD35)</f>
        <v>0</v>
      </c>
      <c r="BD35" s="3">
        <f>SUM('احمد شوقي'!BE35+'محمد ابراهيم'!BE35+'مصطفي عبدالفتاح'!BE35+'رامي حواس'!BE35+'محمد نبيه'!BE35+'تامر غالي'!BE35+اسلام!BE35+زهران!BE35+'مندوب 2'!BE35+'محمد التيه'!BE35+الشركة!BE35)</f>
        <v>0</v>
      </c>
      <c r="BE35" s="3">
        <f>SUM('احمد شوقي'!BF35+'محمد ابراهيم'!BF35+'مصطفي عبدالفتاح'!BF35+'رامي حواس'!BF35+'محمد نبيه'!BF35+'تامر غالي'!BF35+اسلام!BF35+زهران!BF35+'مندوب 2'!BF35+'محمد التيه'!BF35+الشركة!BF35)</f>
        <v>0</v>
      </c>
      <c r="BF35" s="3">
        <f>SUM('احمد شوقي'!BG35+'محمد ابراهيم'!BG35+'مصطفي عبدالفتاح'!BG35+'رامي حواس'!BG35+'محمد نبيه'!BG35+'تامر غالي'!BG35+اسلام!BG35+زهران!BG35+'مندوب 2'!BG35+'محمد التيه'!BG35+الشركة!BG35)</f>
        <v>0</v>
      </c>
      <c r="BG35" s="3">
        <f>SUM('احمد شوقي'!BH35+'محمد ابراهيم'!BH35+'مصطفي عبدالفتاح'!BH35+'رامي حواس'!BH35+'محمد نبيه'!BH35+'تامر غالي'!BH35+اسلام!BH35+زهران!BH35+'مندوب 2'!BH35+'محمد التيه'!BH35+الشركة!BH35)</f>
        <v>0</v>
      </c>
      <c r="BH35" s="3">
        <f>SUM('احمد شوقي'!BI35+'محمد ابراهيم'!BI35+'مصطفي عبدالفتاح'!BI35+'رامي حواس'!BI35+'محمد نبيه'!BI35+'تامر غالي'!BI35+اسلام!BI35+زهران!BI35+'مندوب 2'!BI35+'محمد التيه'!BI35+الشركة!BI35)</f>
        <v>0</v>
      </c>
      <c r="BI35" s="3">
        <f>SUM('احمد شوقي'!BJ35+'محمد ابراهيم'!BJ35+'مصطفي عبدالفتاح'!BJ35+'رامي حواس'!BJ35+'محمد نبيه'!BJ35+'تامر غالي'!BJ35+اسلام!BJ35+زهران!BJ35+'مندوب 2'!BJ35+'محمد التيه'!BJ35+الشركة!BJ35)</f>
        <v>0</v>
      </c>
      <c r="BJ35" s="3">
        <f>SUM('احمد شوقي'!BK35+'محمد ابراهيم'!BK35+'مصطفي عبدالفتاح'!BK35+'رامي حواس'!BK35+'محمد نبيه'!BK35+'تامر غالي'!BK35+اسلام!BK35+زهران!BK35+'مندوب 2'!BK35+'محمد التيه'!BK35+الشركة!BK35)</f>
        <v>0</v>
      </c>
      <c r="BK35" s="3">
        <f>SUM('احمد شوقي'!BL35+'محمد ابراهيم'!BL35+'مصطفي عبدالفتاح'!BL35+'رامي حواس'!BL35+'محمد نبيه'!BL35+'تامر غالي'!BL35+اسلام!BL35+زهران!BL35+'مندوب 2'!BL35+'محمد التيه'!BL35+الشركة!BL35)</f>
        <v>0</v>
      </c>
      <c r="BL35" s="3">
        <f>SUM('احمد شوقي'!BM35+'محمد ابراهيم'!BM35+'مصطفي عبدالفتاح'!BM35+'رامي حواس'!BM35+'محمد نبيه'!BM35+'تامر غالي'!BM35+اسلام!BM35+زهران!BM35+'مندوب 2'!BM35+'محمد التيه'!BM35+الشركة!BM35)</f>
        <v>0</v>
      </c>
      <c r="BM35" s="3">
        <f>SUM('احمد شوقي'!BN35+'محمد ابراهيم'!BN35+'مصطفي عبدالفتاح'!BN35+'رامي حواس'!BN35+'محمد نبيه'!BN35+'تامر غالي'!BN35+اسلام!BN35+زهران!BN35+'مندوب 2'!BN35+'محمد التيه'!BN35+الشركة!BN35)</f>
        <v>0</v>
      </c>
      <c r="BN35" s="3">
        <f>SUM('احمد شوقي'!BO35+'محمد ابراهيم'!BO35+'مصطفي عبدالفتاح'!BO35+'رامي حواس'!BO35+'محمد نبيه'!BO35+'تامر غالي'!BO35+اسلام!BO35+زهران!BO35+'مندوب 2'!BO35+'محمد التيه'!BO35+الشركة!BO35)</f>
        <v>0</v>
      </c>
      <c r="BO35" s="8"/>
      <c r="BP35" s="8"/>
      <c r="BQ35" s="8"/>
    </row>
    <row r="36" spans="1:69" ht="24.75" customHeight="1" thickBot="1" x14ac:dyDescent="0.3">
      <c r="A36" s="77" t="s">
        <v>21</v>
      </c>
      <c r="B36" s="78">
        <f>SUM(B5:B35)</f>
        <v>0</v>
      </c>
      <c r="C36" s="78">
        <f t="shared" ref="C36:BN36" si="0">SUM(C5:C35)</f>
        <v>4</v>
      </c>
      <c r="D36" s="78">
        <f t="shared" si="0"/>
        <v>0</v>
      </c>
      <c r="E36" s="78">
        <f t="shared" si="0"/>
        <v>7</v>
      </c>
      <c r="F36" s="78">
        <f t="shared" si="0"/>
        <v>0</v>
      </c>
      <c r="G36" s="78">
        <f t="shared" si="0"/>
        <v>0</v>
      </c>
      <c r="H36" s="78">
        <f t="shared" si="0"/>
        <v>0</v>
      </c>
      <c r="I36" s="78">
        <f t="shared" si="0"/>
        <v>0</v>
      </c>
      <c r="J36" s="78">
        <f t="shared" si="0"/>
        <v>0</v>
      </c>
      <c r="K36" s="78">
        <f t="shared" si="0"/>
        <v>0</v>
      </c>
      <c r="L36" s="78">
        <f t="shared" si="0"/>
        <v>0</v>
      </c>
      <c r="M36" s="78">
        <f t="shared" si="0"/>
        <v>0</v>
      </c>
      <c r="N36" s="78">
        <f t="shared" si="0"/>
        <v>0</v>
      </c>
      <c r="O36" s="78">
        <f t="shared" si="0"/>
        <v>0</v>
      </c>
      <c r="P36" s="78">
        <f t="shared" si="0"/>
        <v>0</v>
      </c>
      <c r="Q36" s="78">
        <f t="shared" si="0"/>
        <v>0</v>
      </c>
      <c r="R36" s="78">
        <f t="shared" si="0"/>
        <v>0</v>
      </c>
      <c r="S36" s="78">
        <f t="shared" si="0"/>
        <v>0</v>
      </c>
      <c r="T36" s="78">
        <f t="shared" si="0"/>
        <v>0</v>
      </c>
      <c r="U36" s="78">
        <f t="shared" si="0"/>
        <v>0</v>
      </c>
      <c r="V36" s="78">
        <f t="shared" si="0"/>
        <v>34</v>
      </c>
      <c r="W36" s="78">
        <f t="shared" si="0"/>
        <v>0</v>
      </c>
      <c r="X36" s="78">
        <f t="shared" si="0"/>
        <v>0</v>
      </c>
      <c r="Y36" s="78">
        <f t="shared" si="0"/>
        <v>0</v>
      </c>
      <c r="Z36" s="78">
        <f t="shared" si="0"/>
        <v>0</v>
      </c>
      <c r="AA36" s="78">
        <f t="shared" si="0"/>
        <v>0</v>
      </c>
      <c r="AB36" s="78">
        <f t="shared" si="0"/>
        <v>0</v>
      </c>
      <c r="AC36" s="78">
        <f t="shared" si="0"/>
        <v>0</v>
      </c>
      <c r="AD36" s="78">
        <f t="shared" si="0"/>
        <v>1</v>
      </c>
      <c r="AE36" s="78">
        <f t="shared" si="0"/>
        <v>0</v>
      </c>
      <c r="AF36" s="78">
        <f t="shared" si="0"/>
        <v>0</v>
      </c>
      <c r="AG36" s="78">
        <f t="shared" si="0"/>
        <v>0</v>
      </c>
      <c r="AH36" s="78">
        <f t="shared" si="0"/>
        <v>0</v>
      </c>
      <c r="AI36" s="78">
        <f t="shared" si="0"/>
        <v>0</v>
      </c>
      <c r="AJ36" s="78">
        <f t="shared" si="0"/>
        <v>0</v>
      </c>
      <c r="AK36" s="78">
        <f t="shared" si="0"/>
        <v>1</v>
      </c>
      <c r="AL36" s="78">
        <f t="shared" si="0"/>
        <v>0</v>
      </c>
      <c r="AM36" s="78">
        <f t="shared" si="0"/>
        <v>0</v>
      </c>
      <c r="AN36" s="78">
        <f t="shared" si="0"/>
        <v>0</v>
      </c>
      <c r="AO36" s="78">
        <f t="shared" si="0"/>
        <v>0</v>
      </c>
      <c r="AP36" s="78">
        <f t="shared" si="0"/>
        <v>0</v>
      </c>
      <c r="AQ36" s="78">
        <f t="shared" si="0"/>
        <v>0</v>
      </c>
      <c r="AR36" s="78">
        <f t="shared" si="0"/>
        <v>1</v>
      </c>
      <c r="AS36" s="78">
        <f t="shared" si="0"/>
        <v>0</v>
      </c>
      <c r="AT36" s="78">
        <f t="shared" si="0"/>
        <v>0</v>
      </c>
      <c r="AU36" s="78">
        <f t="shared" si="0"/>
        <v>0</v>
      </c>
      <c r="AV36" s="78">
        <f t="shared" si="0"/>
        <v>0</v>
      </c>
      <c r="AW36" s="78">
        <f t="shared" si="0"/>
        <v>0</v>
      </c>
      <c r="AX36" s="78">
        <f t="shared" si="0"/>
        <v>0</v>
      </c>
      <c r="AY36" s="78">
        <f t="shared" si="0"/>
        <v>0</v>
      </c>
      <c r="AZ36" s="78">
        <f t="shared" si="0"/>
        <v>0</v>
      </c>
      <c r="BA36" s="78">
        <f t="shared" si="0"/>
        <v>0</v>
      </c>
      <c r="BB36" s="78">
        <f t="shared" si="0"/>
        <v>0</v>
      </c>
      <c r="BC36" s="78">
        <f t="shared" si="0"/>
        <v>0</v>
      </c>
      <c r="BD36" s="78">
        <f t="shared" si="0"/>
        <v>0</v>
      </c>
      <c r="BE36" s="78">
        <f t="shared" si="0"/>
        <v>0</v>
      </c>
      <c r="BF36" s="78">
        <f t="shared" si="0"/>
        <v>0</v>
      </c>
      <c r="BG36" s="78">
        <f t="shared" si="0"/>
        <v>0</v>
      </c>
      <c r="BH36" s="78">
        <f t="shared" si="0"/>
        <v>0</v>
      </c>
      <c r="BI36" s="78">
        <f t="shared" si="0"/>
        <v>0</v>
      </c>
      <c r="BJ36" s="78">
        <f t="shared" si="0"/>
        <v>0</v>
      </c>
      <c r="BK36" s="78">
        <f t="shared" si="0"/>
        <v>0</v>
      </c>
      <c r="BL36" s="78">
        <f t="shared" si="0"/>
        <v>0</v>
      </c>
      <c r="BM36" s="78">
        <f t="shared" si="0"/>
        <v>0</v>
      </c>
      <c r="BN36" s="79">
        <f t="shared" si="0"/>
        <v>2</v>
      </c>
      <c r="BO36" s="54">
        <f t="shared" ref="BO36:BQ36" si="1">SUM(BO5:BO35)</f>
        <v>0</v>
      </c>
      <c r="BP36" s="54">
        <f t="shared" si="1"/>
        <v>0</v>
      </c>
      <c r="BQ36" s="8">
        <f t="shared" si="1"/>
        <v>0</v>
      </c>
    </row>
  </sheetData>
  <mergeCells count="102">
    <mergeCell ref="B3:B4"/>
    <mergeCell ref="C3:C4"/>
    <mergeCell ref="D3:D4"/>
    <mergeCell ref="E3:E4"/>
    <mergeCell ref="Q3:Q4"/>
    <mergeCell ref="A1:A4"/>
    <mergeCell ref="G3:G4"/>
    <mergeCell ref="H3:H4"/>
    <mergeCell ref="K3:K4"/>
    <mergeCell ref="F3:F4"/>
    <mergeCell ref="B1:O1"/>
    <mergeCell ref="AH1:AN1"/>
    <mergeCell ref="AO1:AR1"/>
    <mergeCell ref="Q2:R2"/>
    <mergeCell ref="S2:T2"/>
    <mergeCell ref="W2:W4"/>
    <mergeCell ref="L3:L4"/>
    <mergeCell ref="M3:M4"/>
    <mergeCell ref="N3:N4"/>
    <mergeCell ref="O3:O4"/>
    <mergeCell ref="R3:R4"/>
    <mergeCell ref="S3:S4"/>
    <mergeCell ref="T3:T4"/>
    <mergeCell ref="AC2:AD2"/>
    <mergeCell ref="AE2:AF2"/>
    <mergeCell ref="AG2:AG4"/>
    <mergeCell ref="AH2:AI2"/>
    <mergeCell ref="AJ2:AK2"/>
    <mergeCell ref="AL3:AL4"/>
    <mergeCell ref="AM3:AM4"/>
    <mergeCell ref="AO3:AO4"/>
    <mergeCell ref="AP3:AP4"/>
    <mergeCell ref="AQ3:AQ4"/>
    <mergeCell ref="AR3:AR4"/>
    <mergeCell ref="AS1:AY1"/>
    <mergeCell ref="AZ1:BE1"/>
    <mergeCell ref="BF1:BL1"/>
    <mergeCell ref="B2:C2"/>
    <mergeCell ref="D2:E2"/>
    <mergeCell ref="F2:G2"/>
    <mergeCell ref="H2:I2"/>
    <mergeCell ref="J2:K2"/>
    <mergeCell ref="L2:M2"/>
    <mergeCell ref="N2:O2"/>
    <mergeCell ref="P2:P4"/>
    <mergeCell ref="U2:U4"/>
    <mergeCell ref="V2:V4"/>
    <mergeCell ref="X2:Y2"/>
    <mergeCell ref="Z2:Z4"/>
    <mergeCell ref="AA2:AB2"/>
    <mergeCell ref="Q1:V1"/>
    <mergeCell ref="X1:Y1"/>
    <mergeCell ref="AA1:AF1"/>
    <mergeCell ref="AL2:AM2"/>
    <mergeCell ref="AN2:AN4"/>
    <mergeCell ref="AO2:AP2"/>
    <mergeCell ref="AQ2:AR2"/>
    <mergeCell ref="AS2:AT2"/>
    <mergeCell ref="AS3:AS4"/>
    <mergeCell ref="AT3:AT4"/>
    <mergeCell ref="BG3:BG4"/>
    <mergeCell ref="BH3:BH4"/>
    <mergeCell ref="BI3:BI4"/>
    <mergeCell ref="BJ3:BJ4"/>
    <mergeCell ref="BK3:BK4"/>
    <mergeCell ref="AU2:AV2"/>
    <mergeCell ref="AW2:AX2"/>
    <mergeCell ref="AY2:AY4"/>
    <mergeCell ref="AZ2:BA2"/>
    <mergeCell ref="BB2:BC2"/>
    <mergeCell ref="AU3:AU4"/>
    <mergeCell ref="AV3:AV4"/>
    <mergeCell ref="AW3:AW4"/>
    <mergeCell ref="AX3:AX4"/>
    <mergeCell ref="AZ3:AZ4"/>
    <mergeCell ref="BA3:BA4"/>
    <mergeCell ref="BB3:BB4"/>
    <mergeCell ref="BC3:BC4"/>
    <mergeCell ref="BM2:BM4"/>
    <mergeCell ref="BN2:BN4"/>
    <mergeCell ref="I3:I4"/>
    <mergeCell ref="J3:J4"/>
    <mergeCell ref="X3:X4"/>
    <mergeCell ref="Y3:Y4"/>
    <mergeCell ref="AA3:AA4"/>
    <mergeCell ref="AB3:AB4"/>
    <mergeCell ref="AC3:AC4"/>
    <mergeCell ref="AD3:AD4"/>
    <mergeCell ref="AE3:AE4"/>
    <mergeCell ref="AF3:AF4"/>
    <mergeCell ref="AH3:AH4"/>
    <mergeCell ref="AI3:AI4"/>
    <mergeCell ref="AJ3:AJ4"/>
    <mergeCell ref="AK3:AK4"/>
    <mergeCell ref="BD2:BE2"/>
    <mergeCell ref="BF2:BG2"/>
    <mergeCell ref="BH2:BI2"/>
    <mergeCell ref="BJ2:BK2"/>
    <mergeCell ref="BL2:BL4"/>
    <mergeCell ref="BD3:BD4"/>
    <mergeCell ref="BE3:BE4"/>
    <mergeCell ref="BF3:BF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rightToLeft="1" workbookViewId="0">
      <selection activeCell="G21" sqref="G21"/>
    </sheetView>
  </sheetViews>
  <sheetFormatPr defaultRowHeight="15" x14ac:dyDescent="0.25"/>
  <cols>
    <col min="1" max="1" width="19.42578125" customWidth="1"/>
    <col min="2" max="3" width="13.5703125" customWidth="1"/>
    <col min="4" max="4" width="1.5703125" customWidth="1"/>
    <col min="5" max="5" width="14.42578125" bestFit="1" customWidth="1"/>
    <col min="6" max="7" width="13.5703125" customWidth="1"/>
  </cols>
  <sheetData>
    <row r="1" spans="1:7" ht="29.25" thickBot="1" x14ac:dyDescent="0.3">
      <c r="A1" s="202" t="s">
        <v>34</v>
      </c>
      <c r="B1" s="202"/>
      <c r="C1" s="202"/>
      <c r="D1" s="202"/>
      <c r="E1" s="202"/>
      <c r="F1" s="202"/>
      <c r="G1" s="202"/>
    </row>
    <row r="2" spans="1:7" ht="21.75" thickBot="1" x14ac:dyDescent="0.3">
      <c r="A2" s="48" t="s">
        <v>19</v>
      </c>
      <c r="B2" s="48" t="s">
        <v>16</v>
      </c>
      <c r="C2" s="48" t="s">
        <v>17</v>
      </c>
      <c r="D2" s="65"/>
      <c r="E2" s="48" t="s">
        <v>19</v>
      </c>
      <c r="F2" s="48" t="s">
        <v>16</v>
      </c>
      <c r="G2" s="48" t="s">
        <v>17</v>
      </c>
    </row>
    <row r="3" spans="1:7" ht="18" thickBot="1" x14ac:dyDescent="0.3">
      <c r="A3" s="121" t="s">
        <v>83</v>
      </c>
      <c r="B3" s="122"/>
      <c r="C3" s="123"/>
      <c r="D3" s="65"/>
      <c r="E3" s="136" t="s">
        <v>82</v>
      </c>
      <c r="F3" s="137"/>
      <c r="G3" s="138"/>
    </row>
    <row r="4" spans="1:7" ht="16.5" thickBot="1" x14ac:dyDescent="0.3">
      <c r="A4" s="46" t="s">
        <v>5</v>
      </c>
      <c r="B4" s="45">
        <f>SUM('احمد شوقي'!BV42+'محمد ابراهيم'!BV42+'مصطفي عبدالفتاح'!BV42+'رامي حواس'!BV42+'محمد نبيه'!BV42+'تامر غالي'!BV42+اسلام!BV42+زهران!BV42+'مندوب 2'!BV42+'محمد التيه'!BV42+الشركة!BV42)</f>
        <v>0</v>
      </c>
      <c r="C4" s="45">
        <f>SUM('احمد شوقي'!BW42+'محمد ابراهيم'!BW42+'مصطفي عبدالفتاح'!BW42+'رامي حواس'!BW42+'محمد نبيه'!BW42+'تامر غالي'!BW42+اسلام!BW42+زهران!BW42+'مندوب 2'!BW42+'محمد التيه'!BW42+الشركة!BW42)</f>
        <v>0</v>
      </c>
      <c r="D4" s="65"/>
      <c r="E4" s="46" t="s">
        <v>13</v>
      </c>
      <c r="F4" s="45">
        <f>SUM('احمد شوقي'!BZ42+'محمد ابراهيم'!BZ42+'مصطفي عبدالفتاح'!BZ42+'رامي حواس'!BZ42+'محمد نبيه'!BZ42+'تامر غالي'!BZ42+اسلام!BZ42+زهران!BZ42+'مندوب 2'!BZ42+'محمد التيه'!BZ42+الشركة!BZ42)</f>
        <v>0</v>
      </c>
      <c r="G4" s="45">
        <f>SUM('احمد شوقي'!CA42+'محمد ابراهيم'!CA42+'مصطفي عبدالفتاح'!CA42+'رامي حواس'!CA42+'محمد نبيه'!CA42+'تامر غالي'!CA42+اسلام!CA42+زهران!CA42+'مندوب 2'!CA42+'محمد التيه'!CA42+الشركة!CA42)</f>
        <v>0</v>
      </c>
    </row>
    <row r="5" spans="1:7" ht="21.75" thickBot="1" x14ac:dyDescent="0.3">
      <c r="A5" s="46" t="s">
        <v>6</v>
      </c>
      <c r="B5" s="45">
        <f>SUM('احمد شوقي'!BV43+'محمد ابراهيم'!BV43+'مصطفي عبدالفتاح'!BV43+'رامي حواس'!BV43+'محمد نبيه'!BV43+'تامر غالي'!BV43+اسلام!BV43+زهران!BV43+'مندوب 2'!BV43+'محمد التيه'!BV43+الشركة!BV43)</f>
        <v>0</v>
      </c>
      <c r="C5" s="45">
        <f>SUM('احمد شوقي'!BW43+'محمد ابراهيم'!BW43+'مصطفي عبدالفتاح'!BW43+'رامي حواس'!BW43+'محمد نبيه'!BW43+'تامر غالي'!BW43+اسلام!BW43+زهران!BW43+'مندوب 2'!BW43+'محمد التيه'!BW43+الشركة!BW43)</f>
        <v>0</v>
      </c>
      <c r="D5" s="66"/>
      <c r="E5" s="46" t="s">
        <v>14</v>
      </c>
      <c r="F5" s="45">
        <f>SUM('احمد شوقي'!BZ43+'محمد ابراهيم'!BZ43+'مصطفي عبدالفتاح'!BZ43+'رامي حواس'!BZ43+'محمد نبيه'!BZ43+'تامر غالي'!BZ43+اسلام!BZ43+زهران!BZ43+'مندوب 2'!BZ43+'محمد التيه'!BZ43+الشركة!BZ43)</f>
        <v>0</v>
      </c>
      <c r="G5" s="45">
        <f>SUM('احمد شوقي'!CA43+'محمد ابراهيم'!CA43+'مصطفي عبدالفتاح'!CA43+'رامي حواس'!CA43+'محمد نبيه'!CA43+'تامر غالي'!CA43+اسلام!CA43+زهران!CA43+'مندوب 2'!CA43+'محمد التيه'!CA43+الشركة!CA43)</f>
        <v>0</v>
      </c>
    </row>
    <row r="6" spans="1:7" ht="16.5" thickBot="1" x14ac:dyDescent="0.3">
      <c r="A6" s="46" t="s">
        <v>7</v>
      </c>
      <c r="B6" s="45">
        <f>SUM('احمد شوقي'!BV44+'محمد ابراهيم'!BV44+'مصطفي عبدالفتاح'!BV44+'رامي حواس'!BV44+'محمد نبيه'!BV44+'تامر غالي'!BV44+اسلام!BV44+زهران!BV44+'مندوب 2'!BV44+'محمد التيه'!BV44+الشركة!BV44)</f>
        <v>0</v>
      </c>
      <c r="C6" s="45">
        <f>SUM('احمد شوقي'!BW44+'محمد ابراهيم'!BW44+'مصطفي عبدالفتاح'!BW44+'رامي حواس'!BW44+'محمد نبيه'!BW44+'تامر غالي'!BW44+اسلام!BW44+زهران!BW44+'مندوب 2'!BW44+'محمد التيه'!BW44+الشركة!BW44)</f>
        <v>0</v>
      </c>
      <c r="D6" s="65"/>
      <c r="E6" s="46" t="s">
        <v>47</v>
      </c>
      <c r="F6" s="45">
        <f>SUM('احمد شوقي'!BZ44+'محمد ابراهيم'!BZ44+'مصطفي عبدالفتاح'!BZ44+'رامي حواس'!BZ44+'محمد نبيه'!BZ44+'تامر غالي'!BZ44+اسلام!BZ44+زهران!BZ44+'مندوب 2'!BZ44+'محمد التيه'!BZ44+الشركة!BZ44)</f>
        <v>0</v>
      </c>
      <c r="G6" s="45">
        <f>SUM('احمد شوقي'!CA44+'محمد ابراهيم'!CA44+'مصطفي عبدالفتاح'!CA44+'رامي حواس'!CA44+'محمد نبيه'!CA44+'تامر غالي'!CA44+اسلام!CA44+زهران!CA44+'مندوب 2'!CA44+'محمد التيه'!CA44+الشركة!CA44)</f>
        <v>0</v>
      </c>
    </row>
    <row r="7" spans="1:7" ht="18" thickBot="1" x14ac:dyDescent="0.3">
      <c r="A7" s="46" t="s">
        <v>38</v>
      </c>
      <c r="B7" s="45">
        <f>SUM('احمد شوقي'!BV45+'محمد ابراهيم'!BV45+'مصطفي عبدالفتاح'!BV45+'رامي حواس'!BV45+'محمد نبيه'!BV45+'تامر غالي'!BV45+اسلام!BV45+زهران!BV45+'مندوب 2'!BV45+'محمد التيه'!BV45+الشركة!BV45)</f>
        <v>0</v>
      </c>
      <c r="C7" s="45">
        <f>SUM('احمد شوقي'!BW45+'محمد ابراهيم'!BW45+'مصطفي عبدالفتاح'!BW45+'رامي حواس'!BW45+'محمد نبيه'!BW45+'تامر غالي'!BW45+اسلام!BW45+زهران!BW45+'مندوب 2'!BW45+'محمد التيه'!BW45+الشركة!BW45)</f>
        <v>0</v>
      </c>
      <c r="D7" s="65"/>
      <c r="E7" s="136" t="s">
        <v>76</v>
      </c>
      <c r="F7" s="137"/>
      <c r="G7" s="138"/>
    </row>
    <row r="8" spans="1:7" ht="16.5" thickBot="1" x14ac:dyDescent="0.3">
      <c r="A8" s="46" t="s">
        <v>39</v>
      </c>
      <c r="B8" s="45">
        <f>SUM('احمد شوقي'!BV46+'محمد ابراهيم'!BV46+'مصطفي عبدالفتاح'!BV46+'رامي حواس'!BV46+'محمد نبيه'!BV46+'تامر غالي'!BV46+اسلام!BV46+زهران!BV46+'مندوب 2'!BV46+'محمد التيه'!BV46+الشركة!BV46)</f>
        <v>0</v>
      </c>
      <c r="C8" s="45">
        <f>SUM('احمد شوقي'!BW46+'محمد ابراهيم'!BW46+'مصطفي عبدالفتاح'!BW46+'رامي حواس'!BW46+'محمد نبيه'!BW46+'تامر غالي'!BW46+اسلام!BW46+زهران!BW46+'مندوب 2'!BW46+'محمد التيه'!BW46+الشركة!BW46)</f>
        <v>0</v>
      </c>
      <c r="D8" s="65"/>
      <c r="E8" s="45" t="s">
        <v>48</v>
      </c>
      <c r="F8" s="45"/>
      <c r="G8" s="45">
        <f>SUM('احمد شوقي'!CA46+'محمد ابراهيم'!CA46+'مصطفي عبدالفتاح'!CA46+'رامي حواس'!CA46+'محمد نبيه'!CA46+'تامر غالي'!CA46+اسلام!CA46+زهران!CA46+'مندوب 2'!CA46+'محمد التيه'!CA46+الشركة!CA46)</f>
        <v>0</v>
      </c>
    </row>
    <row r="9" spans="1:7" ht="21.75" thickBot="1" x14ac:dyDescent="0.3">
      <c r="A9" s="46" t="s">
        <v>40</v>
      </c>
      <c r="B9" s="45">
        <f>SUM('احمد شوقي'!BV47+'محمد ابراهيم'!BV47+'مصطفي عبدالفتاح'!BV47+'رامي حواس'!BV47+'محمد نبيه'!BV47+'تامر غالي'!BV47+اسلام!BV47+زهران!BV47+'مندوب 2'!BV47+'محمد التيه'!BV47+الشركة!BV47)</f>
        <v>0</v>
      </c>
      <c r="C9" s="45">
        <f>SUM('احمد شوقي'!BW47+'محمد ابراهيم'!BW47+'مصطفي عبدالفتاح'!BW47+'رامي حواس'!BW47+'محمد نبيه'!BW47+'تامر غالي'!BW47+اسلام!BW47+زهران!BW47+'مندوب 2'!BW47+'محمد التيه'!BW47+الشركة!BW47)</f>
        <v>0</v>
      </c>
      <c r="D9" s="66"/>
      <c r="E9" s="127" t="s">
        <v>81</v>
      </c>
      <c r="F9" s="128"/>
      <c r="G9" s="129"/>
    </row>
    <row r="10" spans="1:7" ht="16.5" thickBot="1" x14ac:dyDescent="0.3">
      <c r="A10" s="46" t="s">
        <v>41</v>
      </c>
      <c r="B10" s="45">
        <f>SUM('احمد شوقي'!BV48+'محمد ابراهيم'!BV48+'مصطفي عبدالفتاح'!BV48+'رامي حواس'!BV48+'محمد نبيه'!BV48+'تامر غالي'!BV48+اسلام!BV48+زهران!BV48+'مندوب 2'!BV48+'محمد التيه'!BV48+الشركة!BV48)</f>
        <v>0</v>
      </c>
      <c r="C10" s="45">
        <f>SUM('احمد شوقي'!BW48+'محمد ابراهيم'!BW48+'مصطفي عبدالفتاح'!BW48+'رامي حواس'!BW48+'محمد نبيه'!BW48+'تامر غالي'!BW48+اسلام!BW48+زهران!BW48+'مندوب 2'!BW48+'محمد التيه'!BW48+الشركة!BW48)</f>
        <v>0</v>
      </c>
      <c r="D10" s="65"/>
      <c r="E10" s="45" t="s">
        <v>55</v>
      </c>
      <c r="F10" s="45">
        <f>SUM('احمد شوقي'!BZ48+'محمد ابراهيم'!BZ48+'مصطفي عبدالفتاح'!BZ48+'رامي حواس'!BZ48+'محمد نبيه'!BZ48+'تامر غالي'!BZ48+اسلام!BZ48+زهران!BZ48+'مندوب 2'!BZ48+'محمد التيه'!BZ48+الشركة!BZ48)</f>
        <v>0</v>
      </c>
      <c r="G10" s="45">
        <f>SUM('احمد شوقي'!CA48+'محمد ابراهيم'!CA48+'مصطفي عبدالفتاح'!CA48+'رامي حواس'!CA48+'محمد نبيه'!CA48+'تامر غالي'!CA48+اسلام!CA48+زهران!CA48+'مندوب 2'!CA48+'محمد التيه'!CA48+الشركة!CA48)</f>
        <v>0</v>
      </c>
    </row>
    <row r="11" spans="1:7" ht="21.75" thickBot="1" x14ac:dyDescent="0.3">
      <c r="A11" s="118" t="s">
        <v>71</v>
      </c>
      <c r="B11" s="119"/>
      <c r="C11" s="120"/>
      <c r="D11" s="66"/>
      <c r="E11" s="45" t="s">
        <v>11</v>
      </c>
      <c r="F11" s="45">
        <f>SUM('احمد شوقي'!BZ49+'محمد ابراهيم'!BZ49+'مصطفي عبدالفتاح'!BZ49+'رامي حواس'!BZ49+'محمد نبيه'!BZ49+'تامر غالي'!BZ49+اسلام!BZ49+زهران!BZ49+'مندوب 2'!BZ49+'محمد التيه'!BZ49+الشركة!BZ49)</f>
        <v>0</v>
      </c>
      <c r="G11" s="45">
        <f>SUM('احمد شوقي'!CA49+'محمد ابراهيم'!CA49+'مصطفي عبدالفتاح'!CA49+'رامي حواس'!CA49+'محمد نبيه'!CA49+'تامر غالي'!CA49+اسلام!CA49+زهران!CA49+'مندوب 2'!CA49+'محمد التيه'!CA49+الشركة!CA49)</f>
        <v>0</v>
      </c>
    </row>
    <row r="12" spans="1:7" ht="16.5" thickBot="1" x14ac:dyDescent="0.3">
      <c r="A12" s="46" t="s">
        <v>48</v>
      </c>
      <c r="B12" s="45"/>
      <c r="C12" s="45">
        <f>SUM('احمد شوقي'!BW50+'محمد ابراهيم'!BW50+'مصطفي عبدالفتاح'!BW50+'رامي حواس'!BW50+'محمد نبيه'!BW50+'تامر غالي'!BW50+اسلام!BW50+زهران!BW50+'مندوب 2'!BW50+'محمد التيه'!BW50+الشركة!BW50)</f>
        <v>0</v>
      </c>
      <c r="D12" s="65"/>
      <c r="E12" s="45" t="s">
        <v>12</v>
      </c>
      <c r="F12" s="45">
        <f>SUM('احمد شوقي'!BZ50+'محمد ابراهيم'!BZ50+'مصطفي عبدالفتاح'!BZ50+'رامي حواس'!BZ50+'محمد نبيه'!BZ50+'تامر غالي'!BZ50+اسلام!BZ50+زهران!BZ50+'مندوب 2'!BZ50+'محمد التيه'!BZ50+الشركة!BZ50)</f>
        <v>0</v>
      </c>
      <c r="G12" s="45">
        <f>SUM('احمد شوقي'!CA50+'محمد ابراهيم'!CA50+'مصطفي عبدالفتاح'!CA50+'رامي حواس'!CA50+'محمد نبيه'!CA50+'تامر غالي'!CA50+اسلام!CA50+زهران!CA50+'مندوب 2'!CA50+'محمد التيه'!CA50+الشركة!CA50)</f>
        <v>0</v>
      </c>
    </row>
    <row r="13" spans="1:7" ht="18" thickBot="1" x14ac:dyDescent="0.3">
      <c r="A13" s="124" t="s">
        <v>78</v>
      </c>
      <c r="B13" s="125"/>
      <c r="C13" s="126"/>
      <c r="D13" s="65"/>
      <c r="E13" s="45" t="s">
        <v>56</v>
      </c>
      <c r="F13" s="45"/>
      <c r="G13" s="45">
        <f>SUM('احمد شوقي'!CA51+'محمد ابراهيم'!CA51+'مصطفي عبدالفتاح'!CA51+'رامي حواس'!CA51+'محمد نبيه'!CA51+'تامر غالي'!CA51+اسلام!CA51+زهران!CA51+'مندوب 2'!CA51+'محمد التيه'!CA51+الشركة!CA51)</f>
        <v>0</v>
      </c>
    </row>
    <row r="14" spans="1:7" ht="18" thickBot="1" x14ac:dyDescent="0.3">
      <c r="A14" s="46" t="s">
        <v>5</v>
      </c>
      <c r="B14" s="45">
        <f>SUM('احمد شوقي'!BV52+'محمد ابراهيم'!BV52+'مصطفي عبدالفتاح'!BV52+'رامي حواس'!BV52+'محمد نبيه'!BV52+'تامر غالي'!BV52+اسلام!BV52+زهران!BV52+'مندوب 2'!BV52+'محمد التيه'!BV52+الشركة!BV52)</f>
        <v>0</v>
      </c>
      <c r="C14" s="45">
        <f>SUM('احمد شوقي'!BW52+'محمد ابراهيم'!BW52+'مصطفي عبدالفتاح'!BW52+'رامي حواس'!BW52+'محمد نبيه'!BW52+'تامر غالي'!BW52+اسلام!BW52+زهران!BW52+'مندوب 2'!BW52+'محمد التيه'!BW52+الشركة!BW52)</f>
        <v>0</v>
      </c>
      <c r="D14" s="65"/>
      <c r="E14" s="139" t="s">
        <v>52</v>
      </c>
      <c r="F14" s="140"/>
      <c r="G14" s="141"/>
    </row>
    <row r="15" spans="1:7" ht="16.5" thickBot="1" x14ac:dyDescent="0.3">
      <c r="A15" s="46" t="s">
        <v>42</v>
      </c>
      <c r="B15" s="45">
        <f>SUM('احمد شوقي'!BV53+'محمد ابراهيم'!BV53+'مصطفي عبدالفتاح'!BV53+'رامي حواس'!BV53+'محمد نبيه'!BV53+'تامر غالي'!BV53+اسلام!BV53+زهران!BV53+'مندوب 2'!BV53+'محمد التيه'!BV53+الشركة!BV53)</f>
        <v>0</v>
      </c>
      <c r="C15" s="45">
        <f>SUM('احمد شوقي'!BW53+'محمد ابراهيم'!BW53+'مصطفي عبدالفتاح'!BW53+'رامي حواس'!BW53+'محمد نبيه'!BW53+'تامر غالي'!BW53+اسلام!BW53+زهران!BW53+'مندوب 2'!BW53+'محمد التيه'!BW53+الشركة!BW53)</f>
        <v>0</v>
      </c>
      <c r="D15" s="65"/>
      <c r="E15" s="45" t="s">
        <v>59</v>
      </c>
      <c r="F15" s="45">
        <f>SUM('احمد شوقي'!BZ53+'محمد ابراهيم'!BZ53+'مصطفي عبدالفتاح'!BZ53+'رامي حواس'!BZ53+'محمد نبيه'!BZ53+'تامر غالي'!BZ53+اسلام!BZ53+زهران!BZ53+'مندوب 2'!BZ53+'محمد التيه'!BZ53+الشركة!BZ53)</f>
        <v>0</v>
      </c>
      <c r="G15" s="45">
        <f>SUM('احمد شوقي'!CA53+'محمد ابراهيم'!CA53+'مصطفي عبدالفتاح'!CA53+'رامي حواس'!CA53+'محمد نبيه'!CA53+'تامر غالي'!CA53+اسلام!CA53+زهران!CA53+'مندوب 2'!CA53+'محمد التيه'!CA53+الشركة!CA53)</f>
        <v>0</v>
      </c>
    </row>
    <row r="16" spans="1:7" ht="16.5" thickBot="1" x14ac:dyDescent="0.3">
      <c r="A16" s="46" t="s">
        <v>9</v>
      </c>
      <c r="B16" s="45"/>
      <c r="C16" s="45">
        <f>SUM('احمد شوقي'!BW54+'محمد ابراهيم'!BW54+'مصطفي عبدالفتاح'!BW54+'رامي حواس'!BW54+'محمد نبيه'!BW54+'تامر غالي'!BW54+اسلام!BW54+زهران!BW54+'مندوب 2'!BW54+'محمد التيه'!BW54+الشركة!BW54)</f>
        <v>0</v>
      </c>
      <c r="D16" s="65"/>
      <c r="E16" s="45" t="s">
        <v>11</v>
      </c>
      <c r="F16" s="45">
        <f>SUM('احمد شوقي'!BZ54+'محمد ابراهيم'!BZ54+'مصطفي عبدالفتاح'!BZ54+'رامي حواس'!BZ54+'محمد نبيه'!BZ54+'تامر غالي'!BZ54+اسلام!BZ54+زهران!BZ54+'مندوب 2'!BZ54+'محمد التيه'!BZ54+الشركة!BZ54)</f>
        <v>0</v>
      </c>
      <c r="G16" s="45">
        <f>SUM('احمد شوقي'!CA54+'محمد ابراهيم'!CA54+'مصطفي عبدالفتاح'!CA54+'رامي حواس'!CA54+'محمد نبيه'!CA54+'تامر غالي'!CA54+اسلام!CA54+زهران!CA54+'مندوب 2'!CA54+'محمد التيه'!CA54+الشركة!CA54)</f>
        <v>0</v>
      </c>
    </row>
    <row r="17" spans="1:7" ht="21.75" thickBot="1" x14ac:dyDescent="0.3">
      <c r="A17" s="46" t="s">
        <v>8</v>
      </c>
      <c r="B17" s="45"/>
      <c r="C17" s="45">
        <f>SUM('احمد شوقي'!BW55+'محمد ابراهيم'!BW55+'مصطفي عبدالفتاح'!BW55+'رامي حواس'!BW55+'محمد نبيه'!BW55+'تامر غالي'!BW55+اسلام!BW55+زهران!BW55+'مندوب 2'!BW55+'محمد التيه'!BW55+الشركة!BW55)</f>
        <v>0</v>
      </c>
      <c r="D17" s="66"/>
      <c r="E17" s="136" t="s">
        <v>74</v>
      </c>
      <c r="F17" s="137"/>
      <c r="G17" s="138"/>
    </row>
    <row r="18" spans="1:7" ht="18" thickBot="1" x14ac:dyDescent="0.3">
      <c r="A18" s="127" t="s">
        <v>77</v>
      </c>
      <c r="B18" s="128"/>
      <c r="C18" s="129"/>
      <c r="D18" s="65"/>
      <c r="E18" s="45" t="s">
        <v>59</v>
      </c>
      <c r="F18" s="45">
        <f>SUM('احمد شوقي'!BZ56+'محمد ابراهيم'!BZ56+'مصطفي عبدالفتاح'!BZ56+'رامي حواس'!BZ56+'محمد نبيه'!BZ56+'تامر غالي'!BZ56+اسلام!BZ56+زهران!BZ56+'مندوب 2'!BZ56+'محمد التيه'!BZ56+الشركة!BZ56)</f>
        <v>0</v>
      </c>
      <c r="G18" s="45">
        <f>SUM('احمد شوقي'!CA56+'محمد ابراهيم'!CA56+'مصطفي عبدالفتاح'!CA56+'رامي حواس'!CA56+'محمد نبيه'!CA56+'تامر غالي'!CA56+اسلام!CA56+زهران!CA56+'مندوب 2'!CA56+'محمد التيه'!CA56+الشركة!CA56)</f>
        <v>0</v>
      </c>
    </row>
    <row r="19" spans="1:7" ht="21.75" thickBot="1" x14ac:dyDescent="0.3">
      <c r="A19" s="46" t="s">
        <v>44</v>
      </c>
      <c r="B19" s="45"/>
      <c r="C19" s="45">
        <f>SUM('احمد شوقي'!BW57+'محمد ابراهيم'!BW57+'مصطفي عبدالفتاح'!BW57+'رامي حواس'!BW57+'محمد نبيه'!BW57+'تامر غالي'!BW57+اسلام!BW57+زهران!BW57+'مندوب 2'!BW57+'محمد التيه'!BW57+الشركة!BW57)</f>
        <v>0</v>
      </c>
      <c r="D19" s="66"/>
      <c r="E19" s="45" t="s">
        <v>61</v>
      </c>
      <c r="F19" s="45">
        <f>SUM('احمد شوقي'!BZ57+'محمد ابراهيم'!BZ57+'مصطفي عبدالفتاح'!BZ57+'رامي حواس'!BZ57+'محمد نبيه'!BZ57+'تامر غالي'!BZ57+اسلام!BZ57+زهران!BZ57+'مندوب 2'!BZ57+'محمد التيه'!BZ57+الشركة!BZ57)</f>
        <v>0</v>
      </c>
      <c r="G19" s="45">
        <f>SUM('احمد شوقي'!CA57+'محمد ابراهيم'!CA57+'مصطفي عبدالفتاح'!CA57+'رامي حواس'!CA57+'محمد نبيه'!CA57+'تامر غالي'!CA57+اسلام!CA57+زهران!CA57+'مندوب 2'!CA57+'محمد التيه'!CA57+الشركة!CA57)</f>
        <v>0</v>
      </c>
    </row>
    <row r="20" spans="1:7" ht="18" thickBot="1" x14ac:dyDescent="0.3">
      <c r="A20" s="130" t="s">
        <v>72</v>
      </c>
      <c r="B20" s="131"/>
      <c r="C20" s="132"/>
      <c r="D20" s="65"/>
      <c r="E20" s="45" t="s">
        <v>12</v>
      </c>
      <c r="F20" s="45">
        <f>SUM('احمد شوقي'!BZ58+'محمد ابراهيم'!BZ58+'مصطفي عبدالفتاح'!BZ58+'رامي حواس'!BZ58+'محمد نبيه'!BZ58+'تامر غالي'!BZ58+اسلام!BZ58+زهران!BZ58+'مندوب 2'!BZ58+'محمد التيه'!BZ58+الشركة!BZ58)</f>
        <v>0</v>
      </c>
      <c r="G20" s="45">
        <f>SUM('احمد شوقي'!CA58+'محمد ابراهيم'!CA58+'مصطفي عبدالفتاح'!CA58+'رامي حواس'!CA58+'محمد نبيه'!CA58+'تامر غالي'!CA58+اسلام!CA58+زهران!CA58+'مندوب 2'!CA58+'محمد التيه'!CA58+الشركة!CA58)</f>
        <v>0</v>
      </c>
    </row>
    <row r="21" spans="1:7" ht="16.5" thickBot="1" x14ac:dyDescent="0.3">
      <c r="A21" s="46" t="s">
        <v>20</v>
      </c>
      <c r="B21" s="45">
        <f>SUM('احمد شوقي'!BV59+'محمد ابراهيم'!BV59+'مصطفي عبدالفتاح'!BV59+'رامي حواس'!BV59+'محمد نبيه'!BV59+'تامر غالي'!BV59+اسلام!BV59+زهران!BV59+'مندوب 2'!BV59+'محمد التيه'!BV59+الشركة!BV59)</f>
        <v>0</v>
      </c>
      <c r="C21" s="45">
        <f>SUM('احمد شوقي'!BW59+'محمد ابراهيم'!BW59+'مصطفي عبدالفتاح'!BW59+'رامي حواس'!BW59+'محمد نبيه'!BW59+'تامر غالي'!BW59+اسلام!BW59+زهران!BW59+'مندوب 2'!BW59+'محمد التيه'!BW59+الشركة!BW59)</f>
        <v>0</v>
      </c>
      <c r="D21" s="67"/>
      <c r="E21" s="45" t="s">
        <v>56</v>
      </c>
      <c r="F21" s="45"/>
      <c r="G21" s="45">
        <f>SUM('احمد شوقي'!CA59+'محمد ابراهيم'!CA59+'مصطفي عبدالفتاح'!CA59+'رامي حواس'!CA59+'محمد نبيه'!CA59+'تامر غالي'!CA59+اسلام!CA59+زهران!CA59+'مندوب 2'!CA59+'محمد التيه'!CA59+الشركة!CA59)</f>
        <v>0</v>
      </c>
    </row>
    <row r="22" spans="1:7" ht="18" thickBot="1" x14ac:dyDescent="0.3">
      <c r="A22" s="133" t="s">
        <v>73</v>
      </c>
      <c r="B22" s="134"/>
      <c r="C22" s="135"/>
      <c r="D22" s="67"/>
      <c r="E22" s="143" t="s">
        <v>53</v>
      </c>
      <c r="F22" s="144"/>
      <c r="G22" s="145"/>
    </row>
    <row r="23" spans="1:7" ht="16.5" thickBot="1" x14ac:dyDescent="0.3">
      <c r="A23" s="50" t="s">
        <v>44</v>
      </c>
      <c r="B23" s="51"/>
      <c r="C23" s="45">
        <f>SUM('احمد شوقي'!BW61+'محمد ابراهيم'!BW61+'مصطفي عبدالفتاح'!BW61+'رامي حواس'!BW61+'محمد نبيه'!BW61+'تامر غالي'!BW61+اسلام!BW61+زهران!BW61+'مندوب 2'!BW61+'محمد التيه'!BW61+الشركة!BW61)</f>
        <v>0</v>
      </c>
      <c r="D23" s="67"/>
      <c r="E23" s="45" t="s">
        <v>54</v>
      </c>
      <c r="F23" s="45"/>
      <c r="G23" s="45">
        <f>SUM('احمد شوقي'!CA61+'محمد ابراهيم'!CA61+'مصطفي عبدالفتاح'!CA61+'رامي حواس'!CA61+'محمد نبيه'!CA61+'تامر غالي'!CA61+اسلام!CA61+زهران!CA61+'مندوب 2'!CA61+'محمد التيه'!CA61+الشركة!CA61)</f>
        <v>0</v>
      </c>
    </row>
    <row r="24" spans="1:7" ht="18" thickBot="1" x14ac:dyDescent="0.3">
      <c r="A24" s="68"/>
      <c r="B24" s="68"/>
      <c r="C24" s="68"/>
      <c r="D24" s="67"/>
      <c r="E24" s="146" t="s">
        <v>75</v>
      </c>
      <c r="F24" s="147"/>
      <c r="G24" s="148"/>
    </row>
    <row r="25" spans="1:7" ht="18" thickBot="1" x14ac:dyDescent="0.3">
      <c r="A25" s="133" t="s">
        <v>79</v>
      </c>
      <c r="B25" s="134"/>
      <c r="C25" s="135"/>
      <c r="D25" s="67"/>
      <c r="E25" s="45" t="s">
        <v>15</v>
      </c>
      <c r="F25" s="45"/>
      <c r="G25" s="45">
        <f>SUM('احمد شوقي'!CA63+'محمد ابراهيم'!CA63+'مصطفي عبدالفتاح'!CA63+'رامي حواس'!CA63+'محمد نبيه'!CA63+'تامر غالي'!CA63+اسلام!CA63+زهران!CA63+'مندوب 2'!CA63+'محمد التيه'!CA63+الشركة!CA63)</f>
        <v>0</v>
      </c>
    </row>
    <row r="26" spans="1:7" ht="18" thickBot="1" x14ac:dyDescent="0.3">
      <c r="A26" s="45" t="s">
        <v>67</v>
      </c>
      <c r="B26" s="45">
        <f>SUM('احمد شوقي'!BV64+'محمد ابراهيم'!BV64+'مصطفي عبدالفتاح'!BV64+'رامي حواس'!BV64+'محمد نبيه'!BV64+'تامر غالي'!BV64+اسلام!BV64+زهران!BV64+'مندوب 2'!BV64+'محمد التيه'!BV64+الشركة!BV64)</f>
        <v>0</v>
      </c>
      <c r="C26" s="45">
        <f>SUM('احمد شوقي'!BW64+'محمد ابراهيم'!BW64+'مصطفي عبدالفتاح'!BW64+'رامي حواس'!BW64+'محمد نبيه'!BW64+'تامر غالي'!BW64+اسلام!BW64+زهران!BW64+'مندوب 2'!BW64+'محمد التيه'!BW64+الشركة!BW64)</f>
        <v>0</v>
      </c>
      <c r="D26" s="67"/>
      <c r="E26" s="121" t="s">
        <v>80</v>
      </c>
      <c r="F26" s="122"/>
      <c r="G26" s="123"/>
    </row>
    <row r="27" spans="1:7" ht="16.5" thickBot="1" x14ac:dyDescent="0.3">
      <c r="A27" s="45" t="s">
        <v>68</v>
      </c>
      <c r="B27" s="45">
        <f>SUM('احمد شوقي'!BV65+'محمد ابراهيم'!BV65+'مصطفي عبدالفتاح'!BV65+'رامي حواس'!BV65+'محمد نبيه'!BV65+'تامر غالي'!BV65+اسلام!BV65+زهران!BV65+'مندوب 2'!BV65+'محمد التيه'!BV65+الشركة!BV65)</f>
        <v>0</v>
      </c>
      <c r="C27" s="45">
        <f>SUM('احمد شوقي'!BW65+'محمد ابراهيم'!BW65+'مصطفي عبدالفتاح'!BW65+'رامي حواس'!BW65+'محمد نبيه'!BW65+'تامر غالي'!BW65+اسلام!BW65+زهران!BW65+'مندوب 2'!BW65+'محمد التيه'!BW65+الشركة!BW65)</f>
        <v>0</v>
      </c>
      <c r="D27" s="67"/>
      <c r="E27" s="45" t="s">
        <v>63</v>
      </c>
      <c r="F27" s="45">
        <f>SUM('احمد شوقي'!BZ65+'محمد ابراهيم'!BZ65+'مصطفي عبدالفتاح'!BZ65+'رامي حواس'!BZ65+'محمد نبيه'!BZ65+'تامر غالي'!BZ65+اسلام!BZ65+زهران!BZ65+'مندوب 2'!BZ65+'محمد التيه'!BZ65+الشركة!BZ65)</f>
        <v>0</v>
      </c>
      <c r="G27" s="45">
        <f>SUM('احمد شوقي'!CA65+'محمد ابراهيم'!CA65+'مصطفي عبدالفتاح'!CA65+'رامي حواس'!CA65+'محمد نبيه'!CA65+'تامر غالي'!CA65+اسلام!CA65+زهران!CA65+'مندوب 2'!CA65+'محمد التيه'!CA65+الشركة!CA65)</f>
        <v>0</v>
      </c>
    </row>
    <row r="28" spans="1:7" ht="16.5" thickBot="1" x14ac:dyDescent="0.3">
      <c r="A28" s="45" t="s">
        <v>69</v>
      </c>
      <c r="B28" s="45">
        <f>SUM('احمد شوقي'!BV66+'محمد ابراهيم'!BV66+'مصطفي عبدالفتاح'!BV66+'رامي حواس'!BV66+'محمد نبيه'!BV66+'تامر غالي'!BV66+اسلام!BV66+زهران!BV66+'مندوب 2'!BV66+'محمد التيه'!BV66+الشركة!BV66)</f>
        <v>0</v>
      </c>
      <c r="C28" s="45">
        <f>SUM('احمد شوقي'!BW66+'محمد ابراهيم'!BW66+'مصطفي عبدالفتاح'!BW66+'رامي حواس'!BW66+'محمد نبيه'!BW66+'تامر غالي'!BW66+اسلام!BW66+زهران!BW66+'مندوب 2'!BW66+'محمد التيه'!BW66+الشركة!BW66)</f>
        <v>0</v>
      </c>
      <c r="D28" s="67"/>
      <c r="E28" s="45" t="s">
        <v>64</v>
      </c>
      <c r="F28" s="45">
        <f>SUM('احمد شوقي'!BZ66+'محمد ابراهيم'!BZ66+'مصطفي عبدالفتاح'!BZ66+'رامي حواس'!BZ66+'محمد نبيه'!BZ66+'تامر غالي'!BZ66+اسلام!BZ66+زهران!BZ66+'مندوب 2'!BZ66+'محمد التيه'!BZ66+الشركة!BZ66)</f>
        <v>0</v>
      </c>
      <c r="G28" s="45">
        <f>SUM('احمد شوقي'!CA66+'محمد ابراهيم'!CA66+'مصطفي عبدالفتاح'!CA66+'رامي حواس'!CA66+'محمد نبيه'!CA66+'تامر غالي'!CA66+اسلام!CA66+زهران!CA66+'مندوب 2'!CA66+'محمد التيه'!CA66+الشركة!CA66)</f>
        <v>0</v>
      </c>
    </row>
    <row r="29" spans="1:7" ht="16.5" thickBot="1" x14ac:dyDescent="0.3">
      <c r="A29" s="45" t="s">
        <v>70</v>
      </c>
      <c r="B29" s="45"/>
      <c r="C29" s="45">
        <f>SUM('احمد شوقي'!BW67+'محمد ابراهيم'!BW67+'مصطفي عبدالفتاح'!BW67+'رامي حواس'!BW67+'محمد نبيه'!BW67+'تامر غالي'!BW67+اسلام!BW67+زهران!BW67+'مندوب 2'!BW67+'محمد التيه'!BW67+الشركة!BW67)</f>
        <v>0</v>
      </c>
      <c r="D29" s="69"/>
      <c r="E29" s="45" t="s">
        <v>65</v>
      </c>
      <c r="F29" s="45">
        <f>SUM('احمد شوقي'!BZ67+'محمد ابراهيم'!BZ67+'مصطفي عبدالفتاح'!BZ67+'رامي حواس'!BZ67+'محمد نبيه'!BZ67+'تامر غالي'!BZ67+اسلام!BZ67+زهران!BZ67+'مندوب 2'!BZ67+'محمد التيه'!BZ67+الشركة!BZ67)</f>
        <v>0</v>
      </c>
      <c r="G29" s="45">
        <f>SUM('احمد شوقي'!CA67+'محمد ابراهيم'!CA67+'مصطفي عبدالفتاح'!CA67+'رامي حواس'!CA67+'محمد نبيه'!CA67+'تامر غالي'!CA67+اسلام!CA67+زهران!CA67+'مندوب 2'!CA67+'محمد التيه'!CA67+الشركة!CA67)</f>
        <v>0</v>
      </c>
    </row>
  </sheetData>
  <mergeCells count="16">
    <mergeCell ref="E24:G24"/>
    <mergeCell ref="A25:C25"/>
    <mergeCell ref="E26:G26"/>
    <mergeCell ref="A1:G1"/>
    <mergeCell ref="E3:G3"/>
    <mergeCell ref="E7:G7"/>
    <mergeCell ref="E9:G9"/>
    <mergeCell ref="A22:C22"/>
    <mergeCell ref="E22:G22"/>
    <mergeCell ref="E14:G14"/>
    <mergeCell ref="E17:G17"/>
    <mergeCell ref="A18:C18"/>
    <mergeCell ref="A20:C20"/>
    <mergeCell ref="A3:C3"/>
    <mergeCell ref="A11:C11"/>
    <mergeCell ref="A13:C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CA76"/>
  <sheetViews>
    <sheetView rightToLeft="1" zoomScale="90" zoomScaleNormal="90" workbookViewId="0">
      <pane xSplit="1" ySplit="4" topLeftCell="C11" activePane="bottomRight" state="frozen"/>
      <selection pane="topRight" activeCell="B1" sqref="B1"/>
      <selection pane="bottomLeft" activeCell="A5" sqref="A5"/>
      <selection pane="bottomRight" activeCell="W21" sqref="W21"/>
    </sheetView>
  </sheetViews>
  <sheetFormatPr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6" max="76" width="0.85546875" customWidth="1"/>
    <col min="77" max="77" width="13.42578125" bestFit="1" customWidth="1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6.5" customHeight="1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28"/>
      <c r="BY3" s="28"/>
      <c r="BZ3" s="64"/>
      <c r="CA3" s="64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والتجميع'!$B$7</f>
        <v>0</v>
      </c>
      <c r="BW8" s="45">
        <f>'معادلة الفك والتجميع'!$C$7</f>
        <v>0</v>
      </c>
      <c r="BX8" s="65"/>
      <c r="BY8" s="46" t="s">
        <v>13</v>
      </c>
      <c r="BZ8" s="62">
        <f>'معادلة الفك والتجميع'!$B$70</f>
        <v>0</v>
      </c>
      <c r="CA8" s="62">
        <f>'معادلة الفك والتجميع'!$C$70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والتجميع'!$B$11</f>
        <v>0</v>
      </c>
      <c r="BW9" s="46">
        <f>'معادلة الفك والتجميع'!$C$11</f>
        <v>0</v>
      </c>
      <c r="BX9" s="66"/>
      <c r="BY9" s="46" t="s">
        <v>14</v>
      </c>
      <c r="BZ9" s="46">
        <f>'معادلة الفك والتجميع'!$B$74</f>
        <v>0</v>
      </c>
      <c r="CA9" s="46">
        <f>'معادلة الفك والتجميع'!$C$74</f>
        <v>0</v>
      </c>
    </row>
    <row r="10" spans="1:79" ht="16.5" thickBot="1" x14ac:dyDescent="0.3">
      <c r="A10" s="1">
        <v>43349</v>
      </c>
      <c r="B10" s="2" t="s">
        <v>94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والتجميع'!$B$15</f>
        <v>0</v>
      </c>
      <c r="BW10" s="45">
        <f>'معادلة الفك والتجميع'!$C$15</f>
        <v>0</v>
      </c>
      <c r="BX10" s="65"/>
      <c r="BY10" s="46" t="s">
        <v>47</v>
      </c>
      <c r="BZ10" s="45">
        <f>'معادلة الفك والتجميع'!$B$78</f>
        <v>0</v>
      </c>
      <c r="CA10" s="45">
        <f>'معادلة الفك والتجميع'!$C$78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والتجميع'!$B$19</f>
        <v>0</v>
      </c>
      <c r="BW11" s="45">
        <f>'معادلة الفك والتجميع'!$C$19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والتجميع'!$B$23</f>
        <v>0</v>
      </c>
      <c r="BW12" s="45">
        <f>'معادلة الفك والتجميع'!$C$23</f>
        <v>0</v>
      </c>
      <c r="BX12" s="65"/>
      <c r="BY12" s="45" t="s">
        <v>48</v>
      </c>
      <c r="BZ12" s="45"/>
      <c r="CA12" s="45">
        <f>'معادلة الفك والتجميع'!$C$83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والتجميع'!$B$27</f>
        <v>0</v>
      </c>
      <c r="BW13" s="45">
        <f>'معادلة الفك والتجميع'!$C$27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>
        <v>2835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>
        <v>1</v>
      </c>
      <c r="BP14" s="3"/>
      <c r="BQ14" s="3"/>
      <c r="BR14" s="8"/>
      <c r="BS14" s="38"/>
      <c r="BU14" s="46" t="s">
        <v>41</v>
      </c>
      <c r="BV14" s="45">
        <f>'معادلة الفك والتجميع'!$B$31</f>
        <v>0</v>
      </c>
      <c r="BW14" s="45">
        <f>'معادلة الفك والتجميع'!$C$31</f>
        <v>0</v>
      </c>
      <c r="BX14" s="65"/>
      <c r="BY14" s="45" t="s">
        <v>55</v>
      </c>
      <c r="BZ14" s="45">
        <f>'معادلة الفك والتجميع'!$B$88</f>
        <v>0</v>
      </c>
      <c r="CA14" s="45">
        <f>'معادلة الفك والتجميع'!$C$88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والتجميع'!$B$92</f>
        <v>0</v>
      </c>
      <c r="CA15" s="22">
        <f>'معادلة الفك والتجميع'!$C$92</f>
        <v>0</v>
      </c>
    </row>
    <row r="16" spans="1:79" ht="16.5" thickBot="1" x14ac:dyDescent="0.3">
      <c r="A16" s="1">
        <v>43355</v>
      </c>
      <c r="B16" s="2">
        <v>2839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1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والتجميع'!$C$35</f>
        <v>0</v>
      </c>
      <c r="BX16" s="65"/>
      <c r="BY16" s="45" t="s">
        <v>12</v>
      </c>
      <c r="BZ16" s="45">
        <f>'معادلة الفك والتجميع'!$B$96</f>
        <v>0</v>
      </c>
      <c r="CA16" s="45">
        <f>'معادلة الفك والتجميع'!$C$96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والتجميع'!$C$100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والتجميع'!$B$40</f>
        <v>0</v>
      </c>
      <c r="BW18" s="45">
        <f>'معادلة الفك والتجميع'!$C$40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والتجميع'!$B$44</f>
        <v>0</v>
      </c>
      <c r="BW19" s="45">
        <f>'معادلة الفك والتجميع'!$C$44</f>
        <v>0</v>
      </c>
      <c r="BX19" s="65"/>
      <c r="BY19" s="45" t="s">
        <v>59</v>
      </c>
      <c r="BZ19" s="45">
        <f>'معادلة الفك والتجميع'!$B$105</f>
        <v>0</v>
      </c>
      <c r="CA19" s="45">
        <f>'معادلة الفك والتجميع'!$C$105</f>
        <v>0</v>
      </c>
    </row>
    <row r="20" spans="1:79" ht="16.5" thickBot="1" x14ac:dyDescent="0.3">
      <c r="A20" s="1">
        <v>43359</v>
      </c>
      <c r="B20" s="2">
        <v>894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8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والتجميع'!$C$48</f>
        <v>0</v>
      </c>
      <c r="BX20" s="70"/>
      <c r="BY20" s="45" t="s">
        <v>11</v>
      </c>
      <c r="BZ20" s="45">
        <f>'معادلة الفك والتجميع'!$B$109</f>
        <v>0</v>
      </c>
      <c r="CA20" s="45">
        <f>'معادلة الفك والتجميع'!$C$109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والتجميع'!$C$52</f>
        <v>8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والتجميع'!$B$114</f>
        <v>0</v>
      </c>
      <c r="CA22" s="45">
        <f>'معادلة الفك والتجميع'!$C$114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والتجميع'!$C$56</f>
        <v>0</v>
      </c>
      <c r="BX23" s="66"/>
      <c r="BY23" s="45" t="s">
        <v>61</v>
      </c>
      <c r="BZ23" s="45">
        <f>'معادلة الفك والتجميع'!$B$118</f>
        <v>0</v>
      </c>
      <c r="CA23" s="45">
        <f>'معادلة الفك والتجميع'!$C$118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والتجميع'!$B$122</f>
        <v>0</v>
      </c>
      <c r="CA24" s="45">
        <f>'معادلة الفك والتجميع'!$C$122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والتجميع'!$B$61</f>
        <v>0</v>
      </c>
      <c r="BW25" s="45">
        <f>'معادلة الفك والتجميع'!$C$61</f>
        <v>0</v>
      </c>
      <c r="BX25" s="67"/>
      <c r="BY25" s="45" t="s">
        <v>56</v>
      </c>
      <c r="BZ25" s="45"/>
      <c r="CA25" s="45">
        <f>'معادلة الفك والتجميع'!$C$126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والتجميع'!$C$65</f>
        <v>0</v>
      </c>
      <c r="BX27" s="67"/>
      <c r="BY27" s="45" t="s">
        <v>54</v>
      </c>
      <c r="BZ27" s="45"/>
      <c r="CA27" s="45">
        <f>'معادلة الفك والتجميع'!$C$160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والتجميع'!$C$165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والتجميع'!$B$143</f>
        <v>0</v>
      </c>
      <c r="BW30" s="45">
        <f>'معادلة الفك والتجميع'!$C$143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والتجميع'!$B$147</f>
        <v>0</v>
      </c>
      <c r="BW31" s="45">
        <f>'معادلة الفك والتجميع'!$C$147</f>
        <v>0</v>
      </c>
      <c r="BX31" s="67"/>
      <c r="BY31" s="45" t="s">
        <v>63</v>
      </c>
      <c r="BZ31" s="45">
        <f>'معادلة الفك والتجميع'!$B$131</f>
        <v>0</v>
      </c>
      <c r="CA31" s="45">
        <f>'معادلة الفك والتجميع'!$C$131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والتجميع'!$B$151</f>
        <v>0</v>
      </c>
      <c r="BW32" s="51">
        <f>'معادلة الفك والتجميع'!$C$151</f>
        <v>0</v>
      </c>
      <c r="BX32" s="67"/>
      <c r="BY32" s="45" t="s">
        <v>64</v>
      </c>
      <c r="BZ32" s="51">
        <f>'معادلة الفك والتجميع'!$B$135</f>
        <v>0</v>
      </c>
      <c r="CA32" s="51">
        <f>'معادلة الفك والتجميع'!$C$135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والتجميع'!$C$155</f>
        <v>0</v>
      </c>
      <c r="BX33" s="69"/>
      <c r="BY33" s="45" t="s">
        <v>65</v>
      </c>
      <c r="BZ33" s="45">
        <f>'معادلة الفك والتجميع'!$B$139</f>
        <v>0</v>
      </c>
      <c r="CA33" s="45">
        <f>'معادلة الفك والتجميع'!$C$139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10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1</v>
      </c>
      <c r="BP36" s="54">
        <f t="shared" ref="BP36" si="1">SUM(BP5:BP35)</f>
        <v>0</v>
      </c>
      <c r="BQ36" s="54">
        <f t="shared" ref="BQ36" si="2">SUM(BQ5:BQ35)</f>
        <v>0</v>
      </c>
      <c r="BR36" s="8">
        <f t="shared" ref="BR36" si="3">SUM(BR5:BR35)</f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والتجميع'!$B$176</f>
        <v>0</v>
      </c>
      <c r="BW42" s="45">
        <f>'معادلة الفك والتجميع'!$C$176</f>
        <v>0</v>
      </c>
      <c r="BX42" s="65"/>
      <c r="BY42" s="46" t="s">
        <v>13</v>
      </c>
      <c r="BZ42" s="45">
        <f>'معادلة الفك والتجميع'!$B$239</f>
        <v>0</v>
      </c>
      <c r="CA42" s="45">
        <f>'معادلة الفك والتجميع'!$C$239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والتجميع'!$B$180</f>
        <v>0</v>
      </c>
      <c r="BW43" s="46">
        <f>'معادلة الفك والتجميع'!$C$180</f>
        <v>0</v>
      </c>
      <c r="BX43" s="66"/>
      <c r="BY43" s="46" t="s">
        <v>14</v>
      </c>
      <c r="BZ43" s="46">
        <f>'معادلة الفك والتجميع'!$B$243</f>
        <v>0</v>
      </c>
      <c r="CA43" s="46">
        <f>'معادلة الفك والتجميع'!$C$243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والتجميع'!$B$184</f>
        <v>0</v>
      </c>
      <c r="BW44" s="45">
        <f>'معادلة الفك والتجميع'!$C$184</f>
        <v>0</v>
      </c>
      <c r="BX44" s="65"/>
      <c r="BY44" s="46" t="s">
        <v>47</v>
      </c>
      <c r="BZ44" s="45">
        <f>'معادلة الفك والتجميع'!$B$247</f>
        <v>0</v>
      </c>
      <c r="CA44" s="45">
        <f>'معادلة الفك والتجميع'!$C$247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والتجميع'!$B$188</f>
        <v>0</v>
      </c>
      <c r="BW45" s="45">
        <f>'معادلة الفك والتجميع'!$C$188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والتجميع'!$B$192</f>
        <v>0</v>
      </c>
      <c r="BW46" s="45">
        <f>'معادلة الفك والتجميع'!$C$192</f>
        <v>0</v>
      </c>
      <c r="BX46" s="65"/>
      <c r="BY46" s="45" t="s">
        <v>48</v>
      </c>
      <c r="BZ46" s="45"/>
      <c r="CA46" s="45">
        <f>'معادلة الفك والتجميع'!$C$252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والتجميع'!$B$196</f>
        <v>0</v>
      </c>
      <c r="BW47" s="45">
        <f>'معادلة الفك والتجميع'!$C$196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والتجميع'!$B$200</f>
        <v>0</v>
      </c>
      <c r="BW48" s="45">
        <f>'معادلة الفك والتجميع'!$C$200</f>
        <v>0</v>
      </c>
      <c r="BX48" s="65"/>
      <c r="BY48" s="45" t="s">
        <v>55</v>
      </c>
      <c r="BZ48" s="45">
        <f>'معادلة الفك والتجميع'!$B$257</f>
        <v>0</v>
      </c>
      <c r="CA48" s="45">
        <f>'معادلة الفك والتجميع'!$C$257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والتجميع'!$B$261</f>
        <v>0</v>
      </c>
      <c r="CA49" s="45">
        <f>'معادلة الفك والتجميع'!$C$261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والتجميع'!$C$204</f>
        <v>0</v>
      </c>
      <c r="BX50" s="65"/>
      <c r="BY50" s="45" t="s">
        <v>12</v>
      </c>
      <c r="BZ50" s="45">
        <f>'معادلة الفك والتجميع'!$B$265</f>
        <v>0</v>
      </c>
      <c r="CA50" s="45">
        <f>'معادلة الفك والتجميع'!$C$265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والتجميع'!$C$269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والتجميع'!$B$209</f>
        <v>0</v>
      </c>
      <c r="BW52" s="45">
        <f>'معادلة الفك والتجميع'!$C$209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والتجميع'!$B$213</f>
        <v>0</v>
      </c>
      <c r="BW53" s="45">
        <f>'معادلة الفك والتجميع'!$C$213</f>
        <v>0</v>
      </c>
      <c r="BX53" s="65"/>
      <c r="BY53" s="45" t="s">
        <v>59</v>
      </c>
      <c r="BZ53" s="45">
        <f>'معادلة الفك والتجميع'!$B$274</f>
        <v>0</v>
      </c>
      <c r="CA53" s="45">
        <f>'معادلة الفك والتجميع'!$C$274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والتجميع'!$C$217</f>
        <v>0</v>
      </c>
      <c r="BX54" s="65"/>
      <c r="BY54" s="45" t="s">
        <v>11</v>
      </c>
      <c r="BZ54" s="45">
        <f>'معادلة الفك والتجميع'!$B$278</f>
        <v>0</v>
      </c>
      <c r="CA54" s="45">
        <f>'معادلة الفك والتجميع'!$C$278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والتجميع'!$C$221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والتجميع'!$B$283</f>
        <v>0</v>
      </c>
      <c r="CA56" s="45">
        <f>'معادلة الفك والتجميع'!$C$283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والتجميع'!$C$225</f>
        <v>0</v>
      </c>
      <c r="BX57" s="66"/>
      <c r="BY57" s="45" t="s">
        <v>61</v>
      </c>
      <c r="BZ57" s="45">
        <f>'معادلة الفك والتجميع'!$B$287</f>
        <v>0</v>
      </c>
      <c r="CA57" s="45">
        <f>'معادلة الفك والتجميع'!$C$287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والتجميع'!$B$291</f>
        <v>0</v>
      </c>
      <c r="CA58" s="45">
        <f>'معادلة الفك والتجميع'!$C$291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والتجميع'!$B$230</f>
        <v>0</v>
      </c>
      <c r="BW59" s="45">
        <f>'معادلة الفك والتجميع'!$C$230</f>
        <v>0</v>
      </c>
      <c r="BX59" s="67"/>
      <c r="BY59" s="45" t="s">
        <v>56</v>
      </c>
      <c r="BZ59" s="45"/>
      <c r="CA59" s="45">
        <f>'معادلة الفك والتجميع'!$C$295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والتجميع'!$C$234</f>
        <v>0</v>
      </c>
      <c r="BX61" s="67"/>
      <c r="BY61" s="45" t="s">
        <v>54</v>
      </c>
      <c r="BZ61" s="45"/>
      <c r="CA61" s="45">
        <f>'معادلة الفك والتجميع'!$C$329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والتجميع'!$C$334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والتجميع'!$B$312</f>
        <v>0</v>
      </c>
      <c r="BW64" s="45">
        <f>'معادلة الفك والتجميع'!$C$312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والتجميع'!$B$316</f>
        <v>0</v>
      </c>
      <c r="BW65" s="45">
        <f>'معادلة الفك والتجميع'!$C$316</f>
        <v>0</v>
      </c>
      <c r="BX65" s="67"/>
      <c r="BY65" s="45" t="s">
        <v>63</v>
      </c>
      <c r="BZ65" s="45">
        <f>'معادلة الفك والتجميع'!$B$300</f>
        <v>0</v>
      </c>
      <c r="CA65" s="45">
        <f>'معادلة الفك والتجميع'!$C$300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والتجميع'!$B$320</f>
        <v>0</v>
      </c>
      <c r="BW66" s="51">
        <f>'معادلة الفك والتجميع'!$C$320</f>
        <v>0</v>
      </c>
      <c r="BX66" s="67"/>
      <c r="BY66" s="45" t="s">
        <v>64</v>
      </c>
      <c r="BZ66" s="51">
        <f>'معادلة الفك والتجميع'!$B$304</f>
        <v>0</v>
      </c>
      <c r="CA66" s="51">
        <f>'معادلة الفك والتجميع'!$C$304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والتجميع'!$C$324</f>
        <v>0</v>
      </c>
      <c r="BX67" s="69"/>
      <c r="BY67" s="45" t="s">
        <v>65</v>
      </c>
      <c r="BZ67" s="45">
        <f>'معادلة الفك والتجميع'!$B$308</f>
        <v>0</v>
      </c>
      <c r="CA67" s="45">
        <f>'معادلة الفك والتجميع'!$C$308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4">SUM(D44:D74)</f>
        <v>0</v>
      </c>
      <c r="E75" s="12">
        <f t="shared" si="4"/>
        <v>0</v>
      </c>
      <c r="F75" s="12">
        <f t="shared" si="4"/>
        <v>0</v>
      </c>
      <c r="G75" s="12">
        <f t="shared" si="4"/>
        <v>0</v>
      </c>
      <c r="H75" s="12">
        <f t="shared" si="4"/>
        <v>0</v>
      </c>
      <c r="I75" s="12">
        <f t="shared" si="4"/>
        <v>0</v>
      </c>
      <c r="J75" s="12">
        <f t="shared" si="4"/>
        <v>0</v>
      </c>
      <c r="K75" s="12">
        <f t="shared" si="4"/>
        <v>0</v>
      </c>
      <c r="L75" s="12">
        <f t="shared" si="4"/>
        <v>0</v>
      </c>
      <c r="M75" s="12">
        <f t="shared" si="4"/>
        <v>0</v>
      </c>
      <c r="N75" s="12">
        <f t="shared" si="4"/>
        <v>0</v>
      </c>
      <c r="O75" s="12">
        <f t="shared" si="4"/>
        <v>0</v>
      </c>
      <c r="P75" s="12">
        <f t="shared" si="4"/>
        <v>0</v>
      </c>
      <c r="Q75" s="12">
        <f t="shared" si="4"/>
        <v>0</v>
      </c>
      <c r="R75" s="12">
        <f t="shared" si="4"/>
        <v>0</v>
      </c>
      <c r="S75" s="12">
        <f t="shared" si="4"/>
        <v>0</v>
      </c>
      <c r="T75" s="12">
        <f t="shared" si="4"/>
        <v>0</v>
      </c>
      <c r="U75" s="12">
        <f t="shared" si="4"/>
        <v>0</v>
      </c>
      <c r="V75" s="12">
        <f t="shared" si="4"/>
        <v>0</v>
      </c>
      <c r="W75" s="12">
        <f t="shared" si="4"/>
        <v>0</v>
      </c>
      <c r="X75" s="12">
        <f t="shared" si="4"/>
        <v>0</v>
      </c>
      <c r="Y75" s="12">
        <f t="shared" si="4"/>
        <v>0</v>
      </c>
      <c r="Z75" s="12">
        <f t="shared" si="4"/>
        <v>0</v>
      </c>
      <c r="AA75" s="12">
        <f t="shared" si="4"/>
        <v>0</v>
      </c>
      <c r="AB75" s="12">
        <f t="shared" si="4"/>
        <v>0</v>
      </c>
      <c r="AC75" s="12">
        <f t="shared" si="4"/>
        <v>0</v>
      </c>
      <c r="AD75" s="12">
        <f t="shared" si="4"/>
        <v>0</v>
      </c>
      <c r="AE75" s="12">
        <f t="shared" si="4"/>
        <v>0</v>
      </c>
      <c r="AF75" s="12">
        <f t="shared" si="4"/>
        <v>0</v>
      </c>
      <c r="AG75" s="12">
        <f t="shared" si="4"/>
        <v>0</v>
      </c>
      <c r="AH75" s="12">
        <f t="shared" si="4"/>
        <v>0</v>
      </c>
      <c r="AI75" s="12">
        <f t="shared" si="4"/>
        <v>0</v>
      </c>
      <c r="AJ75" s="12">
        <f t="shared" si="4"/>
        <v>0</v>
      </c>
      <c r="AK75" s="12">
        <f t="shared" si="4"/>
        <v>0</v>
      </c>
      <c r="AL75" s="12">
        <f t="shared" si="4"/>
        <v>0</v>
      </c>
      <c r="AM75" s="12">
        <f t="shared" si="4"/>
        <v>0</v>
      </c>
      <c r="AN75" s="12">
        <f t="shared" si="4"/>
        <v>0</v>
      </c>
      <c r="AO75" s="12">
        <f t="shared" si="4"/>
        <v>0</v>
      </c>
      <c r="AP75" s="12">
        <f t="shared" si="4"/>
        <v>0</v>
      </c>
      <c r="AQ75" s="12">
        <f t="shared" si="4"/>
        <v>0</v>
      </c>
      <c r="AR75" s="12">
        <f t="shared" si="4"/>
        <v>0</v>
      </c>
      <c r="AS75" s="12">
        <f t="shared" si="4"/>
        <v>0</v>
      </c>
      <c r="AT75" s="12">
        <f t="shared" si="4"/>
        <v>0</v>
      </c>
      <c r="AU75" s="12">
        <f t="shared" si="4"/>
        <v>0</v>
      </c>
      <c r="AV75" s="12">
        <f t="shared" si="4"/>
        <v>0</v>
      </c>
      <c r="AW75" s="12">
        <f t="shared" si="4"/>
        <v>0</v>
      </c>
      <c r="AX75" s="12">
        <f t="shared" si="4"/>
        <v>0</v>
      </c>
      <c r="AY75" s="12">
        <f t="shared" si="4"/>
        <v>0</v>
      </c>
      <c r="AZ75" s="12">
        <f t="shared" si="4"/>
        <v>0</v>
      </c>
      <c r="BA75" s="12">
        <f t="shared" si="4"/>
        <v>0</v>
      </c>
      <c r="BB75" s="12">
        <f t="shared" si="4"/>
        <v>0</v>
      </c>
      <c r="BC75" s="12">
        <f t="shared" si="4"/>
        <v>0</v>
      </c>
      <c r="BD75" s="12">
        <f t="shared" si="4"/>
        <v>0</v>
      </c>
      <c r="BE75" s="12">
        <f t="shared" si="4"/>
        <v>0</v>
      </c>
      <c r="BF75" s="12">
        <f t="shared" si="4"/>
        <v>0</v>
      </c>
      <c r="BG75" s="12">
        <f t="shared" si="4"/>
        <v>0</v>
      </c>
      <c r="BH75" s="12">
        <f t="shared" si="4"/>
        <v>0</v>
      </c>
      <c r="BI75" s="12">
        <f t="shared" si="4"/>
        <v>0</v>
      </c>
      <c r="BJ75" s="12">
        <f t="shared" si="4"/>
        <v>0</v>
      </c>
      <c r="BK75" s="12">
        <f t="shared" si="4"/>
        <v>0</v>
      </c>
      <c r="BL75" s="12">
        <f t="shared" si="4"/>
        <v>0</v>
      </c>
      <c r="BM75" s="12">
        <f t="shared" si="4"/>
        <v>0</v>
      </c>
      <c r="BN75" s="12">
        <f t="shared" si="4"/>
        <v>0</v>
      </c>
      <c r="BO75" s="12">
        <f t="shared" si="4"/>
        <v>0</v>
      </c>
      <c r="BP75" s="12">
        <f t="shared" si="4"/>
        <v>0</v>
      </c>
      <c r="BQ75" s="12">
        <f t="shared" ref="BQ75:BR75" si="5">SUM(BQ44:BQ74)</f>
        <v>0</v>
      </c>
      <c r="BR75" s="12">
        <f t="shared" si="5"/>
        <v>0</v>
      </c>
    </row>
    <row r="76" spans="1:79" ht="15.75" thickTop="1" x14ac:dyDescent="0.25"/>
  </sheetData>
  <mergeCells count="243">
    <mergeCell ref="BY64:CA64"/>
    <mergeCell ref="BU51:BW51"/>
    <mergeCell ref="BY52:CA52"/>
    <mergeCell ref="BY55:CA55"/>
    <mergeCell ref="BU56:BW56"/>
    <mergeCell ref="BU58:BW58"/>
    <mergeCell ref="BU29:BW29"/>
    <mergeCell ref="BY26:CA26"/>
    <mergeCell ref="BY28:CA28"/>
    <mergeCell ref="BY30:CA30"/>
    <mergeCell ref="BU41:BW41"/>
    <mergeCell ref="BY41:CA41"/>
    <mergeCell ref="BY45:CA45"/>
    <mergeCell ref="BY47:CA47"/>
    <mergeCell ref="BU49:BW49"/>
    <mergeCell ref="BU60:BW60"/>
    <mergeCell ref="BY60:CA60"/>
    <mergeCell ref="BY62:CA62"/>
    <mergeCell ref="BU63:BW63"/>
    <mergeCell ref="BQ37:BR38"/>
    <mergeCell ref="BQ39:BR39"/>
    <mergeCell ref="BU5:CA5"/>
    <mergeCell ref="BU15:BW15"/>
    <mergeCell ref="BU7:BW7"/>
    <mergeCell ref="BU17:BW17"/>
    <mergeCell ref="BU22:BW22"/>
    <mergeCell ref="BU24:BW24"/>
    <mergeCell ref="BU26:BW26"/>
    <mergeCell ref="BY7:CA7"/>
    <mergeCell ref="BY11:CA11"/>
    <mergeCell ref="BY13:CA13"/>
    <mergeCell ref="BY18:CA18"/>
    <mergeCell ref="BY21:CA21"/>
    <mergeCell ref="BU39:CA39"/>
    <mergeCell ref="AS42:AS43"/>
    <mergeCell ref="AT42:AT43"/>
    <mergeCell ref="AU42:AU43"/>
    <mergeCell ref="AV42:AV43"/>
    <mergeCell ref="AW42:AW43"/>
    <mergeCell ref="BN41:BN43"/>
    <mergeCell ref="I42:I43"/>
    <mergeCell ref="J42:J43"/>
    <mergeCell ref="K42:K43"/>
    <mergeCell ref="L42:L43"/>
    <mergeCell ref="M42:M43"/>
    <mergeCell ref="N42:N43"/>
    <mergeCell ref="O42:O43"/>
    <mergeCell ref="P42:P43"/>
    <mergeCell ref="T42:T43"/>
    <mergeCell ref="U42:U43"/>
    <mergeCell ref="AF42:AF43"/>
    <mergeCell ref="AG42:AG43"/>
    <mergeCell ref="AM42:AM43"/>
    <mergeCell ref="AN42:AN43"/>
    <mergeCell ref="AR42:AR43"/>
    <mergeCell ref="BE41:BF41"/>
    <mergeCell ref="BG41:BH41"/>
    <mergeCell ref="BI41:BJ41"/>
    <mergeCell ref="BK41:BL41"/>
    <mergeCell ref="BM41:BM43"/>
    <mergeCell ref="BE42:BE43"/>
    <mergeCell ref="BF42:BF43"/>
    <mergeCell ref="BG42:BG43"/>
    <mergeCell ref="BH42:BH43"/>
    <mergeCell ref="BI42:BI43"/>
    <mergeCell ref="BJ42:BJ43"/>
    <mergeCell ref="BK42:BK43"/>
    <mergeCell ref="BL42:BL43"/>
    <mergeCell ref="AV41:AW41"/>
    <mergeCell ref="AX41:AY41"/>
    <mergeCell ref="AZ41:AZ43"/>
    <mergeCell ref="BA41:BB41"/>
    <mergeCell ref="BC41:BD41"/>
    <mergeCell ref="AX42:AX43"/>
    <mergeCell ref="AY42:AY43"/>
    <mergeCell ref="BA42:BA43"/>
    <mergeCell ref="BB42:BB43"/>
    <mergeCell ref="BC42:BC43"/>
    <mergeCell ref="BD42:BD43"/>
    <mergeCell ref="BA40:BF40"/>
    <mergeCell ref="BG40:BM40"/>
    <mergeCell ref="I41:J41"/>
    <mergeCell ref="K41:L41"/>
    <mergeCell ref="M41:N41"/>
    <mergeCell ref="O41:P41"/>
    <mergeCell ref="Q41:Q43"/>
    <mergeCell ref="T41:U41"/>
    <mergeCell ref="X41:X43"/>
    <mergeCell ref="AA41:AA43"/>
    <mergeCell ref="AF41:AG41"/>
    <mergeCell ref="AH41:AH43"/>
    <mergeCell ref="AM41:AN41"/>
    <mergeCell ref="AO41:AO43"/>
    <mergeCell ref="AR41:AS41"/>
    <mergeCell ref="AT41:AU41"/>
    <mergeCell ref="C40:P40"/>
    <mergeCell ref="AB40:AG40"/>
    <mergeCell ref="AI40:AO40"/>
    <mergeCell ref="AP40:AS40"/>
    <mergeCell ref="AT40:AZ40"/>
    <mergeCell ref="S42:S43"/>
    <mergeCell ref="Y42:Y43"/>
    <mergeCell ref="Z42:Z43"/>
    <mergeCell ref="BG1:BM1"/>
    <mergeCell ref="BG2:BH2"/>
    <mergeCell ref="BG3:BG4"/>
    <mergeCell ref="BH3:BH4"/>
    <mergeCell ref="BI2:BJ2"/>
    <mergeCell ref="BI3:BI4"/>
    <mergeCell ref="BJ3:BJ4"/>
    <mergeCell ref="BK2:BL2"/>
    <mergeCell ref="BK3:BK4"/>
    <mergeCell ref="BL3:BL4"/>
    <mergeCell ref="BM2:BM4"/>
    <mergeCell ref="AT1:AZ1"/>
    <mergeCell ref="AV3:AV4"/>
    <mergeCell ref="AW3:AW4"/>
    <mergeCell ref="AX3:AX4"/>
    <mergeCell ref="AY3:AY4"/>
    <mergeCell ref="AV2:AW2"/>
    <mergeCell ref="AX2:AY2"/>
    <mergeCell ref="AZ2:AZ4"/>
    <mergeCell ref="BA1:BF1"/>
    <mergeCell ref="BA2:BB2"/>
    <mergeCell ref="BA3:BA4"/>
    <mergeCell ref="BB3:BB4"/>
    <mergeCell ref="BC2:BD2"/>
    <mergeCell ref="BC3:BC4"/>
    <mergeCell ref="BD3:BD4"/>
    <mergeCell ref="BE2:BF2"/>
    <mergeCell ref="BE3:BE4"/>
    <mergeCell ref="BF3:BF4"/>
    <mergeCell ref="AB1:AG1"/>
    <mergeCell ref="AF3:AF4"/>
    <mergeCell ref="AG3:AG4"/>
    <mergeCell ref="AK2:AL2"/>
    <mergeCell ref="AP2:AQ2"/>
    <mergeCell ref="AB2:AC2"/>
    <mergeCell ref="AD2:AE2"/>
    <mergeCell ref="AI1:AO1"/>
    <mergeCell ref="AI2:AJ2"/>
    <mergeCell ref="AI3:AI4"/>
    <mergeCell ref="AJ3:AJ4"/>
    <mergeCell ref="AM2:AN2"/>
    <mergeCell ref="AM3:AM4"/>
    <mergeCell ref="AN3:AN4"/>
    <mergeCell ref="AO2:AO4"/>
    <mergeCell ref="AH2:AH4"/>
    <mergeCell ref="AP1:AS1"/>
    <mergeCell ref="N3:N4"/>
    <mergeCell ref="O3:O4"/>
    <mergeCell ref="P3:P4"/>
    <mergeCell ref="G2:H2"/>
    <mergeCell ref="BN2:BN4"/>
    <mergeCell ref="AA2:AA4"/>
    <mergeCell ref="AR2:AS2"/>
    <mergeCell ref="AR3:AR4"/>
    <mergeCell ref="AS3:AS4"/>
    <mergeCell ref="AF2:AG2"/>
    <mergeCell ref="Q2:Q4"/>
    <mergeCell ref="T2:U2"/>
    <mergeCell ref="T3:T4"/>
    <mergeCell ref="U3:U4"/>
    <mergeCell ref="X2:X4"/>
    <mergeCell ref="R2:S2"/>
    <mergeCell ref="V2:V4"/>
    <mergeCell ref="W2:W4"/>
    <mergeCell ref="Y2:Z2"/>
    <mergeCell ref="AT2:AU2"/>
    <mergeCell ref="AT3:AT4"/>
    <mergeCell ref="AU3:AU4"/>
    <mergeCell ref="AB42:AB43"/>
    <mergeCell ref="AC42:AC43"/>
    <mergeCell ref="A39:BO39"/>
    <mergeCell ref="A40:A43"/>
    <mergeCell ref="B40:B43"/>
    <mergeCell ref="R40:W40"/>
    <mergeCell ref="Y40:Z40"/>
    <mergeCell ref="C41:D41"/>
    <mergeCell ref="BU3:BW3"/>
    <mergeCell ref="BO41:BO43"/>
    <mergeCell ref="AI41:AJ41"/>
    <mergeCell ref="AD42:AD43"/>
    <mergeCell ref="AE42:AE43"/>
    <mergeCell ref="AE3:AE4"/>
    <mergeCell ref="AQ3:AQ4"/>
    <mergeCell ref="AB3:AB4"/>
    <mergeCell ref="AC3:AC4"/>
    <mergeCell ref="AD3:AD4"/>
    <mergeCell ref="AK3:AK4"/>
    <mergeCell ref="AL3:AL4"/>
    <mergeCell ref="AP3:AP4"/>
    <mergeCell ref="BO2:BO4"/>
    <mergeCell ref="C2:D2"/>
    <mergeCell ref="E2:F2"/>
    <mergeCell ref="A75:B75"/>
    <mergeCell ref="AJ42:AJ43"/>
    <mergeCell ref="AK42:AK43"/>
    <mergeCell ref="AL42:AL43"/>
    <mergeCell ref="AP42:AP43"/>
    <mergeCell ref="AI42:AI43"/>
    <mergeCell ref="AK41:AL41"/>
    <mergeCell ref="AP41:AQ41"/>
    <mergeCell ref="AQ42:AQ43"/>
    <mergeCell ref="C42:C43"/>
    <mergeCell ref="D42:D43"/>
    <mergeCell ref="E42:E43"/>
    <mergeCell ref="F42:F43"/>
    <mergeCell ref="G42:G43"/>
    <mergeCell ref="E41:F41"/>
    <mergeCell ref="G41:H41"/>
    <mergeCell ref="R41:S41"/>
    <mergeCell ref="V41:V43"/>
    <mergeCell ref="H42:H43"/>
    <mergeCell ref="R42:R43"/>
    <mergeCell ref="W41:W43"/>
    <mergeCell ref="Y41:Z41"/>
    <mergeCell ref="AB41:AC41"/>
    <mergeCell ref="AD41:AE41"/>
    <mergeCell ref="A1:A4"/>
    <mergeCell ref="B1:B4"/>
    <mergeCell ref="R1:W1"/>
    <mergeCell ref="Y1:Z1"/>
    <mergeCell ref="R3:R4"/>
    <mergeCell ref="S3:S4"/>
    <mergeCell ref="Y3:Y4"/>
    <mergeCell ref="H3:H4"/>
    <mergeCell ref="Z3:Z4"/>
    <mergeCell ref="C3:C4"/>
    <mergeCell ref="D3:D4"/>
    <mergeCell ref="E3:E4"/>
    <mergeCell ref="F3:F4"/>
    <mergeCell ref="G3:G4"/>
    <mergeCell ref="I2:J2"/>
    <mergeCell ref="C1:P1"/>
    <mergeCell ref="K2:L2"/>
    <mergeCell ref="M2:N2"/>
    <mergeCell ref="O2:P2"/>
    <mergeCell ref="I3:I4"/>
    <mergeCell ref="J3:J4"/>
    <mergeCell ref="K3:K4"/>
    <mergeCell ref="L3:L4"/>
    <mergeCell ref="M3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CM76"/>
  <sheetViews>
    <sheetView rightToLeft="1" tabSelected="1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W21" sqref="W21"/>
    </sheetView>
  </sheetViews>
  <sheetFormatPr defaultColWidth="9" defaultRowHeight="15" x14ac:dyDescent="0.25"/>
  <cols>
    <col min="1" max="1" width="9.7109375" style="4" bestFit="1" customWidth="1"/>
    <col min="2" max="2" width="10.42578125" bestFit="1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والتجميع'!$F$7</f>
        <v>0</v>
      </c>
      <c r="BW8" s="45">
        <f>'معادلة الفك والتجميع'!$G$7</f>
        <v>0</v>
      </c>
      <c r="BX8" s="65"/>
      <c r="BY8" s="46" t="s">
        <v>13</v>
      </c>
      <c r="BZ8" s="62">
        <f>'معادلة الفك والتجميع'!$F$70</f>
        <v>0</v>
      </c>
      <c r="CA8" s="62">
        <f>'معادلة الفك والتجميع'!$G$70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والتجميع'!$F$11</f>
        <v>0</v>
      </c>
      <c r="BW9" s="46">
        <f>'معادلة الفك والتجميع'!$G$11</f>
        <v>0</v>
      </c>
      <c r="BX9" s="66"/>
      <c r="BY9" s="46" t="s">
        <v>14</v>
      </c>
      <c r="BZ9" s="46">
        <f>'معادلة الفك والتجميع'!$F$74</f>
        <v>0</v>
      </c>
      <c r="CA9" s="46">
        <f>'معادلة الفك والتجميع'!$G$74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والتجميع'!$F$15</f>
        <v>0</v>
      </c>
      <c r="BW10" s="45">
        <f>'معادلة الفك والتجميع'!$G$15</f>
        <v>0</v>
      </c>
      <c r="BX10" s="65"/>
      <c r="BY10" s="46" t="s">
        <v>47</v>
      </c>
      <c r="BZ10" s="45">
        <f>'معادلة الفك والتجميع'!$F$78</f>
        <v>0</v>
      </c>
      <c r="CA10" s="45">
        <f>'معادلة الفك والتجميع'!$G$78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والتجميع'!$F$19</f>
        <v>0</v>
      </c>
      <c r="BW11" s="45">
        <f>'معادلة الفك والتجميع'!$G$19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والتجميع'!$F$23</f>
        <v>0</v>
      </c>
      <c r="BW12" s="45">
        <f>'معادلة الفك والتجميع'!$G$23</f>
        <v>0</v>
      </c>
      <c r="BX12" s="65"/>
      <c r="BY12" s="45" t="s">
        <v>48</v>
      </c>
      <c r="BZ12" s="45"/>
      <c r="CA12" s="45">
        <f>'معادلة الفك والتجميع'!$G$83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والتجميع'!$F$27</f>
        <v>0</v>
      </c>
      <c r="BW13" s="45">
        <f>'معادلة الفك والتجميع'!$G$27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>
        <v>2837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1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والتجميع'!$F$31</f>
        <v>0</v>
      </c>
      <c r="BW14" s="45">
        <f>'معادلة الفك والتجميع'!$G$31</f>
        <v>0</v>
      </c>
      <c r="BX14" s="65"/>
      <c r="BY14" s="45" t="s">
        <v>55</v>
      </c>
      <c r="BZ14" s="45">
        <f>'معادلة الفك والتجميع'!$F$88</f>
        <v>0</v>
      </c>
      <c r="CA14" s="45">
        <f>'معادلة الفك والتجميع'!$G$88</f>
        <v>0</v>
      </c>
    </row>
    <row r="15" spans="1:79" ht="21.75" thickBot="1" x14ac:dyDescent="0.3">
      <c r="A15" s="1">
        <v>43354</v>
      </c>
      <c r="B15" s="2">
        <v>878</v>
      </c>
      <c r="C15" s="3"/>
      <c r="D15" s="3"/>
      <c r="E15" s="3"/>
      <c r="F15" s="3">
        <v>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والتجميع'!$F$92</f>
        <v>0</v>
      </c>
      <c r="CA15" s="22">
        <f>'معادلة الفك والتجميع'!$G$92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والتجميع'!$G$35</f>
        <v>0</v>
      </c>
      <c r="BX16" s="65"/>
      <c r="BY16" s="45" t="s">
        <v>12</v>
      </c>
      <c r="BZ16" s="45">
        <f>'معادلة الفك والتجميع'!$F$96</f>
        <v>0</v>
      </c>
      <c r="CA16" s="45">
        <f>'معادلة الفك والتجميع'!$G$96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والتجميع'!$G$100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والتجميع'!$F$40</f>
        <v>0</v>
      </c>
      <c r="BW18" s="45">
        <f>'معادلة الفك والتجميع'!$G$40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والتجميع'!$F$44</f>
        <v>0</v>
      </c>
      <c r="BW19" s="45">
        <f>'معادلة الفك والتجميع'!$G$44</f>
        <v>0</v>
      </c>
      <c r="BX19" s="65"/>
      <c r="BY19" s="45" t="s">
        <v>59</v>
      </c>
      <c r="BZ19" s="45">
        <f>'معادلة الفك والتجميع'!$F$105</f>
        <v>0</v>
      </c>
      <c r="CA19" s="45">
        <f>'معادلة الفك والتجميع'!$G$105</f>
        <v>0</v>
      </c>
    </row>
    <row r="20" spans="1:79" ht="16.5" thickBot="1" x14ac:dyDescent="0.3">
      <c r="A20" s="1">
        <v>43359</v>
      </c>
      <c r="B20" s="2">
        <v>896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3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والتجميع'!$G$48</f>
        <v>0</v>
      </c>
      <c r="BX20" s="70"/>
      <c r="BY20" s="45" t="s">
        <v>11</v>
      </c>
      <c r="BZ20" s="45">
        <f>'معادلة الفك والتجميع'!$F$109</f>
        <v>0</v>
      </c>
      <c r="CA20" s="45">
        <f>'معادلة الفك والتجميع'!$G$109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والتجميع'!$G$52</f>
        <v>4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والتجميع'!$F$114</f>
        <v>0</v>
      </c>
      <c r="CA22" s="45">
        <f>'معادلة الفك والتجميع'!$G$114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والتجميع'!$G$56</f>
        <v>0</v>
      </c>
      <c r="BX23" s="66"/>
      <c r="BY23" s="45" t="s">
        <v>61</v>
      </c>
      <c r="BZ23" s="45">
        <f>'معادلة الفك والتجميع'!$F$118</f>
        <v>0</v>
      </c>
      <c r="CA23" s="45">
        <f>'معادلة الفك والتجميع'!$G$118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والتجميع'!$F$122</f>
        <v>0</v>
      </c>
      <c r="CA24" s="45">
        <f>'معادلة الفك والتجميع'!$G$122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والتجميع'!$F$61</f>
        <v>0</v>
      </c>
      <c r="BW25" s="45">
        <f>'معادلة الفك والتجميع'!$G$61</f>
        <v>0</v>
      </c>
      <c r="BX25" s="67"/>
      <c r="BY25" s="45" t="s">
        <v>56</v>
      </c>
      <c r="BZ25" s="45"/>
      <c r="CA25" s="45">
        <f>'معادلة الفك والتجميع'!$G$126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والتجميع'!$G$65</f>
        <v>0</v>
      </c>
      <c r="BX27" s="67"/>
      <c r="BY27" s="45" t="s">
        <v>54</v>
      </c>
      <c r="BZ27" s="45"/>
      <c r="CA27" s="45">
        <f>'معادلة الفك والتجميع'!$G$160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والتجميع'!$G$165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والتجميع'!$F$143</f>
        <v>0</v>
      </c>
      <c r="BW30" s="45">
        <f>'معادلة الفك والتجميع'!$G$143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والتجميع'!$F$147</f>
        <v>0</v>
      </c>
      <c r="BW31" s="45">
        <f>'معادلة الفك والتجميع'!$G$147</f>
        <v>0</v>
      </c>
      <c r="BX31" s="67"/>
      <c r="BY31" s="45" t="s">
        <v>63</v>
      </c>
      <c r="BZ31" s="45">
        <f>'معادلة الفك والتجميع'!$F$131</f>
        <v>0</v>
      </c>
      <c r="CA31" s="45">
        <f>'معادلة الفك والتجميع'!$G$131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والتجميع'!$F$151</f>
        <v>0</v>
      </c>
      <c r="BW32" s="51">
        <f>'معادلة الفك والتجميع'!$G$151</f>
        <v>0</v>
      </c>
      <c r="BX32" s="67"/>
      <c r="BY32" s="45" t="s">
        <v>64</v>
      </c>
      <c r="BZ32" s="51">
        <f>'معادلة الفك والتجميع'!$F$135</f>
        <v>0</v>
      </c>
      <c r="CA32" s="51">
        <f>'معادلة الفك والتجميع'!$G$135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والتجميع'!$G$155</f>
        <v>0</v>
      </c>
      <c r="BX33" s="69"/>
      <c r="BY33" s="45" t="s">
        <v>65</v>
      </c>
      <c r="BZ33" s="45">
        <f>'معادلة الفك والتجميع'!$F$139</f>
        <v>0</v>
      </c>
      <c r="CA33" s="45">
        <f>'معادلة الفك والتجميع'!$G$139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2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4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والتجميع'!$F$176</f>
        <v>0</v>
      </c>
      <c r="BW42" s="45">
        <f>'معادلة الفك والتجميع'!$G$176</f>
        <v>0</v>
      </c>
      <c r="BX42" s="65"/>
      <c r="BY42" s="46" t="s">
        <v>13</v>
      </c>
      <c r="BZ42" s="45">
        <f>'معادلة الفك والتجميع'!$F$239</f>
        <v>0</v>
      </c>
      <c r="CA42" s="45">
        <f>'معادلة الفك والتجميع'!$G$239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والتجميع'!$F$180</f>
        <v>0</v>
      </c>
      <c r="BW43" s="46">
        <f>'معادلة الفك والتجميع'!$G$180</f>
        <v>0</v>
      </c>
      <c r="BX43" s="66"/>
      <c r="BY43" s="46" t="s">
        <v>14</v>
      </c>
      <c r="BZ43" s="46">
        <f>'معادلة الفك والتجميع'!$F$243</f>
        <v>0</v>
      </c>
      <c r="CA43" s="46">
        <f>'معادلة الفك والتجميع'!$G$243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والتجميع'!$F$184</f>
        <v>0</v>
      </c>
      <c r="BW44" s="45">
        <f>'معادلة الفك والتجميع'!$G$184</f>
        <v>0</v>
      </c>
      <c r="BX44" s="65"/>
      <c r="BY44" s="46" t="s">
        <v>47</v>
      </c>
      <c r="BZ44" s="45">
        <f>'معادلة الفك والتجميع'!$F$247</f>
        <v>0</v>
      </c>
      <c r="CA44" s="45">
        <f>'معادلة الفك والتجميع'!$G$247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والتجميع'!$F$188</f>
        <v>0</v>
      </c>
      <c r="BW45" s="45">
        <f>'معادلة الفك والتجميع'!$G$188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والتجميع'!$F$192</f>
        <v>0</v>
      </c>
      <c r="BW46" s="45">
        <f>'معادلة الفك والتجميع'!$G$192</f>
        <v>0</v>
      </c>
      <c r="BX46" s="65"/>
      <c r="BY46" s="45" t="s">
        <v>48</v>
      </c>
      <c r="BZ46" s="45"/>
      <c r="CA46" s="45">
        <f>'معادلة الفك والتجميع'!$G$252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والتجميع'!$F$196</f>
        <v>0</v>
      </c>
      <c r="BW47" s="45">
        <f>'معادلة الفك والتجميع'!$G$196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والتجميع'!$F$200</f>
        <v>0</v>
      </c>
      <c r="BW48" s="45">
        <f>'معادلة الفك والتجميع'!$G$200</f>
        <v>0</v>
      </c>
      <c r="BX48" s="65"/>
      <c r="BY48" s="45" t="s">
        <v>55</v>
      </c>
      <c r="BZ48" s="45">
        <f>'معادلة الفك والتجميع'!$F$257</f>
        <v>0</v>
      </c>
      <c r="CA48" s="45">
        <f>'معادلة الفك والتجميع'!$G$257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والتجميع'!$F$261</f>
        <v>0</v>
      </c>
      <c r="CA49" s="45">
        <f>'معادلة الفك والتجميع'!$G$261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والتجميع'!$G$204</f>
        <v>0</v>
      </c>
      <c r="BX50" s="65"/>
      <c r="BY50" s="45" t="s">
        <v>12</v>
      </c>
      <c r="BZ50" s="45">
        <f>'معادلة الفك والتجميع'!$F$265</f>
        <v>0</v>
      </c>
      <c r="CA50" s="45">
        <f>'معادلة الفك والتجميع'!$G$265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والتجميع'!$G$269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والتجميع'!$F$209</f>
        <v>0</v>
      </c>
      <c r="BW52" s="45">
        <f>'معادلة الفك والتجميع'!$G$209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والتجميع'!$F$213</f>
        <v>0</v>
      </c>
      <c r="BW53" s="45">
        <f>'معادلة الفك والتجميع'!$G$213</f>
        <v>0</v>
      </c>
      <c r="BX53" s="65"/>
      <c r="BY53" s="45" t="s">
        <v>59</v>
      </c>
      <c r="BZ53" s="45">
        <f>'معادلة الفك والتجميع'!$F$274</f>
        <v>0</v>
      </c>
      <c r="CA53" s="45">
        <f>'معادلة الفك والتجميع'!$G$274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والتجميع'!$G$217</f>
        <v>0</v>
      </c>
      <c r="BX54" s="65"/>
      <c r="BY54" s="45" t="s">
        <v>11</v>
      </c>
      <c r="BZ54" s="45">
        <f>'معادلة الفك والتجميع'!$F$278</f>
        <v>0</v>
      </c>
      <c r="CA54" s="45">
        <f>'معادلة الفك والتجميع'!$G$278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والتجميع'!$G$221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والتجميع'!$F$283</f>
        <v>0</v>
      </c>
      <c r="CA56" s="45">
        <f>'معادلة الفك والتجميع'!$G$283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والتجميع'!$G$225</f>
        <v>0</v>
      </c>
      <c r="BX57" s="66"/>
      <c r="BY57" s="45" t="s">
        <v>61</v>
      </c>
      <c r="BZ57" s="45">
        <f>'معادلة الفك والتجميع'!$F$287</f>
        <v>0</v>
      </c>
      <c r="CA57" s="45">
        <f>'معادلة الفك والتجميع'!$G$287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والتجميع'!$F$291</f>
        <v>0</v>
      </c>
      <c r="CA58" s="45">
        <f>'معادلة الفك والتجميع'!$G$291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والتجميع'!$F$230</f>
        <v>0</v>
      </c>
      <c r="BW59" s="45">
        <f>'معادلة الفك والتجميع'!$G$230</f>
        <v>0</v>
      </c>
      <c r="BX59" s="67"/>
      <c r="BY59" s="45" t="s">
        <v>56</v>
      </c>
      <c r="BZ59" s="45"/>
      <c r="CA59" s="45">
        <f>'معادلة الفك والتجميع'!$G$295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والتجميع'!$G$234</f>
        <v>0</v>
      </c>
      <c r="BX61" s="67"/>
      <c r="BY61" s="45" t="s">
        <v>54</v>
      </c>
      <c r="BZ61" s="45"/>
      <c r="CA61" s="45">
        <f>'معادلة الفك والتجميع'!$G$329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والتجميع'!$G$334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والتجميع'!$F$312</f>
        <v>0</v>
      </c>
      <c r="BW64" s="45">
        <f>'معادلة الفك والتجميع'!$G$312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والتجميع'!$F$316</f>
        <v>0</v>
      </c>
      <c r="BW65" s="45">
        <f>'معادلة الفك والتجميع'!$G$316</f>
        <v>0</v>
      </c>
      <c r="BX65" s="67"/>
      <c r="BY65" s="45" t="s">
        <v>63</v>
      </c>
      <c r="BZ65" s="45">
        <f>'معادلة الفك والتجميع'!$F$300</f>
        <v>0</v>
      </c>
      <c r="CA65" s="45">
        <f>'معادلة الفك والتجميع'!$G$300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والتجميع'!$F$320</f>
        <v>0</v>
      </c>
      <c r="BW66" s="51">
        <f>'معادلة الفك والتجميع'!$G$320</f>
        <v>0</v>
      </c>
      <c r="BX66" s="67"/>
      <c r="BY66" s="45" t="s">
        <v>64</v>
      </c>
      <c r="BZ66" s="51">
        <f>'معادلة الفك والتجميع'!$F$304</f>
        <v>0</v>
      </c>
      <c r="CA66" s="51">
        <f>'معادلة الفك والتجميع'!$G$304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والتجميع'!$G$324</f>
        <v>0</v>
      </c>
      <c r="BX67" s="69"/>
      <c r="BY67" s="45" t="s">
        <v>65</v>
      </c>
      <c r="BZ67" s="45">
        <f>'معادلة الفك والتجميع'!$F$308</f>
        <v>0</v>
      </c>
      <c r="CA67" s="45">
        <f>'معادلة الفك والتجميع'!$G$308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BY47:CA47"/>
    <mergeCell ref="BU49:BW49"/>
    <mergeCell ref="BU51:BW51"/>
    <mergeCell ref="BO41:BO43"/>
    <mergeCell ref="BY62:CA62"/>
    <mergeCell ref="BU63:BW63"/>
    <mergeCell ref="BY64:CA64"/>
    <mergeCell ref="A75:B75"/>
    <mergeCell ref="BY55:CA55"/>
    <mergeCell ref="BU56:BW56"/>
    <mergeCell ref="BU58:BW58"/>
    <mergeCell ref="BU60:BW60"/>
    <mergeCell ref="BY60:CA60"/>
    <mergeCell ref="AQ42:AQ43"/>
    <mergeCell ref="AR42:AR43"/>
    <mergeCell ref="AS42:AS43"/>
    <mergeCell ref="AT42:AT43"/>
    <mergeCell ref="BY52:CA52"/>
    <mergeCell ref="AU42:AU43"/>
    <mergeCell ref="AV42:AV43"/>
    <mergeCell ref="AW42:AW43"/>
    <mergeCell ref="AX42:AX43"/>
    <mergeCell ref="AY42:AY43"/>
    <mergeCell ref="BL42:BL43"/>
    <mergeCell ref="AZ41:AZ43"/>
    <mergeCell ref="BA41:BB41"/>
    <mergeCell ref="BC41:BD41"/>
    <mergeCell ref="BE41:BF41"/>
    <mergeCell ref="BG41:BH41"/>
    <mergeCell ref="BA42:BA43"/>
    <mergeCell ref="BB42:BB43"/>
    <mergeCell ref="BC42:BC43"/>
    <mergeCell ref="BD42:BD43"/>
    <mergeCell ref="BE42:BE43"/>
    <mergeCell ref="BF42:BF43"/>
    <mergeCell ref="BG42:BG43"/>
    <mergeCell ref="BY45:CA45"/>
    <mergeCell ref="BH42:BH43"/>
    <mergeCell ref="BU41:BW41"/>
    <mergeCell ref="BY41:CA41"/>
    <mergeCell ref="BI41:BJ41"/>
    <mergeCell ref="BK41:BL41"/>
    <mergeCell ref="BM41:BM43"/>
    <mergeCell ref="BN41:BN43"/>
    <mergeCell ref="BI42:BI43"/>
    <mergeCell ref="BJ42:BJ43"/>
    <mergeCell ref="BK42:BK43"/>
    <mergeCell ref="AT41:AU41"/>
    <mergeCell ref="AV41:AW41"/>
    <mergeCell ref="AX41:AY41"/>
    <mergeCell ref="AC42:AC43"/>
    <mergeCell ref="AD42:AD43"/>
    <mergeCell ref="AE42:AE43"/>
    <mergeCell ref="AF42:AF43"/>
    <mergeCell ref="AG42:AG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Y41:Z41"/>
    <mergeCell ref="AA41:AA43"/>
    <mergeCell ref="AB41:AC41"/>
    <mergeCell ref="AD41:AE41"/>
    <mergeCell ref="AF41:AG41"/>
    <mergeCell ref="AK42:AK43"/>
    <mergeCell ref="AL42:AL43"/>
    <mergeCell ref="AI40:AO40"/>
    <mergeCell ref="AP40:AS40"/>
    <mergeCell ref="L42:L43"/>
    <mergeCell ref="M42:M43"/>
    <mergeCell ref="N42:N43"/>
    <mergeCell ref="O42:O43"/>
    <mergeCell ref="P42:P43"/>
    <mergeCell ref="AH41:AH43"/>
    <mergeCell ref="AI41:AJ41"/>
    <mergeCell ref="AK41:AL41"/>
    <mergeCell ref="AM41:AN41"/>
    <mergeCell ref="AO41:AO43"/>
    <mergeCell ref="AI42:AI43"/>
    <mergeCell ref="AJ42:AJ43"/>
    <mergeCell ref="R42:R43"/>
    <mergeCell ref="S42:S43"/>
    <mergeCell ref="T42:T43"/>
    <mergeCell ref="U42:U43"/>
    <mergeCell ref="Y42:Y43"/>
    <mergeCell ref="AP41:AQ41"/>
    <mergeCell ref="AR41:AS41"/>
    <mergeCell ref="AM42:AM43"/>
    <mergeCell ref="AN42:AN43"/>
    <mergeCell ref="AP42:AP43"/>
    <mergeCell ref="AT40:AZ40"/>
    <mergeCell ref="BA40:BF40"/>
    <mergeCell ref="BG40:BM40"/>
    <mergeCell ref="A40:A43"/>
    <mergeCell ref="B40:B43"/>
    <mergeCell ref="C40:P40"/>
    <mergeCell ref="R40:W40"/>
    <mergeCell ref="Y40:Z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T41:U41"/>
    <mergeCell ref="V41:V43"/>
    <mergeCell ref="AB40:AG40"/>
    <mergeCell ref="W41:W43"/>
    <mergeCell ref="X41:X43"/>
    <mergeCell ref="Z42:Z43"/>
    <mergeCell ref="AB42:AB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N3:N4"/>
    <mergeCell ref="O3:O4"/>
    <mergeCell ref="P3:P4"/>
    <mergeCell ref="R3:R4"/>
    <mergeCell ref="S3:S4"/>
    <mergeCell ref="T3:T4"/>
    <mergeCell ref="U3:U4"/>
    <mergeCell ref="C2:D2"/>
    <mergeCell ref="E2:F2"/>
    <mergeCell ref="G2:H2"/>
    <mergeCell ref="I2:J2"/>
    <mergeCell ref="M2:N2"/>
    <mergeCell ref="O2:P2"/>
    <mergeCell ref="C3:C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CM76"/>
  <sheetViews>
    <sheetView rightToLeft="1" workbookViewId="0">
      <pane xSplit="1" ySplit="4" topLeftCell="B62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>
        <v>1</v>
      </c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والتجميع'!$J$7</f>
        <v>0</v>
      </c>
      <c r="BW8" s="45">
        <f>'معادلة الفك والتجميع'!$K$7</f>
        <v>0</v>
      </c>
      <c r="BX8" s="65"/>
      <c r="BY8" s="46" t="s">
        <v>13</v>
      </c>
      <c r="BZ8" s="62">
        <f>'معادلة الفك والتجميع'!$J$70</f>
        <v>0</v>
      </c>
      <c r="CA8" s="62">
        <f>'معادلة الفك والتجميع'!$K$70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والتجميع'!$J$11</f>
        <v>0</v>
      </c>
      <c r="BW9" s="46">
        <f>'معادلة الفك والتجميع'!$K$11</f>
        <v>0</v>
      </c>
      <c r="BX9" s="66"/>
      <c r="BY9" s="46" t="s">
        <v>14</v>
      </c>
      <c r="BZ9" s="46">
        <f>'معادلة الفك والتجميع'!$J$74</f>
        <v>0</v>
      </c>
      <c r="CA9" s="46">
        <f>'معادلة الفك والتجميع'!$K$74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والتجميع'!$J$15</f>
        <v>0</v>
      </c>
      <c r="BW10" s="45">
        <f>'معادلة الفك والتجميع'!$K$15</f>
        <v>0</v>
      </c>
      <c r="BX10" s="65"/>
      <c r="BY10" s="46" t="s">
        <v>47</v>
      </c>
      <c r="BZ10" s="45">
        <f>'معادلة الفك والتجميع'!$J$78</f>
        <v>0</v>
      </c>
      <c r="CA10" s="45">
        <f>'معادلة الفك والتجميع'!$K$78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والتجميع'!$J$19</f>
        <v>0</v>
      </c>
      <c r="BW11" s="45">
        <f>'معادلة الفك والتجميع'!$K$19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والتجميع'!$J$23</f>
        <v>0</v>
      </c>
      <c r="BW12" s="45">
        <f>'معادلة الفك والتجميع'!$K$23</f>
        <v>0</v>
      </c>
      <c r="BX12" s="65"/>
      <c r="BY12" s="45" t="s">
        <v>48</v>
      </c>
      <c r="BZ12" s="45"/>
      <c r="CA12" s="45">
        <f>'معادلة الفك والتجميع'!$K$83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والتجميع'!$J$27</f>
        <v>0</v>
      </c>
      <c r="BW13" s="45">
        <f>'معادلة الفك والتجميع'!$K$27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والتجميع'!$J$31</f>
        <v>0</v>
      </c>
      <c r="BW14" s="45">
        <f>'معادلة الفك والتجميع'!$K$31</f>
        <v>0</v>
      </c>
      <c r="BX14" s="65"/>
      <c r="BY14" s="45" t="s">
        <v>55</v>
      </c>
      <c r="BZ14" s="45">
        <f>'معادلة الفك والتجميع'!$J$88</f>
        <v>0</v>
      </c>
      <c r="CA14" s="45">
        <f>'معادلة الفك والتجميع'!$K$88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والتجميع'!$J$92</f>
        <v>0</v>
      </c>
      <c r="CA15" s="22">
        <f>'معادلة الفك والتجميع'!$K$92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والتجميع'!$K$35</f>
        <v>0</v>
      </c>
      <c r="BX16" s="65"/>
      <c r="BY16" s="45" t="s">
        <v>12</v>
      </c>
      <c r="BZ16" s="45">
        <f>'معادلة الفك والتجميع'!$J$96</f>
        <v>0</v>
      </c>
      <c r="CA16" s="45">
        <f>'معادلة الفك والتجميع'!$K$96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والتجميع'!$K$100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والتجميع'!$J$40</f>
        <v>0</v>
      </c>
      <c r="BW18" s="45">
        <f>'معادلة الفك والتجميع'!$K$40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والتجميع'!$J$44</f>
        <v>0</v>
      </c>
      <c r="BW19" s="45">
        <f>'معادلة الفك والتجميع'!$K$44</f>
        <v>0</v>
      </c>
      <c r="BX19" s="65"/>
      <c r="BY19" s="45" t="s">
        <v>59</v>
      </c>
      <c r="BZ19" s="45">
        <f>'معادلة الفك والتجميع'!$J$105</f>
        <v>0</v>
      </c>
      <c r="CA19" s="45">
        <f>'معادلة الفك والتجميع'!$K$105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والتجميع'!$K$48</f>
        <v>0</v>
      </c>
      <c r="BX20" s="70"/>
      <c r="BY20" s="45" t="s">
        <v>11</v>
      </c>
      <c r="BZ20" s="45">
        <f>'معادلة الفك والتجميع'!$J$109</f>
        <v>0</v>
      </c>
      <c r="CA20" s="45">
        <f>'معادلة الفك والتجميع'!$K$109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والتجميع'!$K$52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والتجميع'!$J$114</f>
        <v>0</v>
      </c>
      <c r="CA22" s="45">
        <f>'معادلة الفك والتجميع'!$K$114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والتجميع'!$K$56</f>
        <v>0</v>
      </c>
      <c r="BX23" s="66"/>
      <c r="BY23" s="45" t="s">
        <v>61</v>
      </c>
      <c r="BZ23" s="45">
        <f>'معادلة الفك والتجميع'!$J$118</f>
        <v>0</v>
      </c>
      <c r="CA23" s="45">
        <f>'معادلة الفك والتجميع'!$K$118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والتجميع'!$J$122</f>
        <v>0</v>
      </c>
      <c r="CA24" s="45">
        <f>'معادلة الفك والتجميع'!$K$122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والتجميع'!$J$61</f>
        <v>0</v>
      </c>
      <c r="BW25" s="45">
        <f>'معادلة الفك والتجميع'!$K$61</f>
        <v>0</v>
      </c>
      <c r="BX25" s="67"/>
      <c r="BY25" s="45" t="s">
        <v>56</v>
      </c>
      <c r="BZ25" s="45"/>
      <c r="CA25" s="45">
        <f>'معادلة الفك والتجميع'!$K$126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والتجميع'!$K$65</f>
        <v>0</v>
      </c>
      <c r="BX27" s="67"/>
      <c r="BY27" s="45" t="s">
        <v>54</v>
      </c>
      <c r="BZ27" s="45"/>
      <c r="CA27" s="45">
        <f>'معادلة الفك والتجميع'!$K$160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والتجميع'!$K$165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والتجميع'!$J$143</f>
        <v>0</v>
      </c>
      <c r="BW30" s="45">
        <f>'معادلة الفك والتجميع'!$K$143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والتجميع'!$J$147</f>
        <v>0</v>
      </c>
      <c r="BW31" s="45">
        <f>'معادلة الفك والتجميع'!$K$147</f>
        <v>0</v>
      </c>
      <c r="BX31" s="67"/>
      <c r="BY31" s="45" t="s">
        <v>63</v>
      </c>
      <c r="BZ31" s="45">
        <f>'معادلة الفك والتجميع'!$J$131</f>
        <v>0</v>
      </c>
      <c r="CA31" s="45">
        <f>'معادلة الفك والتجميع'!$K$131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والتجميع'!$J$151</f>
        <v>0</v>
      </c>
      <c r="BW32" s="51">
        <f>'معادلة الفك والتجميع'!$K$151</f>
        <v>0</v>
      </c>
      <c r="BX32" s="67"/>
      <c r="BY32" s="45" t="s">
        <v>64</v>
      </c>
      <c r="BZ32" s="51">
        <f>'معادلة الفك والتجميع'!$J$135</f>
        <v>0</v>
      </c>
      <c r="CA32" s="51">
        <f>'معادلة الفك والتجميع'!$K$135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والتجميع'!$K$155</f>
        <v>0</v>
      </c>
      <c r="BX33" s="69"/>
      <c r="BY33" s="45" t="s">
        <v>65</v>
      </c>
      <c r="BZ33" s="45">
        <f>'معادلة الفك والتجميع'!$J$139</f>
        <v>0</v>
      </c>
      <c r="CA33" s="45">
        <f>'معادلة الفك والتجميع'!$K$139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1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والتجميع'!$J$176</f>
        <v>0</v>
      </c>
      <c r="BW42" s="45">
        <f>'معادلة الفك والتجميع'!$K$176</f>
        <v>0</v>
      </c>
      <c r="BX42" s="65"/>
      <c r="BY42" s="46" t="s">
        <v>13</v>
      </c>
      <c r="BZ42" s="45">
        <f>'معادلة الفك والتجميع'!$J$239</f>
        <v>0</v>
      </c>
      <c r="CA42" s="45">
        <f>'معادلة الفك والتجميع'!$K$239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والتجميع'!$J$180</f>
        <v>0</v>
      </c>
      <c r="BW43" s="46">
        <f>'معادلة الفك والتجميع'!$K$180</f>
        <v>0</v>
      </c>
      <c r="BX43" s="66"/>
      <c r="BY43" s="46" t="s">
        <v>14</v>
      </c>
      <c r="BZ43" s="46">
        <f>'معادلة الفك والتجميع'!$J$243</f>
        <v>0</v>
      </c>
      <c r="CA43" s="46">
        <f>'معادلة الفك والتجميع'!$K$243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والتجميع'!$J$184</f>
        <v>0</v>
      </c>
      <c r="BW44" s="45">
        <f>'معادلة الفك والتجميع'!$K$184</f>
        <v>0</v>
      </c>
      <c r="BX44" s="65"/>
      <c r="BY44" s="46" t="s">
        <v>47</v>
      </c>
      <c r="BZ44" s="45">
        <f>'معادلة الفك والتجميع'!$J$247</f>
        <v>0</v>
      </c>
      <c r="CA44" s="45">
        <f>'معادلة الفك والتجميع'!$K$247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والتجميع'!$J$188</f>
        <v>0</v>
      </c>
      <c r="BW45" s="45">
        <f>'معادلة الفك والتجميع'!$K$188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والتجميع'!$J$192</f>
        <v>0</v>
      </c>
      <c r="BW46" s="45">
        <f>'معادلة الفك والتجميع'!$K$192</f>
        <v>0</v>
      </c>
      <c r="BX46" s="65"/>
      <c r="BY46" s="45" t="s">
        <v>48</v>
      </c>
      <c r="BZ46" s="45"/>
      <c r="CA46" s="45">
        <f>'معادلة الفك والتجميع'!$K$252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والتجميع'!$J$196</f>
        <v>0</v>
      </c>
      <c r="BW47" s="45">
        <f>'معادلة الفك والتجميع'!$K$196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والتجميع'!$J$200</f>
        <v>0</v>
      </c>
      <c r="BW48" s="45">
        <f>'معادلة الفك والتجميع'!$K$200</f>
        <v>0</v>
      </c>
      <c r="BX48" s="65"/>
      <c r="BY48" s="45" t="s">
        <v>55</v>
      </c>
      <c r="BZ48" s="45">
        <f>'معادلة الفك والتجميع'!$J$257</f>
        <v>0</v>
      </c>
      <c r="CA48" s="45">
        <f>'معادلة الفك والتجميع'!$K$257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والتجميع'!$J$261</f>
        <v>0</v>
      </c>
      <c r="CA49" s="45">
        <f>'معادلة الفك والتجميع'!$K$261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والتجميع'!$K$204</f>
        <v>0</v>
      </c>
      <c r="BX50" s="65"/>
      <c r="BY50" s="45" t="s">
        <v>12</v>
      </c>
      <c r="BZ50" s="45">
        <f>'معادلة الفك والتجميع'!$J$265</f>
        <v>0</v>
      </c>
      <c r="CA50" s="45">
        <f>'معادلة الفك والتجميع'!$K$265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والتجميع'!$K$269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والتجميع'!$J$209</f>
        <v>0</v>
      </c>
      <c r="BW52" s="45">
        <f>'معادلة الفك والتجميع'!$K$209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والتجميع'!$J$213</f>
        <v>0</v>
      </c>
      <c r="BW53" s="45">
        <f>'معادلة الفك والتجميع'!$K$213</f>
        <v>0</v>
      </c>
      <c r="BX53" s="65"/>
      <c r="BY53" s="45" t="s">
        <v>59</v>
      </c>
      <c r="BZ53" s="45">
        <f>'معادلة الفك والتجميع'!$J$274</f>
        <v>0</v>
      </c>
      <c r="CA53" s="45">
        <f>'معادلة الفك والتجميع'!$K$274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والتجميع'!$K$217</f>
        <v>0</v>
      </c>
      <c r="BX54" s="65"/>
      <c r="BY54" s="45" t="s">
        <v>11</v>
      </c>
      <c r="BZ54" s="45">
        <f>'معادلة الفك والتجميع'!$J$278</f>
        <v>0</v>
      </c>
      <c r="CA54" s="45">
        <f>'معادلة الفك والتجميع'!$K$278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والتجميع'!$K$221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والتجميع'!$J$283</f>
        <v>0</v>
      </c>
      <c r="CA56" s="45">
        <f>'معادلة الفك والتجميع'!$K$283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والتجميع'!$K$225</f>
        <v>0</v>
      </c>
      <c r="BX57" s="66"/>
      <c r="BY57" s="45" t="s">
        <v>61</v>
      </c>
      <c r="BZ57" s="45">
        <f>'معادلة الفك والتجميع'!$J$287</f>
        <v>0</v>
      </c>
      <c r="CA57" s="45">
        <f>'معادلة الفك والتجميع'!$K$287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والتجميع'!$J$291</f>
        <v>0</v>
      </c>
      <c r="CA58" s="45">
        <f>'معادلة الفك والتجميع'!$K$291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والتجميع'!$J$230</f>
        <v>0</v>
      </c>
      <c r="BW59" s="45">
        <f>'معادلة الفك والتجميع'!$K$230</f>
        <v>0</v>
      </c>
      <c r="BX59" s="67"/>
      <c r="BY59" s="45" t="s">
        <v>56</v>
      </c>
      <c r="BZ59" s="45"/>
      <c r="CA59" s="45">
        <f>'معادلة الفك والتجميع'!$K$295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والتجميع'!$K$234</f>
        <v>0</v>
      </c>
      <c r="BX61" s="67"/>
      <c r="BY61" s="45" t="s">
        <v>54</v>
      </c>
      <c r="BZ61" s="45"/>
      <c r="CA61" s="45">
        <f>'معادلة الفك والتجميع'!$K$329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والتجميع'!$K$334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والتجميع'!$J$312</f>
        <v>0</v>
      </c>
      <c r="BW64" s="45">
        <f>'معادلة الفك والتجميع'!$K$312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والتجميع'!$J$316</f>
        <v>0</v>
      </c>
      <c r="BW65" s="45">
        <f>'معادلة الفك والتجميع'!$K$316</f>
        <v>0</v>
      </c>
      <c r="BX65" s="67"/>
      <c r="BY65" s="45" t="s">
        <v>63</v>
      </c>
      <c r="BZ65" s="45">
        <f>'معادلة الفك والتجميع'!$J$300</f>
        <v>0</v>
      </c>
      <c r="CA65" s="45">
        <f>'معادلة الفك والتجميع'!$K$300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والتجميع'!$J$320</f>
        <v>0</v>
      </c>
      <c r="BW66" s="51">
        <f>'معادلة الفك والتجميع'!$K$320</f>
        <v>0</v>
      </c>
      <c r="BX66" s="67"/>
      <c r="BY66" s="45" t="s">
        <v>64</v>
      </c>
      <c r="BZ66" s="51">
        <f>'معادلة الفك والتجميع'!$J$304</f>
        <v>0</v>
      </c>
      <c r="CA66" s="51">
        <f>'معادلة الفك والتجميع'!$K$304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والتجميع'!$K$324</f>
        <v>0</v>
      </c>
      <c r="BX67" s="69"/>
      <c r="BY67" s="45" t="s">
        <v>65</v>
      </c>
      <c r="BZ67" s="45">
        <f>'معادلة الفك والتجميع'!$J$308</f>
        <v>0</v>
      </c>
      <c r="CA67" s="45">
        <f>'معادلة الفك والتجميع'!$K$308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A75:B75"/>
    <mergeCell ref="BY55:CA55"/>
    <mergeCell ref="BU56:BW56"/>
    <mergeCell ref="BU58:BW58"/>
    <mergeCell ref="BU60:BW60"/>
    <mergeCell ref="BY60:CA60"/>
    <mergeCell ref="BY52:CA52"/>
    <mergeCell ref="BH42:BH43"/>
    <mergeCell ref="BI42:BI43"/>
    <mergeCell ref="BJ42:BJ43"/>
    <mergeCell ref="BK42:BK43"/>
    <mergeCell ref="BL42:BL43"/>
    <mergeCell ref="BY62:CA62"/>
    <mergeCell ref="BU63:BW63"/>
    <mergeCell ref="BY64:CA64"/>
    <mergeCell ref="Y42:Y43"/>
    <mergeCell ref="Z42:Z43"/>
    <mergeCell ref="AB42:AB43"/>
    <mergeCell ref="AC42:AC43"/>
    <mergeCell ref="AD42:AD43"/>
    <mergeCell ref="BY45:CA45"/>
    <mergeCell ref="BY47:CA47"/>
    <mergeCell ref="BU49:BW49"/>
    <mergeCell ref="BU51:BW51"/>
    <mergeCell ref="S42:S43"/>
    <mergeCell ref="BM41:BM43"/>
    <mergeCell ref="BN41:BN43"/>
    <mergeCell ref="BO41:BO43"/>
    <mergeCell ref="BU41:BW41"/>
    <mergeCell ref="AK41:AL41"/>
    <mergeCell ref="AM41:AN41"/>
    <mergeCell ref="AO41:AO43"/>
    <mergeCell ref="AP41:AQ41"/>
    <mergeCell ref="AR41:AS41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AB41:AC41"/>
    <mergeCell ref="AD41:AE41"/>
    <mergeCell ref="BC42:BC43"/>
    <mergeCell ref="BD42:BD43"/>
    <mergeCell ref="BE42:BE43"/>
    <mergeCell ref="BF42:BF43"/>
    <mergeCell ref="BG40:BM40"/>
    <mergeCell ref="AT40:AZ40"/>
    <mergeCell ref="BA40:BF40"/>
    <mergeCell ref="BY41:CA41"/>
    <mergeCell ref="BC41:BD41"/>
    <mergeCell ref="BE41:BF41"/>
    <mergeCell ref="BG41:BH41"/>
    <mergeCell ref="BI41:BJ41"/>
    <mergeCell ref="BK41:BL41"/>
    <mergeCell ref="AT41:AU41"/>
    <mergeCell ref="AV41:AW41"/>
    <mergeCell ref="AX41:AY41"/>
    <mergeCell ref="AZ41:AZ43"/>
    <mergeCell ref="BA41:BB41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G42:BG43"/>
    <mergeCell ref="AA41:AA43"/>
    <mergeCell ref="AB40:AG40"/>
    <mergeCell ref="AI40:AO40"/>
    <mergeCell ref="AP40:AS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AF41:AG41"/>
    <mergeCell ref="AH41:AH43"/>
    <mergeCell ref="AI41:AJ41"/>
    <mergeCell ref="AE42:AE43"/>
    <mergeCell ref="AF42:AF43"/>
    <mergeCell ref="AG42:AG43"/>
    <mergeCell ref="AI42:AI43"/>
    <mergeCell ref="AJ42:AJ43"/>
    <mergeCell ref="N42:N43"/>
    <mergeCell ref="O42:O43"/>
    <mergeCell ref="P42:P43"/>
    <mergeCell ref="A40:A43"/>
    <mergeCell ref="B40:B43"/>
    <mergeCell ref="C40:P40"/>
    <mergeCell ref="R40:W40"/>
    <mergeCell ref="Y40:Z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T42:T43"/>
    <mergeCell ref="U42:U43"/>
    <mergeCell ref="T41:U41"/>
    <mergeCell ref="V41:V43"/>
    <mergeCell ref="W41:W43"/>
    <mergeCell ref="X41:X43"/>
    <mergeCell ref="Y41:Z41"/>
    <mergeCell ref="R42:R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N3:N4"/>
    <mergeCell ref="O3:O4"/>
    <mergeCell ref="P3:P4"/>
    <mergeCell ref="R3:R4"/>
    <mergeCell ref="S3:S4"/>
    <mergeCell ref="T3:T4"/>
    <mergeCell ref="U3:U4"/>
    <mergeCell ref="C2:D2"/>
    <mergeCell ref="E2:F2"/>
    <mergeCell ref="G2:H2"/>
    <mergeCell ref="I2:J2"/>
    <mergeCell ref="M2:N2"/>
    <mergeCell ref="O2:P2"/>
    <mergeCell ref="C3:C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CM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V46" sqref="BV46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والتجميع'!$N$7</f>
        <v>0</v>
      </c>
      <c r="BW8" s="45">
        <f>'معادلة الفك والتجميع'!$O$7</f>
        <v>0</v>
      </c>
      <c r="BX8" s="65"/>
      <c r="BY8" s="46" t="s">
        <v>13</v>
      </c>
      <c r="BZ8" s="62">
        <f>'معادلة الفك والتجميع'!$N$70</f>
        <v>0</v>
      </c>
      <c r="CA8" s="62">
        <f>'معادلة الفك والتجميع'!$O$70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والتجميع'!$N$11</f>
        <v>0</v>
      </c>
      <c r="BW9" s="46">
        <f>'معادلة الفك والتجميع'!$O$11</f>
        <v>0</v>
      </c>
      <c r="BX9" s="66"/>
      <c r="BY9" s="46" t="s">
        <v>14</v>
      </c>
      <c r="BZ9" s="46">
        <f>'معادلة الفك والتجميع'!$N$74</f>
        <v>0</v>
      </c>
      <c r="CA9" s="46">
        <f>'معادلة الفك والتجميع'!$O$74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والتجميع'!$N$15</f>
        <v>0</v>
      </c>
      <c r="BW10" s="45">
        <f>'معادلة الفك والتجميع'!$O$15</f>
        <v>0</v>
      </c>
      <c r="BX10" s="65"/>
      <c r="BY10" s="46" t="s">
        <v>47</v>
      </c>
      <c r="BZ10" s="45">
        <f>'معادلة الفك والتجميع'!$N$78</f>
        <v>0</v>
      </c>
      <c r="CA10" s="45">
        <f>'معادلة الفك والتجميع'!$O$78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والتجميع'!$N$19</f>
        <v>0</v>
      </c>
      <c r="BW11" s="45">
        <f>'معادلة الفك والتجميع'!$O$19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والتجميع'!$N$23</f>
        <v>0</v>
      </c>
      <c r="BW12" s="45">
        <f>'معادلة الفك والتجميع'!$O$23</f>
        <v>0</v>
      </c>
      <c r="BX12" s="65"/>
      <c r="BY12" s="45" t="s">
        <v>48</v>
      </c>
      <c r="BZ12" s="45"/>
      <c r="CA12" s="45">
        <f>'معادلة الفك والتجميع'!$O$83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والتجميع'!$N$27</f>
        <v>0</v>
      </c>
      <c r="BW13" s="45">
        <f>'معادلة الفك والتجميع'!$O$27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والتجميع'!$N$31</f>
        <v>0</v>
      </c>
      <c r="BW14" s="45">
        <f>'معادلة الفك والتجميع'!$O$31</f>
        <v>0</v>
      </c>
      <c r="BX14" s="65"/>
      <c r="BY14" s="45" t="s">
        <v>55</v>
      </c>
      <c r="BZ14" s="45">
        <f>'معادلة الفك والتجميع'!$N$88</f>
        <v>0</v>
      </c>
      <c r="CA14" s="45">
        <f>'معادلة الفك والتجميع'!$O$88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والتجميع'!$N$92</f>
        <v>0</v>
      </c>
      <c r="CA15" s="22">
        <f>'معادلة الفك والتجميع'!$O$92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والتجميع'!$O$35</f>
        <v>0</v>
      </c>
      <c r="BX16" s="65"/>
      <c r="BY16" s="45" t="s">
        <v>12</v>
      </c>
      <c r="BZ16" s="45">
        <f>'معادلة الفك والتجميع'!$N$96</f>
        <v>0</v>
      </c>
      <c r="CA16" s="45">
        <f>'معادلة الفك والتجميع'!$O$96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والتجميع'!$O$100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والتجميع'!$N$40</f>
        <v>0</v>
      </c>
      <c r="BW18" s="45">
        <f>'معادلة الفك والتجميع'!$O$40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والتجميع'!$N$44</f>
        <v>0</v>
      </c>
      <c r="BW19" s="45">
        <f>'معادلة الفك والتجميع'!$O$44</f>
        <v>0</v>
      </c>
      <c r="BX19" s="65"/>
      <c r="BY19" s="45" t="s">
        <v>59</v>
      </c>
      <c r="BZ19" s="45">
        <f>'معادلة الفك والتجميع'!$N$105</f>
        <v>0</v>
      </c>
      <c r="CA19" s="45">
        <f>'معادلة الفك والتجميع'!$O$105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والتجميع'!$O$48</f>
        <v>0</v>
      </c>
      <c r="BX20" s="70"/>
      <c r="BY20" s="45" t="s">
        <v>11</v>
      </c>
      <c r="BZ20" s="45">
        <f>'معادلة الفك والتجميع'!$N$109</f>
        <v>0</v>
      </c>
      <c r="CA20" s="45">
        <f>'معادلة الفك والتجميع'!$O$109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والتجميع'!$O$52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والتجميع'!$N$114</f>
        <v>0</v>
      </c>
      <c r="CA22" s="45">
        <f>'معادلة الفك والتجميع'!$O$114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والتجميع'!$O$56</f>
        <v>0</v>
      </c>
      <c r="BX23" s="66"/>
      <c r="BY23" s="45" t="s">
        <v>61</v>
      </c>
      <c r="BZ23" s="45">
        <f>'معادلة الفك والتجميع'!$N$118</f>
        <v>0</v>
      </c>
      <c r="CA23" s="45">
        <f>'معادلة الفك والتجميع'!$O$118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والتجميع'!$N$122</f>
        <v>0</v>
      </c>
      <c r="CA24" s="45">
        <f>'معادلة الفك والتجميع'!$O$122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والتجميع'!$N$61</f>
        <v>0</v>
      </c>
      <c r="BW25" s="45">
        <f>'معادلة الفك والتجميع'!$O$61</f>
        <v>0</v>
      </c>
      <c r="BX25" s="67"/>
      <c r="BY25" s="45" t="s">
        <v>56</v>
      </c>
      <c r="BZ25" s="45"/>
      <c r="CA25" s="45">
        <f>'معادلة الفك والتجميع'!$O$126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والتجميع'!$O$65</f>
        <v>0</v>
      </c>
      <c r="BX27" s="67"/>
      <c r="BY27" s="45" t="s">
        <v>54</v>
      </c>
      <c r="BZ27" s="45"/>
      <c r="CA27" s="45">
        <f>'معادلة الفك والتجميع'!$O$160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والتجميع'!$O$165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والتجميع'!$N$143</f>
        <v>0</v>
      </c>
      <c r="BW30" s="45">
        <f>'معادلة الفك والتجميع'!$O$143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والتجميع'!$N$147</f>
        <v>0</v>
      </c>
      <c r="BW31" s="45">
        <f>'معادلة الفك والتجميع'!$O$147</f>
        <v>0</v>
      </c>
      <c r="BX31" s="67"/>
      <c r="BY31" s="45" t="s">
        <v>63</v>
      </c>
      <c r="BZ31" s="45">
        <f>'معادلة الفك والتجميع'!$N$131</f>
        <v>0</v>
      </c>
      <c r="CA31" s="45">
        <f>'معادلة الفك والتجميع'!$O$131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والتجميع'!$N$151</f>
        <v>0</v>
      </c>
      <c r="BW32" s="51">
        <f>'معادلة الفك والتجميع'!$O$151</f>
        <v>0</v>
      </c>
      <c r="BX32" s="67"/>
      <c r="BY32" s="45" t="s">
        <v>64</v>
      </c>
      <c r="BZ32" s="51">
        <f>'معادلة الفك والتجميع'!$N$135</f>
        <v>0</v>
      </c>
      <c r="CA32" s="51">
        <f>'معادلة الفك والتجميع'!$O$135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والتجميع'!$O$155</f>
        <v>0</v>
      </c>
      <c r="BX33" s="69"/>
      <c r="BY33" s="45" t="s">
        <v>65</v>
      </c>
      <c r="BZ33" s="45">
        <f>'معادلة الفك والتجميع'!$N$139</f>
        <v>0</v>
      </c>
      <c r="CA33" s="45">
        <f>'معادلة الفك والتجميع'!$O$139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والتجميع'!$N$176</f>
        <v>0</v>
      </c>
      <c r="BW42" s="45">
        <f>'معادلة الفك والتجميع'!$O$176</f>
        <v>0</v>
      </c>
      <c r="BX42" s="65"/>
      <c r="BY42" s="46" t="s">
        <v>13</v>
      </c>
      <c r="BZ42" s="45">
        <f>'معادلة الفك والتجميع'!$N$239</f>
        <v>0</v>
      </c>
      <c r="CA42" s="45">
        <f>'معادلة الفك والتجميع'!$O$239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والتجميع'!$N$180</f>
        <v>0</v>
      </c>
      <c r="BW43" s="46">
        <f>'معادلة الفك والتجميع'!$O$180</f>
        <v>0</v>
      </c>
      <c r="BX43" s="66"/>
      <c r="BY43" s="46" t="s">
        <v>14</v>
      </c>
      <c r="BZ43" s="46">
        <f>'معادلة الفك والتجميع'!$N$243</f>
        <v>0</v>
      </c>
      <c r="CA43" s="46">
        <f>'معادلة الفك والتجميع'!$O$243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والتجميع'!$N$184</f>
        <v>0</v>
      </c>
      <c r="BW44" s="45">
        <f>'معادلة الفك والتجميع'!$O$184</f>
        <v>0</v>
      </c>
      <c r="BX44" s="65"/>
      <c r="BY44" s="46" t="s">
        <v>47</v>
      </c>
      <c r="BZ44" s="45">
        <f>'معادلة الفك والتجميع'!$N$247</f>
        <v>0</v>
      </c>
      <c r="CA44" s="45">
        <f>'معادلة الفك والتجميع'!$O$247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والتجميع'!$N$188</f>
        <v>0</v>
      </c>
      <c r="BW45" s="45">
        <f>'معادلة الفك والتجميع'!$O$188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والتجميع'!$N$192</f>
        <v>0</v>
      </c>
      <c r="BW46" s="45">
        <f>'معادلة الفك والتجميع'!$O$192</f>
        <v>0</v>
      </c>
      <c r="BX46" s="65"/>
      <c r="BY46" s="45" t="s">
        <v>48</v>
      </c>
      <c r="BZ46" s="45"/>
      <c r="CA46" s="45">
        <f>'معادلة الفك والتجميع'!$O$252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والتجميع'!$N$196</f>
        <v>0</v>
      </c>
      <c r="BW47" s="45">
        <f>'معادلة الفك والتجميع'!$O$196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والتجميع'!$N$200</f>
        <v>0</v>
      </c>
      <c r="BW48" s="45">
        <f>'معادلة الفك والتجميع'!$O$200</f>
        <v>0</v>
      </c>
      <c r="BX48" s="65"/>
      <c r="BY48" s="45" t="s">
        <v>55</v>
      </c>
      <c r="BZ48" s="45">
        <f>'معادلة الفك والتجميع'!$N$257</f>
        <v>0</v>
      </c>
      <c r="CA48" s="45">
        <f>'معادلة الفك والتجميع'!$O$257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والتجميع'!$N$261</f>
        <v>0</v>
      </c>
      <c r="CA49" s="45">
        <f>'معادلة الفك والتجميع'!$O$261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والتجميع'!$O$204</f>
        <v>0</v>
      </c>
      <c r="BX50" s="65"/>
      <c r="BY50" s="45" t="s">
        <v>12</v>
      </c>
      <c r="BZ50" s="45">
        <f>'معادلة الفك والتجميع'!$N$265</f>
        <v>0</v>
      </c>
      <c r="CA50" s="45">
        <f>'معادلة الفك والتجميع'!$O$265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والتجميع'!$O$269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والتجميع'!$N$209</f>
        <v>0</v>
      </c>
      <c r="BW52" s="45">
        <f>'معادلة الفك والتجميع'!$O$209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والتجميع'!$N$213</f>
        <v>0</v>
      </c>
      <c r="BW53" s="45">
        <f>'معادلة الفك والتجميع'!$O$213</f>
        <v>0</v>
      </c>
      <c r="BX53" s="65"/>
      <c r="BY53" s="45" t="s">
        <v>59</v>
      </c>
      <c r="BZ53" s="45">
        <f>'معادلة الفك والتجميع'!$N$274</f>
        <v>0</v>
      </c>
      <c r="CA53" s="45">
        <f>'معادلة الفك والتجميع'!$O$274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والتجميع'!$O$217</f>
        <v>0</v>
      </c>
      <c r="BX54" s="65"/>
      <c r="BY54" s="45" t="s">
        <v>11</v>
      </c>
      <c r="BZ54" s="45">
        <f>'معادلة الفك والتجميع'!$N$278</f>
        <v>0</v>
      </c>
      <c r="CA54" s="45">
        <f>'معادلة الفك والتجميع'!$O$278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والتجميع'!$O$221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والتجميع'!$N$283</f>
        <v>0</v>
      </c>
      <c r="CA56" s="45">
        <f>'معادلة الفك والتجميع'!$O$283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والتجميع'!$O$225</f>
        <v>0</v>
      </c>
      <c r="BX57" s="66"/>
      <c r="BY57" s="45" t="s">
        <v>61</v>
      </c>
      <c r="BZ57" s="45">
        <f>'معادلة الفك والتجميع'!$N$287</f>
        <v>0</v>
      </c>
      <c r="CA57" s="45">
        <f>'معادلة الفك والتجميع'!$O$287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والتجميع'!$N$291</f>
        <v>0</v>
      </c>
      <c r="CA58" s="45">
        <f>'معادلة الفك والتجميع'!$O$291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والتجميع'!$N$230</f>
        <v>0</v>
      </c>
      <c r="BW59" s="45">
        <f>'معادلة الفك والتجميع'!$O$230</f>
        <v>0</v>
      </c>
      <c r="BX59" s="67"/>
      <c r="BY59" s="45" t="s">
        <v>56</v>
      </c>
      <c r="BZ59" s="45"/>
      <c r="CA59" s="45">
        <f>'معادلة الفك والتجميع'!$O$295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والتجميع'!$O$234</f>
        <v>0</v>
      </c>
      <c r="BX61" s="67"/>
      <c r="BY61" s="45" t="s">
        <v>54</v>
      </c>
      <c r="BZ61" s="45"/>
      <c r="CA61" s="45">
        <f>'معادلة الفك والتجميع'!$O$329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والتجميع'!$O$334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والتجميع'!$N$312</f>
        <v>0</v>
      </c>
      <c r="BW64" s="45">
        <f>'معادلة الفك والتجميع'!$O$312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والتجميع'!$N$316</f>
        <v>0</v>
      </c>
      <c r="BW65" s="45">
        <f>'معادلة الفك والتجميع'!$O$316</f>
        <v>0</v>
      </c>
      <c r="BX65" s="67"/>
      <c r="BY65" s="45" t="s">
        <v>63</v>
      </c>
      <c r="BZ65" s="45">
        <f>'معادلة الفك والتجميع'!$N$300</f>
        <v>0</v>
      </c>
      <c r="CA65" s="45">
        <f>'معادلة الفك والتجميع'!$O$300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والتجميع'!$N$320</f>
        <v>0</v>
      </c>
      <c r="BW66" s="51">
        <f>'معادلة الفك والتجميع'!$O$320</f>
        <v>0</v>
      </c>
      <c r="BX66" s="67"/>
      <c r="BY66" s="45" t="s">
        <v>64</v>
      </c>
      <c r="BZ66" s="51">
        <f>'معادلة الفك والتجميع'!$N$304</f>
        <v>0</v>
      </c>
      <c r="CA66" s="51">
        <f>'معادلة الفك والتجميع'!$O$304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والتجميع'!$O$324</f>
        <v>0</v>
      </c>
      <c r="BX67" s="69"/>
      <c r="BY67" s="45" t="s">
        <v>65</v>
      </c>
      <c r="BZ67" s="45">
        <f>'معادلة الفك والتجميع'!$N$308</f>
        <v>0</v>
      </c>
      <c r="CA67" s="45">
        <f>'معادلة الفك والتجميع'!$O$308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A75:B75"/>
    <mergeCell ref="BY55:CA55"/>
    <mergeCell ref="BU56:BW56"/>
    <mergeCell ref="BU58:BW58"/>
    <mergeCell ref="BU60:BW60"/>
    <mergeCell ref="BY60:CA60"/>
    <mergeCell ref="BY52:CA52"/>
    <mergeCell ref="BH42:BH43"/>
    <mergeCell ref="BI42:BI43"/>
    <mergeCell ref="BJ42:BJ43"/>
    <mergeCell ref="BK42:BK43"/>
    <mergeCell ref="BL42:BL43"/>
    <mergeCell ref="BY62:CA62"/>
    <mergeCell ref="BU63:BW63"/>
    <mergeCell ref="BY64:CA64"/>
    <mergeCell ref="Y42:Y43"/>
    <mergeCell ref="Z42:Z43"/>
    <mergeCell ref="AB42:AB43"/>
    <mergeCell ref="AC42:AC43"/>
    <mergeCell ref="AD42:AD43"/>
    <mergeCell ref="BY45:CA45"/>
    <mergeCell ref="BY47:CA47"/>
    <mergeCell ref="BU49:BW49"/>
    <mergeCell ref="BU51:BW51"/>
    <mergeCell ref="S42:S43"/>
    <mergeCell ref="BM41:BM43"/>
    <mergeCell ref="BN41:BN43"/>
    <mergeCell ref="BO41:BO43"/>
    <mergeCell ref="BU41:BW41"/>
    <mergeCell ref="AK41:AL41"/>
    <mergeCell ref="AM41:AN41"/>
    <mergeCell ref="AO41:AO43"/>
    <mergeCell ref="AP41:AQ41"/>
    <mergeCell ref="AR41:AS41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AB41:AC41"/>
    <mergeCell ref="AD41:AE41"/>
    <mergeCell ref="BC42:BC43"/>
    <mergeCell ref="BD42:BD43"/>
    <mergeCell ref="BE42:BE43"/>
    <mergeCell ref="BF42:BF43"/>
    <mergeCell ref="BG40:BM40"/>
    <mergeCell ref="AT40:AZ40"/>
    <mergeCell ref="BA40:BF40"/>
    <mergeCell ref="BY41:CA41"/>
    <mergeCell ref="BC41:BD41"/>
    <mergeCell ref="BE41:BF41"/>
    <mergeCell ref="BG41:BH41"/>
    <mergeCell ref="BI41:BJ41"/>
    <mergeCell ref="BK41:BL41"/>
    <mergeCell ref="AT41:AU41"/>
    <mergeCell ref="AV41:AW41"/>
    <mergeCell ref="AX41:AY41"/>
    <mergeCell ref="AZ41:AZ43"/>
    <mergeCell ref="BA41:BB41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G42:BG43"/>
    <mergeCell ref="AA41:AA43"/>
    <mergeCell ref="AB40:AG40"/>
    <mergeCell ref="AI40:AO40"/>
    <mergeCell ref="AP40:AS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AF41:AG41"/>
    <mergeCell ref="AH41:AH43"/>
    <mergeCell ref="AI41:AJ41"/>
    <mergeCell ref="AE42:AE43"/>
    <mergeCell ref="AF42:AF43"/>
    <mergeCell ref="AG42:AG43"/>
    <mergeCell ref="AI42:AI43"/>
    <mergeCell ref="AJ42:AJ43"/>
    <mergeCell ref="N42:N43"/>
    <mergeCell ref="O42:O43"/>
    <mergeCell ref="P42:P43"/>
    <mergeCell ref="A40:A43"/>
    <mergeCell ref="B40:B43"/>
    <mergeCell ref="C40:P40"/>
    <mergeCell ref="R40:W40"/>
    <mergeCell ref="Y40:Z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T42:T43"/>
    <mergeCell ref="U42:U43"/>
    <mergeCell ref="T41:U41"/>
    <mergeCell ref="V41:V43"/>
    <mergeCell ref="W41:W43"/>
    <mergeCell ref="X41:X43"/>
    <mergeCell ref="Y41:Z41"/>
    <mergeCell ref="R42:R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N3:N4"/>
    <mergeCell ref="O3:O4"/>
    <mergeCell ref="P3:P4"/>
    <mergeCell ref="R3:R4"/>
    <mergeCell ref="S3:S4"/>
    <mergeCell ref="T3:T4"/>
    <mergeCell ref="U3:U4"/>
    <mergeCell ref="C2:D2"/>
    <mergeCell ref="E2:F2"/>
    <mergeCell ref="G2:H2"/>
    <mergeCell ref="I2:J2"/>
    <mergeCell ref="M2:N2"/>
    <mergeCell ref="O2:P2"/>
    <mergeCell ref="C3:C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:CM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T48" sqref="BT48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والتجميع'!$R$7</f>
        <v>0</v>
      </c>
      <c r="BW8" s="45">
        <f>'معادلة الفك والتجميع'!$S$7</f>
        <v>0</v>
      </c>
      <c r="BX8" s="65"/>
      <c r="BY8" s="46" t="s">
        <v>13</v>
      </c>
      <c r="BZ8" s="62">
        <f>'معادلة الفك والتجميع'!$R$70</f>
        <v>0</v>
      </c>
      <c r="CA8" s="62">
        <f>'معادلة الفك والتجميع'!$S$70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والتجميع'!$R$11</f>
        <v>0</v>
      </c>
      <c r="BW9" s="46">
        <f>'معادلة الفك والتجميع'!$S$11</f>
        <v>0</v>
      </c>
      <c r="BX9" s="66"/>
      <c r="BY9" s="46" t="s">
        <v>14</v>
      </c>
      <c r="BZ9" s="46">
        <f>'معادلة الفك والتجميع'!$R$74</f>
        <v>0</v>
      </c>
      <c r="CA9" s="46">
        <f>'معادلة الفك والتجميع'!$S$74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والتجميع'!$R$15</f>
        <v>0</v>
      </c>
      <c r="BW10" s="45">
        <f>'معادلة الفك والتجميع'!$S$15</f>
        <v>0</v>
      </c>
      <c r="BX10" s="65"/>
      <c r="BY10" s="46" t="s">
        <v>47</v>
      </c>
      <c r="BZ10" s="45">
        <f>'معادلة الفك والتجميع'!$R$78</f>
        <v>0</v>
      </c>
      <c r="CA10" s="45">
        <f>'معادلة الفك والتجميع'!$S$78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والتجميع'!$R$19</f>
        <v>0</v>
      </c>
      <c r="BW11" s="45">
        <f>'معادلة الفك والتجميع'!$S$19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والتجميع'!$R$23</f>
        <v>0</v>
      </c>
      <c r="BW12" s="45">
        <f>'معادلة الفك والتجميع'!$S$23</f>
        <v>0</v>
      </c>
      <c r="BX12" s="65"/>
      <c r="BY12" s="45" t="s">
        <v>48</v>
      </c>
      <c r="BZ12" s="45"/>
      <c r="CA12" s="45">
        <f>'معادلة الفك والتجميع'!$S$83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والتجميع'!$R$27</f>
        <v>0</v>
      </c>
      <c r="BW13" s="45">
        <f>'معادلة الفك والتجميع'!$S$27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والتجميع'!$R$31</f>
        <v>0</v>
      </c>
      <c r="BW14" s="45">
        <f>'معادلة الفك والتجميع'!$S$31</f>
        <v>0</v>
      </c>
      <c r="BX14" s="65"/>
      <c r="BY14" s="45" t="s">
        <v>55</v>
      </c>
      <c r="BZ14" s="45">
        <f>'معادلة الفك والتجميع'!$R$88</f>
        <v>0</v>
      </c>
      <c r="CA14" s="45">
        <f>'معادلة الفك والتجميع'!$S$88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والتجميع'!$R$92</f>
        <v>0</v>
      </c>
      <c r="CA15" s="22">
        <f>'معادلة الفك والتجميع'!$S$92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والتجميع'!$S$35</f>
        <v>0</v>
      </c>
      <c r="BX16" s="65"/>
      <c r="BY16" s="45" t="s">
        <v>12</v>
      </c>
      <c r="BZ16" s="45">
        <f>'معادلة الفك والتجميع'!$R$96</f>
        <v>0</v>
      </c>
      <c r="CA16" s="45">
        <f>'معادلة الفك والتجميع'!$S$96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والتجميع'!$S$100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والتجميع'!$R$40</f>
        <v>0</v>
      </c>
      <c r="BW18" s="45">
        <f>'معادلة الفك والتجميع'!$S$40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والتجميع'!$R$44</f>
        <v>0</v>
      </c>
      <c r="BW19" s="45">
        <f>'معادلة الفك والتجميع'!$S$44</f>
        <v>0</v>
      </c>
      <c r="BX19" s="65"/>
      <c r="BY19" s="45" t="s">
        <v>59</v>
      </c>
      <c r="BZ19" s="45">
        <f>'معادلة الفك والتجميع'!$R$105</f>
        <v>0</v>
      </c>
      <c r="CA19" s="45">
        <f>'معادلة الفك والتجميع'!$S$105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والتجميع'!$S$48</f>
        <v>0</v>
      </c>
      <c r="BX20" s="70"/>
      <c r="BY20" s="45" t="s">
        <v>11</v>
      </c>
      <c r="BZ20" s="45">
        <f>'معادلة الفك والتجميع'!$R$109</f>
        <v>0</v>
      </c>
      <c r="CA20" s="45">
        <f>'معادلة الفك والتجميع'!$S$109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والتجميع'!$S$52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والتجميع'!$R$114</f>
        <v>0</v>
      </c>
      <c r="CA22" s="45">
        <f>'معادلة الفك والتجميع'!$S$114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والتجميع'!$S$56</f>
        <v>0</v>
      </c>
      <c r="BX23" s="66"/>
      <c r="BY23" s="45" t="s">
        <v>61</v>
      </c>
      <c r="BZ23" s="45">
        <f>'معادلة الفك والتجميع'!$R$118</f>
        <v>0</v>
      </c>
      <c r="CA23" s="45">
        <f>'معادلة الفك والتجميع'!$S$118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والتجميع'!$R$122</f>
        <v>0</v>
      </c>
      <c r="CA24" s="45">
        <f>'معادلة الفك والتجميع'!$S$122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والتجميع'!$R$61</f>
        <v>0</v>
      </c>
      <c r="BW25" s="45">
        <f>'معادلة الفك والتجميع'!$S$61</f>
        <v>0</v>
      </c>
      <c r="BX25" s="67"/>
      <c r="BY25" s="45" t="s">
        <v>56</v>
      </c>
      <c r="BZ25" s="45"/>
      <c r="CA25" s="45">
        <f>'معادلة الفك والتجميع'!$S$126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والتجميع'!$S$65</f>
        <v>0</v>
      </c>
      <c r="BX27" s="67"/>
      <c r="BY27" s="45" t="s">
        <v>54</v>
      </c>
      <c r="BZ27" s="45"/>
      <c r="CA27" s="45">
        <f>'معادلة الفك والتجميع'!$S$160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والتجميع'!$S$165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والتجميع'!$R$143</f>
        <v>0</v>
      </c>
      <c r="BW30" s="45">
        <f>'معادلة الفك والتجميع'!$S$143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والتجميع'!$R$147</f>
        <v>0</v>
      </c>
      <c r="BW31" s="45">
        <f>'معادلة الفك والتجميع'!$S$147</f>
        <v>0</v>
      </c>
      <c r="BX31" s="67"/>
      <c r="BY31" s="45" t="s">
        <v>63</v>
      </c>
      <c r="BZ31" s="45">
        <f>'معادلة الفك والتجميع'!$R$131</f>
        <v>0</v>
      </c>
      <c r="CA31" s="45">
        <f>'معادلة الفك والتجميع'!$S$131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والتجميع'!$R$151</f>
        <v>0</v>
      </c>
      <c r="BW32" s="51">
        <f>'معادلة الفك والتجميع'!$S$151</f>
        <v>0</v>
      </c>
      <c r="BX32" s="67"/>
      <c r="BY32" s="45" t="s">
        <v>64</v>
      </c>
      <c r="BZ32" s="51">
        <f>'معادلة الفك والتجميع'!$R$135</f>
        <v>0</v>
      </c>
      <c r="CA32" s="51">
        <f>'معادلة الفك والتجميع'!$S$135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والتجميع'!$S$155</f>
        <v>0</v>
      </c>
      <c r="BX33" s="69"/>
      <c r="BY33" s="45" t="s">
        <v>65</v>
      </c>
      <c r="BZ33" s="45">
        <f>'معادلة الفك والتجميع'!$R$139</f>
        <v>0</v>
      </c>
      <c r="CA33" s="45">
        <f>'معادلة الفك والتجميع'!$S$139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والتجميع'!$R$176</f>
        <v>0</v>
      </c>
      <c r="BW42" s="45">
        <f>'معادلة الفك والتجميع'!$S$176</f>
        <v>0</v>
      </c>
      <c r="BX42" s="65"/>
      <c r="BY42" s="46" t="s">
        <v>13</v>
      </c>
      <c r="BZ42" s="45">
        <f>'معادلة الفك والتجميع'!$R$239</f>
        <v>0</v>
      </c>
      <c r="CA42" s="45">
        <f>'معادلة الفك والتجميع'!$S$239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والتجميع'!$R$180</f>
        <v>0</v>
      </c>
      <c r="BW43" s="46">
        <f>'معادلة الفك والتجميع'!$S$180</f>
        <v>0</v>
      </c>
      <c r="BX43" s="66"/>
      <c r="BY43" s="46" t="s">
        <v>14</v>
      </c>
      <c r="BZ43" s="46">
        <f>'معادلة الفك والتجميع'!$R$243</f>
        <v>0</v>
      </c>
      <c r="CA43" s="46">
        <f>'معادلة الفك والتجميع'!$S$243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والتجميع'!$R$184</f>
        <v>0</v>
      </c>
      <c r="BW44" s="45">
        <f>'معادلة الفك والتجميع'!$S$184</f>
        <v>0</v>
      </c>
      <c r="BX44" s="65"/>
      <c r="BY44" s="46" t="s">
        <v>47</v>
      </c>
      <c r="BZ44" s="45">
        <f>'معادلة الفك والتجميع'!$R$247</f>
        <v>0</v>
      </c>
      <c r="CA44" s="45">
        <f>'معادلة الفك والتجميع'!$S$247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والتجميع'!$R$188</f>
        <v>0</v>
      </c>
      <c r="BW45" s="45">
        <f>'معادلة الفك والتجميع'!$S$188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والتجميع'!$R$192</f>
        <v>0</v>
      </c>
      <c r="BW46" s="45">
        <f>'معادلة الفك والتجميع'!$S$192</f>
        <v>0</v>
      </c>
      <c r="BX46" s="65"/>
      <c r="BY46" s="45" t="s">
        <v>48</v>
      </c>
      <c r="BZ46" s="45"/>
      <c r="CA46" s="45">
        <f>'معادلة الفك والتجميع'!$S$252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والتجميع'!$R$196</f>
        <v>0</v>
      </c>
      <c r="BW47" s="45">
        <f>'معادلة الفك والتجميع'!$S$196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والتجميع'!$R$200</f>
        <v>0</v>
      </c>
      <c r="BW48" s="45">
        <f>'معادلة الفك والتجميع'!$S$200</f>
        <v>0</v>
      </c>
      <c r="BX48" s="65"/>
      <c r="BY48" s="45" t="s">
        <v>55</v>
      </c>
      <c r="BZ48" s="45">
        <f>'معادلة الفك والتجميع'!$R$257</f>
        <v>0</v>
      </c>
      <c r="CA48" s="45">
        <f>'معادلة الفك والتجميع'!$S$257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والتجميع'!$R$261</f>
        <v>0</v>
      </c>
      <c r="CA49" s="45">
        <f>'معادلة الفك والتجميع'!$S$261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والتجميع'!$S$204</f>
        <v>0</v>
      </c>
      <c r="BX50" s="65"/>
      <c r="BY50" s="45" t="s">
        <v>12</v>
      </c>
      <c r="BZ50" s="45">
        <f>'معادلة الفك والتجميع'!$R$265</f>
        <v>0</v>
      </c>
      <c r="CA50" s="45">
        <f>'معادلة الفك والتجميع'!$S$265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والتجميع'!$S$269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والتجميع'!$R$209</f>
        <v>0</v>
      </c>
      <c r="BW52" s="45">
        <f>'معادلة الفك والتجميع'!$S$209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والتجميع'!$R$213</f>
        <v>0</v>
      </c>
      <c r="BW53" s="45">
        <f>'معادلة الفك والتجميع'!$S$213</f>
        <v>0</v>
      </c>
      <c r="BX53" s="65"/>
      <c r="BY53" s="45" t="s">
        <v>59</v>
      </c>
      <c r="BZ53" s="45">
        <f>'معادلة الفك والتجميع'!$R$274</f>
        <v>0</v>
      </c>
      <c r="CA53" s="45">
        <f>'معادلة الفك والتجميع'!$S$274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والتجميع'!$S$217</f>
        <v>0</v>
      </c>
      <c r="BX54" s="65"/>
      <c r="BY54" s="45" t="s">
        <v>11</v>
      </c>
      <c r="BZ54" s="45">
        <f>'معادلة الفك والتجميع'!$R$278</f>
        <v>0</v>
      </c>
      <c r="CA54" s="45">
        <f>'معادلة الفك والتجميع'!$S$278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والتجميع'!$S$221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والتجميع'!$R$283</f>
        <v>0</v>
      </c>
      <c r="CA56" s="45">
        <f>'معادلة الفك والتجميع'!$S$283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والتجميع'!$S$225</f>
        <v>0</v>
      </c>
      <c r="BX57" s="66"/>
      <c r="BY57" s="45" t="s">
        <v>61</v>
      </c>
      <c r="BZ57" s="45">
        <f>'معادلة الفك والتجميع'!$R$287</f>
        <v>0</v>
      </c>
      <c r="CA57" s="45">
        <f>'معادلة الفك والتجميع'!$S$287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والتجميع'!$R$291</f>
        <v>0</v>
      </c>
      <c r="CA58" s="45">
        <f>'معادلة الفك والتجميع'!$S$291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والتجميع'!$R$230</f>
        <v>0</v>
      </c>
      <c r="BW59" s="45">
        <f>'معادلة الفك والتجميع'!$S$230</f>
        <v>0</v>
      </c>
      <c r="BX59" s="67"/>
      <c r="BY59" s="45" t="s">
        <v>56</v>
      </c>
      <c r="BZ59" s="45"/>
      <c r="CA59" s="45">
        <f>'معادلة الفك والتجميع'!$S$295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والتجميع'!$S$234</f>
        <v>0</v>
      </c>
      <c r="BX61" s="67"/>
      <c r="BY61" s="45" t="s">
        <v>54</v>
      </c>
      <c r="BZ61" s="45"/>
      <c r="CA61" s="45">
        <f>'معادلة الفك والتجميع'!$S$329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والتجميع'!$S$334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والتجميع'!$R$312</f>
        <v>0</v>
      </c>
      <c r="BW64" s="45">
        <f>'معادلة الفك والتجميع'!$S$312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والتجميع'!$R$316</f>
        <v>0</v>
      </c>
      <c r="BW65" s="45">
        <f>'معادلة الفك والتجميع'!$S$316</f>
        <v>0</v>
      </c>
      <c r="BX65" s="67"/>
      <c r="BY65" s="45" t="s">
        <v>63</v>
      </c>
      <c r="BZ65" s="45">
        <f>'معادلة الفك والتجميع'!$R$300</f>
        <v>0</v>
      </c>
      <c r="CA65" s="45">
        <f>'معادلة الفك والتجميع'!$S$300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والتجميع'!$R$320</f>
        <v>0</v>
      </c>
      <c r="BW66" s="51">
        <f>'معادلة الفك والتجميع'!$S$320</f>
        <v>0</v>
      </c>
      <c r="BX66" s="67"/>
      <c r="BY66" s="45" t="s">
        <v>64</v>
      </c>
      <c r="BZ66" s="51">
        <f>'معادلة الفك والتجميع'!$R$304</f>
        <v>0</v>
      </c>
      <c r="CA66" s="51">
        <f>'معادلة الفك والتجميع'!$S$304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والتجميع'!$S$324</f>
        <v>0</v>
      </c>
      <c r="BX67" s="69"/>
      <c r="BY67" s="45" t="s">
        <v>65</v>
      </c>
      <c r="BZ67" s="45">
        <f>'معادلة الفك والتجميع'!$R$308</f>
        <v>0</v>
      </c>
      <c r="CA67" s="45">
        <f>'معادلة الفك والتجميع'!$S$308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A75:B75"/>
    <mergeCell ref="BY55:CA55"/>
    <mergeCell ref="BU56:BW56"/>
    <mergeCell ref="BU58:BW58"/>
    <mergeCell ref="BU60:BW60"/>
    <mergeCell ref="BY60:CA60"/>
    <mergeCell ref="BY52:CA52"/>
    <mergeCell ref="BH42:BH43"/>
    <mergeCell ref="BI42:BI43"/>
    <mergeCell ref="BJ42:BJ43"/>
    <mergeCell ref="BK42:BK43"/>
    <mergeCell ref="BL42:BL43"/>
    <mergeCell ref="BY62:CA62"/>
    <mergeCell ref="BU63:BW63"/>
    <mergeCell ref="BY64:CA64"/>
    <mergeCell ref="Y42:Y43"/>
    <mergeCell ref="Z42:Z43"/>
    <mergeCell ref="AB42:AB43"/>
    <mergeCell ref="AC42:AC43"/>
    <mergeCell ref="AD42:AD43"/>
    <mergeCell ref="BY45:CA45"/>
    <mergeCell ref="BY47:CA47"/>
    <mergeCell ref="BU49:BW49"/>
    <mergeCell ref="BU51:BW51"/>
    <mergeCell ref="S42:S43"/>
    <mergeCell ref="BM41:BM43"/>
    <mergeCell ref="BN41:BN43"/>
    <mergeCell ref="BO41:BO43"/>
    <mergeCell ref="BU41:BW41"/>
    <mergeCell ref="AK41:AL41"/>
    <mergeCell ref="AM41:AN41"/>
    <mergeCell ref="AO41:AO43"/>
    <mergeCell ref="AP41:AQ41"/>
    <mergeCell ref="AR41:AS41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AB41:AC41"/>
    <mergeCell ref="AD41:AE41"/>
    <mergeCell ref="BC42:BC43"/>
    <mergeCell ref="BD42:BD43"/>
    <mergeCell ref="BE42:BE43"/>
    <mergeCell ref="BF42:BF43"/>
    <mergeCell ref="BG40:BM40"/>
    <mergeCell ref="AT40:AZ40"/>
    <mergeCell ref="BA40:BF40"/>
    <mergeCell ref="BY41:CA41"/>
    <mergeCell ref="BC41:BD41"/>
    <mergeCell ref="BE41:BF41"/>
    <mergeCell ref="BG41:BH41"/>
    <mergeCell ref="BI41:BJ41"/>
    <mergeCell ref="BK41:BL41"/>
    <mergeCell ref="AT41:AU41"/>
    <mergeCell ref="AV41:AW41"/>
    <mergeCell ref="AX41:AY41"/>
    <mergeCell ref="AZ41:AZ43"/>
    <mergeCell ref="BA41:BB41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G42:BG43"/>
    <mergeCell ref="AA41:AA43"/>
    <mergeCell ref="AB40:AG40"/>
    <mergeCell ref="AI40:AO40"/>
    <mergeCell ref="AP40:AS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AF41:AG41"/>
    <mergeCell ref="AH41:AH43"/>
    <mergeCell ref="AI41:AJ41"/>
    <mergeCell ref="AE42:AE43"/>
    <mergeCell ref="AF42:AF43"/>
    <mergeCell ref="AG42:AG43"/>
    <mergeCell ref="AI42:AI43"/>
    <mergeCell ref="AJ42:AJ43"/>
    <mergeCell ref="N42:N43"/>
    <mergeCell ref="O42:O43"/>
    <mergeCell ref="P42:P43"/>
    <mergeCell ref="A40:A43"/>
    <mergeCell ref="B40:B43"/>
    <mergeCell ref="C40:P40"/>
    <mergeCell ref="R40:W40"/>
    <mergeCell ref="Y40:Z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T42:T43"/>
    <mergeCell ref="U42:U43"/>
    <mergeCell ref="T41:U41"/>
    <mergeCell ref="V41:V43"/>
    <mergeCell ref="W41:W43"/>
    <mergeCell ref="X41:X43"/>
    <mergeCell ref="Y41:Z41"/>
    <mergeCell ref="R42:R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N3:N4"/>
    <mergeCell ref="O3:O4"/>
    <mergeCell ref="P3:P4"/>
    <mergeCell ref="R3:R4"/>
    <mergeCell ref="S3:S4"/>
    <mergeCell ref="T3:T4"/>
    <mergeCell ref="U3:U4"/>
    <mergeCell ref="C2:D2"/>
    <mergeCell ref="E2:F2"/>
    <mergeCell ref="G2:H2"/>
    <mergeCell ref="I2:J2"/>
    <mergeCell ref="M2:N2"/>
    <mergeCell ref="O2:P2"/>
    <mergeCell ref="C3:C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:CM76"/>
  <sheetViews>
    <sheetView rightToLeft="1" zoomScaleNormal="100" workbookViewId="0">
      <pane xSplit="1" ySplit="4" topLeftCell="Y14" activePane="bottomRight" state="frozen"/>
      <selection pane="topRight" activeCell="B1" sqref="B1"/>
      <selection pane="bottomLeft" activeCell="A5" sqref="A5"/>
      <selection pane="bottomRight" activeCell="AT15" sqref="AT15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والتجميع'!$V$7</f>
        <v>0</v>
      </c>
      <c r="BW8" s="45">
        <f>'معادلة الفك والتجميع'!$W$7</f>
        <v>0</v>
      </c>
      <c r="BX8" s="65"/>
      <c r="BY8" s="46" t="s">
        <v>13</v>
      </c>
      <c r="BZ8" s="62">
        <f>'معادلة الفك والتجميع'!$V$70</f>
        <v>0</v>
      </c>
      <c r="CA8" s="62">
        <f>'معادلة الفك والتجميع'!$W$70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والتجميع'!$V$11</f>
        <v>0</v>
      </c>
      <c r="BW9" s="46">
        <f>'معادلة الفك والتجميع'!$W$11</f>
        <v>0</v>
      </c>
      <c r="BX9" s="66"/>
      <c r="BY9" s="46" t="s">
        <v>14</v>
      </c>
      <c r="BZ9" s="46">
        <f>'معادلة الفك والتجميع'!$V$74</f>
        <v>0</v>
      </c>
      <c r="CA9" s="46">
        <f>'معادلة الفك والتجميع'!$W$74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والتجميع'!$V$15</f>
        <v>0</v>
      </c>
      <c r="BW10" s="45">
        <f>'معادلة الفك والتجميع'!$W$15</f>
        <v>0</v>
      </c>
      <c r="BX10" s="65"/>
      <c r="BY10" s="46" t="s">
        <v>47</v>
      </c>
      <c r="BZ10" s="45">
        <f>'معادلة الفك والتجميع'!$V$78</f>
        <v>0</v>
      </c>
      <c r="CA10" s="45">
        <f>'معادلة الفك والتجميع'!$W$78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والتجميع'!$V$19</f>
        <v>0</v>
      </c>
      <c r="BW11" s="45">
        <f>'معادلة الفك والتجميع'!$W$19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والتجميع'!$V$23</f>
        <v>0</v>
      </c>
      <c r="BW12" s="45">
        <f>'معادلة الفك والتجميع'!$W$23</f>
        <v>0</v>
      </c>
      <c r="BX12" s="65"/>
      <c r="BY12" s="45" t="s">
        <v>48</v>
      </c>
      <c r="BZ12" s="45"/>
      <c r="CA12" s="45">
        <f>'معادلة الفك والتجميع'!$W$83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والتجميع'!$V$27</f>
        <v>0</v>
      </c>
      <c r="BW13" s="45">
        <f>'معادلة الفك والتجميع'!$W$27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والتجميع'!$V$31</f>
        <v>0</v>
      </c>
      <c r="BW14" s="45">
        <f>'معادلة الفك والتجميع'!$W$31</f>
        <v>0</v>
      </c>
      <c r="BX14" s="65"/>
      <c r="BY14" s="45" t="s">
        <v>55</v>
      </c>
      <c r="BZ14" s="45">
        <f>'معادلة الفك والتجميع'!$V$88</f>
        <v>0</v>
      </c>
      <c r="CA14" s="45">
        <f>'معادلة الفك والتجميع'!$W$88</f>
        <v>0</v>
      </c>
    </row>
    <row r="15" spans="1:79" ht="21.75" thickBot="1" x14ac:dyDescent="0.3">
      <c r="A15" s="1">
        <v>43354</v>
      </c>
      <c r="B15" s="2">
        <v>2838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</v>
      </c>
      <c r="AF15" s="3"/>
      <c r="AG15" s="3"/>
      <c r="AH15" s="3"/>
      <c r="AI15" s="3"/>
      <c r="AJ15" s="3"/>
      <c r="AK15" s="3"/>
      <c r="AL15" s="3">
        <v>1</v>
      </c>
      <c r="AM15" s="3"/>
      <c r="AN15" s="3"/>
      <c r="AO15" s="3"/>
      <c r="AP15" s="3"/>
      <c r="AQ15" s="3"/>
      <c r="AR15" s="3"/>
      <c r="AS15" s="3">
        <v>1</v>
      </c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والتجميع'!$V$92</f>
        <v>0</v>
      </c>
      <c r="CA15" s="22">
        <f>'معادلة الفك والتجميع'!$W$92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والتجميع'!$W$35</f>
        <v>0</v>
      </c>
      <c r="BX16" s="65"/>
      <c r="BY16" s="45" t="s">
        <v>12</v>
      </c>
      <c r="BZ16" s="45">
        <f>'معادلة الفك والتجميع'!$V$96</f>
        <v>0</v>
      </c>
      <c r="CA16" s="45">
        <f>'معادلة الفك والتجميع'!$W$96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والتجميع'!$W$100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والتجميع'!$V$40</f>
        <v>0</v>
      </c>
      <c r="BW18" s="45">
        <f>'معادلة الفك والتجميع'!$W$40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والتجميع'!$V$44</f>
        <v>0</v>
      </c>
      <c r="BW19" s="45">
        <f>'معادلة الفك والتجميع'!$W$44</f>
        <v>0</v>
      </c>
      <c r="BX19" s="65"/>
      <c r="BY19" s="45" t="s">
        <v>59</v>
      </c>
      <c r="BZ19" s="45">
        <f>'معادلة الفك والتجميع'!$V$105</f>
        <v>0</v>
      </c>
      <c r="CA19" s="45">
        <f>'معادلة الفك والتجميع'!$W$105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والتجميع'!$W$48</f>
        <v>0</v>
      </c>
      <c r="BX20" s="70"/>
      <c r="BY20" s="45" t="s">
        <v>11</v>
      </c>
      <c r="BZ20" s="45">
        <f>'معادلة الفك والتجميع'!$V$109</f>
        <v>0</v>
      </c>
      <c r="CA20" s="45">
        <f>'معادلة الفك والتجميع'!$W$109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والتجميع'!$W$52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والتجميع'!$V$114</f>
        <v>0</v>
      </c>
      <c r="CA22" s="45">
        <f>'معادلة الفك والتجميع'!$W$114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والتجميع'!$W$56</f>
        <v>0</v>
      </c>
      <c r="BX23" s="66"/>
      <c r="BY23" s="45" t="s">
        <v>61</v>
      </c>
      <c r="BZ23" s="45">
        <f>'معادلة الفك والتجميع'!$V$118</f>
        <v>0</v>
      </c>
      <c r="CA23" s="45">
        <f>'معادلة الفك والتجميع'!$W$118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والتجميع'!$V$122</f>
        <v>0</v>
      </c>
      <c r="CA24" s="45">
        <f>'معادلة الفك والتجميع'!$W$122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والتجميع'!$V$61</f>
        <v>0</v>
      </c>
      <c r="BW25" s="45">
        <f>'معادلة الفك والتجميع'!$W$61</f>
        <v>0</v>
      </c>
      <c r="BX25" s="67"/>
      <c r="BY25" s="45" t="s">
        <v>56</v>
      </c>
      <c r="BZ25" s="45"/>
      <c r="CA25" s="45">
        <f>'معادلة الفك والتجميع'!$W$126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والتجميع'!$W$65</f>
        <v>0</v>
      </c>
      <c r="BX27" s="67"/>
      <c r="BY27" s="45" t="s">
        <v>54</v>
      </c>
      <c r="BZ27" s="45"/>
      <c r="CA27" s="45">
        <f>'معادلة الفك والتجميع'!$W$160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والتجميع'!$W$165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والتجميع'!$V$143</f>
        <v>0</v>
      </c>
      <c r="BW30" s="45">
        <f>'معادلة الفك والتجميع'!$W$143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والتجميع'!$V$147</f>
        <v>0</v>
      </c>
      <c r="BW31" s="45">
        <f>'معادلة الفك والتجميع'!$W$147</f>
        <v>0</v>
      </c>
      <c r="BX31" s="67"/>
      <c r="BY31" s="45" t="s">
        <v>63</v>
      </c>
      <c r="BZ31" s="45">
        <f>'معادلة الفك والتجميع'!$V$131</f>
        <v>0</v>
      </c>
      <c r="CA31" s="45">
        <f>'معادلة الفك والتجميع'!$W$131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والتجميع'!$V$151</f>
        <v>0</v>
      </c>
      <c r="BW32" s="51">
        <f>'معادلة الفك والتجميع'!$W$151</f>
        <v>0</v>
      </c>
      <c r="BX32" s="67"/>
      <c r="BY32" s="45" t="s">
        <v>64</v>
      </c>
      <c r="BZ32" s="51">
        <f>'معادلة الفك والتجميع'!$V$135</f>
        <v>0</v>
      </c>
      <c r="CA32" s="51">
        <f>'معادلة الفك والتجميع'!$W$135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والتجميع'!$W$155</f>
        <v>0</v>
      </c>
      <c r="BX33" s="69"/>
      <c r="BY33" s="45" t="s">
        <v>65</v>
      </c>
      <c r="BZ33" s="45">
        <f>'معادلة الفك والتجميع'!$V$139</f>
        <v>0</v>
      </c>
      <c r="CA33" s="45">
        <f>'معادلة الفك والتجميع'!$W$139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1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1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1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والتجميع'!$V$176</f>
        <v>0</v>
      </c>
      <c r="BW42" s="45">
        <f>'معادلة الفك والتجميع'!$W$176</f>
        <v>0</v>
      </c>
      <c r="BX42" s="65"/>
      <c r="BY42" s="46" t="s">
        <v>13</v>
      </c>
      <c r="BZ42" s="45">
        <f>'معادلة الفك والتجميع'!$V$239</f>
        <v>0</v>
      </c>
      <c r="CA42" s="45">
        <f>'معادلة الفك والتجميع'!$W$239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والتجميع'!$V$180</f>
        <v>0</v>
      </c>
      <c r="BW43" s="46">
        <f>'معادلة الفك والتجميع'!$W$180</f>
        <v>0</v>
      </c>
      <c r="BX43" s="66"/>
      <c r="BY43" s="46" t="s">
        <v>14</v>
      </c>
      <c r="BZ43" s="46">
        <f>'معادلة الفك والتجميع'!$V$243</f>
        <v>0</v>
      </c>
      <c r="CA43" s="46">
        <f>'معادلة الفك والتجميع'!$W$243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والتجميع'!$V$184</f>
        <v>0</v>
      </c>
      <c r="BW44" s="45">
        <f>'معادلة الفك والتجميع'!$W$184</f>
        <v>0</v>
      </c>
      <c r="BX44" s="65"/>
      <c r="BY44" s="46" t="s">
        <v>47</v>
      </c>
      <c r="BZ44" s="45">
        <f>'معادلة الفك والتجميع'!$V$247</f>
        <v>0</v>
      </c>
      <c r="CA44" s="45">
        <f>'معادلة الفك والتجميع'!$W$247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والتجميع'!$V$188</f>
        <v>0</v>
      </c>
      <c r="BW45" s="45">
        <f>'معادلة الفك والتجميع'!$W$188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والتجميع'!$V$192</f>
        <v>0</v>
      </c>
      <c r="BW46" s="45">
        <f>'معادلة الفك والتجميع'!$W$192</f>
        <v>0</v>
      </c>
      <c r="BX46" s="65"/>
      <c r="BY46" s="45" t="s">
        <v>48</v>
      </c>
      <c r="BZ46" s="45"/>
      <c r="CA46" s="45">
        <f>'معادلة الفك والتجميع'!$W$252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والتجميع'!$V$196</f>
        <v>0</v>
      </c>
      <c r="BW47" s="45">
        <f>'معادلة الفك والتجميع'!$W$196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والتجميع'!$V$200</f>
        <v>0</v>
      </c>
      <c r="BW48" s="45">
        <f>'معادلة الفك والتجميع'!$W$200</f>
        <v>0</v>
      </c>
      <c r="BX48" s="65"/>
      <c r="BY48" s="45" t="s">
        <v>55</v>
      </c>
      <c r="BZ48" s="45">
        <f>'معادلة الفك والتجميع'!$V$257</f>
        <v>0</v>
      </c>
      <c r="CA48" s="45">
        <f>'معادلة الفك والتجميع'!$W$257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والتجميع'!$V$261</f>
        <v>0</v>
      </c>
      <c r="CA49" s="45">
        <f>'معادلة الفك والتجميع'!$W$261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والتجميع'!$W$204</f>
        <v>0</v>
      </c>
      <c r="BX50" s="65"/>
      <c r="BY50" s="45" t="s">
        <v>12</v>
      </c>
      <c r="BZ50" s="45">
        <f>'معادلة الفك والتجميع'!$V$265</f>
        <v>0</v>
      </c>
      <c r="CA50" s="45">
        <f>'معادلة الفك والتجميع'!$W$265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والتجميع'!$W$269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والتجميع'!$V$209</f>
        <v>0</v>
      </c>
      <c r="BW52" s="45">
        <f>'معادلة الفك والتجميع'!$W$209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والتجميع'!$V$213</f>
        <v>0</v>
      </c>
      <c r="BW53" s="45">
        <f>'معادلة الفك والتجميع'!$W$213</f>
        <v>0</v>
      </c>
      <c r="BX53" s="65"/>
      <c r="BY53" s="45" t="s">
        <v>59</v>
      </c>
      <c r="BZ53" s="45">
        <f>'معادلة الفك والتجميع'!$V$274</f>
        <v>0</v>
      </c>
      <c r="CA53" s="45">
        <f>'معادلة الفك والتجميع'!$W$274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والتجميع'!$W$217</f>
        <v>0</v>
      </c>
      <c r="BX54" s="65"/>
      <c r="BY54" s="45" t="s">
        <v>11</v>
      </c>
      <c r="BZ54" s="45">
        <f>'معادلة الفك والتجميع'!$V$278</f>
        <v>0</v>
      </c>
      <c r="CA54" s="45">
        <f>'معادلة الفك والتجميع'!$W$278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والتجميع'!$W$221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والتجميع'!$V$283</f>
        <v>0</v>
      </c>
      <c r="CA56" s="45">
        <f>'معادلة الفك والتجميع'!$W$283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والتجميع'!$W$225</f>
        <v>0</v>
      </c>
      <c r="BX57" s="66"/>
      <c r="BY57" s="45" t="s">
        <v>61</v>
      </c>
      <c r="BZ57" s="45">
        <f>'معادلة الفك والتجميع'!$V$287</f>
        <v>0</v>
      </c>
      <c r="CA57" s="45">
        <f>'معادلة الفك والتجميع'!$W$287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والتجميع'!$V$291</f>
        <v>0</v>
      </c>
      <c r="CA58" s="45">
        <f>'معادلة الفك والتجميع'!$W$291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والتجميع'!$V$230</f>
        <v>0</v>
      </c>
      <c r="BW59" s="45">
        <f>'معادلة الفك والتجميع'!$W$230</f>
        <v>0</v>
      </c>
      <c r="BX59" s="67"/>
      <c r="BY59" s="45" t="s">
        <v>56</v>
      </c>
      <c r="BZ59" s="45"/>
      <c r="CA59" s="45">
        <f>'معادلة الفك والتجميع'!$W$295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والتجميع'!$W$234</f>
        <v>0</v>
      </c>
      <c r="BX61" s="67"/>
      <c r="BY61" s="45" t="s">
        <v>54</v>
      </c>
      <c r="BZ61" s="45"/>
      <c r="CA61" s="45">
        <f>'معادلة الفك والتجميع'!$W$329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والتجميع'!$W$334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والتجميع'!$V$312</f>
        <v>0</v>
      </c>
      <c r="BW64" s="45">
        <f>'معادلة الفك والتجميع'!$W$312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والتجميع'!$V$316</f>
        <v>0</v>
      </c>
      <c r="BW65" s="45">
        <f>'معادلة الفك والتجميع'!$W$316</f>
        <v>0</v>
      </c>
      <c r="BX65" s="67"/>
      <c r="BY65" s="45" t="s">
        <v>63</v>
      </c>
      <c r="BZ65" s="45">
        <f>'معادلة الفك والتجميع'!$V$300</f>
        <v>0</v>
      </c>
      <c r="CA65" s="45">
        <f>'معادلة الفك والتجميع'!$W$300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والتجميع'!$V$320</f>
        <v>0</v>
      </c>
      <c r="BW66" s="51">
        <f>'معادلة الفك والتجميع'!$W$320</f>
        <v>0</v>
      </c>
      <c r="BX66" s="67"/>
      <c r="BY66" s="45" t="s">
        <v>64</v>
      </c>
      <c r="BZ66" s="51">
        <f>'معادلة الفك والتجميع'!$V$304</f>
        <v>0</v>
      </c>
      <c r="CA66" s="51">
        <f>'معادلة الفك والتجميع'!$W$304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والتجميع'!$W$324</f>
        <v>0</v>
      </c>
      <c r="BX67" s="69"/>
      <c r="BY67" s="45" t="s">
        <v>65</v>
      </c>
      <c r="BZ67" s="45">
        <f>'معادلة الفك والتجميع'!$V$308</f>
        <v>0</v>
      </c>
      <c r="CA67" s="45">
        <f>'معادلة الفك والتجميع'!$W$308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A75:B75"/>
    <mergeCell ref="BY55:CA55"/>
    <mergeCell ref="BU56:BW56"/>
    <mergeCell ref="BU58:BW58"/>
    <mergeCell ref="BU60:BW60"/>
    <mergeCell ref="BY60:CA60"/>
    <mergeCell ref="BY52:CA52"/>
    <mergeCell ref="BH42:BH43"/>
    <mergeCell ref="BI42:BI43"/>
    <mergeCell ref="BJ42:BJ43"/>
    <mergeCell ref="BK42:BK43"/>
    <mergeCell ref="BL42:BL43"/>
    <mergeCell ref="BY62:CA62"/>
    <mergeCell ref="BU63:BW63"/>
    <mergeCell ref="BY64:CA64"/>
    <mergeCell ref="Y42:Y43"/>
    <mergeCell ref="Z42:Z43"/>
    <mergeCell ref="AB42:AB43"/>
    <mergeCell ref="AC42:AC43"/>
    <mergeCell ref="AD42:AD43"/>
    <mergeCell ref="BY45:CA45"/>
    <mergeCell ref="BY47:CA47"/>
    <mergeCell ref="BU49:BW49"/>
    <mergeCell ref="BU51:BW51"/>
    <mergeCell ref="S42:S43"/>
    <mergeCell ref="BM41:BM43"/>
    <mergeCell ref="BN41:BN43"/>
    <mergeCell ref="BO41:BO43"/>
    <mergeCell ref="BU41:BW41"/>
    <mergeCell ref="AK41:AL41"/>
    <mergeCell ref="AM41:AN41"/>
    <mergeCell ref="AO41:AO43"/>
    <mergeCell ref="AP41:AQ41"/>
    <mergeCell ref="AR41:AS41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AB41:AC41"/>
    <mergeCell ref="AD41:AE41"/>
    <mergeCell ref="BC42:BC43"/>
    <mergeCell ref="BD42:BD43"/>
    <mergeCell ref="BE42:BE43"/>
    <mergeCell ref="BF42:BF43"/>
    <mergeCell ref="BG40:BM40"/>
    <mergeCell ref="AT40:AZ40"/>
    <mergeCell ref="BA40:BF40"/>
    <mergeCell ref="BY41:CA41"/>
    <mergeCell ref="BC41:BD41"/>
    <mergeCell ref="BE41:BF41"/>
    <mergeCell ref="BG41:BH41"/>
    <mergeCell ref="BI41:BJ41"/>
    <mergeCell ref="BK41:BL41"/>
    <mergeCell ref="AT41:AU41"/>
    <mergeCell ref="AV41:AW41"/>
    <mergeCell ref="AX41:AY41"/>
    <mergeCell ref="AZ41:AZ43"/>
    <mergeCell ref="BA41:BB41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G42:BG43"/>
    <mergeCell ref="AA41:AA43"/>
    <mergeCell ref="AB40:AG40"/>
    <mergeCell ref="AI40:AO40"/>
    <mergeCell ref="AP40:AS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AF41:AG41"/>
    <mergeCell ref="AH41:AH43"/>
    <mergeCell ref="AI41:AJ41"/>
    <mergeCell ref="AE42:AE43"/>
    <mergeCell ref="AF42:AF43"/>
    <mergeCell ref="AG42:AG43"/>
    <mergeCell ref="AI42:AI43"/>
    <mergeCell ref="AJ42:AJ43"/>
    <mergeCell ref="N42:N43"/>
    <mergeCell ref="O42:O43"/>
    <mergeCell ref="P42:P43"/>
    <mergeCell ref="A40:A43"/>
    <mergeCell ref="B40:B43"/>
    <mergeCell ref="C40:P40"/>
    <mergeCell ref="R40:W40"/>
    <mergeCell ref="Y40:Z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T42:T43"/>
    <mergeCell ref="U42:U43"/>
    <mergeCell ref="T41:U41"/>
    <mergeCell ref="V41:V43"/>
    <mergeCell ref="W41:W43"/>
    <mergeCell ref="X41:X43"/>
    <mergeCell ref="Y41:Z41"/>
    <mergeCell ref="R42:R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N3:N4"/>
    <mergeCell ref="O3:O4"/>
    <mergeCell ref="P3:P4"/>
    <mergeCell ref="R3:R4"/>
    <mergeCell ref="S3:S4"/>
    <mergeCell ref="T3:T4"/>
    <mergeCell ref="U3:U4"/>
    <mergeCell ref="C2:D2"/>
    <mergeCell ref="E2:F2"/>
    <mergeCell ref="G2:H2"/>
    <mergeCell ref="I2:J2"/>
    <mergeCell ref="M2:N2"/>
    <mergeCell ref="O2:P2"/>
    <mergeCell ref="C3:C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CM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U4" sqref="BU4:CA67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والتجميع'!$Z$7</f>
        <v>0</v>
      </c>
      <c r="BW8" s="45">
        <f>'معادلة الفك والتجميع'!$AA$7</f>
        <v>0</v>
      </c>
      <c r="BX8" s="65"/>
      <c r="BY8" s="46" t="s">
        <v>13</v>
      </c>
      <c r="BZ8" s="62">
        <f>'معادلة الفك والتجميع'!$Z$70</f>
        <v>0</v>
      </c>
      <c r="CA8" s="62">
        <f>'معادلة الفك والتجميع'!$AA$70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والتجميع'!$Z$11</f>
        <v>0</v>
      </c>
      <c r="BW9" s="46">
        <f>'معادلة الفك والتجميع'!$AA$11</f>
        <v>0</v>
      </c>
      <c r="BX9" s="66"/>
      <c r="BY9" s="46" t="s">
        <v>14</v>
      </c>
      <c r="BZ9" s="46">
        <f>'معادلة الفك والتجميع'!$Z$74</f>
        <v>0</v>
      </c>
      <c r="CA9" s="46">
        <f>'معادلة الفك والتجميع'!$AA$74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والتجميع'!$Z$15</f>
        <v>0</v>
      </c>
      <c r="BW10" s="45">
        <f>'معادلة الفك والتجميع'!$AA$15</f>
        <v>0</v>
      </c>
      <c r="BX10" s="65"/>
      <c r="BY10" s="46" t="s">
        <v>47</v>
      </c>
      <c r="BZ10" s="45">
        <f>'معادلة الفك والتجميع'!$Z$78</f>
        <v>0</v>
      </c>
      <c r="CA10" s="45">
        <f>'معادلة الفك والتجميع'!$AA$78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والتجميع'!$Z$19</f>
        <v>0</v>
      </c>
      <c r="BW11" s="45">
        <f>'معادلة الفك والتجميع'!$AA$19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والتجميع'!$Z$23</f>
        <v>0</v>
      </c>
      <c r="BW12" s="45">
        <f>'معادلة الفك والتجميع'!$AA$23</f>
        <v>0</v>
      </c>
      <c r="BX12" s="65"/>
      <c r="BY12" s="45" t="s">
        <v>48</v>
      </c>
      <c r="BZ12" s="45"/>
      <c r="CA12" s="45">
        <f>'معادلة الفك والتجميع'!$AA$83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والتجميع'!$Z$27</f>
        <v>0</v>
      </c>
      <c r="BW13" s="45">
        <f>'معادلة الفك والتجميع'!$AA$27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والتجميع'!$Z$31</f>
        <v>0</v>
      </c>
      <c r="BW14" s="45">
        <f>'معادلة الفك والتجميع'!$AA$31</f>
        <v>0</v>
      </c>
      <c r="BX14" s="65"/>
      <c r="BY14" s="45" t="s">
        <v>55</v>
      </c>
      <c r="BZ14" s="45">
        <f>'معادلة الفك والتجميع'!$Z$88</f>
        <v>0</v>
      </c>
      <c r="CA14" s="45">
        <f>'معادلة الفك والتجميع'!$AA$88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والتجميع'!$Z$92</f>
        <v>0</v>
      </c>
      <c r="CA15" s="22">
        <f>'معادلة الفك والتجميع'!$AA$92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والتجميع'!$AA$35</f>
        <v>0</v>
      </c>
      <c r="BX16" s="65"/>
      <c r="BY16" s="45" t="s">
        <v>12</v>
      </c>
      <c r="BZ16" s="45">
        <f>'معادلة الفك والتجميع'!$Z$96</f>
        <v>0</v>
      </c>
      <c r="CA16" s="45">
        <f>'معادلة الفك والتجميع'!$AA$96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والتجميع'!$AA$100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والتجميع'!$Z$40</f>
        <v>0</v>
      </c>
      <c r="BW18" s="45">
        <f>'معادلة الفك والتجميع'!$AA$40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والتجميع'!$Z$44</f>
        <v>0</v>
      </c>
      <c r="BW19" s="45">
        <f>'معادلة الفك والتجميع'!$AA$44</f>
        <v>0</v>
      </c>
      <c r="BX19" s="65"/>
      <c r="BY19" s="45" t="s">
        <v>59</v>
      </c>
      <c r="BZ19" s="45">
        <f>'معادلة الفك والتجميع'!$Z$105</f>
        <v>0</v>
      </c>
      <c r="CA19" s="45">
        <f>'معادلة الفك والتجميع'!$AA$105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والتجميع'!$AA$48</f>
        <v>0</v>
      </c>
      <c r="BX20" s="70"/>
      <c r="BY20" s="45" t="s">
        <v>11</v>
      </c>
      <c r="BZ20" s="45">
        <f>'معادلة الفك والتجميع'!$Z$109</f>
        <v>0</v>
      </c>
      <c r="CA20" s="45">
        <f>'معادلة الفك والتجميع'!$AA$109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والتجميع'!$AA$52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والتجميع'!$Z$114</f>
        <v>0</v>
      </c>
      <c r="CA22" s="45">
        <f>'معادلة الفك والتجميع'!$AA$114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والتجميع'!$AA$56</f>
        <v>0</v>
      </c>
      <c r="BX23" s="66"/>
      <c r="BY23" s="45" t="s">
        <v>61</v>
      </c>
      <c r="BZ23" s="45">
        <f>'معادلة الفك والتجميع'!$Z$118</f>
        <v>0</v>
      </c>
      <c r="CA23" s="45">
        <f>'معادلة الفك والتجميع'!$AA$118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والتجميع'!$Z$122</f>
        <v>0</v>
      </c>
      <c r="CA24" s="45">
        <f>'معادلة الفك والتجميع'!$AA$122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والتجميع'!$Z$61</f>
        <v>0</v>
      </c>
      <c r="BW25" s="45">
        <f>'معادلة الفك والتجميع'!$AA$61</f>
        <v>0</v>
      </c>
      <c r="BX25" s="67"/>
      <c r="BY25" s="45" t="s">
        <v>56</v>
      </c>
      <c r="BZ25" s="45"/>
      <c r="CA25" s="45">
        <f>'معادلة الفك والتجميع'!$AA$126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والتجميع'!$AA$65</f>
        <v>0</v>
      </c>
      <c r="BX27" s="67"/>
      <c r="BY27" s="45" t="s">
        <v>54</v>
      </c>
      <c r="BZ27" s="45"/>
      <c r="CA27" s="45">
        <f>'معادلة الفك والتجميع'!$AA$160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والتجميع'!$AA$165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والتجميع'!$Z$143</f>
        <v>0</v>
      </c>
      <c r="BW30" s="45">
        <f>'معادلة الفك والتجميع'!$AA$143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والتجميع'!$Z$147</f>
        <v>0</v>
      </c>
      <c r="BW31" s="45">
        <f>'معادلة الفك والتجميع'!$AA$147</f>
        <v>0</v>
      </c>
      <c r="BX31" s="67"/>
      <c r="BY31" s="45" t="s">
        <v>63</v>
      </c>
      <c r="BZ31" s="45">
        <f>'معادلة الفك والتجميع'!$Z$131</f>
        <v>0</v>
      </c>
      <c r="CA31" s="45">
        <f>'معادلة الفك والتجميع'!$AA$131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والتجميع'!$Z$151</f>
        <v>0</v>
      </c>
      <c r="BW32" s="51">
        <f>'معادلة الفك والتجميع'!$AA$151</f>
        <v>0</v>
      </c>
      <c r="BX32" s="67"/>
      <c r="BY32" s="45" t="s">
        <v>64</v>
      </c>
      <c r="BZ32" s="51">
        <f>'معادلة الفك والتجميع'!$Z$135</f>
        <v>0</v>
      </c>
      <c r="CA32" s="51">
        <f>'معادلة الفك والتجميع'!$AA$135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والتجميع'!$AA$155</f>
        <v>0</v>
      </c>
      <c r="BX33" s="69"/>
      <c r="BY33" s="45" t="s">
        <v>65</v>
      </c>
      <c r="BZ33" s="45">
        <f>'معادلة الفك والتجميع'!$Z$139</f>
        <v>0</v>
      </c>
      <c r="CA33" s="45">
        <f>'معادلة الفك والتجميع'!$AA$139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والتجميع'!$Z$176</f>
        <v>0</v>
      </c>
      <c r="BW42" s="45">
        <f>'معادلة الفك والتجميع'!$AA$176</f>
        <v>0</v>
      </c>
      <c r="BX42" s="65"/>
      <c r="BY42" s="46" t="s">
        <v>13</v>
      </c>
      <c r="BZ42" s="45">
        <f>'معادلة الفك والتجميع'!$Z$239</f>
        <v>0</v>
      </c>
      <c r="CA42" s="45">
        <f>'معادلة الفك والتجميع'!$AA$239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والتجميع'!$Z$180</f>
        <v>0</v>
      </c>
      <c r="BW43" s="46">
        <f>'معادلة الفك والتجميع'!$AA$180</f>
        <v>0</v>
      </c>
      <c r="BX43" s="66"/>
      <c r="BY43" s="46" t="s">
        <v>14</v>
      </c>
      <c r="BZ43" s="46">
        <f>'معادلة الفك والتجميع'!$Z$243</f>
        <v>0</v>
      </c>
      <c r="CA43" s="46">
        <f>'معادلة الفك والتجميع'!$AA$243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والتجميع'!$Z$184</f>
        <v>0</v>
      </c>
      <c r="BW44" s="45">
        <f>'معادلة الفك والتجميع'!$AA$184</f>
        <v>0</v>
      </c>
      <c r="BX44" s="65"/>
      <c r="BY44" s="46" t="s">
        <v>47</v>
      </c>
      <c r="BZ44" s="45">
        <f>'معادلة الفك والتجميع'!$Z$247</f>
        <v>0</v>
      </c>
      <c r="CA44" s="45">
        <f>'معادلة الفك والتجميع'!$AA$247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والتجميع'!$Z$188</f>
        <v>0</v>
      </c>
      <c r="BW45" s="45">
        <f>'معادلة الفك والتجميع'!$AA$188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والتجميع'!$Z$192</f>
        <v>0</v>
      </c>
      <c r="BW46" s="45">
        <f>'معادلة الفك والتجميع'!$AA$192</f>
        <v>0</v>
      </c>
      <c r="BX46" s="65"/>
      <c r="BY46" s="45" t="s">
        <v>48</v>
      </c>
      <c r="BZ46" s="45"/>
      <c r="CA46" s="45">
        <f>'معادلة الفك والتجميع'!$AA$252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والتجميع'!$Z$196</f>
        <v>0</v>
      </c>
      <c r="BW47" s="45">
        <f>'معادلة الفك والتجميع'!$AA$196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والتجميع'!$Z$200</f>
        <v>0</v>
      </c>
      <c r="BW48" s="45">
        <f>'معادلة الفك والتجميع'!$AA$200</f>
        <v>0</v>
      </c>
      <c r="BX48" s="65"/>
      <c r="BY48" s="45" t="s">
        <v>55</v>
      </c>
      <c r="BZ48" s="45">
        <f>'معادلة الفك والتجميع'!$Z$257</f>
        <v>0</v>
      </c>
      <c r="CA48" s="45">
        <f>'معادلة الفك والتجميع'!$AA$257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والتجميع'!$Z$261</f>
        <v>0</v>
      </c>
      <c r="CA49" s="45">
        <f>'معادلة الفك والتجميع'!$AA$261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والتجميع'!$AA$204</f>
        <v>0</v>
      </c>
      <c r="BX50" s="65"/>
      <c r="BY50" s="45" t="s">
        <v>12</v>
      </c>
      <c r="BZ50" s="45">
        <f>'معادلة الفك والتجميع'!$Z$265</f>
        <v>0</v>
      </c>
      <c r="CA50" s="45">
        <f>'معادلة الفك والتجميع'!$AA$265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والتجميع'!$AA$269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والتجميع'!$Z$209</f>
        <v>0</v>
      </c>
      <c r="BW52" s="45">
        <f>'معادلة الفك والتجميع'!$AA$209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والتجميع'!$Z$213</f>
        <v>0</v>
      </c>
      <c r="BW53" s="45">
        <f>'معادلة الفك والتجميع'!$AA$213</f>
        <v>0</v>
      </c>
      <c r="BX53" s="65"/>
      <c r="BY53" s="45" t="s">
        <v>59</v>
      </c>
      <c r="BZ53" s="45">
        <f>'معادلة الفك والتجميع'!$Z$274</f>
        <v>0</v>
      </c>
      <c r="CA53" s="45">
        <f>'معادلة الفك والتجميع'!$AA$274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والتجميع'!$AA$217</f>
        <v>0</v>
      </c>
      <c r="BX54" s="65"/>
      <c r="BY54" s="45" t="s">
        <v>11</v>
      </c>
      <c r="BZ54" s="45">
        <f>'معادلة الفك والتجميع'!$Z$278</f>
        <v>0</v>
      </c>
      <c r="CA54" s="45">
        <f>'معادلة الفك والتجميع'!$AA$278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والتجميع'!$AA$221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والتجميع'!$Z$283</f>
        <v>0</v>
      </c>
      <c r="CA56" s="45">
        <f>'معادلة الفك والتجميع'!$AA$283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والتجميع'!$AA$225</f>
        <v>0</v>
      </c>
      <c r="BX57" s="66"/>
      <c r="BY57" s="45" t="s">
        <v>61</v>
      </c>
      <c r="BZ57" s="45">
        <f>'معادلة الفك والتجميع'!$Z$287</f>
        <v>0</v>
      </c>
      <c r="CA57" s="45">
        <f>'معادلة الفك والتجميع'!$AA$287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والتجميع'!$Z$291</f>
        <v>0</v>
      </c>
      <c r="CA58" s="45">
        <f>'معادلة الفك والتجميع'!$AA$291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والتجميع'!$Z$230</f>
        <v>0</v>
      </c>
      <c r="BW59" s="45">
        <f>'معادلة الفك والتجميع'!$AA$230</f>
        <v>0</v>
      </c>
      <c r="BX59" s="67"/>
      <c r="BY59" s="45" t="s">
        <v>56</v>
      </c>
      <c r="BZ59" s="45"/>
      <c r="CA59" s="45">
        <f>'معادلة الفك والتجميع'!$AA$295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والتجميع'!$AA$234</f>
        <v>0</v>
      </c>
      <c r="BX61" s="67"/>
      <c r="BY61" s="45" t="s">
        <v>54</v>
      </c>
      <c r="BZ61" s="45"/>
      <c r="CA61" s="45">
        <f>'معادلة الفك والتجميع'!$AA$329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والتجميع'!$AA$334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والتجميع'!$Z$312</f>
        <v>0</v>
      </c>
      <c r="BW64" s="45">
        <f>'معادلة الفك والتجميع'!$AA$312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والتجميع'!$Z$316</f>
        <v>0</v>
      </c>
      <c r="BW65" s="45">
        <f>'معادلة الفك والتجميع'!$AA$316</f>
        <v>0</v>
      </c>
      <c r="BX65" s="67"/>
      <c r="BY65" s="45" t="s">
        <v>63</v>
      </c>
      <c r="BZ65" s="45">
        <f>'معادلة الفك والتجميع'!$Z$300</f>
        <v>0</v>
      </c>
      <c r="CA65" s="45">
        <f>'معادلة الفك والتجميع'!$AA$300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والتجميع'!$Z$320</f>
        <v>0</v>
      </c>
      <c r="BW66" s="51">
        <f>'معادلة الفك والتجميع'!$AA$320</f>
        <v>0</v>
      </c>
      <c r="BX66" s="67"/>
      <c r="BY66" s="45" t="s">
        <v>64</v>
      </c>
      <c r="BZ66" s="51">
        <f>'معادلة الفك والتجميع'!$Z$304</f>
        <v>0</v>
      </c>
      <c r="CA66" s="51">
        <f>'معادلة الفك والتجميع'!$AA$304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والتجميع'!$AA$324</f>
        <v>0</v>
      </c>
      <c r="BX67" s="69"/>
      <c r="BY67" s="45" t="s">
        <v>65</v>
      </c>
      <c r="BZ67" s="45">
        <f>'معادلة الفك والتجميع'!$Z$308</f>
        <v>0</v>
      </c>
      <c r="CA67" s="45">
        <f>'معادلة الفك والتجميع'!$AA$308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A75:B75"/>
    <mergeCell ref="BY55:CA55"/>
    <mergeCell ref="BU56:BW56"/>
    <mergeCell ref="BU58:BW58"/>
    <mergeCell ref="BU60:BW60"/>
    <mergeCell ref="BY60:CA60"/>
    <mergeCell ref="BY52:CA52"/>
    <mergeCell ref="BH42:BH43"/>
    <mergeCell ref="BI42:BI43"/>
    <mergeCell ref="BJ42:BJ43"/>
    <mergeCell ref="BK42:BK43"/>
    <mergeCell ref="BL42:BL43"/>
    <mergeCell ref="BY62:CA62"/>
    <mergeCell ref="BU63:BW63"/>
    <mergeCell ref="BY64:CA64"/>
    <mergeCell ref="Y42:Y43"/>
    <mergeCell ref="Z42:Z43"/>
    <mergeCell ref="AB42:AB43"/>
    <mergeCell ref="AC42:AC43"/>
    <mergeCell ref="AD42:AD43"/>
    <mergeCell ref="BY45:CA45"/>
    <mergeCell ref="BY47:CA47"/>
    <mergeCell ref="BU49:BW49"/>
    <mergeCell ref="BU51:BW51"/>
    <mergeCell ref="S42:S43"/>
    <mergeCell ref="BM41:BM43"/>
    <mergeCell ref="BN41:BN43"/>
    <mergeCell ref="BO41:BO43"/>
    <mergeCell ref="BU41:BW41"/>
    <mergeCell ref="AK41:AL41"/>
    <mergeCell ref="AM41:AN41"/>
    <mergeCell ref="AO41:AO43"/>
    <mergeCell ref="AP41:AQ41"/>
    <mergeCell ref="AR41:AS41"/>
    <mergeCell ref="AK42:AK43"/>
    <mergeCell ref="AL42:AL43"/>
    <mergeCell ref="AM42:AM43"/>
    <mergeCell ref="AN42:AN43"/>
    <mergeCell ref="AP42:AP43"/>
    <mergeCell ref="AQ42:AQ43"/>
    <mergeCell ref="AR42:AR43"/>
    <mergeCell ref="AS42:AS43"/>
    <mergeCell ref="AB41:AC41"/>
    <mergeCell ref="AD41:AE41"/>
    <mergeCell ref="BC42:BC43"/>
    <mergeCell ref="BD42:BD43"/>
    <mergeCell ref="BE42:BE43"/>
    <mergeCell ref="BF42:BF43"/>
    <mergeCell ref="BG40:BM40"/>
    <mergeCell ref="AT40:AZ40"/>
    <mergeCell ref="BA40:BF40"/>
    <mergeCell ref="BY41:CA41"/>
    <mergeCell ref="BC41:BD41"/>
    <mergeCell ref="BE41:BF41"/>
    <mergeCell ref="BG41:BH41"/>
    <mergeCell ref="BI41:BJ41"/>
    <mergeCell ref="BK41:BL41"/>
    <mergeCell ref="AT41:AU41"/>
    <mergeCell ref="AV41:AW41"/>
    <mergeCell ref="AX41:AY41"/>
    <mergeCell ref="AZ41:AZ43"/>
    <mergeCell ref="BA41:BB41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G42:BG43"/>
    <mergeCell ref="AA41:AA43"/>
    <mergeCell ref="AB40:AG40"/>
    <mergeCell ref="AI40:AO40"/>
    <mergeCell ref="AP40:AS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AF41:AG41"/>
    <mergeCell ref="AH41:AH43"/>
    <mergeCell ref="AI41:AJ41"/>
    <mergeCell ref="AE42:AE43"/>
    <mergeCell ref="AF42:AF43"/>
    <mergeCell ref="AG42:AG43"/>
    <mergeCell ref="AI42:AI43"/>
    <mergeCell ref="AJ42:AJ43"/>
    <mergeCell ref="N42:N43"/>
    <mergeCell ref="O42:O43"/>
    <mergeCell ref="P42:P43"/>
    <mergeCell ref="A40:A43"/>
    <mergeCell ref="B40:B43"/>
    <mergeCell ref="C40:P40"/>
    <mergeCell ref="R40:W40"/>
    <mergeCell ref="Y40:Z40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U42:U43"/>
    <mergeCell ref="T42:T43"/>
    <mergeCell ref="T41:U41"/>
    <mergeCell ref="V41:V43"/>
    <mergeCell ref="W41:W43"/>
    <mergeCell ref="X41:X43"/>
    <mergeCell ref="Y41:Z41"/>
    <mergeCell ref="R42:R43"/>
    <mergeCell ref="BY28:CA28"/>
    <mergeCell ref="BU29:BW29"/>
    <mergeCell ref="BY30:CA30"/>
    <mergeCell ref="BQ37:BR38"/>
    <mergeCell ref="A39:BO39"/>
    <mergeCell ref="BQ39:BR39"/>
    <mergeCell ref="BU39:CA39"/>
    <mergeCell ref="BY21:CA21"/>
    <mergeCell ref="BU22:BW22"/>
    <mergeCell ref="BU24:BW24"/>
    <mergeCell ref="BU26:BW26"/>
    <mergeCell ref="BY26:CA26"/>
    <mergeCell ref="BY11:CA11"/>
    <mergeCell ref="BY13:CA13"/>
    <mergeCell ref="BU15:BW15"/>
    <mergeCell ref="BU17:BW17"/>
    <mergeCell ref="BY18:CA18"/>
    <mergeCell ref="BK3:BK4"/>
    <mergeCell ref="BL3:BL4"/>
    <mergeCell ref="BU3:BW3"/>
    <mergeCell ref="BU5:CA5"/>
    <mergeCell ref="BU7:BW7"/>
    <mergeCell ref="BY7:CA7"/>
    <mergeCell ref="BF3:BF4"/>
    <mergeCell ref="BG3:BG4"/>
    <mergeCell ref="BH3:BH4"/>
    <mergeCell ref="BI3:BI4"/>
    <mergeCell ref="BJ3:BJ4"/>
    <mergeCell ref="BA3:BA4"/>
    <mergeCell ref="BB3:BB4"/>
    <mergeCell ref="BC3:BC4"/>
    <mergeCell ref="BD3:BD4"/>
    <mergeCell ref="BE3:BE4"/>
    <mergeCell ref="BK2:BL2"/>
    <mergeCell ref="BM2:BM4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BA2:BB2"/>
    <mergeCell ref="BC2:BD2"/>
    <mergeCell ref="BE2:BF2"/>
    <mergeCell ref="BG2:BH2"/>
    <mergeCell ref="BI2:BJ2"/>
    <mergeCell ref="AR2:AS2"/>
    <mergeCell ref="AT2:AU2"/>
    <mergeCell ref="AV2:AW2"/>
    <mergeCell ref="AX2:AY2"/>
    <mergeCell ref="AZ2:AZ4"/>
    <mergeCell ref="AR3:AR4"/>
    <mergeCell ref="AS3:AS4"/>
    <mergeCell ref="AT3:AT4"/>
    <mergeCell ref="AU3:AU4"/>
    <mergeCell ref="AV3:AV4"/>
    <mergeCell ref="AW3:AW4"/>
    <mergeCell ref="AX3:AX4"/>
    <mergeCell ref="AY3:AY4"/>
    <mergeCell ref="AI2:AJ2"/>
    <mergeCell ref="AK2:AL2"/>
    <mergeCell ref="AM2:AN2"/>
    <mergeCell ref="AO2:AO4"/>
    <mergeCell ref="AP2:AQ2"/>
    <mergeCell ref="AK3:AK4"/>
    <mergeCell ref="AL3:AL4"/>
    <mergeCell ref="AM3:AM4"/>
    <mergeCell ref="AN3:AN4"/>
    <mergeCell ref="AP3:AP4"/>
    <mergeCell ref="AQ3:AQ4"/>
    <mergeCell ref="AT1:AZ1"/>
    <mergeCell ref="BA1:BF1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R1:W1"/>
    <mergeCell ref="Y1:Z1"/>
    <mergeCell ref="AB1:AG1"/>
    <mergeCell ref="AI1:AO1"/>
    <mergeCell ref="AP1:AS1"/>
    <mergeCell ref="T3:T4"/>
    <mergeCell ref="U3:U4"/>
    <mergeCell ref="O3:O4"/>
    <mergeCell ref="R3:R4"/>
    <mergeCell ref="S3:S4"/>
    <mergeCell ref="C2:D2"/>
    <mergeCell ref="E2:F2"/>
    <mergeCell ref="G2:H2"/>
    <mergeCell ref="I2:J2"/>
    <mergeCell ref="M2:N2"/>
    <mergeCell ref="O2:P2"/>
    <mergeCell ref="C3:C4"/>
    <mergeCell ref="N3:N4"/>
    <mergeCell ref="A1:A4"/>
    <mergeCell ref="B1:B4"/>
    <mergeCell ref="I3:I4"/>
    <mergeCell ref="J3:J4"/>
    <mergeCell ref="M3:M4"/>
    <mergeCell ref="H3:H4"/>
    <mergeCell ref="D3:D4"/>
    <mergeCell ref="E3:E4"/>
    <mergeCell ref="F3:F4"/>
    <mergeCell ref="G3:G4"/>
    <mergeCell ref="C1:P1"/>
    <mergeCell ref="P3:P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/>
  <dimension ref="A1:CM76"/>
  <sheetViews>
    <sheetView rightToLeft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4"/>
    </sheetView>
  </sheetViews>
  <sheetFormatPr defaultColWidth="9" defaultRowHeight="15" x14ac:dyDescent="0.25"/>
  <cols>
    <col min="1" max="1" width="9.7109375" style="4" bestFit="1" customWidth="1"/>
    <col min="2" max="2" width="10.140625" customWidth="1"/>
    <col min="3" max="16" width="6.5703125" customWidth="1"/>
    <col min="17" max="17" width="11.42578125" bestFit="1" customWidth="1"/>
    <col min="18" max="21" width="6.5703125" customWidth="1"/>
    <col min="22" max="23" width="9.140625" bestFit="1" customWidth="1"/>
    <col min="24" max="24" width="11.28515625" customWidth="1"/>
    <col min="25" max="26" width="6.5703125" customWidth="1"/>
    <col min="27" max="27" width="12.42578125" bestFit="1" customWidth="1"/>
    <col min="28" max="33" width="6.5703125" customWidth="1"/>
    <col min="34" max="34" width="14.28515625" bestFit="1" customWidth="1"/>
    <col min="35" max="40" width="6.5703125" customWidth="1"/>
    <col min="41" max="41" width="10.7109375" bestFit="1" customWidth="1"/>
    <col min="42" max="51" width="6.5703125" customWidth="1"/>
    <col min="52" max="52" width="10.7109375" bestFit="1" customWidth="1"/>
    <col min="53" max="64" width="6.5703125" customWidth="1"/>
    <col min="65" max="65" width="10.7109375" bestFit="1" customWidth="1"/>
    <col min="66" max="66" width="16.140625" bestFit="1" customWidth="1"/>
    <col min="67" max="67" width="11.28515625" bestFit="1" customWidth="1"/>
    <col min="68" max="69" width="11.28515625" customWidth="1"/>
    <col min="70" max="70" width="15.5703125" customWidth="1"/>
    <col min="71" max="72" width="30.5703125" customWidth="1"/>
    <col min="73" max="73" width="16.85546875" bestFit="1" customWidth="1"/>
    <col min="74" max="75" width="9.140625"/>
    <col min="76" max="76" width="0.85546875" customWidth="1"/>
    <col min="77" max="77" width="13.42578125" bestFit="1" customWidth="1"/>
    <col min="78" max="91" width="9.140625" customWidth="1"/>
    <col min="92" max="16384" width="9" style="15"/>
  </cols>
  <sheetData>
    <row r="1" spans="1:79" ht="23.25" customHeight="1" thickTop="1" thickBot="1" x14ac:dyDescent="0.3">
      <c r="A1" s="87" t="s">
        <v>0</v>
      </c>
      <c r="B1" s="89" t="s">
        <v>18</v>
      </c>
      <c r="C1" s="93" t="s">
        <v>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89"/>
      <c r="Q1" s="33" t="s">
        <v>49</v>
      </c>
      <c r="R1" s="91" t="s">
        <v>43</v>
      </c>
      <c r="S1" s="91"/>
      <c r="T1" s="91"/>
      <c r="U1" s="91"/>
      <c r="V1" s="91"/>
      <c r="W1" s="91"/>
      <c r="X1" s="21" t="s">
        <v>45</v>
      </c>
      <c r="Y1" s="91" t="s">
        <v>58</v>
      </c>
      <c r="Z1" s="91"/>
      <c r="AA1" s="21" t="s">
        <v>57</v>
      </c>
      <c r="AB1" s="109" t="s">
        <v>46</v>
      </c>
      <c r="AC1" s="110"/>
      <c r="AD1" s="110"/>
      <c r="AE1" s="110"/>
      <c r="AF1" s="110"/>
      <c r="AG1" s="111"/>
      <c r="AH1" s="35" t="s">
        <v>50</v>
      </c>
      <c r="AI1" s="109" t="s">
        <v>51</v>
      </c>
      <c r="AJ1" s="110"/>
      <c r="AK1" s="110"/>
      <c r="AL1" s="110"/>
      <c r="AM1" s="110"/>
      <c r="AN1" s="110"/>
      <c r="AO1" s="110"/>
      <c r="AP1" s="109" t="s">
        <v>52</v>
      </c>
      <c r="AQ1" s="110"/>
      <c r="AR1" s="110"/>
      <c r="AS1" s="111"/>
      <c r="AT1" s="109" t="s">
        <v>60</v>
      </c>
      <c r="AU1" s="110"/>
      <c r="AV1" s="110"/>
      <c r="AW1" s="110"/>
      <c r="AX1" s="110"/>
      <c r="AY1" s="110"/>
      <c r="AZ1" s="111"/>
      <c r="BA1" s="109" t="s">
        <v>62</v>
      </c>
      <c r="BB1" s="110"/>
      <c r="BC1" s="110"/>
      <c r="BD1" s="110"/>
      <c r="BE1" s="110"/>
      <c r="BF1" s="111"/>
      <c r="BG1" s="109" t="s">
        <v>66</v>
      </c>
      <c r="BH1" s="110"/>
      <c r="BI1" s="110"/>
      <c r="BJ1" s="110"/>
      <c r="BK1" s="110"/>
      <c r="BL1" s="110"/>
      <c r="BM1" s="111"/>
      <c r="BN1" s="21" t="s">
        <v>53</v>
      </c>
      <c r="BO1" s="35" t="s">
        <v>4</v>
      </c>
      <c r="BP1" s="35"/>
      <c r="BQ1" s="35"/>
      <c r="BR1" s="41"/>
      <c r="BS1" s="40"/>
    </row>
    <row r="2" spans="1:79" ht="17.25" thickTop="1" thickBot="1" x14ac:dyDescent="0.3">
      <c r="A2" s="87"/>
      <c r="B2" s="89"/>
      <c r="C2" s="99" t="s">
        <v>5</v>
      </c>
      <c r="D2" s="97"/>
      <c r="E2" s="97" t="s">
        <v>6</v>
      </c>
      <c r="F2" s="97"/>
      <c r="G2" s="97" t="s">
        <v>7</v>
      </c>
      <c r="H2" s="97"/>
      <c r="I2" s="93" t="s">
        <v>38</v>
      </c>
      <c r="J2" s="89"/>
      <c r="K2" s="93" t="s">
        <v>39</v>
      </c>
      <c r="L2" s="89"/>
      <c r="M2" s="93" t="s">
        <v>40</v>
      </c>
      <c r="N2" s="89"/>
      <c r="O2" s="93" t="s">
        <v>41</v>
      </c>
      <c r="P2" s="89"/>
      <c r="Q2" s="100" t="s">
        <v>48</v>
      </c>
      <c r="R2" s="99" t="s">
        <v>5</v>
      </c>
      <c r="S2" s="97"/>
      <c r="T2" s="93" t="s">
        <v>42</v>
      </c>
      <c r="U2" s="89"/>
      <c r="V2" s="97" t="s">
        <v>9</v>
      </c>
      <c r="W2" s="97" t="s">
        <v>8</v>
      </c>
      <c r="X2" s="100" t="s">
        <v>44</v>
      </c>
      <c r="Y2" s="97" t="s">
        <v>10</v>
      </c>
      <c r="Z2" s="97"/>
      <c r="AA2" s="100" t="s">
        <v>44</v>
      </c>
      <c r="AB2" s="99" t="s">
        <v>13</v>
      </c>
      <c r="AC2" s="97"/>
      <c r="AD2" s="97" t="s">
        <v>14</v>
      </c>
      <c r="AE2" s="97"/>
      <c r="AF2" s="93" t="s">
        <v>47</v>
      </c>
      <c r="AG2" s="89"/>
      <c r="AH2" s="100" t="s">
        <v>48</v>
      </c>
      <c r="AI2" s="97" t="s">
        <v>55</v>
      </c>
      <c r="AJ2" s="97"/>
      <c r="AK2" s="97" t="s">
        <v>11</v>
      </c>
      <c r="AL2" s="97"/>
      <c r="AM2" s="93" t="s">
        <v>12</v>
      </c>
      <c r="AN2" s="89"/>
      <c r="AO2" s="100" t="s">
        <v>56</v>
      </c>
      <c r="AP2" s="97" t="s">
        <v>59</v>
      </c>
      <c r="AQ2" s="97"/>
      <c r="AR2" s="97" t="s">
        <v>11</v>
      </c>
      <c r="AS2" s="97"/>
      <c r="AT2" s="97" t="s">
        <v>59</v>
      </c>
      <c r="AU2" s="97"/>
      <c r="AV2" s="93" t="s">
        <v>61</v>
      </c>
      <c r="AW2" s="89"/>
      <c r="AX2" s="93" t="s">
        <v>12</v>
      </c>
      <c r="AY2" s="89"/>
      <c r="AZ2" s="100" t="s">
        <v>56</v>
      </c>
      <c r="BA2" s="93" t="s">
        <v>63</v>
      </c>
      <c r="BB2" s="89"/>
      <c r="BC2" s="93" t="s">
        <v>64</v>
      </c>
      <c r="BD2" s="89"/>
      <c r="BE2" s="93" t="s">
        <v>65</v>
      </c>
      <c r="BF2" s="89"/>
      <c r="BG2" s="93" t="s">
        <v>67</v>
      </c>
      <c r="BH2" s="89"/>
      <c r="BI2" s="93" t="s">
        <v>68</v>
      </c>
      <c r="BJ2" s="89"/>
      <c r="BK2" s="93" t="s">
        <v>69</v>
      </c>
      <c r="BL2" s="89"/>
      <c r="BM2" s="100" t="s">
        <v>70</v>
      </c>
      <c r="BN2" s="100" t="s">
        <v>54</v>
      </c>
      <c r="BO2" s="93" t="s">
        <v>15</v>
      </c>
      <c r="BP2" s="35"/>
      <c r="BQ2" s="35"/>
      <c r="BR2" s="41"/>
      <c r="BS2" s="40"/>
    </row>
    <row r="3" spans="1:79" ht="15.75" customHeight="1" thickTop="1" thickBot="1" x14ac:dyDescent="0.3">
      <c r="A3" s="87"/>
      <c r="B3" s="89"/>
      <c r="C3" s="91" t="s">
        <v>16</v>
      </c>
      <c r="D3" s="91" t="s">
        <v>17</v>
      </c>
      <c r="E3" s="91" t="s">
        <v>16</v>
      </c>
      <c r="F3" s="91" t="s">
        <v>17</v>
      </c>
      <c r="G3" s="91" t="s">
        <v>16</v>
      </c>
      <c r="H3" s="91" t="s">
        <v>17</v>
      </c>
      <c r="I3" s="91" t="s">
        <v>16</v>
      </c>
      <c r="J3" s="91" t="s">
        <v>17</v>
      </c>
      <c r="K3" s="91" t="s">
        <v>16</v>
      </c>
      <c r="L3" s="91" t="s">
        <v>17</v>
      </c>
      <c r="M3" s="91" t="s">
        <v>16</v>
      </c>
      <c r="N3" s="91" t="s">
        <v>17</v>
      </c>
      <c r="O3" s="91" t="s">
        <v>16</v>
      </c>
      <c r="P3" s="91" t="s">
        <v>17</v>
      </c>
      <c r="Q3" s="107"/>
      <c r="R3" s="91" t="s">
        <v>16</v>
      </c>
      <c r="S3" s="91" t="s">
        <v>17</v>
      </c>
      <c r="T3" s="91" t="s">
        <v>16</v>
      </c>
      <c r="U3" s="91" t="s">
        <v>17</v>
      </c>
      <c r="V3" s="97"/>
      <c r="W3" s="97"/>
      <c r="X3" s="107"/>
      <c r="Y3" s="91" t="s">
        <v>16</v>
      </c>
      <c r="Z3" s="91" t="s">
        <v>17</v>
      </c>
      <c r="AA3" s="107"/>
      <c r="AB3" s="91" t="s">
        <v>16</v>
      </c>
      <c r="AC3" s="91" t="s">
        <v>17</v>
      </c>
      <c r="AD3" s="91" t="s">
        <v>16</v>
      </c>
      <c r="AE3" s="91" t="s">
        <v>17</v>
      </c>
      <c r="AF3" s="91" t="s">
        <v>16</v>
      </c>
      <c r="AG3" s="91" t="s">
        <v>17</v>
      </c>
      <c r="AH3" s="107"/>
      <c r="AI3" s="91" t="s">
        <v>16</v>
      </c>
      <c r="AJ3" s="91" t="s">
        <v>17</v>
      </c>
      <c r="AK3" s="91" t="s">
        <v>16</v>
      </c>
      <c r="AL3" s="91" t="s">
        <v>17</v>
      </c>
      <c r="AM3" s="92" t="s">
        <v>16</v>
      </c>
      <c r="AN3" s="92" t="s">
        <v>17</v>
      </c>
      <c r="AO3" s="107"/>
      <c r="AP3" s="91" t="s">
        <v>16</v>
      </c>
      <c r="AQ3" s="92" t="s">
        <v>17</v>
      </c>
      <c r="AR3" s="91" t="s">
        <v>16</v>
      </c>
      <c r="AS3" s="92" t="s">
        <v>17</v>
      </c>
      <c r="AT3" s="91" t="s">
        <v>16</v>
      </c>
      <c r="AU3" s="92" t="s">
        <v>17</v>
      </c>
      <c r="AV3" s="91" t="s">
        <v>16</v>
      </c>
      <c r="AW3" s="92" t="s">
        <v>17</v>
      </c>
      <c r="AX3" s="91" t="s">
        <v>16</v>
      </c>
      <c r="AY3" s="92" t="s">
        <v>17</v>
      </c>
      <c r="AZ3" s="107"/>
      <c r="BA3" s="91" t="s">
        <v>16</v>
      </c>
      <c r="BB3" s="92" t="s">
        <v>17</v>
      </c>
      <c r="BC3" s="91" t="s">
        <v>16</v>
      </c>
      <c r="BD3" s="92" t="s">
        <v>17</v>
      </c>
      <c r="BE3" s="91" t="s">
        <v>16</v>
      </c>
      <c r="BF3" s="92" t="s">
        <v>17</v>
      </c>
      <c r="BG3" s="91" t="s">
        <v>16</v>
      </c>
      <c r="BH3" s="92" t="s">
        <v>17</v>
      </c>
      <c r="BI3" s="91" t="s">
        <v>16</v>
      </c>
      <c r="BJ3" s="92" t="s">
        <v>17</v>
      </c>
      <c r="BK3" s="91" t="s">
        <v>16</v>
      </c>
      <c r="BL3" s="92" t="s">
        <v>17</v>
      </c>
      <c r="BM3" s="107"/>
      <c r="BN3" s="107"/>
      <c r="BO3" s="93"/>
      <c r="BP3" s="35"/>
      <c r="BQ3" s="35"/>
      <c r="BR3" s="41"/>
      <c r="BS3" s="40"/>
      <c r="BU3" s="104"/>
      <c r="BV3" s="104"/>
      <c r="BW3" s="104"/>
      <c r="BX3" s="16"/>
      <c r="BY3" s="16"/>
    </row>
    <row r="4" spans="1:79" ht="15.75" customHeight="1" thickTop="1" thickBot="1" x14ac:dyDescent="0.3">
      <c r="A4" s="88"/>
      <c r="B4" s="90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108"/>
      <c r="R4" s="92"/>
      <c r="S4" s="92"/>
      <c r="T4" s="92"/>
      <c r="U4" s="92"/>
      <c r="V4" s="100"/>
      <c r="W4" s="100"/>
      <c r="X4" s="108"/>
      <c r="Y4" s="92"/>
      <c r="Z4" s="92"/>
      <c r="AA4" s="108"/>
      <c r="AB4" s="92"/>
      <c r="AC4" s="92"/>
      <c r="AD4" s="92"/>
      <c r="AE4" s="92"/>
      <c r="AF4" s="92"/>
      <c r="AG4" s="92"/>
      <c r="AH4" s="108"/>
      <c r="AI4" s="92"/>
      <c r="AJ4" s="92"/>
      <c r="AK4" s="92"/>
      <c r="AL4" s="92"/>
      <c r="AM4" s="98"/>
      <c r="AN4" s="98"/>
      <c r="AO4" s="108"/>
      <c r="AP4" s="92"/>
      <c r="AQ4" s="98"/>
      <c r="AR4" s="92"/>
      <c r="AS4" s="98"/>
      <c r="AT4" s="92"/>
      <c r="AU4" s="98"/>
      <c r="AV4" s="92"/>
      <c r="AW4" s="98"/>
      <c r="AX4" s="92"/>
      <c r="AY4" s="98"/>
      <c r="AZ4" s="108"/>
      <c r="BA4" s="92"/>
      <c r="BB4" s="98"/>
      <c r="BC4" s="92"/>
      <c r="BD4" s="98"/>
      <c r="BE4" s="92"/>
      <c r="BF4" s="98"/>
      <c r="BG4" s="92"/>
      <c r="BH4" s="98"/>
      <c r="BI4" s="92"/>
      <c r="BJ4" s="98"/>
      <c r="BK4" s="92"/>
      <c r="BL4" s="98"/>
      <c r="BM4" s="108"/>
      <c r="BN4" s="108"/>
      <c r="BO4" s="106"/>
      <c r="BP4" s="36"/>
      <c r="BQ4" s="36"/>
      <c r="BR4" s="41"/>
      <c r="BS4" s="40"/>
      <c r="BU4" s="47" t="s">
        <v>19</v>
      </c>
      <c r="BV4" s="47" t="s">
        <v>16</v>
      </c>
      <c r="BW4" s="47" t="s">
        <v>17</v>
      </c>
      <c r="BX4" s="49"/>
      <c r="BY4" s="47" t="s">
        <v>19</v>
      </c>
      <c r="BZ4" s="47" t="s">
        <v>16</v>
      </c>
      <c r="CA4" s="47" t="s">
        <v>17</v>
      </c>
    </row>
    <row r="5" spans="1:79" ht="15.75" customHeight="1" thickBot="1" x14ac:dyDescent="0.3">
      <c r="A5" s="1">
        <v>43344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9"/>
      <c r="BP5" s="3"/>
      <c r="BQ5" s="3"/>
      <c r="BR5" s="53"/>
      <c r="BS5" s="38"/>
      <c r="BU5" s="117" t="s">
        <v>29</v>
      </c>
      <c r="BV5" s="117"/>
      <c r="BW5" s="117"/>
      <c r="BX5" s="117"/>
      <c r="BY5" s="117"/>
      <c r="BZ5" s="117"/>
      <c r="CA5" s="117"/>
    </row>
    <row r="6" spans="1:79" ht="15.75" customHeight="1" thickBot="1" x14ac:dyDescent="0.3">
      <c r="A6" s="1">
        <v>43345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9"/>
      <c r="BP6" s="3"/>
      <c r="BQ6" s="3"/>
      <c r="BR6" s="8"/>
      <c r="BS6" s="38"/>
      <c r="BU6" s="48" t="s">
        <v>19</v>
      </c>
      <c r="BV6" s="48" t="s">
        <v>16</v>
      </c>
      <c r="BW6" s="48" t="s">
        <v>17</v>
      </c>
      <c r="BX6" s="65"/>
      <c r="BY6" s="48" t="s">
        <v>19</v>
      </c>
      <c r="BZ6" s="48" t="s">
        <v>16</v>
      </c>
      <c r="CA6" s="48" t="s">
        <v>17</v>
      </c>
    </row>
    <row r="7" spans="1:79" ht="15.75" customHeight="1" thickBot="1" x14ac:dyDescent="0.3">
      <c r="A7" s="1">
        <v>43346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9"/>
      <c r="BP7" s="3"/>
      <c r="BQ7" s="3"/>
      <c r="BR7" s="8"/>
      <c r="BS7" s="38"/>
      <c r="BU7" s="121" t="s">
        <v>83</v>
      </c>
      <c r="BV7" s="122"/>
      <c r="BW7" s="123"/>
      <c r="BX7" s="65"/>
      <c r="BY7" s="136" t="s">
        <v>82</v>
      </c>
      <c r="BZ7" s="137"/>
      <c r="CA7" s="138"/>
    </row>
    <row r="8" spans="1:79" ht="16.5" thickBot="1" x14ac:dyDescent="0.3">
      <c r="A8" s="1">
        <v>43347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9"/>
      <c r="BP8" s="3"/>
      <c r="BQ8" s="3"/>
      <c r="BR8" s="8"/>
      <c r="BS8" s="38"/>
      <c r="BU8" s="46" t="s">
        <v>5</v>
      </c>
      <c r="BV8" s="45">
        <f>'معادلة الفك والتجميع'!$AD$7</f>
        <v>0</v>
      </c>
      <c r="BW8" s="45">
        <f>'معادلة الفك والتجميع'!$AE$7</f>
        <v>0</v>
      </c>
      <c r="BX8" s="65"/>
      <c r="BY8" s="46" t="s">
        <v>13</v>
      </c>
      <c r="BZ8" s="62">
        <f>'معادلة الفك والتجميع'!$AD$70</f>
        <v>0</v>
      </c>
      <c r="CA8" s="62">
        <f>'معادلة الفك والتجميع'!$AE$70</f>
        <v>0</v>
      </c>
    </row>
    <row r="9" spans="1:79" ht="21.75" thickBot="1" x14ac:dyDescent="0.3">
      <c r="A9" s="1">
        <v>43348</v>
      </c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9"/>
      <c r="BP9" s="3"/>
      <c r="BQ9" s="3"/>
      <c r="BR9" s="8"/>
      <c r="BS9" s="38"/>
      <c r="BU9" s="46" t="s">
        <v>6</v>
      </c>
      <c r="BV9" s="46">
        <f>'معادلة الفك والتجميع'!$AD$11</f>
        <v>0</v>
      </c>
      <c r="BW9" s="46">
        <f>'معادلة الفك والتجميع'!$AE$11</f>
        <v>0</v>
      </c>
      <c r="BX9" s="66"/>
      <c r="BY9" s="46" t="s">
        <v>14</v>
      </c>
      <c r="BZ9" s="46">
        <f>'معادلة الفك والتجميع'!$AD$74</f>
        <v>0</v>
      </c>
      <c r="CA9" s="46">
        <f>'معادلة الفك والتجميع'!$AE$74</f>
        <v>0</v>
      </c>
    </row>
    <row r="10" spans="1:79" ht="16.5" thickBot="1" x14ac:dyDescent="0.3">
      <c r="A10" s="1">
        <v>43349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9"/>
      <c r="BP10" s="3"/>
      <c r="BQ10" s="3"/>
      <c r="BR10" s="8"/>
      <c r="BS10" s="38"/>
      <c r="BU10" s="46" t="s">
        <v>7</v>
      </c>
      <c r="BV10" s="45">
        <f>'معادلة الفك والتجميع'!$AD$15</f>
        <v>0</v>
      </c>
      <c r="BW10" s="45">
        <f>'معادلة الفك والتجميع'!$AE$15</f>
        <v>0</v>
      </c>
      <c r="BX10" s="65"/>
      <c r="BY10" s="46" t="s">
        <v>47</v>
      </c>
      <c r="BZ10" s="45">
        <f>'معادلة الفك والتجميع'!$AD$78</f>
        <v>0</v>
      </c>
      <c r="CA10" s="45">
        <f>'معادلة الفك والتجميع'!$AE$78</f>
        <v>0</v>
      </c>
    </row>
    <row r="11" spans="1:79" ht="18" thickBot="1" x14ac:dyDescent="0.3">
      <c r="A11" s="1">
        <v>43350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9"/>
      <c r="BP11" s="3"/>
      <c r="BQ11" s="3"/>
      <c r="BR11" s="8"/>
      <c r="BS11" s="38"/>
      <c r="BU11" s="46" t="s">
        <v>38</v>
      </c>
      <c r="BV11" s="45">
        <f>'معادلة الفك والتجميع'!$AD$19</f>
        <v>0</v>
      </c>
      <c r="BW11" s="45">
        <f>'معادلة الفك والتجميع'!$AE$19</f>
        <v>0</v>
      </c>
      <c r="BX11" s="65"/>
      <c r="BY11" s="136" t="s">
        <v>76</v>
      </c>
      <c r="BZ11" s="137"/>
      <c r="CA11" s="138"/>
    </row>
    <row r="12" spans="1:79" ht="16.5" thickBot="1" x14ac:dyDescent="0.3">
      <c r="A12" s="1">
        <v>43351</v>
      </c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9"/>
      <c r="BP12" s="3"/>
      <c r="BQ12" s="3"/>
      <c r="BR12" s="8"/>
      <c r="BS12" s="38"/>
      <c r="BU12" s="46" t="s">
        <v>39</v>
      </c>
      <c r="BV12" s="45">
        <f>'معادلة الفك والتجميع'!$AD$23</f>
        <v>0</v>
      </c>
      <c r="BW12" s="45">
        <f>'معادلة الفك والتجميع'!$AE$23</f>
        <v>0</v>
      </c>
      <c r="BX12" s="65"/>
      <c r="BY12" s="45" t="s">
        <v>48</v>
      </c>
      <c r="BZ12" s="45"/>
      <c r="CA12" s="45">
        <f>'معادلة الفك والتجميع'!$AE$83</f>
        <v>0</v>
      </c>
    </row>
    <row r="13" spans="1:79" ht="21.75" thickBot="1" x14ac:dyDescent="0.3">
      <c r="A13" s="1">
        <v>43352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9"/>
      <c r="BP13" s="3"/>
      <c r="BQ13" s="3"/>
      <c r="BR13" s="8"/>
      <c r="BS13" s="38"/>
      <c r="BU13" s="46" t="s">
        <v>40</v>
      </c>
      <c r="BV13" s="45">
        <f>'معادلة الفك والتجميع'!$AD$27</f>
        <v>0</v>
      </c>
      <c r="BW13" s="45">
        <f>'معادلة الفك والتجميع'!$AE$27</f>
        <v>0</v>
      </c>
      <c r="BX13" s="66"/>
      <c r="BY13" s="127" t="s">
        <v>81</v>
      </c>
      <c r="BZ13" s="128"/>
      <c r="CA13" s="129"/>
    </row>
    <row r="14" spans="1:79" ht="16.5" thickBot="1" x14ac:dyDescent="0.3">
      <c r="A14" s="1">
        <v>43353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9"/>
      <c r="BP14" s="3"/>
      <c r="BQ14" s="3"/>
      <c r="BR14" s="8"/>
      <c r="BS14" s="38"/>
      <c r="BU14" s="46" t="s">
        <v>41</v>
      </c>
      <c r="BV14" s="45">
        <f>'معادلة الفك والتجميع'!$AD$31</f>
        <v>0</v>
      </c>
      <c r="BW14" s="45">
        <f>'معادلة الفك والتجميع'!$AE$31</f>
        <v>0</v>
      </c>
      <c r="BX14" s="65"/>
      <c r="BY14" s="45" t="s">
        <v>55</v>
      </c>
      <c r="BZ14" s="45">
        <f>'معادلة الفك والتجميع'!$AD$88</f>
        <v>0</v>
      </c>
      <c r="CA14" s="45">
        <f>'معادلة الفك والتجميع'!$AE$88</f>
        <v>0</v>
      </c>
    </row>
    <row r="15" spans="1:79" ht="21.75" thickBot="1" x14ac:dyDescent="0.3">
      <c r="A15" s="1">
        <v>43354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9"/>
      <c r="BP15" s="3"/>
      <c r="BQ15" s="3"/>
      <c r="BR15" s="3"/>
      <c r="BS15" s="37"/>
      <c r="BU15" s="118" t="s">
        <v>71</v>
      </c>
      <c r="BV15" s="119"/>
      <c r="BW15" s="120"/>
      <c r="BX15" s="66"/>
      <c r="BY15" s="45" t="s">
        <v>11</v>
      </c>
      <c r="BZ15" s="22">
        <f>'معادلة الفك والتجميع'!$AD$92</f>
        <v>0</v>
      </c>
      <c r="CA15" s="22">
        <f>'معادلة الفك والتجميع'!$AE$92</f>
        <v>0</v>
      </c>
    </row>
    <row r="16" spans="1:79" ht="16.5" thickBot="1" x14ac:dyDescent="0.3">
      <c r="A16" s="1">
        <v>43355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9"/>
      <c r="BP16" s="3"/>
      <c r="BQ16" s="3"/>
      <c r="BR16" s="8"/>
      <c r="BS16" s="38"/>
      <c r="BU16" s="46" t="s">
        <v>48</v>
      </c>
      <c r="BV16" s="45"/>
      <c r="BW16" s="45">
        <f>'معادلة الفك والتجميع'!$AE$35</f>
        <v>0</v>
      </c>
      <c r="BX16" s="65"/>
      <c r="BY16" s="45" t="s">
        <v>12</v>
      </c>
      <c r="BZ16" s="45">
        <f>'معادلة الفك والتجميع'!$AD$96</f>
        <v>0</v>
      </c>
      <c r="CA16" s="45">
        <f>'معادلة الفك والتجميع'!$AE$96</f>
        <v>0</v>
      </c>
    </row>
    <row r="17" spans="1:79" ht="21.75" thickBot="1" x14ac:dyDescent="0.3">
      <c r="A17" s="1">
        <v>43356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9"/>
      <c r="BP17" s="3"/>
      <c r="BQ17" s="3"/>
      <c r="BR17" s="8"/>
      <c r="BS17" s="38"/>
      <c r="BU17" s="124" t="s">
        <v>78</v>
      </c>
      <c r="BV17" s="125"/>
      <c r="BW17" s="126"/>
      <c r="BX17" s="65"/>
      <c r="BY17" s="45" t="s">
        <v>56</v>
      </c>
      <c r="BZ17" s="22"/>
      <c r="CA17" s="22">
        <f>'معادلة الفك والتجميع'!$AE$100</f>
        <v>0</v>
      </c>
    </row>
    <row r="18" spans="1:79" ht="18" thickBot="1" x14ac:dyDescent="0.3">
      <c r="A18" s="1">
        <v>43357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9"/>
      <c r="BP18" s="3"/>
      <c r="BQ18" s="3"/>
      <c r="BR18" s="8"/>
      <c r="BS18" s="38"/>
      <c r="BU18" s="46" t="s">
        <v>5</v>
      </c>
      <c r="BV18" s="45">
        <f>'معادلة الفك والتجميع'!$AD$40</f>
        <v>0</v>
      </c>
      <c r="BW18" s="45">
        <f>'معادلة الفك والتجميع'!$AE$40</f>
        <v>0</v>
      </c>
      <c r="BX18" s="65"/>
      <c r="BY18" s="139" t="s">
        <v>52</v>
      </c>
      <c r="BZ18" s="140"/>
      <c r="CA18" s="141"/>
    </row>
    <row r="19" spans="1:79" ht="16.5" thickBot="1" x14ac:dyDescent="0.3">
      <c r="A19" s="1">
        <v>43358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9"/>
      <c r="BP19" s="3"/>
      <c r="BQ19" s="3"/>
      <c r="BR19" s="8"/>
      <c r="BS19" s="38"/>
      <c r="BU19" s="46" t="s">
        <v>42</v>
      </c>
      <c r="BV19" s="45">
        <f>'معادلة الفك والتجميع'!$AD$44</f>
        <v>0</v>
      </c>
      <c r="BW19" s="45">
        <f>'معادلة الفك والتجميع'!$AE$44</f>
        <v>0</v>
      </c>
      <c r="BX19" s="65"/>
      <c r="BY19" s="45" t="s">
        <v>59</v>
      </c>
      <c r="BZ19" s="45">
        <f>'معادلة الفك والتجميع'!$AD$105</f>
        <v>0</v>
      </c>
      <c r="CA19" s="45">
        <f>'معادلة الفك والتجميع'!$AE$105</f>
        <v>0</v>
      </c>
    </row>
    <row r="20" spans="1:79" ht="16.5" thickBot="1" x14ac:dyDescent="0.3">
      <c r="A20" s="1">
        <v>43359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9"/>
      <c r="BP20" s="3"/>
      <c r="BQ20" s="3"/>
      <c r="BR20" s="8"/>
      <c r="BS20" s="38"/>
      <c r="BU20" s="46" t="s">
        <v>9</v>
      </c>
      <c r="BV20" s="45"/>
      <c r="BW20" s="45">
        <f>'معادلة الفك والتجميع'!$AE$48</f>
        <v>0</v>
      </c>
      <c r="BX20" s="70"/>
      <c r="BY20" s="45" t="s">
        <v>11</v>
      </c>
      <c r="BZ20" s="45">
        <f>'معادلة الفك والتجميع'!$AD$109</f>
        <v>0</v>
      </c>
      <c r="CA20" s="45">
        <f>'معادلة الفك والتجميع'!$AE$109</f>
        <v>0</v>
      </c>
    </row>
    <row r="21" spans="1:79" ht="21.75" thickBot="1" x14ac:dyDescent="0.3">
      <c r="A21" s="1">
        <v>43360</v>
      </c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9"/>
      <c r="BP21" s="3"/>
      <c r="BQ21" s="3"/>
      <c r="BR21" s="8"/>
      <c r="BS21" s="38"/>
      <c r="BU21" s="71" t="s">
        <v>8</v>
      </c>
      <c r="BV21" s="63"/>
      <c r="BW21" s="63">
        <f>'معادلة الفك والتجميع'!$AE$52</f>
        <v>0</v>
      </c>
      <c r="BX21" s="66"/>
      <c r="BY21" s="136" t="s">
        <v>74</v>
      </c>
      <c r="BZ21" s="137"/>
      <c r="CA21" s="138"/>
    </row>
    <row r="22" spans="1:79" ht="18" thickBot="1" x14ac:dyDescent="0.3">
      <c r="A22" s="1">
        <v>43361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9"/>
      <c r="BP22" s="3"/>
      <c r="BQ22" s="3"/>
      <c r="BR22" s="8"/>
      <c r="BS22" s="38"/>
      <c r="BU22" s="127" t="s">
        <v>77</v>
      </c>
      <c r="BV22" s="128"/>
      <c r="BW22" s="129"/>
      <c r="BX22" s="65"/>
      <c r="BY22" s="45" t="s">
        <v>59</v>
      </c>
      <c r="BZ22" s="45">
        <f>'معادلة الفك والتجميع'!$AD$114</f>
        <v>0</v>
      </c>
      <c r="CA22" s="45">
        <f>'معادلة الفك والتجميع'!$AE$114</f>
        <v>0</v>
      </c>
    </row>
    <row r="23" spans="1:79" ht="21.75" thickBot="1" x14ac:dyDescent="0.3">
      <c r="A23" s="1">
        <v>43362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9"/>
      <c r="BP23" s="3"/>
      <c r="BQ23" s="3"/>
      <c r="BR23" s="8"/>
      <c r="BS23" s="38"/>
      <c r="BU23" s="46" t="s">
        <v>44</v>
      </c>
      <c r="BV23" s="45"/>
      <c r="BW23" s="45">
        <f>'معادلة الفك والتجميع'!$AE$56</f>
        <v>0</v>
      </c>
      <c r="BX23" s="66"/>
      <c r="BY23" s="45" t="s">
        <v>61</v>
      </c>
      <c r="BZ23" s="45">
        <f>'معادلة الفك والتجميع'!$AD$118</f>
        <v>0</v>
      </c>
      <c r="CA23" s="45">
        <f>'معادلة الفك والتجميع'!$AE$118</f>
        <v>0</v>
      </c>
    </row>
    <row r="24" spans="1:79" ht="18" thickBot="1" x14ac:dyDescent="0.3">
      <c r="A24" s="1">
        <v>43363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9"/>
      <c r="BP24" s="3"/>
      <c r="BQ24" s="3"/>
      <c r="BR24" s="8"/>
      <c r="BS24" s="38"/>
      <c r="BU24" s="130" t="s">
        <v>72</v>
      </c>
      <c r="BV24" s="131"/>
      <c r="BW24" s="132"/>
      <c r="BX24" s="65"/>
      <c r="BY24" s="45" t="s">
        <v>12</v>
      </c>
      <c r="BZ24" s="45">
        <f>'معادلة الفك والتجميع'!$AD$122</f>
        <v>0</v>
      </c>
      <c r="CA24" s="45">
        <f>'معادلة الفك والتجميع'!$AE$122</f>
        <v>0</v>
      </c>
    </row>
    <row r="25" spans="1:79" ht="16.5" thickBot="1" x14ac:dyDescent="0.3">
      <c r="A25" s="1">
        <v>43364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9"/>
      <c r="BP25" s="3"/>
      <c r="BQ25" s="3"/>
      <c r="BR25" s="8"/>
      <c r="BS25" s="38"/>
      <c r="BU25" s="46" t="s">
        <v>20</v>
      </c>
      <c r="BV25" s="45">
        <f>'معادلة الفك والتجميع'!$AD$61</f>
        <v>0</v>
      </c>
      <c r="BW25" s="45">
        <f>'معادلة الفك والتجميع'!$AE$61</f>
        <v>0</v>
      </c>
      <c r="BX25" s="67"/>
      <c r="BY25" s="45" t="s">
        <v>56</v>
      </c>
      <c r="BZ25" s="45"/>
      <c r="CA25" s="45">
        <f>'معادلة الفك والتجميع'!$AE$126</f>
        <v>0</v>
      </c>
    </row>
    <row r="26" spans="1:79" ht="18" thickBot="1" x14ac:dyDescent="0.3">
      <c r="A26" s="1">
        <v>43365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9"/>
      <c r="BP26" s="3"/>
      <c r="BQ26" s="3"/>
      <c r="BR26" s="8"/>
      <c r="BS26" s="38"/>
      <c r="BU26" s="133" t="s">
        <v>73</v>
      </c>
      <c r="BV26" s="134"/>
      <c r="BW26" s="135"/>
      <c r="BX26" s="67"/>
      <c r="BY26" s="143" t="s">
        <v>53</v>
      </c>
      <c r="BZ26" s="144"/>
      <c r="CA26" s="145"/>
    </row>
    <row r="27" spans="1:79" ht="16.5" thickBot="1" x14ac:dyDescent="0.3">
      <c r="A27" s="1">
        <v>43366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9"/>
      <c r="BP27" s="3"/>
      <c r="BQ27" s="3"/>
      <c r="BR27" s="8"/>
      <c r="BS27" s="38"/>
      <c r="BU27" s="50" t="s">
        <v>44</v>
      </c>
      <c r="BV27" s="51"/>
      <c r="BW27" s="51">
        <f>'معادلة الفك والتجميع'!$AE$65</f>
        <v>0</v>
      </c>
      <c r="BX27" s="67"/>
      <c r="BY27" s="45" t="s">
        <v>54</v>
      </c>
      <c r="BZ27" s="45"/>
      <c r="CA27" s="45">
        <f>'معادلة الفك والتجميع'!$AE$160</f>
        <v>0</v>
      </c>
    </row>
    <row r="28" spans="1:79" ht="18" thickBot="1" x14ac:dyDescent="0.3">
      <c r="A28" s="1">
        <v>43367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9"/>
      <c r="BP28" s="3"/>
      <c r="BQ28" s="3"/>
      <c r="BR28" s="8"/>
      <c r="BS28" s="38"/>
      <c r="BU28" s="68"/>
      <c r="BV28" s="68"/>
      <c r="BW28" s="68"/>
      <c r="BX28" s="67"/>
      <c r="BY28" s="146" t="s">
        <v>75</v>
      </c>
      <c r="BZ28" s="147"/>
      <c r="CA28" s="148"/>
    </row>
    <row r="29" spans="1:79" ht="18" thickBot="1" x14ac:dyDescent="0.3">
      <c r="A29" s="1">
        <v>43368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9"/>
      <c r="BP29" s="3"/>
      <c r="BQ29" s="3"/>
      <c r="BR29" s="8"/>
      <c r="BS29" s="38"/>
      <c r="BU29" s="133" t="s">
        <v>79</v>
      </c>
      <c r="BV29" s="134"/>
      <c r="BW29" s="135"/>
      <c r="BX29" s="67"/>
      <c r="BY29" s="45" t="s">
        <v>15</v>
      </c>
      <c r="BZ29" s="45"/>
      <c r="CA29" s="45">
        <f>'معادلة الفك والتجميع'!$AE$165</f>
        <v>0</v>
      </c>
    </row>
    <row r="30" spans="1:79" ht="18" thickBot="1" x14ac:dyDescent="0.3">
      <c r="A30" s="5">
        <v>43369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9"/>
      <c r="BP30" s="3"/>
      <c r="BQ30" s="3"/>
      <c r="BR30" s="8"/>
      <c r="BS30" s="38"/>
      <c r="BU30" s="45" t="s">
        <v>67</v>
      </c>
      <c r="BV30" s="45">
        <f>'معادلة الفك والتجميع'!$AD$143</f>
        <v>0</v>
      </c>
      <c r="BW30" s="45">
        <f>'معادلة الفك والتجميع'!$AE$143</f>
        <v>0</v>
      </c>
      <c r="BX30" s="67"/>
      <c r="BY30" s="121" t="s">
        <v>80</v>
      </c>
      <c r="BZ30" s="122"/>
      <c r="CA30" s="123"/>
    </row>
    <row r="31" spans="1:79" ht="16.5" thickBot="1" x14ac:dyDescent="0.3">
      <c r="A31" s="5">
        <v>43370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54"/>
      <c r="BP31" s="8"/>
      <c r="BQ31" s="8"/>
      <c r="BR31" s="8"/>
      <c r="BS31" s="38"/>
      <c r="BU31" s="45" t="s">
        <v>68</v>
      </c>
      <c r="BV31" s="45">
        <f>'معادلة الفك والتجميع'!$AD$147</f>
        <v>0</v>
      </c>
      <c r="BW31" s="45">
        <f>'معادلة الفك والتجميع'!$AE$147</f>
        <v>0</v>
      </c>
      <c r="BX31" s="67"/>
      <c r="BY31" s="45" t="s">
        <v>63</v>
      </c>
      <c r="BZ31" s="45">
        <f>'معادلة الفك والتجميع'!$AD$131</f>
        <v>0</v>
      </c>
      <c r="CA31" s="45">
        <f>'معادلة الفك والتجميع'!$AE$131</f>
        <v>0</v>
      </c>
    </row>
    <row r="32" spans="1:79" ht="16.5" thickBot="1" x14ac:dyDescent="0.3">
      <c r="A32" s="5">
        <v>43371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54"/>
      <c r="BP32" s="8"/>
      <c r="BQ32" s="8"/>
      <c r="BR32" s="8"/>
      <c r="BS32" s="38"/>
      <c r="BU32" s="45" t="s">
        <v>69</v>
      </c>
      <c r="BV32" s="51">
        <f>'معادلة الفك والتجميع'!$AD$151</f>
        <v>0</v>
      </c>
      <c r="BW32" s="51">
        <f>'معادلة الفك والتجميع'!$AE$151</f>
        <v>0</v>
      </c>
      <c r="BX32" s="67"/>
      <c r="BY32" s="45" t="s">
        <v>64</v>
      </c>
      <c r="BZ32" s="51">
        <f>'معادلة الفك والتجميع'!$AD$135</f>
        <v>0</v>
      </c>
      <c r="CA32" s="51">
        <f>'معادلة الفك والتجميع'!$AE$135</f>
        <v>0</v>
      </c>
    </row>
    <row r="33" spans="1:79" ht="16.5" thickBot="1" x14ac:dyDescent="0.3">
      <c r="A33" s="5">
        <v>43372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54"/>
      <c r="BP33" s="8"/>
      <c r="BQ33" s="8"/>
      <c r="BR33" s="8"/>
      <c r="BS33" s="38"/>
      <c r="BU33" s="45" t="s">
        <v>70</v>
      </c>
      <c r="BV33" s="45"/>
      <c r="BW33" s="45">
        <f>'معادلة الفك والتجميع'!$AE$155</f>
        <v>0</v>
      </c>
      <c r="BX33" s="69"/>
      <c r="BY33" s="45" t="s">
        <v>65</v>
      </c>
      <c r="BZ33" s="45">
        <f>'معادلة الفك والتجميع'!$AD$139</f>
        <v>0</v>
      </c>
      <c r="CA33" s="45">
        <f>'معادلة الفك والتجميع'!$AE$139</f>
        <v>0</v>
      </c>
    </row>
    <row r="34" spans="1:79" ht="16.5" thickBot="1" x14ac:dyDescent="0.3">
      <c r="A34" s="5">
        <v>43373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54"/>
      <c r="BP34" s="8"/>
      <c r="BQ34" s="8"/>
      <c r="BR34" s="8"/>
      <c r="BS34" s="38"/>
      <c r="BU34" s="52"/>
      <c r="BV34" s="52"/>
      <c r="BW34" s="52"/>
      <c r="BX34" s="17"/>
      <c r="BY34" s="52"/>
      <c r="BZ34" s="52"/>
      <c r="CA34" s="52"/>
    </row>
    <row r="35" spans="1:79" ht="16.5" thickBot="1" x14ac:dyDescent="0.3">
      <c r="A35" s="5">
        <v>43374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54"/>
      <c r="BP35" s="8"/>
      <c r="BQ35" s="8"/>
      <c r="BR35" s="8"/>
      <c r="BS35" s="38"/>
      <c r="BU35" s="40"/>
      <c r="BV35" s="40"/>
      <c r="BW35" s="40"/>
      <c r="BX35" s="17"/>
      <c r="BY35" s="40"/>
      <c r="BZ35" s="40"/>
      <c r="CA35" s="40"/>
    </row>
    <row r="36" spans="1:79" ht="15.75" thickBot="1" x14ac:dyDescent="0.3">
      <c r="A36" s="5" t="s">
        <v>21</v>
      </c>
      <c r="B36" s="8"/>
      <c r="C36" s="8">
        <f>SUM(C5:C35)</f>
        <v>0</v>
      </c>
      <c r="D36" s="8">
        <f t="shared" ref="D36:BO36" si="0">SUM(D5:D35)</f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  <c r="K36" s="8">
        <f t="shared" si="0"/>
        <v>0</v>
      </c>
      <c r="L36" s="8">
        <f t="shared" si="0"/>
        <v>0</v>
      </c>
      <c r="M36" s="8">
        <f t="shared" si="0"/>
        <v>0</v>
      </c>
      <c r="N36" s="8">
        <f t="shared" si="0"/>
        <v>0</v>
      </c>
      <c r="O36" s="8">
        <f t="shared" si="0"/>
        <v>0</v>
      </c>
      <c r="P36" s="8">
        <f t="shared" si="0"/>
        <v>0</v>
      </c>
      <c r="Q36" s="8">
        <f t="shared" si="0"/>
        <v>0</v>
      </c>
      <c r="R36" s="8">
        <f t="shared" si="0"/>
        <v>0</v>
      </c>
      <c r="S36" s="8">
        <f t="shared" si="0"/>
        <v>0</v>
      </c>
      <c r="T36" s="8">
        <f t="shared" si="0"/>
        <v>0</v>
      </c>
      <c r="U36" s="8">
        <f t="shared" si="0"/>
        <v>0</v>
      </c>
      <c r="V36" s="8">
        <f t="shared" si="0"/>
        <v>0</v>
      </c>
      <c r="W36" s="8">
        <f t="shared" si="0"/>
        <v>0</v>
      </c>
      <c r="X36" s="8">
        <f t="shared" si="0"/>
        <v>0</v>
      </c>
      <c r="Y36" s="8">
        <f t="shared" si="0"/>
        <v>0</v>
      </c>
      <c r="Z36" s="8">
        <f t="shared" si="0"/>
        <v>0</v>
      </c>
      <c r="AA36" s="8">
        <f t="shared" si="0"/>
        <v>0</v>
      </c>
      <c r="AB36" s="8">
        <f t="shared" si="0"/>
        <v>0</v>
      </c>
      <c r="AC36" s="8">
        <f t="shared" si="0"/>
        <v>0</v>
      </c>
      <c r="AD36" s="8">
        <f t="shared" si="0"/>
        <v>0</v>
      </c>
      <c r="AE36" s="8">
        <f t="shared" si="0"/>
        <v>0</v>
      </c>
      <c r="AF36" s="8">
        <f t="shared" si="0"/>
        <v>0</v>
      </c>
      <c r="AG36" s="8">
        <f t="shared" si="0"/>
        <v>0</v>
      </c>
      <c r="AH36" s="8">
        <f t="shared" si="0"/>
        <v>0</v>
      </c>
      <c r="AI36" s="8">
        <f t="shared" si="0"/>
        <v>0</v>
      </c>
      <c r="AJ36" s="8">
        <f t="shared" si="0"/>
        <v>0</v>
      </c>
      <c r="AK36" s="8">
        <f t="shared" si="0"/>
        <v>0</v>
      </c>
      <c r="AL36" s="8">
        <f t="shared" si="0"/>
        <v>0</v>
      </c>
      <c r="AM36" s="8">
        <f t="shared" si="0"/>
        <v>0</v>
      </c>
      <c r="AN36" s="8">
        <f t="shared" si="0"/>
        <v>0</v>
      </c>
      <c r="AO36" s="8">
        <f t="shared" si="0"/>
        <v>0</v>
      </c>
      <c r="AP36" s="8">
        <f t="shared" si="0"/>
        <v>0</v>
      </c>
      <c r="AQ36" s="8">
        <f t="shared" si="0"/>
        <v>0</v>
      </c>
      <c r="AR36" s="8">
        <f t="shared" si="0"/>
        <v>0</v>
      </c>
      <c r="AS36" s="8">
        <f t="shared" si="0"/>
        <v>0</v>
      </c>
      <c r="AT36" s="8">
        <f t="shared" si="0"/>
        <v>0</v>
      </c>
      <c r="AU36" s="8">
        <f t="shared" si="0"/>
        <v>0</v>
      </c>
      <c r="AV36" s="8">
        <f t="shared" si="0"/>
        <v>0</v>
      </c>
      <c r="AW36" s="8">
        <f t="shared" si="0"/>
        <v>0</v>
      </c>
      <c r="AX36" s="8">
        <f t="shared" si="0"/>
        <v>0</v>
      </c>
      <c r="AY36" s="8">
        <f t="shared" si="0"/>
        <v>0</v>
      </c>
      <c r="AZ36" s="8">
        <f t="shared" si="0"/>
        <v>0</v>
      </c>
      <c r="BA36" s="8">
        <f t="shared" si="0"/>
        <v>0</v>
      </c>
      <c r="BB36" s="8">
        <f t="shared" si="0"/>
        <v>0</v>
      </c>
      <c r="BC36" s="8">
        <f t="shared" si="0"/>
        <v>0</v>
      </c>
      <c r="BD36" s="8">
        <f t="shared" si="0"/>
        <v>0</v>
      </c>
      <c r="BE36" s="8">
        <f t="shared" si="0"/>
        <v>0</v>
      </c>
      <c r="BF36" s="8">
        <f t="shared" si="0"/>
        <v>0</v>
      </c>
      <c r="BG36" s="8">
        <f t="shared" si="0"/>
        <v>0</v>
      </c>
      <c r="BH36" s="8">
        <f t="shared" si="0"/>
        <v>0</v>
      </c>
      <c r="BI36" s="8">
        <f t="shared" si="0"/>
        <v>0</v>
      </c>
      <c r="BJ36" s="8">
        <f t="shared" si="0"/>
        <v>0</v>
      </c>
      <c r="BK36" s="8">
        <f t="shared" si="0"/>
        <v>0</v>
      </c>
      <c r="BL36" s="8">
        <f t="shared" si="0"/>
        <v>0</v>
      </c>
      <c r="BM36" s="8">
        <f t="shared" si="0"/>
        <v>0</v>
      </c>
      <c r="BN36" s="8">
        <f t="shared" si="0"/>
        <v>0</v>
      </c>
      <c r="BO36" s="54">
        <f t="shared" si="0"/>
        <v>0</v>
      </c>
      <c r="BP36" s="54">
        <f t="shared" ref="BP36:BR36" si="1">SUM(BP5:BP35)</f>
        <v>0</v>
      </c>
      <c r="BQ36" s="54">
        <f t="shared" si="1"/>
        <v>0</v>
      </c>
      <c r="BR36" s="8">
        <f t="shared" si="1"/>
        <v>0</v>
      </c>
      <c r="BS36" s="38"/>
      <c r="BU36" s="15"/>
      <c r="BV36" s="15"/>
      <c r="BW36" s="15"/>
    </row>
    <row r="37" spans="1:79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14"/>
      <c r="BR37" s="114"/>
      <c r="BU37" s="15"/>
      <c r="BV37" s="15"/>
      <c r="BW37" s="15"/>
    </row>
    <row r="38" spans="1:79" ht="15.75" thickBot="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15"/>
      <c r="BR38" s="115"/>
      <c r="BU38" s="15"/>
      <c r="BV38" s="15"/>
      <c r="BW38" s="15"/>
    </row>
    <row r="39" spans="1:79" ht="27.75" thickTop="1" thickBot="1" x14ac:dyDescent="0.3">
      <c r="A39" s="101" t="s">
        <v>30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3"/>
      <c r="BP39" s="27"/>
      <c r="BQ39" s="116"/>
      <c r="BR39" s="116"/>
      <c r="BU39" s="142" t="s">
        <v>34</v>
      </c>
      <c r="BV39" s="142"/>
      <c r="BW39" s="142"/>
      <c r="BX39" s="142"/>
      <c r="BY39" s="142"/>
      <c r="BZ39" s="142"/>
      <c r="CA39" s="142"/>
    </row>
    <row r="40" spans="1:79" ht="22.5" thickTop="1" thickBot="1" x14ac:dyDescent="0.3">
      <c r="A40" s="87" t="s">
        <v>0</v>
      </c>
      <c r="B40" s="89" t="s">
        <v>31</v>
      </c>
      <c r="C40" s="93" t="s">
        <v>1</v>
      </c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89"/>
      <c r="Q40" s="33" t="s">
        <v>49</v>
      </c>
      <c r="R40" s="91" t="s">
        <v>43</v>
      </c>
      <c r="S40" s="91"/>
      <c r="T40" s="91"/>
      <c r="U40" s="91"/>
      <c r="V40" s="91"/>
      <c r="W40" s="91"/>
      <c r="X40" s="21" t="s">
        <v>45</v>
      </c>
      <c r="Y40" s="91" t="s">
        <v>58</v>
      </c>
      <c r="Z40" s="91"/>
      <c r="AA40" s="21" t="s">
        <v>57</v>
      </c>
      <c r="AB40" s="109" t="s">
        <v>46</v>
      </c>
      <c r="AC40" s="110"/>
      <c r="AD40" s="110"/>
      <c r="AE40" s="110"/>
      <c r="AF40" s="110"/>
      <c r="AG40" s="111"/>
      <c r="AH40" s="34" t="s">
        <v>50</v>
      </c>
      <c r="AI40" s="109" t="s">
        <v>51</v>
      </c>
      <c r="AJ40" s="110"/>
      <c r="AK40" s="110"/>
      <c r="AL40" s="110"/>
      <c r="AM40" s="110"/>
      <c r="AN40" s="110"/>
      <c r="AO40" s="110"/>
      <c r="AP40" s="109" t="s">
        <v>52</v>
      </c>
      <c r="AQ40" s="110"/>
      <c r="AR40" s="110"/>
      <c r="AS40" s="111"/>
      <c r="AT40" s="109" t="s">
        <v>60</v>
      </c>
      <c r="AU40" s="110"/>
      <c r="AV40" s="110"/>
      <c r="AW40" s="110"/>
      <c r="AX40" s="110"/>
      <c r="AY40" s="110"/>
      <c r="AZ40" s="111"/>
      <c r="BA40" s="109" t="s">
        <v>62</v>
      </c>
      <c r="BB40" s="110"/>
      <c r="BC40" s="110"/>
      <c r="BD40" s="110"/>
      <c r="BE40" s="110"/>
      <c r="BF40" s="111"/>
      <c r="BG40" s="109" t="s">
        <v>66</v>
      </c>
      <c r="BH40" s="110"/>
      <c r="BI40" s="110"/>
      <c r="BJ40" s="110"/>
      <c r="BK40" s="110"/>
      <c r="BL40" s="110"/>
      <c r="BM40" s="111"/>
      <c r="BN40" s="35" t="s">
        <v>53</v>
      </c>
      <c r="BO40" s="41" t="s">
        <v>4</v>
      </c>
      <c r="BP40" s="44"/>
      <c r="BQ40" s="41"/>
      <c r="BR40" s="41"/>
      <c r="BU40" s="48" t="s">
        <v>19</v>
      </c>
      <c r="BV40" s="48" t="s">
        <v>16</v>
      </c>
      <c r="BW40" s="48" t="s">
        <v>17</v>
      </c>
      <c r="BX40" s="65"/>
      <c r="BY40" s="48" t="s">
        <v>19</v>
      </c>
      <c r="BZ40" s="48" t="s">
        <v>16</v>
      </c>
      <c r="CA40" s="48" t="s">
        <v>17</v>
      </c>
    </row>
    <row r="41" spans="1:79" ht="18.75" thickTop="1" thickBot="1" x14ac:dyDescent="0.3">
      <c r="A41" s="87"/>
      <c r="B41" s="89"/>
      <c r="C41" s="99" t="s">
        <v>5</v>
      </c>
      <c r="D41" s="97"/>
      <c r="E41" s="97" t="s">
        <v>6</v>
      </c>
      <c r="F41" s="97"/>
      <c r="G41" s="97" t="s">
        <v>7</v>
      </c>
      <c r="H41" s="97"/>
      <c r="I41" s="93" t="s">
        <v>38</v>
      </c>
      <c r="J41" s="89"/>
      <c r="K41" s="93" t="s">
        <v>39</v>
      </c>
      <c r="L41" s="89"/>
      <c r="M41" s="93" t="s">
        <v>40</v>
      </c>
      <c r="N41" s="89"/>
      <c r="O41" s="93" t="s">
        <v>41</v>
      </c>
      <c r="P41" s="89"/>
      <c r="Q41" s="100" t="s">
        <v>48</v>
      </c>
      <c r="R41" s="99" t="s">
        <v>5</v>
      </c>
      <c r="S41" s="97"/>
      <c r="T41" s="93" t="s">
        <v>42</v>
      </c>
      <c r="U41" s="89"/>
      <c r="V41" s="97" t="s">
        <v>9</v>
      </c>
      <c r="W41" s="97" t="s">
        <v>8</v>
      </c>
      <c r="X41" s="100" t="s">
        <v>44</v>
      </c>
      <c r="Y41" s="97" t="s">
        <v>10</v>
      </c>
      <c r="Z41" s="97"/>
      <c r="AA41" s="100" t="s">
        <v>44</v>
      </c>
      <c r="AB41" s="99" t="s">
        <v>13</v>
      </c>
      <c r="AC41" s="97"/>
      <c r="AD41" s="97" t="s">
        <v>14</v>
      </c>
      <c r="AE41" s="97"/>
      <c r="AF41" s="93" t="s">
        <v>47</v>
      </c>
      <c r="AG41" s="89"/>
      <c r="AH41" s="100" t="s">
        <v>48</v>
      </c>
      <c r="AI41" s="97" t="s">
        <v>55</v>
      </c>
      <c r="AJ41" s="97"/>
      <c r="AK41" s="97" t="s">
        <v>11</v>
      </c>
      <c r="AL41" s="97"/>
      <c r="AM41" s="93" t="s">
        <v>12</v>
      </c>
      <c r="AN41" s="89"/>
      <c r="AO41" s="100" t="s">
        <v>56</v>
      </c>
      <c r="AP41" s="97" t="s">
        <v>59</v>
      </c>
      <c r="AQ41" s="97"/>
      <c r="AR41" s="97" t="s">
        <v>11</v>
      </c>
      <c r="AS41" s="97"/>
      <c r="AT41" s="97" t="s">
        <v>59</v>
      </c>
      <c r="AU41" s="97"/>
      <c r="AV41" s="93" t="s">
        <v>61</v>
      </c>
      <c r="AW41" s="89"/>
      <c r="AX41" s="93" t="s">
        <v>12</v>
      </c>
      <c r="AY41" s="89"/>
      <c r="AZ41" s="100" t="s">
        <v>56</v>
      </c>
      <c r="BA41" s="93" t="s">
        <v>63</v>
      </c>
      <c r="BB41" s="89"/>
      <c r="BC41" s="93" t="s">
        <v>64</v>
      </c>
      <c r="BD41" s="89"/>
      <c r="BE41" s="93" t="s">
        <v>65</v>
      </c>
      <c r="BF41" s="89"/>
      <c r="BG41" s="93" t="s">
        <v>67</v>
      </c>
      <c r="BH41" s="89"/>
      <c r="BI41" s="93" t="s">
        <v>68</v>
      </c>
      <c r="BJ41" s="89"/>
      <c r="BK41" s="93" t="s">
        <v>69</v>
      </c>
      <c r="BL41" s="89"/>
      <c r="BM41" s="100" t="s">
        <v>70</v>
      </c>
      <c r="BN41" s="106" t="s">
        <v>54</v>
      </c>
      <c r="BO41" s="105" t="s">
        <v>15</v>
      </c>
      <c r="BP41" s="41"/>
      <c r="BQ41" s="41"/>
      <c r="BR41" s="41"/>
      <c r="BU41" s="121" t="s">
        <v>83</v>
      </c>
      <c r="BV41" s="122"/>
      <c r="BW41" s="123"/>
      <c r="BX41" s="65"/>
      <c r="BY41" s="136" t="s">
        <v>82</v>
      </c>
      <c r="BZ41" s="137"/>
      <c r="CA41" s="138"/>
    </row>
    <row r="42" spans="1:79" ht="17.25" thickTop="1" thickBot="1" x14ac:dyDescent="0.3">
      <c r="A42" s="87"/>
      <c r="B42" s="89"/>
      <c r="C42" s="91" t="s">
        <v>16</v>
      </c>
      <c r="D42" s="91" t="s">
        <v>17</v>
      </c>
      <c r="E42" s="91" t="s">
        <v>16</v>
      </c>
      <c r="F42" s="91" t="s">
        <v>17</v>
      </c>
      <c r="G42" s="91" t="s">
        <v>16</v>
      </c>
      <c r="H42" s="91" t="s">
        <v>17</v>
      </c>
      <c r="I42" s="91" t="s">
        <v>16</v>
      </c>
      <c r="J42" s="91" t="s">
        <v>17</v>
      </c>
      <c r="K42" s="91" t="s">
        <v>16</v>
      </c>
      <c r="L42" s="91" t="s">
        <v>17</v>
      </c>
      <c r="M42" s="91" t="s">
        <v>16</v>
      </c>
      <c r="N42" s="91" t="s">
        <v>17</v>
      </c>
      <c r="O42" s="91" t="s">
        <v>16</v>
      </c>
      <c r="P42" s="91" t="s">
        <v>17</v>
      </c>
      <c r="Q42" s="107"/>
      <c r="R42" s="91" t="s">
        <v>16</v>
      </c>
      <c r="S42" s="91" t="s">
        <v>17</v>
      </c>
      <c r="T42" s="91" t="s">
        <v>16</v>
      </c>
      <c r="U42" s="91" t="s">
        <v>17</v>
      </c>
      <c r="V42" s="97"/>
      <c r="W42" s="97"/>
      <c r="X42" s="107"/>
      <c r="Y42" s="91" t="s">
        <v>16</v>
      </c>
      <c r="Z42" s="91" t="s">
        <v>17</v>
      </c>
      <c r="AA42" s="107"/>
      <c r="AB42" s="91" t="s">
        <v>16</v>
      </c>
      <c r="AC42" s="91" t="s">
        <v>17</v>
      </c>
      <c r="AD42" s="91" t="s">
        <v>16</v>
      </c>
      <c r="AE42" s="91" t="s">
        <v>17</v>
      </c>
      <c r="AF42" s="91" t="s">
        <v>16</v>
      </c>
      <c r="AG42" s="91" t="s">
        <v>17</v>
      </c>
      <c r="AH42" s="107"/>
      <c r="AI42" s="91" t="s">
        <v>16</v>
      </c>
      <c r="AJ42" s="91" t="s">
        <v>17</v>
      </c>
      <c r="AK42" s="91" t="s">
        <v>16</v>
      </c>
      <c r="AL42" s="91" t="s">
        <v>17</v>
      </c>
      <c r="AM42" s="92" t="s">
        <v>16</v>
      </c>
      <c r="AN42" s="92" t="s">
        <v>17</v>
      </c>
      <c r="AO42" s="107"/>
      <c r="AP42" s="91" t="s">
        <v>16</v>
      </c>
      <c r="AQ42" s="92" t="s">
        <v>17</v>
      </c>
      <c r="AR42" s="91" t="s">
        <v>16</v>
      </c>
      <c r="AS42" s="92" t="s">
        <v>17</v>
      </c>
      <c r="AT42" s="91" t="s">
        <v>16</v>
      </c>
      <c r="AU42" s="92" t="s">
        <v>17</v>
      </c>
      <c r="AV42" s="91" t="s">
        <v>16</v>
      </c>
      <c r="AW42" s="92" t="s">
        <v>17</v>
      </c>
      <c r="AX42" s="91" t="s">
        <v>16</v>
      </c>
      <c r="AY42" s="92" t="s">
        <v>17</v>
      </c>
      <c r="AZ42" s="107"/>
      <c r="BA42" s="91" t="s">
        <v>16</v>
      </c>
      <c r="BB42" s="92" t="s">
        <v>17</v>
      </c>
      <c r="BC42" s="91" t="s">
        <v>16</v>
      </c>
      <c r="BD42" s="92" t="s">
        <v>17</v>
      </c>
      <c r="BE42" s="91" t="s">
        <v>16</v>
      </c>
      <c r="BF42" s="92" t="s">
        <v>17</v>
      </c>
      <c r="BG42" s="91" t="s">
        <v>16</v>
      </c>
      <c r="BH42" s="92" t="s">
        <v>17</v>
      </c>
      <c r="BI42" s="91" t="s">
        <v>16</v>
      </c>
      <c r="BJ42" s="92" t="s">
        <v>17</v>
      </c>
      <c r="BK42" s="91" t="s">
        <v>16</v>
      </c>
      <c r="BL42" s="92" t="s">
        <v>17</v>
      </c>
      <c r="BM42" s="107"/>
      <c r="BN42" s="112"/>
      <c r="BO42" s="105"/>
      <c r="BP42" s="41"/>
      <c r="BQ42" s="41"/>
      <c r="BR42" s="41"/>
      <c r="BU42" s="46" t="s">
        <v>5</v>
      </c>
      <c r="BV42" s="45">
        <f>'معادلة الفك والتجميع'!$AD$176</f>
        <v>0</v>
      </c>
      <c r="BW42" s="45">
        <f>'معادلة الفك والتجميع'!$AE$176</f>
        <v>0</v>
      </c>
      <c r="BX42" s="65"/>
      <c r="BY42" s="46" t="s">
        <v>13</v>
      </c>
      <c r="BZ42" s="45">
        <f>'معادلة الفك والتجميع'!$AD$239</f>
        <v>0</v>
      </c>
      <c r="CA42" s="45">
        <f>'معادلة الفك والتجميع'!$AE$239</f>
        <v>0</v>
      </c>
    </row>
    <row r="43" spans="1:79" ht="22.5" thickTop="1" thickBot="1" x14ac:dyDescent="0.3">
      <c r="A43" s="88"/>
      <c r="B43" s="90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108"/>
      <c r="R43" s="92"/>
      <c r="S43" s="92"/>
      <c r="T43" s="92"/>
      <c r="U43" s="92"/>
      <c r="V43" s="100"/>
      <c r="W43" s="100"/>
      <c r="X43" s="108"/>
      <c r="Y43" s="92"/>
      <c r="Z43" s="92"/>
      <c r="AA43" s="108"/>
      <c r="AB43" s="92"/>
      <c r="AC43" s="92"/>
      <c r="AD43" s="92"/>
      <c r="AE43" s="92"/>
      <c r="AF43" s="92"/>
      <c r="AG43" s="92"/>
      <c r="AH43" s="108"/>
      <c r="AI43" s="92"/>
      <c r="AJ43" s="92"/>
      <c r="AK43" s="92"/>
      <c r="AL43" s="92"/>
      <c r="AM43" s="98"/>
      <c r="AN43" s="98"/>
      <c r="AO43" s="108"/>
      <c r="AP43" s="92"/>
      <c r="AQ43" s="98"/>
      <c r="AR43" s="92"/>
      <c r="AS43" s="98"/>
      <c r="AT43" s="92"/>
      <c r="AU43" s="98"/>
      <c r="AV43" s="92"/>
      <c r="AW43" s="98"/>
      <c r="AX43" s="92"/>
      <c r="AY43" s="98"/>
      <c r="AZ43" s="108"/>
      <c r="BA43" s="92"/>
      <c r="BB43" s="98"/>
      <c r="BC43" s="92"/>
      <c r="BD43" s="98"/>
      <c r="BE43" s="92"/>
      <c r="BF43" s="98"/>
      <c r="BG43" s="92"/>
      <c r="BH43" s="98"/>
      <c r="BI43" s="92"/>
      <c r="BJ43" s="98"/>
      <c r="BK43" s="92"/>
      <c r="BL43" s="98"/>
      <c r="BM43" s="108"/>
      <c r="BN43" s="113"/>
      <c r="BO43" s="105"/>
      <c r="BP43" s="41"/>
      <c r="BQ43" s="41"/>
      <c r="BR43" s="41"/>
      <c r="BU43" s="46" t="s">
        <v>6</v>
      </c>
      <c r="BV43" s="46">
        <f>'معادلة الفك والتجميع'!$AD$180</f>
        <v>0</v>
      </c>
      <c r="BW43" s="46">
        <f>'معادلة الفك والتجميع'!$AE$180</f>
        <v>0</v>
      </c>
      <c r="BX43" s="66"/>
      <c r="BY43" s="46" t="s">
        <v>14</v>
      </c>
      <c r="BZ43" s="46">
        <f>'معادلة الفك والتجميع'!$AD$243</f>
        <v>0</v>
      </c>
      <c r="CA43" s="46">
        <f>'معادلة الفك والتجميع'!$AE$243</f>
        <v>0</v>
      </c>
    </row>
    <row r="44" spans="1:79" ht="16.5" thickBot="1" x14ac:dyDescent="0.3">
      <c r="A44" s="1">
        <v>43344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43"/>
      <c r="BP44" s="43"/>
      <c r="BQ44" s="43"/>
      <c r="BR44" s="42"/>
      <c r="BU44" s="46" t="s">
        <v>7</v>
      </c>
      <c r="BV44" s="45">
        <f>'معادلة الفك والتجميع'!$AD$184</f>
        <v>0</v>
      </c>
      <c r="BW44" s="45">
        <f>'معادلة الفك والتجميع'!$AE$184</f>
        <v>0</v>
      </c>
      <c r="BX44" s="65"/>
      <c r="BY44" s="46" t="s">
        <v>47</v>
      </c>
      <c r="BZ44" s="45">
        <f>'معادلة الفك والتجميع'!$AD$247</f>
        <v>0</v>
      </c>
      <c r="CA44" s="45">
        <f>'معادلة الفك والتجميع'!$AE$247</f>
        <v>0</v>
      </c>
    </row>
    <row r="45" spans="1:79" ht="18" thickBot="1" x14ac:dyDescent="0.3">
      <c r="A45" s="1">
        <v>43345</v>
      </c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6"/>
      <c r="BU45" s="46" t="s">
        <v>38</v>
      </c>
      <c r="BV45" s="45">
        <f>'معادلة الفك والتجميع'!$AD$188</f>
        <v>0</v>
      </c>
      <c r="BW45" s="45">
        <f>'معادلة الفك والتجميع'!$AE$188</f>
        <v>0</v>
      </c>
      <c r="BX45" s="65"/>
      <c r="BY45" s="136" t="s">
        <v>76</v>
      </c>
      <c r="BZ45" s="137"/>
      <c r="CA45" s="138"/>
    </row>
    <row r="46" spans="1:79" ht="16.5" thickBot="1" x14ac:dyDescent="0.3">
      <c r="A46" s="1">
        <v>43346</v>
      </c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6"/>
      <c r="BU46" s="46" t="s">
        <v>39</v>
      </c>
      <c r="BV46" s="45">
        <f>'معادلة الفك والتجميع'!$AD$192</f>
        <v>0</v>
      </c>
      <c r="BW46" s="45">
        <f>'معادلة الفك والتجميع'!$AE$192</f>
        <v>0</v>
      </c>
      <c r="BX46" s="65"/>
      <c r="BY46" s="45" t="s">
        <v>48</v>
      </c>
      <c r="BZ46" s="45"/>
      <c r="CA46" s="45">
        <f>'معادلة الفك والتجميع'!$AE$252</f>
        <v>0</v>
      </c>
    </row>
    <row r="47" spans="1:79" ht="21.75" thickBot="1" x14ac:dyDescent="0.3">
      <c r="A47" s="1">
        <v>43347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6"/>
      <c r="BU47" s="46" t="s">
        <v>40</v>
      </c>
      <c r="BV47" s="45">
        <f>'معادلة الفك والتجميع'!$AD$196</f>
        <v>0</v>
      </c>
      <c r="BW47" s="45">
        <f>'معادلة الفك والتجميع'!$AE$196</f>
        <v>0</v>
      </c>
      <c r="BX47" s="66"/>
      <c r="BY47" s="127" t="s">
        <v>81</v>
      </c>
      <c r="BZ47" s="128"/>
      <c r="CA47" s="129"/>
    </row>
    <row r="48" spans="1:79" ht="16.5" thickBot="1" x14ac:dyDescent="0.3">
      <c r="A48" s="1">
        <v>43348</v>
      </c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6"/>
      <c r="BU48" s="46" t="s">
        <v>41</v>
      </c>
      <c r="BV48" s="45">
        <f>'معادلة الفك والتجميع'!$AD$200</f>
        <v>0</v>
      </c>
      <c r="BW48" s="45">
        <f>'معادلة الفك والتجميع'!$AE$200</f>
        <v>0</v>
      </c>
      <c r="BX48" s="65"/>
      <c r="BY48" s="45" t="s">
        <v>55</v>
      </c>
      <c r="BZ48" s="45">
        <f>'معادلة الفك والتجميع'!$AD$257</f>
        <v>0</v>
      </c>
      <c r="CA48" s="45">
        <f>'معادلة الفك والتجميع'!$AE$257</f>
        <v>0</v>
      </c>
    </row>
    <row r="49" spans="1:79" ht="21.75" thickBot="1" x14ac:dyDescent="0.3">
      <c r="A49" s="1">
        <v>43349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6"/>
      <c r="BU49" s="118" t="s">
        <v>71</v>
      </c>
      <c r="BV49" s="119"/>
      <c r="BW49" s="120"/>
      <c r="BX49" s="66"/>
      <c r="BY49" s="45" t="s">
        <v>11</v>
      </c>
      <c r="BZ49" s="45">
        <f>'معادلة الفك والتجميع'!$AD$261</f>
        <v>0</v>
      </c>
      <c r="CA49" s="45">
        <f>'معادلة الفك والتجميع'!$AE$261</f>
        <v>0</v>
      </c>
    </row>
    <row r="50" spans="1:79" ht="16.5" thickBot="1" x14ac:dyDescent="0.3">
      <c r="A50" s="1">
        <v>43350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6"/>
      <c r="BU50" s="46" t="s">
        <v>48</v>
      </c>
      <c r="BV50" s="45"/>
      <c r="BW50" s="45">
        <f>'معادلة الفك والتجميع'!$AE$204</f>
        <v>0</v>
      </c>
      <c r="BX50" s="65"/>
      <c r="BY50" s="45" t="s">
        <v>12</v>
      </c>
      <c r="BZ50" s="45">
        <f>'معادلة الفك والتجميع'!$AD$265</f>
        <v>0</v>
      </c>
      <c r="CA50" s="45">
        <f>'معادلة الفك والتجميع'!$AE$265</f>
        <v>0</v>
      </c>
    </row>
    <row r="51" spans="1:79" ht="18" thickBot="1" x14ac:dyDescent="0.3">
      <c r="A51" s="1">
        <v>43351</v>
      </c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6"/>
      <c r="BU51" s="124" t="s">
        <v>78</v>
      </c>
      <c r="BV51" s="125"/>
      <c r="BW51" s="126"/>
      <c r="BX51" s="65"/>
      <c r="BY51" s="45" t="s">
        <v>56</v>
      </c>
      <c r="BZ51" s="45"/>
      <c r="CA51" s="45">
        <f>'معادلة الفك والتجميع'!$AE$269</f>
        <v>0</v>
      </c>
    </row>
    <row r="52" spans="1:79" ht="18" thickBot="1" x14ac:dyDescent="0.3">
      <c r="A52" s="1">
        <v>43352</v>
      </c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6"/>
      <c r="BU52" s="46" t="s">
        <v>5</v>
      </c>
      <c r="BV52" s="45">
        <f>'معادلة الفك والتجميع'!$AD$209</f>
        <v>0</v>
      </c>
      <c r="BW52" s="45">
        <f>'معادلة الفك والتجميع'!$AE$209</f>
        <v>0</v>
      </c>
      <c r="BX52" s="65"/>
      <c r="BY52" s="139" t="s">
        <v>52</v>
      </c>
      <c r="BZ52" s="140"/>
      <c r="CA52" s="141"/>
    </row>
    <row r="53" spans="1:79" ht="16.5" thickBot="1" x14ac:dyDescent="0.3">
      <c r="A53" s="1">
        <v>43353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6"/>
      <c r="BU53" s="46" t="s">
        <v>42</v>
      </c>
      <c r="BV53" s="45">
        <f>'معادلة الفك والتجميع'!$AD$213</f>
        <v>0</v>
      </c>
      <c r="BW53" s="45">
        <f>'معادلة الفك والتجميع'!$AE$213</f>
        <v>0</v>
      </c>
      <c r="BX53" s="65"/>
      <c r="BY53" s="45" t="s">
        <v>59</v>
      </c>
      <c r="BZ53" s="45">
        <f>'معادلة الفك والتجميع'!$AD$274</f>
        <v>0</v>
      </c>
      <c r="CA53" s="45">
        <f>'معادلة الفك والتجميع'!$AE$274</f>
        <v>0</v>
      </c>
    </row>
    <row r="54" spans="1:79" ht="16.5" thickBot="1" x14ac:dyDescent="0.3">
      <c r="A54" s="1">
        <v>43354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U54" s="46" t="s">
        <v>9</v>
      </c>
      <c r="BV54" s="45"/>
      <c r="BW54" s="45">
        <f>'معادلة الفك والتجميع'!$AE$217</f>
        <v>0</v>
      </c>
      <c r="BX54" s="65"/>
      <c r="BY54" s="45" t="s">
        <v>11</v>
      </c>
      <c r="BZ54" s="45">
        <f>'معادلة الفك والتجميع'!$AD$278</f>
        <v>0</v>
      </c>
      <c r="CA54" s="45">
        <f>'معادلة الفك والتجميع'!$AE$278</f>
        <v>0</v>
      </c>
    </row>
    <row r="55" spans="1:79" ht="21.75" thickBot="1" x14ac:dyDescent="0.3">
      <c r="A55" s="1">
        <v>43355</v>
      </c>
      <c r="B55" s="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6"/>
      <c r="BU55" s="46" t="s">
        <v>8</v>
      </c>
      <c r="BV55" s="45"/>
      <c r="BW55" s="45">
        <f>'معادلة الفك والتجميع'!$AE$221</f>
        <v>0</v>
      </c>
      <c r="BX55" s="66"/>
      <c r="BY55" s="136" t="s">
        <v>74</v>
      </c>
      <c r="BZ55" s="137"/>
      <c r="CA55" s="138"/>
    </row>
    <row r="56" spans="1:79" ht="18" thickBot="1" x14ac:dyDescent="0.3">
      <c r="A56" s="1">
        <v>43356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6"/>
      <c r="BU56" s="127" t="s">
        <v>77</v>
      </c>
      <c r="BV56" s="128"/>
      <c r="BW56" s="129"/>
      <c r="BX56" s="65"/>
      <c r="BY56" s="45" t="s">
        <v>59</v>
      </c>
      <c r="BZ56" s="45">
        <f>'معادلة الفك والتجميع'!$AD$283</f>
        <v>0</v>
      </c>
      <c r="CA56" s="45">
        <f>'معادلة الفك والتجميع'!$AE$283</f>
        <v>0</v>
      </c>
    </row>
    <row r="57" spans="1:79" ht="21.75" thickBot="1" x14ac:dyDescent="0.3">
      <c r="A57" s="1">
        <v>43357</v>
      </c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6"/>
      <c r="BU57" s="46" t="s">
        <v>44</v>
      </c>
      <c r="BV57" s="45"/>
      <c r="BW57" s="45">
        <f>'معادلة الفك والتجميع'!$AE$225</f>
        <v>0</v>
      </c>
      <c r="BX57" s="66"/>
      <c r="BY57" s="45" t="s">
        <v>61</v>
      </c>
      <c r="BZ57" s="45">
        <f>'معادلة الفك والتجميع'!$AD$287</f>
        <v>0</v>
      </c>
      <c r="CA57" s="45">
        <f>'معادلة الفك والتجميع'!$AE$287</f>
        <v>0</v>
      </c>
    </row>
    <row r="58" spans="1:79" ht="18" thickBot="1" x14ac:dyDescent="0.3">
      <c r="A58" s="1">
        <v>43358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6"/>
      <c r="BU58" s="130" t="s">
        <v>72</v>
      </c>
      <c r="BV58" s="131"/>
      <c r="BW58" s="132"/>
      <c r="BX58" s="65"/>
      <c r="BY58" s="45" t="s">
        <v>12</v>
      </c>
      <c r="BZ58" s="45">
        <f>'معادلة الفك والتجميع'!$AD$291</f>
        <v>0</v>
      </c>
      <c r="CA58" s="45">
        <f>'معادلة الفك والتجميع'!$AE$291</f>
        <v>0</v>
      </c>
    </row>
    <row r="59" spans="1:79" ht="16.5" thickBot="1" x14ac:dyDescent="0.3">
      <c r="A59" s="1">
        <v>43359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6"/>
      <c r="BU59" s="46" t="s">
        <v>20</v>
      </c>
      <c r="BV59" s="45">
        <f>'معادلة الفك والتجميع'!$AD$230</f>
        <v>0</v>
      </c>
      <c r="BW59" s="45">
        <f>'معادلة الفك والتجميع'!$AE$230</f>
        <v>0</v>
      </c>
      <c r="BX59" s="67"/>
      <c r="BY59" s="45" t="s">
        <v>56</v>
      </c>
      <c r="BZ59" s="45"/>
      <c r="CA59" s="45">
        <f>'معادلة الفك والتجميع'!$AE$295</f>
        <v>0</v>
      </c>
    </row>
    <row r="60" spans="1:79" ht="18" thickBot="1" x14ac:dyDescent="0.3">
      <c r="A60" s="1">
        <v>43360</v>
      </c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6"/>
      <c r="BU60" s="133" t="s">
        <v>73</v>
      </c>
      <c r="BV60" s="134"/>
      <c r="BW60" s="135"/>
      <c r="BX60" s="67"/>
      <c r="BY60" s="143" t="s">
        <v>53</v>
      </c>
      <c r="BZ60" s="144"/>
      <c r="CA60" s="145"/>
    </row>
    <row r="61" spans="1:79" ht="16.5" thickBot="1" x14ac:dyDescent="0.3">
      <c r="A61" s="1">
        <v>43361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6"/>
      <c r="BU61" s="50" t="s">
        <v>44</v>
      </c>
      <c r="BV61" s="51"/>
      <c r="BW61" s="51">
        <f>'معادلة الفك والتجميع'!$AE$234</f>
        <v>0</v>
      </c>
      <c r="BX61" s="67"/>
      <c r="BY61" s="45" t="s">
        <v>54</v>
      </c>
      <c r="BZ61" s="45"/>
      <c r="CA61" s="45">
        <f>'معادلة الفك والتجميع'!$AE$329</f>
        <v>0</v>
      </c>
    </row>
    <row r="62" spans="1:79" ht="18" thickBot="1" x14ac:dyDescent="0.3">
      <c r="A62" s="1">
        <v>43362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6"/>
      <c r="BU62" s="68"/>
      <c r="BV62" s="68"/>
      <c r="BW62" s="68"/>
      <c r="BX62" s="67"/>
      <c r="BY62" s="146" t="s">
        <v>75</v>
      </c>
      <c r="BZ62" s="147"/>
      <c r="CA62" s="148"/>
    </row>
    <row r="63" spans="1:79" ht="18" thickBot="1" x14ac:dyDescent="0.3">
      <c r="A63" s="1">
        <v>43363</v>
      </c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6"/>
      <c r="BU63" s="133" t="s">
        <v>79</v>
      </c>
      <c r="BV63" s="134"/>
      <c r="BW63" s="135"/>
      <c r="BX63" s="67"/>
      <c r="BY63" s="45" t="s">
        <v>15</v>
      </c>
      <c r="BZ63" s="45"/>
      <c r="CA63" s="45">
        <f>'معادلة الفك والتجميع'!$AE$334</f>
        <v>0</v>
      </c>
    </row>
    <row r="64" spans="1:79" ht="18" thickBot="1" x14ac:dyDescent="0.3">
      <c r="A64" s="1">
        <v>43364</v>
      </c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6"/>
      <c r="BU64" s="45" t="s">
        <v>67</v>
      </c>
      <c r="BV64" s="45">
        <f>'معادلة الفك والتجميع'!$AD$312</f>
        <v>0</v>
      </c>
      <c r="BW64" s="45">
        <f>'معادلة الفك والتجميع'!$AE$312</f>
        <v>0</v>
      </c>
      <c r="BX64" s="67"/>
      <c r="BY64" s="121" t="s">
        <v>80</v>
      </c>
      <c r="BZ64" s="122"/>
      <c r="CA64" s="123"/>
    </row>
    <row r="65" spans="1:79" ht="16.5" thickBot="1" x14ac:dyDescent="0.3">
      <c r="A65" s="1">
        <v>43365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6"/>
      <c r="BU65" s="45" t="s">
        <v>68</v>
      </c>
      <c r="BV65" s="45">
        <f>'معادلة الفك والتجميع'!$AD$316</f>
        <v>0</v>
      </c>
      <c r="BW65" s="45">
        <f>'معادلة الفك والتجميع'!$AE$316</f>
        <v>0</v>
      </c>
      <c r="BX65" s="67"/>
      <c r="BY65" s="45" t="s">
        <v>63</v>
      </c>
      <c r="BZ65" s="45">
        <f>'معادلة الفك والتجميع'!$AD$300</f>
        <v>0</v>
      </c>
      <c r="CA65" s="45">
        <f>'معادلة الفك والتجميع'!$AE$300</f>
        <v>0</v>
      </c>
    </row>
    <row r="66" spans="1:79" ht="16.5" thickBot="1" x14ac:dyDescent="0.3">
      <c r="A66" s="1">
        <v>43366</v>
      </c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6"/>
      <c r="BU66" s="45" t="s">
        <v>69</v>
      </c>
      <c r="BV66" s="51">
        <f>'معادلة الفك والتجميع'!$AD$320</f>
        <v>0</v>
      </c>
      <c r="BW66" s="51">
        <f>'معادلة الفك والتجميع'!$AE$320</f>
        <v>0</v>
      </c>
      <c r="BX66" s="67"/>
      <c r="BY66" s="45" t="s">
        <v>64</v>
      </c>
      <c r="BZ66" s="51">
        <f>'معادلة الفك والتجميع'!$AD$304</f>
        <v>0</v>
      </c>
      <c r="CA66" s="51">
        <f>'معادلة الفك والتجميع'!$AE$304</f>
        <v>0</v>
      </c>
    </row>
    <row r="67" spans="1:79" ht="16.5" thickBot="1" x14ac:dyDescent="0.3">
      <c r="A67" s="1">
        <v>43367</v>
      </c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6"/>
      <c r="BU67" s="45" t="s">
        <v>70</v>
      </c>
      <c r="BV67" s="45"/>
      <c r="BW67" s="45">
        <f>'معادلة الفك والتجميع'!$AE$324</f>
        <v>0</v>
      </c>
      <c r="BX67" s="69"/>
      <c r="BY67" s="45" t="s">
        <v>65</v>
      </c>
      <c r="BZ67" s="45">
        <f>'معادلة الفك والتجميع'!$AD$308</f>
        <v>0</v>
      </c>
      <c r="CA67" s="45">
        <f>'معادلة الفك والتجميع'!$AE$308</f>
        <v>0</v>
      </c>
    </row>
    <row r="68" spans="1:79" ht="15.75" thickBot="1" x14ac:dyDescent="0.3">
      <c r="A68" s="1">
        <v>43368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6"/>
    </row>
    <row r="69" spans="1:79" ht="15.75" thickBot="1" x14ac:dyDescent="0.3">
      <c r="A69" s="5">
        <v>43369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6"/>
    </row>
    <row r="70" spans="1:79" ht="15.75" thickBot="1" x14ac:dyDescent="0.3">
      <c r="A70" s="5">
        <v>43370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6"/>
      <c r="BQ70" s="6"/>
      <c r="BR70" s="6"/>
    </row>
    <row r="71" spans="1:79" ht="15.75" thickBot="1" x14ac:dyDescent="0.3">
      <c r="A71" s="5">
        <v>43371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6"/>
      <c r="BQ71" s="6"/>
      <c r="BR71" s="6"/>
    </row>
    <row r="72" spans="1:79" ht="15.75" thickBot="1" x14ac:dyDescent="0.3">
      <c r="A72" s="5">
        <v>43372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6"/>
      <c r="BQ72" s="6"/>
      <c r="BR72" s="6"/>
    </row>
    <row r="73" spans="1:79" ht="15.75" thickBot="1" x14ac:dyDescent="0.3">
      <c r="A73" s="5">
        <v>43373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6"/>
      <c r="BQ73" s="6"/>
      <c r="BR73" s="6"/>
    </row>
    <row r="74" spans="1:79" ht="15.75" thickBot="1" x14ac:dyDescent="0.3">
      <c r="A74" s="9">
        <v>43374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6"/>
      <c r="BQ74" s="6"/>
      <c r="BR74" s="6"/>
    </row>
    <row r="75" spans="1:79" ht="24.75" thickTop="1" thickBot="1" x14ac:dyDescent="0.3">
      <c r="A75" s="95" t="s">
        <v>21</v>
      </c>
      <c r="B75" s="96"/>
      <c r="C75" s="12">
        <f>SUM(C44:C74)</f>
        <v>0</v>
      </c>
      <c r="D75" s="12">
        <f t="shared" ref="D75:BP75" si="2">SUM(D44:D74)</f>
        <v>0</v>
      </c>
      <c r="E75" s="12">
        <f t="shared" si="2"/>
        <v>0</v>
      </c>
      <c r="F75" s="12">
        <f t="shared" si="2"/>
        <v>0</v>
      </c>
      <c r="G75" s="12">
        <f t="shared" si="2"/>
        <v>0</v>
      </c>
      <c r="H75" s="12">
        <f t="shared" si="2"/>
        <v>0</v>
      </c>
      <c r="I75" s="12">
        <f t="shared" si="2"/>
        <v>0</v>
      </c>
      <c r="J75" s="12">
        <f t="shared" si="2"/>
        <v>0</v>
      </c>
      <c r="K75" s="12">
        <f t="shared" si="2"/>
        <v>0</v>
      </c>
      <c r="L75" s="12">
        <f t="shared" si="2"/>
        <v>0</v>
      </c>
      <c r="M75" s="12">
        <f t="shared" si="2"/>
        <v>0</v>
      </c>
      <c r="N75" s="12">
        <f t="shared" si="2"/>
        <v>0</v>
      </c>
      <c r="O75" s="12">
        <f t="shared" si="2"/>
        <v>0</v>
      </c>
      <c r="P75" s="12">
        <f t="shared" si="2"/>
        <v>0</v>
      </c>
      <c r="Q75" s="12">
        <f t="shared" si="2"/>
        <v>0</v>
      </c>
      <c r="R75" s="12">
        <f t="shared" si="2"/>
        <v>0</v>
      </c>
      <c r="S75" s="12">
        <f t="shared" si="2"/>
        <v>0</v>
      </c>
      <c r="T75" s="12">
        <f t="shared" si="2"/>
        <v>0</v>
      </c>
      <c r="U75" s="12">
        <f t="shared" si="2"/>
        <v>0</v>
      </c>
      <c r="V75" s="12">
        <f t="shared" si="2"/>
        <v>0</v>
      </c>
      <c r="W75" s="12">
        <f t="shared" si="2"/>
        <v>0</v>
      </c>
      <c r="X75" s="12">
        <f t="shared" si="2"/>
        <v>0</v>
      </c>
      <c r="Y75" s="12">
        <f t="shared" si="2"/>
        <v>0</v>
      </c>
      <c r="Z75" s="12">
        <f t="shared" si="2"/>
        <v>0</v>
      </c>
      <c r="AA75" s="12">
        <f t="shared" si="2"/>
        <v>0</v>
      </c>
      <c r="AB75" s="12">
        <f t="shared" si="2"/>
        <v>0</v>
      </c>
      <c r="AC75" s="12">
        <f t="shared" si="2"/>
        <v>0</v>
      </c>
      <c r="AD75" s="12">
        <f t="shared" si="2"/>
        <v>0</v>
      </c>
      <c r="AE75" s="12">
        <f t="shared" si="2"/>
        <v>0</v>
      </c>
      <c r="AF75" s="12">
        <f t="shared" si="2"/>
        <v>0</v>
      </c>
      <c r="AG75" s="12">
        <f t="shared" si="2"/>
        <v>0</v>
      </c>
      <c r="AH75" s="12">
        <f t="shared" si="2"/>
        <v>0</v>
      </c>
      <c r="AI75" s="12">
        <f t="shared" si="2"/>
        <v>0</v>
      </c>
      <c r="AJ75" s="12">
        <f t="shared" si="2"/>
        <v>0</v>
      </c>
      <c r="AK75" s="12">
        <f t="shared" si="2"/>
        <v>0</v>
      </c>
      <c r="AL75" s="12">
        <f t="shared" si="2"/>
        <v>0</v>
      </c>
      <c r="AM75" s="12">
        <f t="shared" si="2"/>
        <v>0</v>
      </c>
      <c r="AN75" s="12">
        <f t="shared" si="2"/>
        <v>0</v>
      </c>
      <c r="AO75" s="12">
        <f t="shared" si="2"/>
        <v>0</v>
      </c>
      <c r="AP75" s="12">
        <f t="shared" si="2"/>
        <v>0</v>
      </c>
      <c r="AQ75" s="12">
        <f t="shared" si="2"/>
        <v>0</v>
      </c>
      <c r="AR75" s="12">
        <f t="shared" si="2"/>
        <v>0</v>
      </c>
      <c r="AS75" s="12">
        <f t="shared" si="2"/>
        <v>0</v>
      </c>
      <c r="AT75" s="12">
        <f t="shared" si="2"/>
        <v>0</v>
      </c>
      <c r="AU75" s="12">
        <f t="shared" si="2"/>
        <v>0</v>
      </c>
      <c r="AV75" s="12">
        <f t="shared" si="2"/>
        <v>0</v>
      </c>
      <c r="AW75" s="12">
        <f t="shared" si="2"/>
        <v>0</v>
      </c>
      <c r="AX75" s="12">
        <f t="shared" si="2"/>
        <v>0</v>
      </c>
      <c r="AY75" s="12">
        <f t="shared" si="2"/>
        <v>0</v>
      </c>
      <c r="AZ75" s="12">
        <f t="shared" si="2"/>
        <v>0</v>
      </c>
      <c r="BA75" s="12">
        <f t="shared" si="2"/>
        <v>0</v>
      </c>
      <c r="BB75" s="12">
        <f t="shared" si="2"/>
        <v>0</v>
      </c>
      <c r="BC75" s="12">
        <f t="shared" si="2"/>
        <v>0</v>
      </c>
      <c r="BD75" s="12">
        <f t="shared" si="2"/>
        <v>0</v>
      </c>
      <c r="BE75" s="12">
        <f t="shared" si="2"/>
        <v>0</v>
      </c>
      <c r="BF75" s="12">
        <f t="shared" si="2"/>
        <v>0</v>
      </c>
      <c r="BG75" s="12">
        <f t="shared" si="2"/>
        <v>0</v>
      </c>
      <c r="BH75" s="12">
        <f t="shared" si="2"/>
        <v>0</v>
      </c>
      <c r="BI75" s="12">
        <f t="shared" si="2"/>
        <v>0</v>
      </c>
      <c r="BJ75" s="12">
        <f t="shared" si="2"/>
        <v>0</v>
      </c>
      <c r="BK75" s="12">
        <f t="shared" si="2"/>
        <v>0</v>
      </c>
      <c r="BL75" s="12">
        <f t="shared" si="2"/>
        <v>0</v>
      </c>
      <c r="BM75" s="12">
        <f t="shared" si="2"/>
        <v>0</v>
      </c>
      <c r="BN75" s="12">
        <f t="shared" si="2"/>
        <v>0</v>
      </c>
      <c r="BO75" s="12">
        <f t="shared" si="2"/>
        <v>0</v>
      </c>
      <c r="BP75" s="12">
        <f t="shared" si="2"/>
        <v>0</v>
      </c>
      <c r="BQ75" s="12">
        <f t="shared" ref="BQ75:BR75" si="3">SUM(BQ44:BQ74)</f>
        <v>0</v>
      </c>
      <c r="BR75" s="12">
        <f t="shared" si="3"/>
        <v>0</v>
      </c>
    </row>
    <row r="76" spans="1:79" ht="15.75" thickTop="1" x14ac:dyDescent="0.25"/>
  </sheetData>
  <mergeCells count="243">
    <mergeCell ref="BY62:CA62"/>
    <mergeCell ref="BU63:BW63"/>
    <mergeCell ref="BY64:CA64"/>
    <mergeCell ref="A75:B75"/>
    <mergeCell ref="BY55:CA55"/>
    <mergeCell ref="BU56:BW56"/>
    <mergeCell ref="BU58:BW58"/>
    <mergeCell ref="BU60:BW60"/>
    <mergeCell ref="BY60:CA60"/>
    <mergeCell ref="BY45:CA45"/>
    <mergeCell ref="BY47:CA47"/>
    <mergeCell ref="BU49:BW49"/>
    <mergeCell ref="BU51:BW51"/>
    <mergeCell ref="BY52:CA52"/>
    <mergeCell ref="BH42:BH43"/>
    <mergeCell ref="BI42:BI43"/>
    <mergeCell ref="BJ42:BJ43"/>
    <mergeCell ref="BK42:BK43"/>
    <mergeCell ref="BL42:BL43"/>
    <mergeCell ref="BM41:BM43"/>
    <mergeCell ref="BN41:BN43"/>
    <mergeCell ref="BO41:BO43"/>
    <mergeCell ref="BU41:BW41"/>
    <mergeCell ref="BY41:CA41"/>
    <mergeCell ref="BG41:BH41"/>
    <mergeCell ref="BI41:BJ41"/>
    <mergeCell ref="BK41:BL41"/>
    <mergeCell ref="BE42:BE43"/>
    <mergeCell ref="BF42:BF43"/>
    <mergeCell ref="BG42:BG43"/>
    <mergeCell ref="AM41:AN41"/>
    <mergeCell ref="AO41:AO43"/>
    <mergeCell ref="AP41:AQ41"/>
    <mergeCell ref="AR41:AS41"/>
    <mergeCell ref="AV41:AW41"/>
    <mergeCell ref="AX41:AY41"/>
    <mergeCell ref="AZ41:AZ43"/>
    <mergeCell ref="BA41:BB41"/>
    <mergeCell ref="AT42:AT43"/>
    <mergeCell ref="AU42:AU43"/>
    <mergeCell ref="AV42:AV43"/>
    <mergeCell ref="AW42:AW43"/>
    <mergeCell ref="AX42:AX43"/>
    <mergeCell ref="AY42:AY43"/>
    <mergeCell ref="BA42:BA43"/>
    <mergeCell ref="BB42:BB43"/>
    <mergeCell ref="BC41:BD41"/>
    <mergeCell ref="BE41:BF41"/>
    <mergeCell ref="AT41:AU41"/>
    <mergeCell ref="BC42:BC43"/>
    <mergeCell ref="AM42:AM43"/>
    <mergeCell ref="AN42:AN43"/>
    <mergeCell ref="AP42:AP43"/>
    <mergeCell ref="AQ42:AQ43"/>
    <mergeCell ref="AR42:AR43"/>
    <mergeCell ref="AS42:AS43"/>
    <mergeCell ref="AH41:AH43"/>
    <mergeCell ref="AI41:AJ41"/>
    <mergeCell ref="BD42:BD43"/>
    <mergeCell ref="AF42:AF43"/>
    <mergeCell ref="AG42:AG43"/>
    <mergeCell ref="AI42:AI43"/>
    <mergeCell ref="AJ42:AJ43"/>
    <mergeCell ref="AK41:AL41"/>
    <mergeCell ref="V41:V43"/>
    <mergeCell ref="W41:W43"/>
    <mergeCell ref="X41:X43"/>
    <mergeCell ref="Y41:Z41"/>
    <mergeCell ref="AA41:AA43"/>
    <mergeCell ref="AB40:AG40"/>
    <mergeCell ref="AK42:AK43"/>
    <mergeCell ref="AL42:AL43"/>
    <mergeCell ref="O42:O43"/>
    <mergeCell ref="P42:P43"/>
    <mergeCell ref="R42:R43"/>
    <mergeCell ref="S42:S43"/>
    <mergeCell ref="T42:T43"/>
    <mergeCell ref="BY30:CA30"/>
    <mergeCell ref="BQ37:BR38"/>
    <mergeCell ref="A39:BO39"/>
    <mergeCell ref="BQ39:BR39"/>
    <mergeCell ref="BU39:CA39"/>
    <mergeCell ref="AI40:AO40"/>
    <mergeCell ref="AP40:AS40"/>
    <mergeCell ref="AT40:AZ40"/>
    <mergeCell ref="BA40:BF40"/>
    <mergeCell ref="Y40:Z40"/>
    <mergeCell ref="A40:A43"/>
    <mergeCell ref="B40:B43"/>
    <mergeCell ref="C40:P40"/>
    <mergeCell ref="R40:W40"/>
    <mergeCell ref="BG40:BM40"/>
    <mergeCell ref="C41:D41"/>
    <mergeCell ref="E41:F41"/>
    <mergeCell ref="G41:H41"/>
    <mergeCell ref="I41:J41"/>
    <mergeCell ref="K41:L41"/>
    <mergeCell ref="M41:N41"/>
    <mergeCell ref="O41:P41"/>
    <mergeCell ref="Q41:Q43"/>
    <mergeCell ref="R41:S41"/>
    <mergeCell ref="BU29:BW29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Z42:Z43"/>
    <mergeCell ref="U42:U43"/>
    <mergeCell ref="Y42:Y43"/>
    <mergeCell ref="AD42:AD43"/>
    <mergeCell ref="AE42:AE43"/>
    <mergeCell ref="AB42:AB43"/>
    <mergeCell ref="AC42:AC43"/>
    <mergeCell ref="AB41:AC41"/>
    <mergeCell ref="AD41:AE41"/>
    <mergeCell ref="AF41:AG41"/>
    <mergeCell ref="T41:U41"/>
    <mergeCell ref="BY26:CA26"/>
    <mergeCell ref="BY28:CA28"/>
    <mergeCell ref="BY13:CA13"/>
    <mergeCell ref="BU15:BW15"/>
    <mergeCell ref="BU17:BW17"/>
    <mergeCell ref="BY18:CA18"/>
    <mergeCell ref="BY21:CA21"/>
    <mergeCell ref="BU3:BW3"/>
    <mergeCell ref="BU5:CA5"/>
    <mergeCell ref="BU7:BW7"/>
    <mergeCell ref="BY7:CA7"/>
    <mergeCell ref="BY11:CA11"/>
    <mergeCell ref="BU22:BW22"/>
    <mergeCell ref="BU24:BW24"/>
    <mergeCell ref="BU26:BW26"/>
    <mergeCell ref="BN2:BN4"/>
    <mergeCell ref="BO2:BO4"/>
    <mergeCell ref="K3:K4"/>
    <mergeCell ref="L3:L4"/>
    <mergeCell ref="Y3:Y4"/>
    <mergeCell ref="Z3:Z4"/>
    <mergeCell ref="AB3:AB4"/>
    <mergeCell ref="AC3:AC4"/>
    <mergeCell ref="AD3:AD4"/>
    <mergeCell ref="AE3:AE4"/>
    <mergeCell ref="AF3:AF4"/>
    <mergeCell ref="AG3:AG4"/>
    <mergeCell ref="AI3:AI4"/>
    <mergeCell ref="AJ3:AJ4"/>
    <mergeCell ref="AK3:AK4"/>
    <mergeCell ref="AL3:AL4"/>
    <mergeCell ref="BE2:BF2"/>
    <mergeCell ref="BG2:BH2"/>
    <mergeCell ref="BI2:BJ2"/>
    <mergeCell ref="BK2:BL2"/>
    <mergeCell ref="BM2:BM4"/>
    <mergeCell ref="BE3:BE4"/>
    <mergeCell ref="BF3:BF4"/>
    <mergeCell ref="BG3:BG4"/>
    <mergeCell ref="BH3:BH4"/>
    <mergeCell ref="BI3:BI4"/>
    <mergeCell ref="BJ3:BJ4"/>
    <mergeCell ref="BK3:BK4"/>
    <mergeCell ref="BL3:BL4"/>
    <mergeCell ref="AV2:AW2"/>
    <mergeCell ref="AX2:AY2"/>
    <mergeCell ref="AZ2:AZ4"/>
    <mergeCell ref="BA2:BB2"/>
    <mergeCell ref="BC2:BD2"/>
    <mergeCell ref="AV3:AV4"/>
    <mergeCell ref="AW3:AW4"/>
    <mergeCell ref="AX3:AX4"/>
    <mergeCell ref="AY3:AY4"/>
    <mergeCell ref="BA3:BA4"/>
    <mergeCell ref="BB3:BB4"/>
    <mergeCell ref="BC3:BC4"/>
    <mergeCell ref="BD3:BD4"/>
    <mergeCell ref="AM2:AN2"/>
    <mergeCell ref="AO2:AO4"/>
    <mergeCell ref="AP2:AQ2"/>
    <mergeCell ref="AR2:AS2"/>
    <mergeCell ref="AT2:AU2"/>
    <mergeCell ref="AM3:AM4"/>
    <mergeCell ref="AN3:AN4"/>
    <mergeCell ref="AP3:AP4"/>
    <mergeCell ref="AQ3:AQ4"/>
    <mergeCell ref="AR3:AR4"/>
    <mergeCell ref="AS3:AS4"/>
    <mergeCell ref="AT3:AT4"/>
    <mergeCell ref="AU3:AU4"/>
    <mergeCell ref="BG1:BM1"/>
    <mergeCell ref="K2:L2"/>
    <mergeCell ref="Q2:Q4"/>
    <mergeCell ref="R2:S2"/>
    <mergeCell ref="T2:U2"/>
    <mergeCell ref="V2:V4"/>
    <mergeCell ref="W2:W4"/>
    <mergeCell ref="X2:X4"/>
    <mergeCell ref="Y2:Z2"/>
    <mergeCell ref="AA2:AA4"/>
    <mergeCell ref="AB2:AC2"/>
    <mergeCell ref="AD2:AE2"/>
    <mergeCell ref="AF2:AG2"/>
    <mergeCell ref="AH2:AH4"/>
    <mergeCell ref="AI2:AJ2"/>
    <mergeCell ref="AK2:AL2"/>
    <mergeCell ref="AB1:AG1"/>
    <mergeCell ref="AI1:AO1"/>
    <mergeCell ref="AP1:AS1"/>
    <mergeCell ref="AT1:AZ1"/>
    <mergeCell ref="BA1:BF1"/>
    <mergeCell ref="O3:O4"/>
    <mergeCell ref="P3:P4"/>
    <mergeCell ref="R3:R4"/>
    <mergeCell ref="T3:T4"/>
    <mergeCell ref="S3:S4"/>
    <mergeCell ref="U3:U4"/>
    <mergeCell ref="R1:W1"/>
    <mergeCell ref="Y1:Z1"/>
    <mergeCell ref="O2:P2"/>
    <mergeCell ref="C2:D2"/>
    <mergeCell ref="E2:F2"/>
    <mergeCell ref="G2:H2"/>
    <mergeCell ref="I2:J2"/>
    <mergeCell ref="C3:C4"/>
    <mergeCell ref="D3:D4"/>
    <mergeCell ref="E3:E4"/>
    <mergeCell ref="F3:F4"/>
    <mergeCell ref="C1:P1"/>
    <mergeCell ref="A1:A4"/>
    <mergeCell ref="B1:B4"/>
    <mergeCell ref="I3:I4"/>
    <mergeCell ref="J3:J4"/>
    <mergeCell ref="M3:M4"/>
    <mergeCell ref="H3:H4"/>
    <mergeCell ref="G3:G4"/>
    <mergeCell ref="N3:N4"/>
    <mergeCell ref="M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15</vt:i4>
      </vt:variant>
    </vt:vector>
  </HeadingPairs>
  <TitlesOfParts>
    <vt:vector size="15" baseType="lpstr">
      <vt:lpstr>الرئيسية</vt:lpstr>
      <vt:lpstr>احمد شوقي</vt:lpstr>
      <vt:lpstr>محمد ابراهيم</vt:lpstr>
      <vt:lpstr>مصطفي عبدالفتاح</vt:lpstr>
      <vt:lpstr>رامي حواس</vt:lpstr>
      <vt:lpstr>محمد نبيه</vt:lpstr>
      <vt:lpstr>تامر غالي</vt:lpstr>
      <vt:lpstr>اسلام</vt:lpstr>
      <vt:lpstr>زهران</vt:lpstr>
      <vt:lpstr>مندوب 2</vt:lpstr>
      <vt:lpstr>محمد التيه</vt:lpstr>
      <vt:lpstr>الشركة</vt:lpstr>
      <vt:lpstr>معادلة الفك والتجميع</vt:lpstr>
      <vt:lpstr>اجمالي التحميلات</vt:lpstr>
      <vt:lpstr>اجمالي مرتجعات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2018-09-16T09:18:50Z</dcterms:modified>
</cp:coreProperties>
</file>