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11055" yWindow="-270" windowWidth="10440" windowHeight="8010" tabRatio="867" activeTab="1"/>
  </bookViews>
  <sheets>
    <sheet name="الرئيسية" sheetId="12" r:id="rId1"/>
    <sheet name="احمد شوقي" sheetId="1" r:id="rId2"/>
    <sheet name="محمد ابراهيم" sheetId="2" r:id="rId3"/>
    <sheet name="مصطفي عبدالفتاح" sheetId="5" r:id="rId4"/>
    <sheet name="رامي حواس" sheetId="6" r:id="rId5"/>
    <sheet name="محمد نبيه" sheetId="7" r:id="rId6"/>
    <sheet name="تامر غالي" sheetId="8" r:id="rId7"/>
    <sheet name="اسلام" sheetId="9" r:id="rId8"/>
    <sheet name="زهران" sheetId="11" r:id="rId9"/>
    <sheet name="مندوب 2" sheetId="10" r:id="rId10"/>
    <sheet name="محمد التيه" sheetId="13" r:id="rId11"/>
    <sheet name="الشركة" sheetId="14" r:id="rId12"/>
    <sheet name="معادلة الفك والتجميع" sheetId="4" state="hidden" r:id="rId13"/>
  </sheets>
  <calcPr calcId="152511"/>
</workbook>
</file>

<file path=xl/calcChain.xml><?xml version="1.0" encoding="utf-8"?>
<calcChain xmlns="http://schemas.openxmlformats.org/spreadsheetml/2006/main">
  <c r="B312" i="4" l="1"/>
  <c r="C312" i="4" s="1"/>
  <c r="DK64" i="1" s="1"/>
  <c r="B239" i="4"/>
  <c r="C239" i="4" s="1"/>
  <c r="DP42" i="1" s="1"/>
  <c r="DF75" i="14"/>
  <c r="DE75" i="14"/>
  <c r="DD75" i="14"/>
  <c r="DC75" i="14"/>
  <c r="DB75" i="14"/>
  <c r="DA75" i="14"/>
  <c r="DQ63" i="14" s="1"/>
  <c r="CZ75" i="14"/>
  <c r="AQ334" i="4" s="1"/>
  <c r="DP63" i="14" s="1"/>
  <c r="CY75" i="14"/>
  <c r="DQ61" i="14" s="1"/>
  <c r="CX75" i="14"/>
  <c r="AQ329" i="4" s="1"/>
  <c r="DP61" i="14" s="1"/>
  <c r="CW75" i="14"/>
  <c r="DL67" i="14" s="1"/>
  <c r="CV75" i="14"/>
  <c r="AQ324" i="4" s="1"/>
  <c r="DK67" i="14" s="1"/>
  <c r="CU75" i="14"/>
  <c r="DL66" i="14" s="1"/>
  <c r="CT75" i="14"/>
  <c r="AQ318" i="4" s="1"/>
  <c r="AP319" i="4" s="1"/>
  <c r="CS75" i="14"/>
  <c r="AP318" i="4" s="1"/>
  <c r="CR75" i="14"/>
  <c r="DL65" i="14" s="1"/>
  <c r="CQ75" i="14"/>
  <c r="AQ314" i="4" s="1"/>
  <c r="CP75" i="14"/>
  <c r="AP314" i="4" s="1"/>
  <c r="CO75" i="14"/>
  <c r="DL64" i="14" s="1"/>
  <c r="CN75" i="14"/>
  <c r="AQ310" i="4" s="1"/>
  <c r="AP311" i="4" s="1"/>
  <c r="CM75" i="14"/>
  <c r="AP310" i="4" s="1"/>
  <c r="CL75" i="14"/>
  <c r="DQ67" i="14" s="1"/>
  <c r="CK75" i="14"/>
  <c r="AQ306" i="4" s="1"/>
  <c r="CJ75" i="14"/>
  <c r="AP306" i="4" s="1"/>
  <c r="CI75" i="14"/>
  <c r="DQ66" i="14" s="1"/>
  <c r="CH75" i="14"/>
  <c r="AQ302" i="4" s="1"/>
  <c r="AP303" i="4" s="1"/>
  <c r="CG75" i="14"/>
  <c r="AP302" i="4" s="1"/>
  <c r="CF75" i="14"/>
  <c r="DQ65" i="14" s="1"/>
  <c r="CE75" i="14"/>
  <c r="AQ298" i="4" s="1"/>
  <c r="CD75" i="14"/>
  <c r="AP298" i="4" s="1"/>
  <c r="CC75" i="14"/>
  <c r="DQ59" i="14" s="1"/>
  <c r="CB75" i="14"/>
  <c r="AQ295" i="4" s="1"/>
  <c r="DP59" i="14" s="1"/>
  <c r="CA75" i="14"/>
  <c r="DQ58" i="14" s="1"/>
  <c r="BZ75" i="14"/>
  <c r="AQ289" i="4" s="1"/>
  <c r="AP290" i="4" s="1"/>
  <c r="AP291" i="4" s="1"/>
  <c r="BY75" i="14"/>
  <c r="AP289" i="4" s="1"/>
  <c r="BX75" i="14"/>
  <c r="DQ57" i="14" s="1"/>
  <c r="BW75" i="14"/>
  <c r="AQ285" i="4" s="1"/>
  <c r="BV75" i="14"/>
  <c r="AP285" i="4" s="1"/>
  <c r="BU75" i="14"/>
  <c r="DQ56" i="14" s="1"/>
  <c r="BT75" i="14"/>
  <c r="AQ281" i="4" s="1"/>
  <c r="AP282" i="4" s="1"/>
  <c r="BS75" i="14"/>
  <c r="AP281" i="4" s="1"/>
  <c r="BR75" i="14"/>
  <c r="DQ54" i="14" s="1"/>
  <c r="BQ75" i="14"/>
  <c r="AQ276" i="4" s="1"/>
  <c r="BP75" i="14"/>
  <c r="AP276" i="4" s="1"/>
  <c r="BO75" i="14"/>
  <c r="DQ53" i="14" s="1"/>
  <c r="BN75" i="14"/>
  <c r="AQ272" i="4" s="1"/>
  <c r="AP273" i="4" s="1"/>
  <c r="AP274" i="4" s="1"/>
  <c r="BM75" i="14"/>
  <c r="AP272" i="4" s="1"/>
  <c r="BL75" i="14"/>
  <c r="DQ51" i="14" s="1"/>
  <c r="BK75" i="14"/>
  <c r="AQ269" i="4" s="1"/>
  <c r="DP51" i="14" s="1"/>
  <c r="BJ75" i="14"/>
  <c r="DQ50" i="14" s="1"/>
  <c r="BI75" i="14"/>
  <c r="AQ263" i="4" s="1"/>
  <c r="BH75" i="14"/>
  <c r="AP263" i="4" s="1"/>
  <c r="BG75" i="14"/>
  <c r="DQ49" i="14" s="1"/>
  <c r="BF75" i="14"/>
  <c r="AQ259" i="4" s="1"/>
  <c r="AP260" i="4" s="1"/>
  <c r="BE75" i="14"/>
  <c r="AP259" i="4" s="1"/>
  <c r="BD75" i="14"/>
  <c r="DQ48" i="14" s="1"/>
  <c r="BC75" i="14"/>
  <c r="AQ255" i="4" s="1"/>
  <c r="BB75" i="14"/>
  <c r="AP255" i="4" s="1"/>
  <c r="BA75" i="14"/>
  <c r="DQ46" i="14" s="1"/>
  <c r="AZ75" i="14"/>
  <c r="AQ252" i="4" s="1"/>
  <c r="DP46" i="14" s="1"/>
  <c r="AY75" i="14"/>
  <c r="DQ44" i="14" s="1"/>
  <c r="AX75" i="14"/>
  <c r="AQ245" i="4" s="1"/>
  <c r="AP246" i="4" s="1"/>
  <c r="AP247" i="4" s="1"/>
  <c r="AW75" i="14"/>
  <c r="AP245" i="4" s="1"/>
  <c r="AV75" i="14"/>
  <c r="DQ43" i="14" s="1"/>
  <c r="AU75" i="14"/>
  <c r="AQ241" i="4" s="1"/>
  <c r="AT75" i="14"/>
  <c r="AP241" i="4" s="1"/>
  <c r="AS75" i="14"/>
  <c r="DQ42" i="14" s="1"/>
  <c r="AR75" i="14"/>
  <c r="AQ237" i="4" s="1"/>
  <c r="AQ75" i="14"/>
  <c r="AP237" i="4" s="1"/>
  <c r="AP75" i="14"/>
  <c r="DL61" i="14" s="1"/>
  <c r="AO75" i="14"/>
  <c r="AQ234" i="4" s="1"/>
  <c r="DK61" i="14" s="1"/>
  <c r="AN75" i="14"/>
  <c r="DL59" i="14" s="1"/>
  <c r="AM75" i="14"/>
  <c r="AQ228" i="4" s="1"/>
  <c r="AL75" i="14"/>
  <c r="AP228" i="4" s="1"/>
  <c r="AK75" i="14"/>
  <c r="DL57" i="14" s="1"/>
  <c r="AJ75" i="14"/>
  <c r="AQ225" i="4" s="1"/>
  <c r="DK57" i="14" s="1"/>
  <c r="AI75" i="14"/>
  <c r="DL55" i="14" s="1"/>
  <c r="AH75" i="14"/>
  <c r="AQ221" i="4" s="1"/>
  <c r="DK55" i="14" s="1"/>
  <c r="AG75" i="14"/>
  <c r="DL54" i="14" s="1"/>
  <c r="AF75" i="14"/>
  <c r="AQ217" i="4" s="1"/>
  <c r="DK54" i="14" s="1"/>
  <c r="AE75" i="14"/>
  <c r="DL53" i="14" s="1"/>
  <c r="AD75" i="14"/>
  <c r="AQ211" i="4" s="1"/>
  <c r="AP212" i="4" s="1"/>
  <c r="AC75" i="14"/>
  <c r="AP211" i="4" s="1"/>
  <c r="AB75" i="14"/>
  <c r="DL52" i="14" s="1"/>
  <c r="AA75" i="14"/>
  <c r="AQ207" i="4" s="1"/>
  <c r="Z75" i="14"/>
  <c r="AP207" i="4" s="1"/>
  <c r="Y75" i="14"/>
  <c r="DL50" i="14" s="1"/>
  <c r="X75" i="14"/>
  <c r="AQ204" i="4" s="1"/>
  <c r="DK50" i="14" s="1"/>
  <c r="W75" i="14"/>
  <c r="DL48" i="14" s="1"/>
  <c r="V75" i="14"/>
  <c r="AQ198" i="4" s="1"/>
  <c r="AP199" i="4" s="1"/>
  <c r="U75" i="14"/>
  <c r="AP198" i="4" s="1"/>
  <c r="T75" i="14"/>
  <c r="DL47" i="14" s="1"/>
  <c r="S75" i="14"/>
  <c r="AQ194" i="4" s="1"/>
  <c r="R75" i="14"/>
  <c r="AP194" i="4" s="1"/>
  <c r="Q75" i="14"/>
  <c r="DL46" i="14" s="1"/>
  <c r="P75" i="14"/>
  <c r="AQ190" i="4" s="1"/>
  <c r="O75" i="14"/>
  <c r="AP190" i="4" s="1"/>
  <c r="N75" i="14"/>
  <c r="DL45" i="14" s="1"/>
  <c r="M75" i="14"/>
  <c r="AQ186" i="4" s="1"/>
  <c r="L75" i="14"/>
  <c r="AP186" i="4" s="1"/>
  <c r="K75" i="14"/>
  <c r="DL44" i="14" s="1"/>
  <c r="J75" i="14"/>
  <c r="AQ182" i="4" s="1"/>
  <c r="AP183" i="4" s="1"/>
  <c r="I75" i="14"/>
  <c r="AP182" i="4" s="1"/>
  <c r="H75" i="14"/>
  <c r="DL43" i="14" s="1"/>
  <c r="G75" i="14"/>
  <c r="AQ178" i="4" s="1"/>
  <c r="F75" i="14"/>
  <c r="AP178" i="4" s="1"/>
  <c r="E75" i="14"/>
  <c r="DL42" i="14" s="1"/>
  <c r="D75" i="14"/>
  <c r="AQ174" i="4" s="1"/>
  <c r="C75" i="14"/>
  <c r="AP174" i="4" s="1"/>
  <c r="DF36" i="14"/>
  <c r="DE36" i="14"/>
  <c r="DD36" i="14"/>
  <c r="DC36" i="14"/>
  <c r="DB36" i="14"/>
  <c r="DA36" i="14"/>
  <c r="DQ29" i="14" s="1"/>
  <c r="CZ36" i="14"/>
  <c r="AQ165" i="4" s="1"/>
  <c r="DP29" i="14" s="1"/>
  <c r="CY36" i="14"/>
  <c r="DQ27" i="14" s="1"/>
  <c r="CX36" i="14"/>
  <c r="AQ160" i="4" s="1"/>
  <c r="DP27" i="14" s="1"/>
  <c r="CW36" i="14"/>
  <c r="DL33" i="14" s="1"/>
  <c r="CV36" i="14"/>
  <c r="AQ155" i="4" s="1"/>
  <c r="DK33" i="14" s="1"/>
  <c r="CU36" i="14"/>
  <c r="DL32" i="14" s="1"/>
  <c r="CT36" i="14"/>
  <c r="AQ149" i="4" s="1"/>
  <c r="CS36" i="14"/>
  <c r="AP149" i="4" s="1"/>
  <c r="CR36" i="14"/>
  <c r="DL31" i="14" s="1"/>
  <c r="CQ36" i="14"/>
  <c r="AQ145" i="4" s="1"/>
  <c r="CP36" i="14"/>
  <c r="AP145" i="4" s="1"/>
  <c r="CO36" i="14"/>
  <c r="DL30" i="14" s="1"/>
  <c r="CN36" i="14"/>
  <c r="AQ141" i="4" s="1"/>
  <c r="CM36" i="14"/>
  <c r="AP141" i="4" s="1"/>
  <c r="CL36" i="14"/>
  <c r="DQ33" i="14" s="1"/>
  <c r="CK36" i="14"/>
  <c r="AQ137" i="4" s="1"/>
  <c r="CJ36" i="14"/>
  <c r="AP137" i="4" s="1"/>
  <c r="CI36" i="14"/>
  <c r="DQ32" i="14" s="1"/>
  <c r="CH36" i="14"/>
  <c r="AQ133" i="4" s="1"/>
  <c r="CG36" i="14"/>
  <c r="AP133" i="4" s="1"/>
  <c r="CF36" i="14"/>
  <c r="DQ31" i="14" s="1"/>
  <c r="CE36" i="14"/>
  <c r="AQ129" i="4" s="1"/>
  <c r="CD36" i="14"/>
  <c r="AP129" i="4" s="1"/>
  <c r="CC36" i="14"/>
  <c r="DQ25" i="14" s="1"/>
  <c r="CB36" i="14"/>
  <c r="AQ126" i="4" s="1"/>
  <c r="DP25" i="14" s="1"/>
  <c r="CA36" i="14"/>
  <c r="DQ24" i="14" s="1"/>
  <c r="BZ36" i="14"/>
  <c r="AQ120" i="4" s="1"/>
  <c r="AP121" i="4" s="1"/>
  <c r="AP122" i="4" s="1"/>
  <c r="BY36" i="14"/>
  <c r="AP120" i="4" s="1"/>
  <c r="BX36" i="14"/>
  <c r="DQ23" i="14" s="1"/>
  <c r="BW36" i="14"/>
  <c r="AQ116" i="4" s="1"/>
  <c r="BV36" i="14"/>
  <c r="AP116" i="4" s="1"/>
  <c r="BU36" i="14"/>
  <c r="DQ22" i="14" s="1"/>
  <c r="BT36" i="14"/>
  <c r="AQ112" i="4" s="1"/>
  <c r="BS36" i="14"/>
  <c r="AP112" i="4" s="1"/>
  <c r="BR36" i="14"/>
  <c r="DQ20" i="14" s="1"/>
  <c r="BQ36" i="14"/>
  <c r="AQ107" i="4" s="1"/>
  <c r="BP36" i="14"/>
  <c r="AP107" i="4" s="1"/>
  <c r="BO36" i="14"/>
  <c r="DQ19" i="14" s="1"/>
  <c r="BN36" i="14"/>
  <c r="AQ103" i="4" s="1"/>
  <c r="AP104" i="4" s="1"/>
  <c r="AP105" i="4" s="1"/>
  <c r="BM36" i="14"/>
  <c r="AP103" i="4" s="1"/>
  <c r="BL36" i="14"/>
  <c r="DQ17" i="14" s="1"/>
  <c r="BK36" i="14"/>
  <c r="AQ100" i="4" s="1"/>
  <c r="DP17" i="14" s="1"/>
  <c r="BJ36" i="14"/>
  <c r="DQ16" i="14" s="1"/>
  <c r="BI36" i="14"/>
  <c r="AQ94" i="4" s="1"/>
  <c r="BH36" i="14"/>
  <c r="AP94" i="4" s="1"/>
  <c r="BG36" i="14"/>
  <c r="DQ15" i="14" s="1"/>
  <c r="BF36" i="14"/>
  <c r="AQ90" i="4" s="1"/>
  <c r="BE36" i="14"/>
  <c r="AP90" i="4" s="1"/>
  <c r="BD36" i="14"/>
  <c r="DQ14" i="14" s="1"/>
  <c r="BC36" i="14"/>
  <c r="AQ86" i="4" s="1"/>
  <c r="BB36" i="14"/>
  <c r="AP86" i="4" s="1"/>
  <c r="BA36" i="14"/>
  <c r="DQ12" i="14" s="1"/>
  <c r="AZ36" i="14"/>
  <c r="AQ83" i="4" s="1"/>
  <c r="DP12" i="14" s="1"/>
  <c r="AY36" i="14"/>
  <c r="DQ10" i="14" s="1"/>
  <c r="AX36" i="14"/>
  <c r="AQ76" i="4" s="1"/>
  <c r="AP77" i="4" s="1"/>
  <c r="AP78" i="4" s="1"/>
  <c r="AW36" i="14"/>
  <c r="AP76" i="4" s="1"/>
  <c r="AV36" i="14"/>
  <c r="DQ9" i="14" s="1"/>
  <c r="AU36" i="14"/>
  <c r="AQ72" i="4" s="1"/>
  <c r="AT36" i="14"/>
  <c r="AP72" i="4" s="1"/>
  <c r="AS36" i="14"/>
  <c r="DQ8" i="14" s="1"/>
  <c r="AR36" i="14"/>
  <c r="AQ68" i="4" s="1"/>
  <c r="AQ36" i="14"/>
  <c r="AP68" i="4" s="1"/>
  <c r="AP36" i="14"/>
  <c r="DL27" i="14" s="1"/>
  <c r="AO36" i="14"/>
  <c r="AQ65" i="4" s="1"/>
  <c r="DK27" i="14" s="1"/>
  <c r="AN36" i="14"/>
  <c r="DL25" i="14" s="1"/>
  <c r="AM36" i="14"/>
  <c r="AQ59" i="4" s="1"/>
  <c r="AL36" i="14"/>
  <c r="AP59" i="4" s="1"/>
  <c r="AK36" i="14"/>
  <c r="DL23" i="14" s="1"/>
  <c r="AJ36" i="14"/>
  <c r="AQ56" i="4" s="1"/>
  <c r="DK23" i="14" s="1"/>
  <c r="AI36" i="14"/>
  <c r="DL21" i="14" s="1"/>
  <c r="AH36" i="14"/>
  <c r="AQ52" i="4" s="1"/>
  <c r="DK21" i="14" s="1"/>
  <c r="AG36" i="14"/>
  <c r="DL20" i="14" s="1"/>
  <c r="AF36" i="14"/>
  <c r="AQ48" i="4" s="1"/>
  <c r="DK20" i="14" s="1"/>
  <c r="AE36" i="14"/>
  <c r="DL19" i="14" s="1"/>
  <c r="AD36" i="14"/>
  <c r="AQ42" i="4" s="1"/>
  <c r="AC36" i="14"/>
  <c r="AP42" i="4" s="1"/>
  <c r="AB36" i="14"/>
  <c r="DL18" i="14" s="1"/>
  <c r="AA36" i="14"/>
  <c r="AQ38" i="4" s="1"/>
  <c r="Z36" i="14"/>
  <c r="AP38" i="4" s="1"/>
  <c r="Y36" i="14"/>
  <c r="DL16" i="14" s="1"/>
  <c r="X36" i="14"/>
  <c r="AQ35" i="4" s="1"/>
  <c r="DK16" i="14" s="1"/>
  <c r="W36" i="14"/>
  <c r="DL14" i="14" s="1"/>
  <c r="V36" i="14"/>
  <c r="AQ29" i="4" s="1"/>
  <c r="U36" i="14"/>
  <c r="AP29" i="4" s="1"/>
  <c r="T36" i="14"/>
  <c r="DL13" i="14" s="1"/>
  <c r="S36" i="14"/>
  <c r="AQ25" i="4" s="1"/>
  <c r="R36" i="14"/>
  <c r="AP25" i="4" s="1"/>
  <c r="Q36" i="14"/>
  <c r="DL12" i="14" s="1"/>
  <c r="P36" i="14"/>
  <c r="AQ21" i="4" s="1"/>
  <c r="O36" i="14"/>
  <c r="AP21" i="4" s="1"/>
  <c r="N36" i="14"/>
  <c r="DL11" i="14" s="1"/>
  <c r="M36" i="14"/>
  <c r="AQ17" i="4" s="1"/>
  <c r="L36" i="14"/>
  <c r="AP17" i="4" s="1"/>
  <c r="K36" i="14"/>
  <c r="DL10" i="14" s="1"/>
  <c r="J36" i="14"/>
  <c r="AQ13" i="4" s="1"/>
  <c r="I36" i="14"/>
  <c r="AP13" i="4" s="1"/>
  <c r="H36" i="14"/>
  <c r="DL9" i="14" s="1"/>
  <c r="G36" i="14"/>
  <c r="AQ9" i="4" s="1"/>
  <c r="F36" i="14"/>
  <c r="AP9" i="4" s="1"/>
  <c r="E36" i="14"/>
  <c r="DL8" i="14" s="1"/>
  <c r="D36" i="14"/>
  <c r="AQ5" i="4" s="1"/>
  <c r="C36" i="14"/>
  <c r="AP5" i="4" s="1"/>
  <c r="DF75" i="13"/>
  <c r="DE75" i="13"/>
  <c r="DD75" i="13"/>
  <c r="DC75" i="13"/>
  <c r="DB75" i="13"/>
  <c r="DA75" i="13"/>
  <c r="DQ63" i="13" s="1"/>
  <c r="CZ75" i="13"/>
  <c r="AM334" i="4" s="1"/>
  <c r="DP63" i="13" s="1"/>
  <c r="CY75" i="13"/>
  <c r="DQ61" i="13" s="1"/>
  <c r="CX75" i="13"/>
  <c r="AM329" i="4" s="1"/>
  <c r="DP61" i="13" s="1"/>
  <c r="CW75" i="13"/>
  <c r="DL67" i="13" s="1"/>
  <c r="CV75" i="13"/>
  <c r="AM324" i="4" s="1"/>
  <c r="CU75" i="13"/>
  <c r="DL66" i="13" s="1"/>
  <c r="CT75" i="13"/>
  <c r="AM318" i="4" s="1"/>
  <c r="AL319" i="4" s="1"/>
  <c r="AL320" i="4" s="1"/>
  <c r="CS75" i="13"/>
  <c r="AL318" i="4" s="1"/>
  <c r="CR75" i="13"/>
  <c r="DL65" i="13" s="1"/>
  <c r="CQ75" i="13"/>
  <c r="AM314" i="4" s="1"/>
  <c r="CP75" i="13"/>
  <c r="AL314" i="4" s="1"/>
  <c r="CO75" i="13"/>
  <c r="DL64" i="13" s="1"/>
  <c r="CN75" i="13"/>
  <c r="AM310" i="4" s="1"/>
  <c r="CM75" i="13"/>
  <c r="AL310" i="4" s="1"/>
  <c r="CL75" i="13"/>
  <c r="DQ67" i="13" s="1"/>
  <c r="CK75" i="13"/>
  <c r="AM306" i="4" s="1"/>
  <c r="CJ75" i="13"/>
  <c r="AL306" i="4" s="1"/>
  <c r="AL307" i="4" s="1"/>
  <c r="CI75" i="13"/>
  <c r="DQ66" i="13" s="1"/>
  <c r="CH75" i="13"/>
  <c r="AM302" i="4" s="1"/>
  <c r="AL303" i="4" s="1"/>
  <c r="CG75" i="13"/>
  <c r="AL302" i="4" s="1"/>
  <c r="CF75" i="13"/>
  <c r="DQ65" i="13" s="1"/>
  <c r="CE75" i="13"/>
  <c r="AM298" i="4" s="1"/>
  <c r="CD75" i="13"/>
  <c r="AL298" i="4" s="1"/>
  <c r="CC75" i="13"/>
  <c r="DQ59" i="13" s="1"/>
  <c r="CB75" i="13"/>
  <c r="AM295" i="4" s="1"/>
  <c r="DP59" i="13" s="1"/>
  <c r="CA75" i="13"/>
  <c r="DQ58" i="13" s="1"/>
  <c r="BZ75" i="13"/>
  <c r="AM289" i="4" s="1"/>
  <c r="AL290" i="4" s="1"/>
  <c r="AL291" i="4" s="1"/>
  <c r="BY75" i="13"/>
  <c r="AL289" i="4" s="1"/>
  <c r="BX75" i="13"/>
  <c r="DQ57" i="13" s="1"/>
  <c r="BW75" i="13"/>
  <c r="AM285" i="4" s="1"/>
  <c r="BV75" i="13"/>
  <c r="AL285" i="4" s="1"/>
  <c r="BU75" i="13"/>
  <c r="DQ56" i="13" s="1"/>
  <c r="BT75" i="13"/>
  <c r="AM281" i="4" s="1"/>
  <c r="AL282" i="4" s="1"/>
  <c r="BS75" i="13"/>
  <c r="AL281" i="4" s="1"/>
  <c r="BR75" i="13"/>
  <c r="DQ54" i="13" s="1"/>
  <c r="BQ75" i="13"/>
  <c r="AM276" i="4" s="1"/>
  <c r="BP75" i="13"/>
  <c r="AL276" i="4" s="1"/>
  <c r="BO75" i="13"/>
  <c r="DQ53" i="13" s="1"/>
  <c r="BN75" i="13"/>
  <c r="AM272" i="4" s="1"/>
  <c r="AL273" i="4" s="1"/>
  <c r="BM75" i="13"/>
  <c r="AL272" i="4" s="1"/>
  <c r="BL75" i="13"/>
  <c r="DQ51" i="13" s="1"/>
  <c r="BK75" i="13"/>
  <c r="AM269" i="4" s="1"/>
  <c r="BJ75" i="13"/>
  <c r="DQ50" i="13" s="1"/>
  <c r="BI75" i="13"/>
  <c r="AM263" i="4" s="1"/>
  <c r="BH75" i="13"/>
  <c r="AL263" i="4" s="1"/>
  <c r="AL264" i="4" s="1"/>
  <c r="BG75" i="13"/>
  <c r="DQ49" i="13" s="1"/>
  <c r="BF75" i="13"/>
  <c r="AM259" i="4" s="1"/>
  <c r="AL260" i="4" s="1"/>
  <c r="BE75" i="13"/>
  <c r="AL259" i="4" s="1"/>
  <c r="BD75" i="13"/>
  <c r="DQ48" i="13" s="1"/>
  <c r="BC75" i="13"/>
  <c r="AM255" i="4" s="1"/>
  <c r="BB75" i="13"/>
  <c r="AL255" i="4" s="1"/>
  <c r="BA75" i="13"/>
  <c r="DQ46" i="13" s="1"/>
  <c r="AZ75" i="13"/>
  <c r="AM252" i="4" s="1"/>
  <c r="AY75" i="13"/>
  <c r="DQ44" i="13" s="1"/>
  <c r="AX75" i="13"/>
  <c r="AM245" i="4" s="1"/>
  <c r="AW75" i="13"/>
  <c r="AL245" i="4" s="1"/>
  <c r="AV75" i="13"/>
  <c r="DQ43" i="13" s="1"/>
  <c r="AU75" i="13"/>
  <c r="AM241" i="4" s="1"/>
  <c r="AT75" i="13"/>
  <c r="AL241" i="4" s="1"/>
  <c r="AL242" i="4" s="1"/>
  <c r="AS75" i="13"/>
  <c r="DQ42" i="13" s="1"/>
  <c r="AR75" i="13"/>
  <c r="AM237" i="4" s="1"/>
  <c r="AL238" i="4" s="1"/>
  <c r="AQ75" i="13"/>
  <c r="AL237" i="4" s="1"/>
  <c r="AP75" i="13"/>
  <c r="DL61" i="13" s="1"/>
  <c r="AO75" i="13"/>
  <c r="AM234" i="4" s="1"/>
  <c r="AN75" i="13"/>
  <c r="DL59" i="13" s="1"/>
  <c r="AM75" i="13"/>
  <c r="AM228" i="4" s="1"/>
  <c r="AL75" i="13"/>
  <c r="AL228" i="4" s="1"/>
  <c r="AK75" i="13"/>
  <c r="DL57" i="13" s="1"/>
  <c r="AJ75" i="13"/>
  <c r="AM225" i="4" s="1"/>
  <c r="DK57" i="13" s="1"/>
  <c r="AI75" i="13"/>
  <c r="DL55" i="13" s="1"/>
  <c r="AH75" i="13"/>
  <c r="AM221" i="4" s="1"/>
  <c r="AG75" i="13"/>
  <c r="DL54" i="13" s="1"/>
  <c r="AF75" i="13"/>
  <c r="AM217" i="4" s="1"/>
  <c r="AE75" i="13"/>
  <c r="DL53" i="13" s="1"/>
  <c r="AD75" i="13"/>
  <c r="AM211" i="4" s="1"/>
  <c r="AC75" i="13"/>
  <c r="AL211" i="4" s="1"/>
  <c r="AB75" i="13"/>
  <c r="DL52" i="13" s="1"/>
  <c r="AA75" i="13"/>
  <c r="AM207" i="4" s="1"/>
  <c r="Z75" i="13"/>
  <c r="AL207" i="4" s="1"/>
  <c r="AL208" i="4" s="1"/>
  <c r="Y75" i="13"/>
  <c r="DL50" i="13" s="1"/>
  <c r="X75" i="13"/>
  <c r="AM204" i="4" s="1"/>
  <c r="W75" i="13"/>
  <c r="DL48" i="13" s="1"/>
  <c r="V75" i="13"/>
  <c r="AM198" i="4" s="1"/>
  <c r="AL199" i="4" s="1"/>
  <c r="U75" i="13"/>
  <c r="AL198" i="4" s="1"/>
  <c r="T75" i="13"/>
  <c r="DL47" i="13" s="1"/>
  <c r="S75" i="13"/>
  <c r="AM194" i="4" s="1"/>
  <c r="R75" i="13"/>
  <c r="AL194" i="4" s="1"/>
  <c r="Q75" i="13"/>
  <c r="DL46" i="13" s="1"/>
  <c r="P75" i="13"/>
  <c r="AM190" i="4" s="1"/>
  <c r="O75" i="13"/>
  <c r="AL190" i="4" s="1"/>
  <c r="N75" i="13"/>
  <c r="DL45" i="13" s="1"/>
  <c r="M75" i="13"/>
  <c r="AM186" i="4" s="1"/>
  <c r="L75" i="13"/>
  <c r="AL186" i="4" s="1"/>
  <c r="AL187" i="4" s="1"/>
  <c r="AL188" i="4" s="1"/>
  <c r="K75" i="13"/>
  <c r="DL44" i="13" s="1"/>
  <c r="J75" i="13"/>
  <c r="AM182" i="4" s="1"/>
  <c r="AL183" i="4" s="1"/>
  <c r="AL184" i="4" s="1"/>
  <c r="I75" i="13"/>
  <c r="AL182" i="4" s="1"/>
  <c r="H75" i="13"/>
  <c r="DL43" i="13" s="1"/>
  <c r="G75" i="13"/>
  <c r="AM178" i="4" s="1"/>
  <c r="F75" i="13"/>
  <c r="AL178" i="4" s="1"/>
  <c r="E75" i="13"/>
  <c r="DL42" i="13" s="1"/>
  <c r="D75" i="13"/>
  <c r="AM174" i="4" s="1"/>
  <c r="C75" i="13"/>
  <c r="AL174" i="4" s="1"/>
  <c r="DF36" i="13"/>
  <c r="DE36" i="13"/>
  <c r="DD36" i="13"/>
  <c r="DC36" i="13"/>
  <c r="DB36" i="13"/>
  <c r="DA36" i="13"/>
  <c r="DQ29" i="13" s="1"/>
  <c r="CZ36" i="13"/>
  <c r="AM165" i="4" s="1"/>
  <c r="DP29" i="13" s="1"/>
  <c r="CY36" i="13"/>
  <c r="DQ27" i="13" s="1"/>
  <c r="CX36" i="13"/>
  <c r="AM160" i="4" s="1"/>
  <c r="DP27" i="13" s="1"/>
  <c r="CW36" i="13"/>
  <c r="DL33" i="13" s="1"/>
  <c r="CV36" i="13"/>
  <c r="CU36" i="13"/>
  <c r="DL32" i="13" s="1"/>
  <c r="CT36" i="13"/>
  <c r="AM149" i="4" s="1"/>
  <c r="AL150" i="4" s="1"/>
  <c r="CS36" i="13"/>
  <c r="AL149" i="4" s="1"/>
  <c r="CR36" i="13"/>
  <c r="DL31" i="13" s="1"/>
  <c r="CQ36" i="13"/>
  <c r="AM145" i="4" s="1"/>
  <c r="CP36" i="13"/>
  <c r="AL145" i="4" s="1"/>
  <c r="CO36" i="13"/>
  <c r="DL30" i="13" s="1"/>
  <c r="CN36" i="13"/>
  <c r="AM141" i="4" s="1"/>
  <c r="CM36" i="13"/>
  <c r="AL141" i="4" s="1"/>
  <c r="CL36" i="13"/>
  <c r="DQ33" i="13" s="1"/>
  <c r="CK36" i="13"/>
  <c r="AM137" i="4" s="1"/>
  <c r="CJ36" i="13"/>
  <c r="AL137" i="4" s="1"/>
  <c r="CI36" i="13"/>
  <c r="DQ32" i="13" s="1"/>
  <c r="CH36" i="13"/>
  <c r="AM133" i="4" s="1"/>
  <c r="CG36" i="13"/>
  <c r="AL133" i="4" s="1"/>
  <c r="CF36" i="13"/>
  <c r="DQ31" i="13" s="1"/>
  <c r="CE36" i="13"/>
  <c r="AM129" i="4" s="1"/>
  <c r="CD36" i="13"/>
  <c r="AL129" i="4" s="1"/>
  <c r="CC36" i="13"/>
  <c r="DQ25" i="13" s="1"/>
  <c r="CB36" i="13"/>
  <c r="AM126" i="4" s="1"/>
  <c r="DP25" i="13" s="1"/>
  <c r="CA36" i="13"/>
  <c r="DQ24" i="13" s="1"/>
  <c r="BZ36" i="13"/>
  <c r="AM120" i="4" s="1"/>
  <c r="AL121" i="4" s="1"/>
  <c r="AL122" i="4" s="1"/>
  <c r="BY36" i="13"/>
  <c r="AL120" i="4" s="1"/>
  <c r="BX36" i="13"/>
  <c r="DQ23" i="13" s="1"/>
  <c r="BW36" i="13"/>
  <c r="AM116" i="4" s="1"/>
  <c r="BV36" i="13"/>
  <c r="AL116" i="4" s="1"/>
  <c r="BU36" i="13"/>
  <c r="DQ22" i="13" s="1"/>
  <c r="BT36" i="13"/>
  <c r="AM112" i="4" s="1"/>
  <c r="BS36" i="13"/>
  <c r="AL112" i="4" s="1"/>
  <c r="BR36" i="13"/>
  <c r="DQ20" i="13" s="1"/>
  <c r="BQ36" i="13"/>
  <c r="AM107" i="4" s="1"/>
  <c r="BP36" i="13"/>
  <c r="AL107" i="4" s="1"/>
  <c r="BO36" i="13"/>
  <c r="DQ19" i="13" s="1"/>
  <c r="BN36" i="13"/>
  <c r="AM103" i="4" s="1"/>
  <c r="BM36" i="13"/>
  <c r="AL103" i="4" s="1"/>
  <c r="BL36" i="13"/>
  <c r="DQ17" i="13" s="1"/>
  <c r="BK36" i="13"/>
  <c r="BJ36" i="13"/>
  <c r="DQ16" i="13" s="1"/>
  <c r="BI36" i="13"/>
  <c r="AM94" i="4" s="1"/>
  <c r="BH36" i="13"/>
  <c r="AL94" i="4" s="1"/>
  <c r="BG36" i="13"/>
  <c r="DQ15" i="13" s="1"/>
  <c r="BF36" i="13"/>
  <c r="AM90" i="4" s="1"/>
  <c r="BE36" i="13"/>
  <c r="AL90" i="4" s="1"/>
  <c r="BD36" i="13"/>
  <c r="DQ14" i="13" s="1"/>
  <c r="BC36" i="13"/>
  <c r="AM86" i="4" s="1"/>
  <c r="BB36" i="13"/>
  <c r="AL86" i="4" s="1"/>
  <c r="BA36" i="13"/>
  <c r="DQ12" i="13" s="1"/>
  <c r="AZ36" i="13"/>
  <c r="AY36" i="13"/>
  <c r="DQ10" i="13" s="1"/>
  <c r="AX36" i="13"/>
  <c r="AM76" i="4" s="1"/>
  <c r="AW36" i="13"/>
  <c r="AL76" i="4" s="1"/>
  <c r="AV36" i="13"/>
  <c r="DQ9" i="13" s="1"/>
  <c r="AU36" i="13"/>
  <c r="AM72" i="4" s="1"/>
  <c r="AT36" i="13"/>
  <c r="AL72" i="4" s="1"/>
  <c r="AS36" i="13"/>
  <c r="DQ8" i="13" s="1"/>
  <c r="AR36" i="13"/>
  <c r="AM68" i="4" s="1"/>
  <c r="AQ36" i="13"/>
  <c r="AL68" i="4" s="1"/>
  <c r="AP36" i="13"/>
  <c r="DL27" i="13" s="1"/>
  <c r="AO36" i="13"/>
  <c r="AN36" i="13"/>
  <c r="DL25" i="13" s="1"/>
  <c r="AM36" i="13"/>
  <c r="AM59" i="4" s="1"/>
  <c r="AL36" i="13"/>
  <c r="AL59" i="4" s="1"/>
  <c r="AK36" i="13"/>
  <c r="DL23" i="13" s="1"/>
  <c r="AJ36" i="13"/>
  <c r="AM56" i="4" s="1"/>
  <c r="DK23" i="13" s="1"/>
  <c r="AI36" i="13"/>
  <c r="DL21" i="13" s="1"/>
  <c r="AH36" i="13"/>
  <c r="AG36" i="13"/>
  <c r="DL20" i="13" s="1"/>
  <c r="AF36" i="13"/>
  <c r="AE36" i="13"/>
  <c r="DL19" i="13" s="1"/>
  <c r="AD36" i="13"/>
  <c r="AM42" i="4" s="1"/>
  <c r="AC36" i="13"/>
  <c r="AL42" i="4" s="1"/>
  <c r="AB36" i="13"/>
  <c r="DL18" i="13" s="1"/>
  <c r="AA36" i="13"/>
  <c r="AM38" i="4" s="1"/>
  <c r="Z36" i="13"/>
  <c r="AL38" i="4" s="1"/>
  <c r="Y36" i="13"/>
  <c r="DL16" i="13" s="1"/>
  <c r="X36" i="13"/>
  <c r="W36" i="13"/>
  <c r="DL14" i="13" s="1"/>
  <c r="V36" i="13"/>
  <c r="AM29" i="4" s="1"/>
  <c r="U36" i="13"/>
  <c r="AL29" i="4" s="1"/>
  <c r="T36" i="13"/>
  <c r="DL13" i="13" s="1"/>
  <c r="S36" i="13"/>
  <c r="AM25" i="4" s="1"/>
  <c r="R36" i="13"/>
  <c r="AL25" i="4" s="1"/>
  <c r="Q36" i="13"/>
  <c r="DL12" i="13" s="1"/>
  <c r="P36" i="13"/>
  <c r="AM21" i="4" s="1"/>
  <c r="O36" i="13"/>
  <c r="AL21" i="4" s="1"/>
  <c r="N36" i="13"/>
  <c r="DL11" i="13" s="1"/>
  <c r="M36" i="13"/>
  <c r="AM17" i="4" s="1"/>
  <c r="L36" i="13"/>
  <c r="AL17" i="4" s="1"/>
  <c r="K36" i="13"/>
  <c r="DL10" i="13" s="1"/>
  <c r="J36" i="13"/>
  <c r="AM13" i="4" s="1"/>
  <c r="AL14" i="4" s="1"/>
  <c r="AL15" i="4" s="1"/>
  <c r="I36" i="13"/>
  <c r="AL13" i="4" s="1"/>
  <c r="H36" i="13"/>
  <c r="DL9" i="13" s="1"/>
  <c r="G36" i="13"/>
  <c r="AM9" i="4" s="1"/>
  <c r="F36" i="13"/>
  <c r="AL9" i="4" s="1"/>
  <c r="E36" i="13"/>
  <c r="DL8" i="13" s="1"/>
  <c r="D36" i="13"/>
  <c r="AM5" i="4" s="1"/>
  <c r="C36" i="13"/>
  <c r="AL5" i="4" s="1"/>
  <c r="DF75" i="10"/>
  <c r="DE75" i="10"/>
  <c r="DD75" i="10"/>
  <c r="DC75" i="10"/>
  <c r="DB75" i="10"/>
  <c r="DA75" i="10"/>
  <c r="DQ63" i="10" s="1"/>
  <c r="CZ75" i="10"/>
  <c r="AI334" i="4" s="1"/>
  <c r="DP63" i="10" s="1"/>
  <c r="CY75" i="10"/>
  <c r="DQ61" i="10" s="1"/>
  <c r="CX75" i="10"/>
  <c r="AI329" i="4" s="1"/>
  <c r="DP61" i="10" s="1"/>
  <c r="CW75" i="10"/>
  <c r="DL67" i="10" s="1"/>
  <c r="CV75" i="10"/>
  <c r="AI324" i="4" s="1"/>
  <c r="DK67" i="10" s="1"/>
  <c r="CU75" i="10"/>
  <c r="DL66" i="10" s="1"/>
  <c r="CT75" i="10"/>
  <c r="AI318" i="4" s="1"/>
  <c r="AH319" i="4" s="1"/>
  <c r="CS75" i="10"/>
  <c r="AH318" i="4" s="1"/>
  <c r="CR75" i="10"/>
  <c r="DL65" i="10" s="1"/>
  <c r="CQ75" i="10"/>
  <c r="AI314" i="4" s="1"/>
  <c r="CP75" i="10"/>
  <c r="AH314" i="4" s="1"/>
  <c r="CO75" i="10"/>
  <c r="DL64" i="10" s="1"/>
  <c r="CN75" i="10"/>
  <c r="AI310" i="4" s="1"/>
  <c r="AH311" i="4" s="1"/>
  <c r="AH312" i="4" s="1"/>
  <c r="CM75" i="10"/>
  <c r="AH310" i="4" s="1"/>
  <c r="CL75" i="10"/>
  <c r="DQ67" i="10" s="1"/>
  <c r="CK75" i="10"/>
  <c r="AI306" i="4" s="1"/>
  <c r="CJ75" i="10"/>
  <c r="AH306" i="4" s="1"/>
  <c r="CI75" i="10"/>
  <c r="DQ66" i="10" s="1"/>
  <c r="CH75" i="10"/>
  <c r="AI302" i="4" s="1"/>
  <c r="AH303" i="4" s="1"/>
  <c r="CG75" i="10"/>
  <c r="AH302" i="4" s="1"/>
  <c r="CF75" i="10"/>
  <c r="DQ65" i="10" s="1"/>
  <c r="CE75" i="10"/>
  <c r="AI298" i="4" s="1"/>
  <c r="CD75" i="10"/>
  <c r="AH298" i="4" s="1"/>
  <c r="CC75" i="10"/>
  <c r="DQ59" i="10" s="1"/>
  <c r="CB75" i="10"/>
  <c r="AI295" i="4" s="1"/>
  <c r="DP59" i="10" s="1"/>
  <c r="CA75" i="10"/>
  <c r="DQ58" i="10" s="1"/>
  <c r="BZ75" i="10"/>
  <c r="AI289" i="4" s="1"/>
  <c r="AH290" i="4" s="1"/>
  <c r="BY75" i="10"/>
  <c r="AH289" i="4" s="1"/>
  <c r="BX75" i="10"/>
  <c r="DQ57" i="10" s="1"/>
  <c r="BW75" i="10"/>
  <c r="AI285" i="4" s="1"/>
  <c r="BV75" i="10"/>
  <c r="AH285" i="4" s="1"/>
  <c r="BU75" i="10"/>
  <c r="DQ56" i="10" s="1"/>
  <c r="BT75" i="10"/>
  <c r="AI281" i="4" s="1"/>
  <c r="AH282" i="4" s="1"/>
  <c r="BS75" i="10"/>
  <c r="AH281" i="4" s="1"/>
  <c r="BR75" i="10"/>
  <c r="DQ54" i="10" s="1"/>
  <c r="BQ75" i="10"/>
  <c r="AI276" i="4" s="1"/>
  <c r="BP75" i="10"/>
  <c r="AH276" i="4" s="1"/>
  <c r="BO75" i="10"/>
  <c r="DQ53" i="10" s="1"/>
  <c r="BN75" i="10"/>
  <c r="AI272" i="4" s="1"/>
  <c r="AH273" i="4" s="1"/>
  <c r="BM75" i="10"/>
  <c r="AH272" i="4" s="1"/>
  <c r="BL75" i="10"/>
  <c r="DQ51" i="10" s="1"/>
  <c r="BK75" i="10"/>
  <c r="AI269" i="4" s="1"/>
  <c r="DP51" i="10" s="1"/>
  <c r="BJ75" i="10"/>
  <c r="DQ50" i="10" s="1"/>
  <c r="BI75" i="10"/>
  <c r="AI263" i="4" s="1"/>
  <c r="BH75" i="10"/>
  <c r="AH263" i="4" s="1"/>
  <c r="BG75" i="10"/>
  <c r="DQ49" i="10" s="1"/>
  <c r="BF75" i="10"/>
  <c r="AI259" i="4" s="1"/>
  <c r="AH260" i="4" s="1"/>
  <c r="BE75" i="10"/>
  <c r="AH259" i="4" s="1"/>
  <c r="BD75" i="10"/>
  <c r="DQ48" i="10" s="1"/>
  <c r="BC75" i="10"/>
  <c r="AI255" i="4" s="1"/>
  <c r="BB75" i="10"/>
  <c r="AH255" i="4" s="1"/>
  <c r="BA75" i="10"/>
  <c r="DQ46" i="10" s="1"/>
  <c r="AZ75" i="10"/>
  <c r="AI252" i="4" s="1"/>
  <c r="DP46" i="10" s="1"/>
  <c r="AY75" i="10"/>
  <c r="DQ44" i="10" s="1"/>
  <c r="AX75" i="10"/>
  <c r="AI245" i="4" s="1"/>
  <c r="AH246" i="4" s="1"/>
  <c r="AH247" i="4" s="1"/>
  <c r="AW75" i="10"/>
  <c r="AH245" i="4" s="1"/>
  <c r="AV75" i="10"/>
  <c r="DQ43" i="10" s="1"/>
  <c r="AU75" i="10"/>
  <c r="AI241" i="4" s="1"/>
  <c r="AT75" i="10"/>
  <c r="AH241" i="4" s="1"/>
  <c r="AS75" i="10"/>
  <c r="DQ42" i="10" s="1"/>
  <c r="AR75" i="10"/>
  <c r="AI237" i="4" s="1"/>
  <c r="AH238" i="4" s="1"/>
  <c r="AQ75" i="10"/>
  <c r="AH237" i="4" s="1"/>
  <c r="AP75" i="10"/>
  <c r="DL61" i="10" s="1"/>
  <c r="AO75" i="10"/>
  <c r="AI234" i="4" s="1"/>
  <c r="DK61" i="10" s="1"/>
  <c r="AN75" i="10"/>
  <c r="DL59" i="10" s="1"/>
  <c r="AM75" i="10"/>
  <c r="AI228" i="4" s="1"/>
  <c r="AL75" i="10"/>
  <c r="AH228" i="4" s="1"/>
  <c r="AK75" i="10"/>
  <c r="DL57" i="10" s="1"/>
  <c r="AJ75" i="10"/>
  <c r="AI225" i="4" s="1"/>
  <c r="DK57" i="10" s="1"/>
  <c r="AI75" i="10"/>
  <c r="DL55" i="10" s="1"/>
  <c r="AH75" i="10"/>
  <c r="AI221" i="4" s="1"/>
  <c r="DK55" i="10" s="1"/>
  <c r="AG75" i="10"/>
  <c r="DL54" i="10" s="1"/>
  <c r="AF75" i="10"/>
  <c r="AI217" i="4" s="1"/>
  <c r="DK54" i="10" s="1"/>
  <c r="AE75" i="10"/>
  <c r="DL53" i="10" s="1"/>
  <c r="AD75" i="10"/>
  <c r="AI211" i="4" s="1"/>
  <c r="AH212" i="4" s="1"/>
  <c r="AH213" i="4" s="1"/>
  <c r="AC75" i="10"/>
  <c r="AH211" i="4" s="1"/>
  <c r="AB75" i="10"/>
  <c r="DL52" i="10" s="1"/>
  <c r="AA75" i="10"/>
  <c r="AI207" i="4" s="1"/>
  <c r="Z75" i="10"/>
  <c r="AH207" i="4" s="1"/>
  <c r="Y75" i="10"/>
  <c r="DL50" i="10" s="1"/>
  <c r="X75" i="10"/>
  <c r="AI204" i="4" s="1"/>
  <c r="DK50" i="10" s="1"/>
  <c r="W75" i="10"/>
  <c r="DL48" i="10" s="1"/>
  <c r="V75" i="10"/>
  <c r="AI198" i="4" s="1"/>
  <c r="AH199" i="4" s="1"/>
  <c r="U75" i="10"/>
  <c r="AH198" i="4" s="1"/>
  <c r="T75" i="10"/>
  <c r="DL47" i="10" s="1"/>
  <c r="S75" i="10"/>
  <c r="AI194" i="4" s="1"/>
  <c r="R75" i="10"/>
  <c r="AH194" i="4" s="1"/>
  <c r="Q75" i="10"/>
  <c r="DL46" i="10" s="1"/>
  <c r="P75" i="10"/>
  <c r="AI190" i="4" s="1"/>
  <c r="AH191" i="4" s="1"/>
  <c r="AH192" i="4" s="1"/>
  <c r="O75" i="10"/>
  <c r="AH190" i="4" s="1"/>
  <c r="N75" i="10"/>
  <c r="DL45" i="10" s="1"/>
  <c r="M75" i="10"/>
  <c r="AI186" i="4" s="1"/>
  <c r="L75" i="10"/>
  <c r="AH186" i="4" s="1"/>
  <c r="K75" i="10"/>
  <c r="DL44" i="10" s="1"/>
  <c r="J75" i="10"/>
  <c r="AI182" i="4" s="1"/>
  <c r="AH183" i="4" s="1"/>
  <c r="I75" i="10"/>
  <c r="AH182" i="4" s="1"/>
  <c r="H75" i="10"/>
  <c r="DL43" i="10" s="1"/>
  <c r="G75" i="10"/>
  <c r="AI178" i="4" s="1"/>
  <c r="F75" i="10"/>
  <c r="AH178" i="4" s="1"/>
  <c r="E75" i="10"/>
  <c r="DL42" i="10" s="1"/>
  <c r="D75" i="10"/>
  <c r="AI174" i="4" s="1"/>
  <c r="AH175" i="4" s="1"/>
  <c r="AH176" i="4" s="1"/>
  <c r="C75" i="10"/>
  <c r="AH174" i="4" s="1"/>
  <c r="DF36" i="10"/>
  <c r="DE36" i="10"/>
  <c r="DD36" i="10"/>
  <c r="DC36" i="10"/>
  <c r="DB36" i="10"/>
  <c r="DA36" i="10"/>
  <c r="DQ29" i="10" s="1"/>
  <c r="CZ36" i="10"/>
  <c r="AI165" i="4" s="1"/>
  <c r="DP29" i="10" s="1"/>
  <c r="CY36" i="10"/>
  <c r="DQ27" i="10" s="1"/>
  <c r="CX36" i="10"/>
  <c r="AI160" i="4" s="1"/>
  <c r="DP27" i="10" s="1"/>
  <c r="CW36" i="10"/>
  <c r="DL33" i="10" s="1"/>
  <c r="CV36" i="10"/>
  <c r="AI155" i="4" s="1"/>
  <c r="DK33" i="10" s="1"/>
  <c r="CU36" i="10"/>
  <c r="DL32" i="10" s="1"/>
  <c r="CT36" i="10"/>
  <c r="AI149" i="4" s="1"/>
  <c r="CS36" i="10"/>
  <c r="AH149" i="4" s="1"/>
  <c r="CR36" i="10"/>
  <c r="DL31" i="10" s="1"/>
  <c r="CQ36" i="10"/>
  <c r="AI145" i="4" s="1"/>
  <c r="CP36" i="10"/>
  <c r="AH145" i="4" s="1"/>
  <c r="CO36" i="10"/>
  <c r="DL30" i="10" s="1"/>
  <c r="CN36" i="10"/>
  <c r="AI141" i="4" s="1"/>
  <c r="AH142" i="4" s="1"/>
  <c r="AH143" i="4" s="1"/>
  <c r="CM36" i="10"/>
  <c r="AH141" i="4" s="1"/>
  <c r="CL36" i="10"/>
  <c r="DQ33" i="10" s="1"/>
  <c r="CK36" i="10"/>
  <c r="AI137" i="4" s="1"/>
  <c r="CJ36" i="10"/>
  <c r="AH137" i="4" s="1"/>
  <c r="CI36" i="10"/>
  <c r="DQ32" i="10" s="1"/>
  <c r="CH36" i="10"/>
  <c r="AI133" i="4" s="1"/>
  <c r="CG36" i="10"/>
  <c r="AH133" i="4" s="1"/>
  <c r="CF36" i="10"/>
  <c r="DQ31" i="10" s="1"/>
  <c r="CE36" i="10"/>
  <c r="AI129" i="4" s="1"/>
  <c r="CD36" i="10"/>
  <c r="AH129" i="4" s="1"/>
  <c r="CC36" i="10"/>
  <c r="DQ25" i="10" s="1"/>
  <c r="CB36" i="10"/>
  <c r="AI126" i="4" s="1"/>
  <c r="DP25" i="10" s="1"/>
  <c r="CA36" i="10"/>
  <c r="DQ24" i="10" s="1"/>
  <c r="BZ36" i="10"/>
  <c r="AI120" i="4" s="1"/>
  <c r="BY36" i="10"/>
  <c r="AH120" i="4" s="1"/>
  <c r="BX36" i="10"/>
  <c r="DQ23" i="10" s="1"/>
  <c r="BW36" i="10"/>
  <c r="AI116" i="4" s="1"/>
  <c r="BV36" i="10"/>
  <c r="AH116" i="4" s="1"/>
  <c r="BU36" i="10"/>
  <c r="DQ22" i="10" s="1"/>
  <c r="BT36" i="10"/>
  <c r="AI112" i="4" s="1"/>
  <c r="BS36" i="10"/>
  <c r="AH112" i="4" s="1"/>
  <c r="BR36" i="10"/>
  <c r="DQ20" i="10" s="1"/>
  <c r="BQ36" i="10"/>
  <c r="AI107" i="4" s="1"/>
  <c r="BP36" i="10"/>
  <c r="AH107" i="4" s="1"/>
  <c r="BO36" i="10"/>
  <c r="DQ19" i="10" s="1"/>
  <c r="BN36" i="10"/>
  <c r="AI103" i="4" s="1"/>
  <c r="BM36" i="10"/>
  <c r="AH103" i="4" s="1"/>
  <c r="BL36" i="10"/>
  <c r="DQ17" i="10" s="1"/>
  <c r="BK36" i="10"/>
  <c r="AI100" i="4" s="1"/>
  <c r="DP17" i="10" s="1"/>
  <c r="BJ36" i="10"/>
  <c r="DQ16" i="10" s="1"/>
  <c r="BI36" i="10"/>
  <c r="AI94" i="4" s="1"/>
  <c r="BH36" i="10"/>
  <c r="AH94" i="4" s="1"/>
  <c r="BG36" i="10"/>
  <c r="DQ15" i="10" s="1"/>
  <c r="BF36" i="10"/>
  <c r="AI90" i="4" s="1"/>
  <c r="BE36" i="10"/>
  <c r="AH90" i="4" s="1"/>
  <c r="BD36" i="10"/>
  <c r="DQ14" i="10" s="1"/>
  <c r="BC36" i="10"/>
  <c r="AI86" i="4" s="1"/>
  <c r="BB36" i="10"/>
  <c r="AH86" i="4" s="1"/>
  <c r="BA36" i="10"/>
  <c r="DQ12" i="10" s="1"/>
  <c r="AZ36" i="10"/>
  <c r="AI83" i="4" s="1"/>
  <c r="DP12" i="10" s="1"/>
  <c r="AY36" i="10"/>
  <c r="DQ10" i="10" s="1"/>
  <c r="AX36" i="10"/>
  <c r="AI76" i="4" s="1"/>
  <c r="AH77" i="4" s="1"/>
  <c r="AH78" i="4" s="1"/>
  <c r="AW36" i="10"/>
  <c r="AH76" i="4" s="1"/>
  <c r="AV36" i="10"/>
  <c r="DQ9" i="10" s="1"/>
  <c r="AU36" i="10"/>
  <c r="AI72" i="4" s="1"/>
  <c r="AT36" i="10"/>
  <c r="AH72" i="4" s="1"/>
  <c r="AS36" i="10"/>
  <c r="DQ8" i="10" s="1"/>
  <c r="AR36" i="10"/>
  <c r="AI68" i="4" s="1"/>
  <c r="AQ36" i="10"/>
  <c r="AH68" i="4" s="1"/>
  <c r="AP36" i="10"/>
  <c r="DL27" i="10" s="1"/>
  <c r="AO36" i="10"/>
  <c r="AI65" i="4" s="1"/>
  <c r="DK27" i="10" s="1"/>
  <c r="AN36" i="10"/>
  <c r="DL25" i="10" s="1"/>
  <c r="AM36" i="10"/>
  <c r="AI59" i="4" s="1"/>
  <c r="AL36" i="10"/>
  <c r="AH59" i="4" s="1"/>
  <c r="AK36" i="10"/>
  <c r="DL23" i="10" s="1"/>
  <c r="AJ36" i="10"/>
  <c r="AI56" i="4" s="1"/>
  <c r="DK23" i="10" s="1"/>
  <c r="AI36" i="10"/>
  <c r="DL21" i="10" s="1"/>
  <c r="AH36" i="10"/>
  <c r="AI52" i="4" s="1"/>
  <c r="DK21" i="10" s="1"/>
  <c r="AG36" i="10"/>
  <c r="DL20" i="10" s="1"/>
  <c r="AF36" i="10"/>
  <c r="AI48" i="4" s="1"/>
  <c r="DK20" i="10" s="1"/>
  <c r="AE36" i="10"/>
  <c r="DL19" i="10" s="1"/>
  <c r="AD36" i="10"/>
  <c r="AI42" i="4" s="1"/>
  <c r="AH43" i="4" s="1"/>
  <c r="AC36" i="10"/>
  <c r="AH42" i="4" s="1"/>
  <c r="AB36" i="10"/>
  <c r="DL18" i="10" s="1"/>
  <c r="AA36" i="10"/>
  <c r="AI38" i="4" s="1"/>
  <c r="Z36" i="10"/>
  <c r="AH38" i="4" s="1"/>
  <c r="Y36" i="10"/>
  <c r="DL16" i="10" s="1"/>
  <c r="X36" i="10"/>
  <c r="AI35" i="4" s="1"/>
  <c r="DK16" i="10" s="1"/>
  <c r="W36" i="10"/>
  <c r="DL14" i="10" s="1"/>
  <c r="V36" i="10"/>
  <c r="AI29" i="4" s="1"/>
  <c r="U36" i="10"/>
  <c r="AH29" i="4" s="1"/>
  <c r="T36" i="10"/>
  <c r="DL13" i="10" s="1"/>
  <c r="S36" i="10"/>
  <c r="AI25" i="4" s="1"/>
  <c r="R36" i="10"/>
  <c r="AH25" i="4" s="1"/>
  <c r="Q36" i="10"/>
  <c r="DL12" i="10" s="1"/>
  <c r="P36" i="10"/>
  <c r="AI21" i="4" s="1"/>
  <c r="AH22" i="4" s="1"/>
  <c r="AH23" i="4" s="1"/>
  <c r="O36" i="10"/>
  <c r="AH21" i="4" s="1"/>
  <c r="N36" i="10"/>
  <c r="DL11" i="10" s="1"/>
  <c r="M36" i="10"/>
  <c r="AI17" i="4" s="1"/>
  <c r="L36" i="10"/>
  <c r="AH17" i="4" s="1"/>
  <c r="K36" i="10"/>
  <c r="DL10" i="10" s="1"/>
  <c r="J36" i="10"/>
  <c r="AI13" i="4" s="1"/>
  <c r="I36" i="10"/>
  <c r="AH13" i="4" s="1"/>
  <c r="H36" i="10"/>
  <c r="DL9" i="10" s="1"/>
  <c r="G36" i="10"/>
  <c r="AI9" i="4" s="1"/>
  <c r="F36" i="10"/>
  <c r="AH9" i="4" s="1"/>
  <c r="E36" i="10"/>
  <c r="DL8" i="10" s="1"/>
  <c r="D36" i="10"/>
  <c r="AI5" i="4" s="1"/>
  <c r="AH6" i="4" s="1"/>
  <c r="AH7" i="4" s="1"/>
  <c r="C36" i="10"/>
  <c r="AH5" i="4" s="1"/>
  <c r="DF75" i="11"/>
  <c r="DE75" i="11"/>
  <c r="DD75" i="11"/>
  <c r="DC75" i="11"/>
  <c r="DB75" i="11"/>
  <c r="DA75" i="11"/>
  <c r="DQ63" i="11" s="1"/>
  <c r="CZ75" i="11"/>
  <c r="AE334" i="4" s="1"/>
  <c r="DP63" i="11" s="1"/>
  <c r="CY75" i="11"/>
  <c r="DQ61" i="11" s="1"/>
  <c r="CX75" i="11"/>
  <c r="AE329" i="4" s="1"/>
  <c r="DP61" i="11" s="1"/>
  <c r="CW75" i="11"/>
  <c r="DL67" i="11" s="1"/>
  <c r="CV75" i="11"/>
  <c r="AE324" i="4" s="1"/>
  <c r="DK67" i="11" s="1"/>
  <c r="CU75" i="11"/>
  <c r="DL66" i="11" s="1"/>
  <c r="CT75" i="11"/>
  <c r="AE318" i="4" s="1"/>
  <c r="AD319" i="4" s="1"/>
  <c r="CS75" i="11"/>
  <c r="AD318" i="4" s="1"/>
  <c r="CR75" i="11"/>
  <c r="DL65" i="11" s="1"/>
  <c r="CQ75" i="11"/>
  <c r="AE314" i="4" s="1"/>
  <c r="CP75" i="11"/>
  <c r="AD314" i="4" s="1"/>
  <c r="CO75" i="11"/>
  <c r="DL64" i="11" s="1"/>
  <c r="CN75" i="11"/>
  <c r="AE310" i="4" s="1"/>
  <c r="AD311" i="4" s="1"/>
  <c r="AD312" i="4" s="1"/>
  <c r="CM75" i="11"/>
  <c r="AD310" i="4" s="1"/>
  <c r="CL75" i="11"/>
  <c r="DQ67" i="11" s="1"/>
  <c r="CK75" i="11"/>
  <c r="AE306" i="4" s="1"/>
  <c r="CJ75" i="11"/>
  <c r="AD306" i="4" s="1"/>
  <c r="CI75" i="11"/>
  <c r="DQ66" i="11" s="1"/>
  <c r="CH75" i="11"/>
  <c r="AE302" i="4" s="1"/>
  <c r="AD303" i="4" s="1"/>
  <c r="CG75" i="11"/>
  <c r="AD302" i="4" s="1"/>
  <c r="CF75" i="11"/>
  <c r="DQ65" i="11" s="1"/>
  <c r="CE75" i="11"/>
  <c r="AE298" i="4" s="1"/>
  <c r="CD75" i="11"/>
  <c r="AD298" i="4" s="1"/>
  <c r="CC75" i="11"/>
  <c r="DQ59" i="11" s="1"/>
  <c r="CB75" i="11"/>
  <c r="AE295" i="4" s="1"/>
  <c r="DP59" i="11" s="1"/>
  <c r="CA75" i="11"/>
  <c r="DQ58" i="11" s="1"/>
  <c r="BZ75" i="11"/>
  <c r="AE289" i="4" s="1"/>
  <c r="AD290" i="4" s="1"/>
  <c r="BY75" i="11"/>
  <c r="AD289" i="4" s="1"/>
  <c r="BX75" i="11"/>
  <c r="DQ57" i="11" s="1"/>
  <c r="BW75" i="11"/>
  <c r="AE285" i="4" s="1"/>
  <c r="BV75" i="11"/>
  <c r="AD285" i="4" s="1"/>
  <c r="BU75" i="11"/>
  <c r="DQ56" i="11" s="1"/>
  <c r="BT75" i="11"/>
  <c r="AE281" i="4" s="1"/>
  <c r="AD282" i="4" s="1"/>
  <c r="AD283" i="4" s="1"/>
  <c r="BS75" i="11"/>
  <c r="AD281" i="4" s="1"/>
  <c r="BR75" i="11"/>
  <c r="DQ54" i="11" s="1"/>
  <c r="BQ75" i="11"/>
  <c r="AE276" i="4" s="1"/>
  <c r="BP75" i="11"/>
  <c r="AD276" i="4" s="1"/>
  <c r="BO75" i="11"/>
  <c r="DQ53" i="11" s="1"/>
  <c r="BN75" i="11"/>
  <c r="AE272" i="4" s="1"/>
  <c r="AD273" i="4" s="1"/>
  <c r="BM75" i="11"/>
  <c r="AD272" i="4" s="1"/>
  <c r="BL75" i="11"/>
  <c r="DQ51" i="11" s="1"/>
  <c r="BK75" i="11"/>
  <c r="AE269" i="4" s="1"/>
  <c r="DP51" i="11" s="1"/>
  <c r="BJ75" i="11"/>
  <c r="DQ50" i="11" s="1"/>
  <c r="BI75" i="11"/>
  <c r="AE263" i="4" s="1"/>
  <c r="BH75" i="11"/>
  <c r="AD263" i="4" s="1"/>
  <c r="BG75" i="11"/>
  <c r="DQ49" i="11" s="1"/>
  <c r="BF75" i="11"/>
  <c r="AE259" i="4" s="1"/>
  <c r="AD260" i="4" s="1"/>
  <c r="BE75" i="11"/>
  <c r="AD259" i="4" s="1"/>
  <c r="BD75" i="11"/>
  <c r="DQ48" i="11" s="1"/>
  <c r="BC75" i="11"/>
  <c r="AE255" i="4" s="1"/>
  <c r="BB75" i="11"/>
  <c r="AD255" i="4" s="1"/>
  <c r="BA75" i="11"/>
  <c r="DQ46" i="11" s="1"/>
  <c r="AZ75" i="11"/>
  <c r="AE252" i="4" s="1"/>
  <c r="DP46" i="11" s="1"/>
  <c r="AY75" i="11"/>
  <c r="DQ44" i="11" s="1"/>
  <c r="AX75" i="11"/>
  <c r="AE245" i="4" s="1"/>
  <c r="AD246" i="4" s="1"/>
  <c r="AD247" i="4" s="1"/>
  <c r="AW75" i="11"/>
  <c r="AD245" i="4" s="1"/>
  <c r="AV75" i="11"/>
  <c r="DQ43" i="11" s="1"/>
  <c r="AU75" i="11"/>
  <c r="AE241" i="4" s="1"/>
  <c r="AT75" i="11"/>
  <c r="AD241" i="4" s="1"/>
  <c r="AS75" i="11"/>
  <c r="DQ42" i="11" s="1"/>
  <c r="AR75" i="11"/>
  <c r="AE237" i="4" s="1"/>
  <c r="AD238" i="4" s="1"/>
  <c r="AQ75" i="11"/>
  <c r="AD237" i="4" s="1"/>
  <c r="AP75" i="11"/>
  <c r="DL61" i="11" s="1"/>
  <c r="AO75" i="11"/>
  <c r="AE234" i="4" s="1"/>
  <c r="DK61" i="11" s="1"/>
  <c r="AN75" i="11"/>
  <c r="DL59" i="11" s="1"/>
  <c r="AM75" i="11"/>
  <c r="AE228" i="4" s="1"/>
  <c r="AL75" i="11"/>
  <c r="AD228" i="4" s="1"/>
  <c r="AK75" i="11"/>
  <c r="DL57" i="11" s="1"/>
  <c r="AJ75" i="11"/>
  <c r="AE225" i="4" s="1"/>
  <c r="DK57" i="11" s="1"/>
  <c r="AI75" i="11"/>
  <c r="DL55" i="11" s="1"/>
  <c r="AH75" i="11"/>
  <c r="AE221" i="4" s="1"/>
  <c r="DK55" i="11" s="1"/>
  <c r="AG75" i="11"/>
  <c r="DL54" i="11" s="1"/>
  <c r="AF75" i="11"/>
  <c r="AE217" i="4" s="1"/>
  <c r="DK54" i="11" s="1"/>
  <c r="AE75" i="11"/>
  <c r="DL53" i="11" s="1"/>
  <c r="AD75" i="11"/>
  <c r="AE211" i="4" s="1"/>
  <c r="AD212" i="4" s="1"/>
  <c r="AD213" i="4" s="1"/>
  <c r="AC75" i="11"/>
  <c r="AD211" i="4" s="1"/>
  <c r="AB75" i="11"/>
  <c r="DL52" i="11" s="1"/>
  <c r="AA75" i="11"/>
  <c r="AE207" i="4" s="1"/>
  <c r="Z75" i="11"/>
  <c r="AD207" i="4" s="1"/>
  <c r="Y75" i="11"/>
  <c r="DL50" i="11" s="1"/>
  <c r="X75" i="11"/>
  <c r="AE204" i="4" s="1"/>
  <c r="DK50" i="11" s="1"/>
  <c r="W75" i="11"/>
  <c r="DL48" i="11" s="1"/>
  <c r="V75" i="11"/>
  <c r="AE198" i="4" s="1"/>
  <c r="AD199" i="4" s="1"/>
  <c r="U75" i="11"/>
  <c r="AD198" i="4" s="1"/>
  <c r="T75" i="11"/>
  <c r="DL47" i="11" s="1"/>
  <c r="S75" i="11"/>
  <c r="AE194" i="4" s="1"/>
  <c r="R75" i="11"/>
  <c r="AD194" i="4" s="1"/>
  <c r="Q75" i="11"/>
  <c r="DL46" i="11" s="1"/>
  <c r="P75" i="11"/>
  <c r="AE190" i="4" s="1"/>
  <c r="AD191" i="4" s="1"/>
  <c r="O75" i="11"/>
  <c r="AD190" i="4" s="1"/>
  <c r="N75" i="11"/>
  <c r="DL45" i="11" s="1"/>
  <c r="M75" i="11"/>
  <c r="AE186" i="4" s="1"/>
  <c r="L75" i="11"/>
  <c r="AD186" i="4" s="1"/>
  <c r="K75" i="11"/>
  <c r="DL44" i="11" s="1"/>
  <c r="J75" i="11"/>
  <c r="AE182" i="4" s="1"/>
  <c r="AD183" i="4" s="1"/>
  <c r="I75" i="11"/>
  <c r="AD182" i="4" s="1"/>
  <c r="H75" i="11"/>
  <c r="DL43" i="11" s="1"/>
  <c r="G75" i="11"/>
  <c r="AE178" i="4" s="1"/>
  <c r="F75" i="11"/>
  <c r="AD178" i="4" s="1"/>
  <c r="E75" i="11"/>
  <c r="DL42" i="11" s="1"/>
  <c r="D75" i="11"/>
  <c r="AE174" i="4" s="1"/>
  <c r="AD175" i="4" s="1"/>
  <c r="AD176" i="4" s="1"/>
  <c r="C75" i="11"/>
  <c r="AD174" i="4" s="1"/>
  <c r="DF36" i="11"/>
  <c r="DE36" i="11"/>
  <c r="DD36" i="11"/>
  <c r="DC36" i="11"/>
  <c r="DB36" i="11"/>
  <c r="DA36" i="11"/>
  <c r="DQ29" i="11" s="1"/>
  <c r="CZ36" i="11"/>
  <c r="AE165" i="4" s="1"/>
  <c r="DP29" i="11" s="1"/>
  <c r="CY36" i="11"/>
  <c r="DQ27" i="11" s="1"/>
  <c r="CX36" i="11"/>
  <c r="AE160" i="4" s="1"/>
  <c r="DP27" i="11" s="1"/>
  <c r="CW36" i="11"/>
  <c r="DL33" i="11" s="1"/>
  <c r="CV36" i="11"/>
  <c r="AE155" i="4" s="1"/>
  <c r="DK33" i="11" s="1"/>
  <c r="CU36" i="11"/>
  <c r="DL32" i="11" s="1"/>
  <c r="CT36" i="11"/>
  <c r="AE149" i="4" s="1"/>
  <c r="CS36" i="11"/>
  <c r="AD149" i="4" s="1"/>
  <c r="CR36" i="11"/>
  <c r="DL31" i="11" s="1"/>
  <c r="CQ36" i="11"/>
  <c r="AE145" i="4" s="1"/>
  <c r="CP36" i="11"/>
  <c r="AD145" i="4" s="1"/>
  <c r="CO36" i="11"/>
  <c r="DL30" i="11" s="1"/>
  <c r="CN36" i="11"/>
  <c r="AE141" i="4" s="1"/>
  <c r="AD142" i="4" s="1"/>
  <c r="AD143" i="4" s="1"/>
  <c r="CM36" i="11"/>
  <c r="AD141" i="4" s="1"/>
  <c r="CL36" i="11"/>
  <c r="DQ33" i="11" s="1"/>
  <c r="CK36" i="11"/>
  <c r="AE137" i="4" s="1"/>
  <c r="CJ36" i="11"/>
  <c r="AD137" i="4" s="1"/>
  <c r="CI36" i="11"/>
  <c r="DQ32" i="11" s="1"/>
  <c r="CH36" i="11"/>
  <c r="AE133" i="4" s="1"/>
  <c r="CG36" i="11"/>
  <c r="AD133" i="4" s="1"/>
  <c r="CF36" i="11"/>
  <c r="DQ31" i="11" s="1"/>
  <c r="CE36" i="11"/>
  <c r="AE129" i="4" s="1"/>
  <c r="CD36" i="11"/>
  <c r="AD129" i="4" s="1"/>
  <c r="CC36" i="11"/>
  <c r="DQ25" i="11" s="1"/>
  <c r="CB36" i="11"/>
  <c r="AE126" i="4" s="1"/>
  <c r="DP25" i="11" s="1"/>
  <c r="CA36" i="11"/>
  <c r="DQ24" i="11" s="1"/>
  <c r="BZ36" i="11"/>
  <c r="AE120" i="4" s="1"/>
  <c r="BY36" i="11"/>
  <c r="AD120" i="4" s="1"/>
  <c r="BX36" i="11"/>
  <c r="DQ23" i="11" s="1"/>
  <c r="BW36" i="11"/>
  <c r="AE116" i="4" s="1"/>
  <c r="BV36" i="11"/>
  <c r="AD116" i="4" s="1"/>
  <c r="BU36" i="11"/>
  <c r="DQ22" i="11" s="1"/>
  <c r="BT36" i="11"/>
  <c r="AE112" i="4" s="1"/>
  <c r="AD113" i="4" s="1"/>
  <c r="AD114" i="4" s="1"/>
  <c r="BS36" i="11"/>
  <c r="AD112" i="4" s="1"/>
  <c r="BR36" i="11"/>
  <c r="DQ20" i="11" s="1"/>
  <c r="BQ36" i="11"/>
  <c r="AE107" i="4" s="1"/>
  <c r="BP36" i="11"/>
  <c r="AD107" i="4" s="1"/>
  <c r="BO36" i="11"/>
  <c r="DQ19" i="11" s="1"/>
  <c r="BN36" i="11"/>
  <c r="AE103" i="4" s="1"/>
  <c r="BM36" i="11"/>
  <c r="AD103" i="4" s="1"/>
  <c r="BL36" i="11"/>
  <c r="DQ17" i="11" s="1"/>
  <c r="BK36" i="11"/>
  <c r="AE100" i="4" s="1"/>
  <c r="DP17" i="11" s="1"/>
  <c r="BJ36" i="11"/>
  <c r="DQ16" i="11" s="1"/>
  <c r="BI36" i="11"/>
  <c r="AE94" i="4" s="1"/>
  <c r="BH36" i="11"/>
  <c r="AD94" i="4" s="1"/>
  <c r="BG36" i="11"/>
  <c r="DQ15" i="11" s="1"/>
  <c r="BF36" i="11"/>
  <c r="AE90" i="4" s="1"/>
  <c r="BE36" i="11"/>
  <c r="AD90" i="4" s="1"/>
  <c r="BD36" i="11"/>
  <c r="DQ14" i="11" s="1"/>
  <c r="BC36" i="11"/>
  <c r="AE86" i="4" s="1"/>
  <c r="BB36" i="11"/>
  <c r="AD86" i="4" s="1"/>
  <c r="BA36" i="11"/>
  <c r="DQ12" i="11" s="1"/>
  <c r="AZ36" i="11"/>
  <c r="AE83" i="4" s="1"/>
  <c r="DP12" i="11" s="1"/>
  <c r="AY36" i="11"/>
  <c r="DQ10" i="11" s="1"/>
  <c r="AX36" i="11"/>
  <c r="AE76" i="4" s="1"/>
  <c r="AD77" i="4" s="1"/>
  <c r="AD78" i="4" s="1"/>
  <c r="AW36" i="11"/>
  <c r="AD76" i="4" s="1"/>
  <c r="AV36" i="11"/>
  <c r="DQ9" i="11" s="1"/>
  <c r="AU36" i="11"/>
  <c r="AE72" i="4" s="1"/>
  <c r="AT36" i="11"/>
  <c r="AD72" i="4" s="1"/>
  <c r="AS36" i="11"/>
  <c r="DQ8" i="11" s="1"/>
  <c r="AR36" i="11"/>
  <c r="AE68" i="4" s="1"/>
  <c r="AQ36" i="11"/>
  <c r="AD68" i="4" s="1"/>
  <c r="AP36" i="11"/>
  <c r="DL27" i="11" s="1"/>
  <c r="AO36" i="11"/>
  <c r="AE65" i="4" s="1"/>
  <c r="DK27" i="11" s="1"/>
  <c r="AN36" i="11"/>
  <c r="DL25" i="11" s="1"/>
  <c r="AM36" i="11"/>
  <c r="AE59" i="4" s="1"/>
  <c r="AL36" i="11"/>
  <c r="AD59" i="4" s="1"/>
  <c r="AK36" i="11"/>
  <c r="DL23" i="11" s="1"/>
  <c r="AJ36" i="11"/>
  <c r="AE56" i="4" s="1"/>
  <c r="DK23" i="11" s="1"/>
  <c r="AI36" i="11"/>
  <c r="DL21" i="11" s="1"/>
  <c r="AH36" i="11"/>
  <c r="AE52" i="4" s="1"/>
  <c r="DK21" i="11" s="1"/>
  <c r="AG36" i="11"/>
  <c r="DL20" i="11" s="1"/>
  <c r="AF36" i="11"/>
  <c r="AE48" i="4" s="1"/>
  <c r="DK20" i="11" s="1"/>
  <c r="AE36" i="11"/>
  <c r="DL19" i="11" s="1"/>
  <c r="AD36" i="11"/>
  <c r="AE42" i="4" s="1"/>
  <c r="AD43" i="4" s="1"/>
  <c r="AD44" i="4" s="1"/>
  <c r="AC36" i="11"/>
  <c r="AD42" i="4" s="1"/>
  <c r="AB36" i="11"/>
  <c r="DL18" i="11" s="1"/>
  <c r="AA36" i="11"/>
  <c r="AE38" i="4" s="1"/>
  <c r="Z36" i="11"/>
  <c r="AD38" i="4" s="1"/>
  <c r="Y36" i="11"/>
  <c r="DL16" i="11" s="1"/>
  <c r="X36" i="11"/>
  <c r="AE35" i="4" s="1"/>
  <c r="DK16" i="11" s="1"/>
  <c r="W36" i="11"/>
  <c r="DL14" i="11" s="1"/>
  <c r="V36" i="11"/>
  <c r="AE29" i="4" s="1"/>
  <c r="U36" i="11"/>
  <c r="AD29" i="4" s="1"/>
  <c r="T36" i="11"/>
  <c r="DL13" i="11" s="1"/>
  <c r="S36" i="11"/>
  <c r="AE25" i="4" s="1"/>
  <c r="R36" i="11"/>
  <c r="AD25" i="4" s="1"/>
  <c r="Q36" i="11"/>
  <c r="DL12" i="11" s="1"/>
  <c r="P36" i="11"/>
  <c r="AE21" i="4" s="1"/>
  <c r="O36" i="11"/>
  <c r="AD21" i="4" s="1"/>
  <c r="N36" i="11"/>
  <c r="DL11" i="11" s="1"/>
  <c r="M36" i="11"/>
  <c r="AE17" i="4" s="1"/>
  <c r="L36" i="11"/>
  <c r="AD17" i="4" s="1"/>
  <c r="K36" i="11"/>
  <c r="DL10" i="11" s="1"/>
  <c r="J36" i="11"/>
  <c r="AE13" i="4" s="1"/>
  <c r="I36" i="11"/>
  <c r="AD13" i="4" s="1"/>
  <c r="H36" i="11"/>
  <c r="DL9" i="11" s="1"/>
  <c r="G36" i="11"/>
  <c r="AE9" i="4" s="1"/>
  <c r="F36" i="11"/>
  <c r="AD9" i="4" s="1"/>
  <c r="E36" i="11"/>
  <c r="DL8" i="11" s="1"/>
  <c r="D36" i="11"/>
  <c r="C36" i="11"/>
  <c r="DF75" i="9"/>
  <c r="DE75" i="9"/>
  <c r="DD75" i="9"/>
  <c r="DC75" i="9"/>
  <c r="DB75" i="9"/>
  <c r="DA75" i="9"/>
  <c r="DQ63" i="9" s="1"/>
  <c r="CZ75" i="9"/>
  <c r="AA334" i="4" s="1"/>
  <c r="DP63" i="9" s="1"/>
  <c r="CY75" i="9"/>
  <c r="DQ61" i="9" s="1"/>
  <c r="CX75" i="9"/>
  <c r="AA329" i="4" s="1"/>
  <c r="DP61" i="9" s="1"/>
  <c r="CW75" i="9"/>
  <c r="DL67" i="9" s="1"/>
  <c r="CV75" i="9"/>
  <c r="AA324" i="4" s="1"/>
  <c r="DK67" i="9" s="1"/>
  <c r="CU75" i="9"/>
  <c r="DL66" i="9" s="1"/>
  <c r="CT75" i="9"/>
  <c r="AA318" i="4" s="1"/>
  <c r="Z319" i="4" s="1"/>
  <c r="Z320" i="4" s="1"/>
  <c r="CS75" i="9"/>
  <c r="Z318" i="4" s="1"/>
  <c r="CR75" i="9"/>
  <c r="DL65" i="9" s="1"/>
  <c r="CQ75" i="9"/>
  <c r="AA314" i="4" s="1"/>
  <c r="CP75" i="9"/>
  <c r="Z314" i="4" s="1"/>
  <c r="CO75" i="9"/>
  <c r="DL64" i="9" s="1"/>
  <c r="CN75" i="9"/>
  <c r="AA310" i="4" s="1"/>
  <c r="Z311" i="4" s="1"/>
  <c r="Z312" i="4" s="1"/>
  <c r="CM75" i="9"/>
  <c r="Z310" i="4" s="1"/>
  <c r="CL75" i="9"/>
  <c r="DQ67" i="9" s="1"/>
  <c r="CK75" i="9"/>
  <c r="AA306" i="4" s="1"/>
  <c r="CJ75" i="9"/>
  <c r="Z306" i="4" s="1"/>
  <c r="CI75" i="9"/>
  <c r="DQ66" i="9" s="1"/>
  <c r="CH75" i="9"/>
  <c r="AA302" i="4" s="1"/>
  <c r="Z303" i="4" s="1"/>
  <c r="CG75" i="9"/>
  <c r="Z302" i="4" s="1"/>
  <c r="CF75" i="9"/>
  <c r="DQ65" i="9" s="1"/>
  <c r="CE75" i="9"/>
  <c r="AA298" i="4" s="1"/>
  <c r="CD75" i="9"/>
  <c r="Z298" i="4" s="1"/>
  <c r="CC75" i="9"/>
  <c r="DQ59" i="9" s="1"/>
  <c r="CB75" i="9"/>
  <c r="AA295" i="4" s="1"/>
  <c r="DP59" i="9" s="1"/>
  <c r="CA75" i="9"/>
  <c r="DQ58" i="9" s="1"/>
  <c r="BZ75" i="9"/>
  <c r="AA289" i="4" s="1"/>
  <c r="Z290" i="4" s="1"/>
  <c r="Z291" i="4" s="1"/>
  <c r="BY75" i="9"/>
  <c r="Z289" i="4" s="1"/>
  <c r="BX75" i="9"/>
  <c r="DQ57" i="9" s="1"/>
  <c r="BW75" i="9"/>
  <c r="AA285" i="4" s="1"/>
  <c r="BV75" i="9"/>
  <c r="Z285" i="4" s="1"/>
  <c r="BU75" i="9"/>
  <c r="DQ56" i="9" s="1"/>
  <c r="BT75" i="9"/>
  <c r="AA281" i="4" s="1"/>
  <c r="Z282" i="4" s="1"/>
  <c r="BS75" i="9"/>
  <c r="Z281" i="4" s="1"/>
  <c r="BR75" i="9"/>
  <c r="DQ54" i="9" s="1"/>
  <c r="BQ75" i="9"/>
  <c r="AA276" i="4" s="1"/>
  <c r="BP75" i="9"/>
  <c r="Z276" i="4" s="1"/>
  <c r="BO75" i="9"/>
  <c r="DQ53" i="9" s="1"/>
  <c r="BN75" i="9"/>
  <c r="AA272" i="4" s="1"/>
  <c r="Z273" i="4" s="1"/>
  <c r="Z274" i="4" s="1"/>
  <c r="BM75" i="9"/>
  <c r="Z272" i="4" s="1"/>
  <c r="BL75" i="9"/>
  <c r="DQ51" i="9" s="1"/>
  <c r="BK75" i="9"/>
  <c r="AA269" i="4" s="1"/>
  <c r="BJ75" i="9"/>
  <c r="DQ50" i="9" s="1"/>
  <c r="BI75" i="9"/>
  <c r="AA263" i="4" s="1"/>
  <c r="BH75" i="9"/>
  <c r="Z263" i="4" s="1"/>
  <c r="BG75" i="9"/>
  <c r="DQ49" i="9" s="1"/>
  <c r="BF75" i="9"/>
  <c r="AA259" i="4" s="1"/>
  <c r="Z260" i="4" s="1"/>
  <c r="BE75" i="9"/>
  <c r="Z259" i="4" s="1"/>
  <c r="BD75" i="9"/>
  <c r="DQ48" i="9" s="1"/>
  <c r="BC75" i="9"/>
  <c r="AA255" i="4" s="1"/>
  <c r="BB75" i="9"/>
  <c r="Z255" i="4" s="1"/>
  <c r="BA75" i="9"/>
  <c r="DQ46" i="9" s="1"/>
  <c r="AZ75" i="9"/>
  <c r="AA252" i="4" s="1"/>
  <c r="AY75" i="9"/>
  <c r="DQ44" i="9" s="1"/>
  <c r="AX75" i="9"/>
  <c r="AA245" i="4" s="1"/>
  <c r="Z246" i="4" s="1"/>
  <c r="AW75" i="9"/>
  <c r="Z245" i="4" s="1"/>
  <c r="AV75" i="9"/>
  <c r="DQ43" i="9" s="1"/>
  <c r="AU75" i="9"/>
  <c r="AA241" i="4" s="1"/>
  <c r="AT75" i="9"/>
  <c r="Z241" i="4" s="1"/>
  <c r="AS75" i="9"/>
  <c r="DQ42" i="9" s="1"/>
  <c r="AR75" i="9"/>
  <c r="AA237" i="4" s="1"/>
  <c r="Z238" i="4" s="1"/>
  <c r="AQ75" i="9"/>
  <c r="Z237" i="4" s="1"/>
  <c r="AP75" i="9"/>
  <c r="DL61" i="9" s="1"/>
  <c r="AO75" i="9"/>
  <c r="AA234" i="4" s="1"/>
  <c r="AN75" i="9"/>
  <c r="DL59" i="9" s="1"/>
  <c r="AM75" i="9"/>
  <c r="AA228" i="4" s="1"/>
  <c r="AL75" i="9"/>
  <c r="Z228" i="4" s="1"/>
  <c r="AK75" i="9"/>
  <c r="DL57" i="9" s="1"/>
  <c r="AJ75" i="9"/>
  <c r="AA225" i="4" s="1"/>
  <c r="DK57" i="9" s="1"/>
  <c r="AI75" i="9"/>
  <c r="DL55" i="9" s="1"/>
  <c r="AH75" i="9"/>
  <c r="AA221" i="4" s="1"/>
  <c r="DK55" i="9" s="1"/>
  <c r="AG75" i="9"/>
  <c r="DL54" i="9" s="1"/>
  <c r="AF75" i="9"/>
  <c r="AA217" i="4" s="1"/>
  <c r="AE75" i="9"/>
  <c r="DL53" i="9" s="1"/>
  <c r="AD75" i="9"/>
  <c r="AA211" i="4" s="1"/>
  <c r="Z212" i="4" s="1"/>
  <c r="AC75" i="9"/>
  <c r="Z211" i="4" s="1"/>
  <c r="AB75" i="9"/>
  <c r="DL52" i="9" s="1"/>
  <c r="AA75" i="9"/>
  <c r="AA207" i="4" s="1"/>
  <c r="Z75" i="9"/>
  <c r="Z207" i="4" s="1"/>
  <c r="Y75" i="9"/>
  <c r="DL50" i="9" s="1"/>
  <c r="X75" i="9"/>
  <c r="AA204" i="4" s="1"/>
  <c r="DK50" i="9" s="1"/>
  <c r="W75" i="9"/>
  <c r="DL48" i="9" s="1"/>
  <c r="V75" i="9"/>
  <c r="AA198" i="4" s="1"/>
  <c r="Z199" i="4" s="1"/>
  <c r="U75" i="9"/>
  <c r="Z198" i="4" s="1"/>
  <c r="T75" i="9"/>
  <c r="DL47" i="9" s="1"/>
  <c r="S75" i="9"/>
  <c r="AA194" i="4" s="1"/>
  <c r="R75" i="9"/>
  <c r="Z194" i="4" s="1"/>
  <c r="Q75" i="9"/>
  <c r="DL46" i="9" s="1"/>
  <c r="P75" i="9"/>
  <c r="AA190" i="4" s="1"/>
  <c r="Z191" i="4" s="1"/>
  <c r="O75" i="9"/>
  <c r="Z190" i="4" s="1"/>
  <c r="N75" i="9"/>
  <c r="DL45" i="9" s="1"/>
  <c r="M75" i="9"/>
  <c r="AA186" i="4" s="1"/>
  <c r="L75" i="9"/>
  <c r="Z186" i="4" s="1"/>
  <c r="K75" i="9"/>
  <c r="DL44" i="9" s="1"/>
  <c r="J75" i="9"/>
  <c r="AA182" i="4" s="1"/>
  <c r="Z183" i="4" s="1"/>
  <c r="I75" i="9"/>
  <c r="Z182" i="4" s="1"/>
  <c r="H75" i="9"/>
  <c r="DL43" i="9" s="1"/>
  <c r="G75" i="9"/>
  <c r="AA178" i="4" s="1"/>
  <c r="F75" i="9"/>
  <c r="Z178" i="4" s="1"/>
  <c r="E75" i="9"/>
  <c r="DL42" i="9" s="1"/>
  <c r="D75" i="9"/>
  <c r="AA174" i="4" s="1"/>
  <c r="Z175" i="4" s="1"/>
  <c r="C75" i="9"/>
  <c r="Z174" i="4" s="1"/>
  <c r="DF36" i="9"/>
  <c r="DE36" i="9"/>
  <c r="DD36" i="9"/>
  <c r="DC36" i="9"/>
  <c r="DB36" i="9"/>
  <c r="DA36" i="9"/>
  <c r="DQ29" i="9" s="1"/>
  <c r="CZ36" i="9"/>
  <c r="AA165" i="4" s="1"/>
  <c r="DP29" i="9" s="1"/>
  <c r="CY36" i="9"/>
  <c r="DQ27" i="9" s="1"/>
  <c r="CX36" i="9"/>
  <c r="AA160" i="4" s="1"/>
  <c r="DP27" i="9" s="1"/>
  <c r="CW36" i="9"/>
  <c r="DL33" i="9" s="1"/>
  <c r="CV36" i="9"/>
  <c r="AA155" i="4" s="1"/>
  <c r="DK33" i="9" s="1"/>
  <c r="CU36" i="9"/>
  <c r="DL32" i="9" s="1"/>
  <c r="CT36" i="9"/>
  <c r="AA149" i="4" s="1"/>
  <c r="Z150" i="4" s="1"/>
  <c r="Z151" i="4" s="1"/>
  <c r="CS36" i="9"/>
  <c r="Z149" i="4" s="1"/>
  <c r="CR36" i="9"/>
  <c r="DL31" i="9" s="1"/>
  <c r="CQ36" i="9"/>
  <c r="AA145" i="4" s="1"/>
  <c r="CP36" i="9"/>
  <c r="Z145" i="4" s="1"/>
  <c r="CO36" i="9"/>
  <c r="DL30" i="9" s="1"/>
  <c r="CN36" i="9"/>
  <c r="AA141" i="4" s="1"/>
  <c r="Z142" i="4" s="1"/>
  <c r="Z143" i="4" s="1"/>
  <c r="CM36" i="9"/>
  <c r="Z141" i="4" s="1"/>
  <c r="CL36" i="9"/>
  <c r="DQ33" i="9" s="1"/>
  <c r="CK36" i="9"/>
  <c r="AA137" i="4" s="1"/>
  <c r="CJ36" i="9"/>
  <c r="Z137" i="4" s="1"/>
  <c r="CI36" i="9"/>
  <c r="DQ32" i="9" s="1"/>
  <c r="CH36" i="9"/>
  <c r="AA133" i="4" s="1"/>
  <c r="CG36" i="9"/>
  <c r="Z133" i="4" s="1"/>
  <c r="CF36" i="9"/>
  <c r="DQ31" i="9" s="1"/>
  <c r="CE36" i="9"/>
  <c r="AA129" i="4" s="1"/>
  <c r="CD36" i="9"/>
  <c r="Z129" i="4" s="1"/>
  <c r="CC36" i="9"/>
  <c r="DQ25" i="9" s="1"/>
  <c r="CB36" i="9"/>
  <c r="AA126" i="4" s="1"/>
  <c r="DP25" i="9" s="1"/>
  <c r="CA36" i="9"/>
  <c r="DQ24" i="9" s="1"/>
  <c r="BZ36" i="9"/>
  <c r="AA120" i="4" s="1"/>
  <c r="Z121" i="4" s="1"/>
  <c r="Z122" i="4" s="1"/>
  <c r="BY36" i="9"/>
  <c r="Z120" i="4" s="1"/>
  <c r="BX36" i="9"/>
  <c r="DQ23" i="9" s="1"/>
  <c r="BW36" i="9"/>
  <c r="AA116" i="4" s="1"/>
  <c r="BV36" i="9"/>
  <c r="Z116" i="4" s="1"/>
  <c r="BU36" i="9"/>
  <c r="DQ22" i="9" s="1"/>
  <c r="BT36" i="9"/>
  <c r="AA112" i="4" s="1"/>
  <c r="BS36" i="9"/>
  <c r="Z112" i="4" s="1"/>
  <c r="BR36" i="9"/>
  <c r="DQ20" i="9" s="1"/>
  <c r="BQ36" i="9"/>
  <c r="AA107" i="4" s="1"/>
  <c r="BP36" i="9"/>
  <c r="Z107" i="4" s="1"/>
  <c r="BO36" i="9"/>
  <c r="DQ19" i="9" s="1"/>
  <c r="BN36" i="9"/>
  <c r="AA103" i="4" s="1"/>
  <c r="Z104" i="4" s="1"/>
  <c r="Z105" i="4" s="1"/>
  <c r="BM36" i="9"/>
  <c r="Z103" i="4" s="1"/>
  <c r="BL36" i="9"/>
  <c r="DQ17" i="9" s="1"/>
  <c r="BK36" i="9"/>
  <c r="BJ36" i="9"/>
  <c r="DQ16" i="9" s="1"/>
  <c r="BI36" i="9"/>
  <c r="AA94" i="4" s="1"/>
  <c r="BH36" i="9"/>
  <c r="Z94" i="4" s="1"/>
  <c r="BG36" i="9"/>
  <c r="DQ15" i="9" s="1"/>
  <c r="BF36" i="9"/>
  <c r="AA90" i="4" s="1"/>
  <c r="BE36" i="9"/>
  <c r="Z90" i="4" s="1"/>
  <c r="BD36" i="9"/>
  <c r="DQ14" i="9" s="1"/>
  <c r="BC36" i="9"/>
  <c r="AA86" i="4" s="1"/>
  <c r="BB36" i="9"/>
  <c r="Z86" i="4" s="1"/>
  <c r="BA36" i="9"/>
  <c r="DQ12" i="9" s="1"/>
  <c r="AZ36" i="9"/>
  <c r="AY36" i="9"/>
  <c r="DQ10" i="9" s="1"/>
  <c r="AX36" i="9"/>
  <c r="AA76" i="4" s="1"/>
  <c r="AW36" i="9"/>
  <c r="Z76" i="4" s="1"/>
  <c r="AV36" i="9"/>
  <c r="DQ9" i="9" s="1"/>
  <c r="AU36" i="9"/>
  <c r="AA72" i="4" s="1"/>
  <c r="AT36" i="9"/>
  <c r="Z72" i="4" s="1"/>
  <c r="AS36" i="9"/>
  <c r="DQ8" i="9" s="1"/>
  <c r="AR36" i="9"/>
  <c r="AA68" i="4" s="1"/>
  <c r="AQ36" i="9"/>
  <c r="Z68" i="4" s="1"/>
  <c r="AP36" i="9"/>
  <c r="DL27" i="9" s="1"/>
  <c r="AO36" i="9"/>
  <c r="AN36" i="9"/>
  <c r="DL25" i="9" s="1"/>
  <c r="AM36" i="9"/>
  <c r="AA59" i="4" s="1"/>
  <c r="AL36" i="9"/>
  <c r="Z59" i="4" s="1"/>
  <c r="AK36" i="9"/>
  <c r="DL23" i="9" s="1"/>
  <c r="AJ36" i="9"/>
  <c r="AA56" i="4" s="1"/>
  <c r="DK23" i="9" s="1"/>
  <c r="AI36" i="9"/>
  <c r="DL21" i="9" s="1"/>
  <c r="AH36" i="9"/>
  <c r="AA52" i="4" s="1"/>
  <c r="DK21" i="9" s="1"/>
  <c r="AG36" i="9"/>
  <c r="DL20" i="9" s="1"/>
  <c r="AF36" i="9"/>
  <c r="AE36" i="9"/>
  <c r="DL19" i="9" s="1"/>
  <c r="AD36" i="9"/>
  <c r="AA42" i="4" s="1"/>
  <c r="AC36" i="9"/>
  <c r="Z42" i="4" s="1"/>
  <c r="AB36" i="9"/>
  <c r="DL18" i="9" s="1"/>
  <c r="AA36" i="9"/>
  <c r="AA38" i="4" s="1"/>
  <c r="Z36" i="9"/>
  <c r="Z38" i="4" s="1"/>
  <c r="Y36" i="9"/>
  <c r="DL16" i="9" s="1"/>
  <c r="X36" i="9"/>
  <c r="AA35" i="4" s="1"/>
  <c r="DK16" i="9" s="1"/>
  <c r="W36" i="9"/>
  <c r="DL14" i="9" s="1"/>
  <c r="V36" i="9"/>
  <c r="AA29" i="4" s="1"/>
  <c r="U36" i="9"/>
  <c r="Z29" i="4" s="1"/>
  <c r="T36" i="9"/>
  <c r="DL13" i="9" s="1"/>
  <c r="S36" i="9"/>
  <c r="AA25" i="4" s="1"/>
  <c r="R36" i="9"/>
  <c r="Z25" i="4" s="1"/>
  <c r="Q36" i="9"/>
  <c r="DL12" i="9" s="1"/>
  <c r="P36" i="9"/>
  <c r="AA21" i="4" s="1"/>
  <c r="O36" i="9"/>
  <c r="Z21" i="4" s="1"/>
  <c r="N36" i="9"/>
  <c r="DL11" i="9" s="1"/>
  <c r="M36" i="9"/>
  <c r="AA17" i="4" s="1"/>
  <c r="L36" i="9"/>
  <c r="Z17" i="4" s="1"/>
  <c r="K36" i="9"/>
  <c r="DL10" i="9" s="1"/>
  <c r="J36" i="9"/>
  <c r="AA13" i="4" s="1"/>
  <c r="I36" i="9"/>
  <c r="Z13" i="4" s="1"/>
  <c r="H36" i="9"/>
  <c r="DL9" i="9" s="1"/>
  <c r="G36" i="9"/>
  <c r="AA9" i="4" s="1"/>
  <c r="F36" i="9"/>
  <c r="Z9" i="4" s="1"/>
  <c r="E36" i="9"/>
  <c r="DL8" i="9" s="1"/>
  <c r="D36" i="9"/>
  <c r="AA5" i="4" s="1"/>
  <c r="C36" i="9"/>
  <c r="Z5" i="4" s="1"/>
  <c r="DF75" i="8"/>
  <c r="DE75" i="8"/>
  <c r="DD75" i="8"/>
  <c r="DC75" i="8"/>
  <c r="DB75" i="8"/>
  <c r="DA75" i="8"/>
  <c r="DQ63" i="8" s="1"/>
  <c r="CZ75" i="8"/>
  <c r="W334" i="4" s="1"/>
  <c r="DP63" i="8" s="1"/>
  <c r="CY75" i="8"/>
  <c r="DQ61" i="8" s="1"/>
  <c r="CX75" i="8"/>
  <c r="W329" i="4" s="1"/>
  <c r="DP61" i="8" s="1"/>
  <c r="CW75" i="8"/>
  <c r="DL67" i="8" s="1"/>
  <c r="CV75" i="8"/>
  <c r="W324" i="4" s="1"/>
  <c r="DK67" i="8" s="1"/>
  <c r="CU75" i="8"/>
  <c r="DL66" i="8" s="1"/>
  <c r="CT75" i="8"/>
  <c r="W318" i="4" s="1"/>
  <c r="V319" i="4" s="1"/>
  <c r="V320" i="4" s="1"/>
  <c r="CS75" i="8"/>
  <c r="V318" i="4" s="1"/>
  <c r="CR75" i="8"/>
  <c r="DL65" i="8" s="1"/>
  <c r="CQ75" i="8"/>
  <c r="W314" i="4" s="1"/>
  <c r="CP75" i="8"/>
  <c r="V314" i="4" s="1"/>
  <c r="CO75" i="8"/>
  <c r="DL64" i="8" s="1"/>
  <c r="CN75" i="8"/>
  <c r="W310" i="4" s="1"/>
  <c r="V311" i="4" s="1"/>
  <c r="V312" i="4" s="1"/>
  <c r="CM75" i="8"/>
  <c r="V310" i="4" s="1"/>
  <c r="CL75" i="8"/>
  <c r="DQ67" i="8" s="1"/>
  <c r="CK75" i="8"/>
  <c r="W306" i="4" s="1"/>
  <c r="CJ75" i="8"/>
  <c r="V306" i="4" s="1"/>
  <c r="CI75" i="8"/>
  <c r="DQ66" i="8" s="1"/>
  <c r="CH75" i="8"/>
  <c r="W302" i="4" s="1"/>
  <c r="V303" i="4" s="1"/>
  <c r="CG75" i="8"/>
  <c r="V302" i="4" s="1"/>
  <c r="CF75" i="8"/>
  <c r="DQ65" i="8" s="1"/>
  <c r="CE75" i="8"/>
  <c r="W298" i="4" s="1"/>
  <c r="CD75" i="8"/>
  <c r="V298" i="4" s="1"/>
  <c r="CC75" i="8"/>
  <c r="DQ59" i="8" s="1"/>
  <c r="CB75" i="8"/>
  <c r="W295" i="4" s="1"/>
  <c r="DP59" i="8" s="1"/>
  <c r="CA75" i="8"/>
  <c r="DQ58" i="8" s="1"/>
  <c r="BZ75" i="8"/>
  <c r="W289" i="4" s="1"/>
  <c r="V290" i="4" s="1"/>
  <c r="BY75" i="8"/>
  <c r="V289" i="4" s="1"/>
  <c r="BX75" i="8"/>
  <c r="DQ57" i="8" s="1"/>
  <c r="BW75" i="8"/>
  <c r="W285" i="4" s="1"/>
  <c r="BV75" i="8"/>
  <c r="V285" i="4" s="1"/>
  <c r="BU75" i="8"/>
  <c r="DQ56" i="8" s="1"/>
  <c r="BT75" i="8"/>
  <c r="W281" i="4" s="1"/>
  <c r="V282" i="4" s="1"/>
  <c r="V283" i="4" s="1"/>
  <c r="BS75" i="8"/>
  <c r="V281" i="4" s="1"/>
  <c r="BR75" i="8"/>
  <c r="DQ54" i="8" s="1"/>
  <c r="BQ75" i="8"/>
  <c r="W276" i="4" s="1"/>
  <c r="BP75" i="8"/>
  <c r="V276" i="4" s="1"/>
  <c r="BO75" i="8"/>
  <c r="DQ53" i="8" s="1"/>
  <c r="BN75" i="8"/>
  <c r="W272" i="4" s="1"/>
  <c r="V273" i="4" s="1"/>
  <c r="BM75" i="8"/>
  <c r="V272" i="4" s="1"/>
  <c r="BL75" i="8"/>
  <c r="DQ51" i="8" s="1"/>
  <c r="BK75" i="8"/>
  <c r="W269" i="4" s="1"/>
  <c r="DP51" i="8" s="1"/>
  <c r="BJ75" i="8"/>
  <c r="DQ50" i="8" s="1"/>
  <c r="BI75" i="8"/>
  <c r="W263" i="4" s="1"/>
  <c r="BH75" i="8"/>
  <c r="V263" i="4" s="1"/>
  <c r="BG75" i="8"/>
  <c r="DQ49" i="8" s="1"/>
  <c r="BF75" i="8"/>
  <c r="W259" i="4" s="1"/>
  <c r="V260" i="4" s="1"/>
  <c r="BE75" i="8"/>
  <c r="V259" i="4" s="1"/>
  <c r="BD75" i="8"/>
  <c r="DQ48" i="8" s="1"/>
  <c r="BC75" i="8"/>
  <c r="W255" i="4" s="1"/>
  <c r="BB75" i="8"/>
  <c r="V255" i="4" s="1"/>
  <c r="BA75" i="8"/>
  <c r="DQ46" i="8" s="1"/>
  <c r="AZ75" i="8"/>
  <c r="W252" i="4" s="1"/>
  <c r="DP46" i="8" s="1"/>
  <c r="AY75" i="8"/>
  <c r="DQ44" i="8" s="1"/>
  <c r="AX75" i="8"/>
  <c r="W245" i="4" s="1"/>
  <c r="V246" i="4" s="1"/>
  <c r="V247" i="4" s="1"/>
  <c r="AW75" i="8"/>
  <c r="V245" i="4" s="1"/>
  <c r="AV75" i="8"/>
  <c r="DQ43" i="8" s="1"/>
  <c r="AU75" i="8"/>
  <c r="W241" i="4" s="1"/>
  <c r="AT75" i="8"/>
  <c r="V241" i="4" s="1"/>
  <c r="AS75" i="8"/>
  <c r="DQ42" i="8" s="1"/>
  <c r="AR75" i="8"/>
  <c r="W237" i="4" s="1"/>
  <c r="V238" i="4" s="1"/>
  <c r="AQ75" i="8"/>
  <c r="V237" i="4" s="1"/>
  <c r="AP75" i="8"/>
  <c r="DL61" i="8" s="1"/>
  <c r="AO75" i="8"/>
  <c r="W234" i="4" s="1"/>
  <c r="DK61" i="8" s="1"/>
  <c r="AN75" i="8"/>
  <c r="DL59" i="8" s="1"/>
  <c r="AM75" i="8"/>
  <c r="W228" i="4" s="1"/>
  <c r="AL75" i="8"/>
  <c r="V228" i="4" s="1"/>
  <c r="AK75" i="8"/>
  <c r="DL57" i="8" s="1"/>
  <c r="AJ75" i="8"/>
  <c r="W225" i="4" s="1"/>
  <c r="DK57" i="8" s="1"/>
  <c r="AI75" i="8"/>
  <c r="DL55" i="8" s="1"/>
  <c r="AH75" i="8"/>
  <c r="W221" i="4" s="1"/>
  <c r="DK55" i="8" s="1"/>
  <c r="AG75" i="8"/>
  <c r="DL54" i="8" s="1"/>
  <c r="AF75" i="8"/>
  <c r="W217" i="4" s="1"/>
  <c r="DK54" i="8" s="1"/>
  <c r="AE75" i="8"/>
  <c r="DL53" i="8" s="1"/>
  <c r="AD75" i="8"/>
  <c r="W211" i="4" s="1"/>
  <c r="V212" i="4" s="1"/>
  <c r="AC75" i="8"/>
  <c r="V211" i="4" s="1"/>
  <c r="AB75" i="8"/>
  <c r="DL52" i="8" s="1"/>
  <c r="AA75" i="8"/>
  <c r="W207" i="4" s="1"/>
  <c r="Z75" i="8"/>
  <c r="V207" i="4" s="1"/>
  <c r="Y75" i="8"/>
  <c r="DL50" i="8" s="1"/>
  <c r="X75" i="8"/>
  <c r="W204" i="4" s="1"/>
  <c r="DK50" i="8" s="1"/>
  <c r="W75" i="8"/>
  <c r="DL48" i="8" s="1"/>
  <c r="V75" i="8"/>
  <c r="W198" i="4" s="1"/>
  <c r="V199" i="4" s="1"/>
  <c r="U75" i="8"/>
  <c r="V198" i="4" s="1"/>
  <c r="T75" i="8"/>
  <c r="DL47" i="8" s="1"/>
  <c r="S75" i="8"/>
  <c r="W194" i="4" s="1"/>
  <c r="R75" i="8"/>
  <c r="V194" i="4" s="1"/>
  <c r="Q75" i="8"/>
  <c r="DL46" i="8" s="1"/>
  <c r="P75" i="8"/>
  <c r="W190" i="4" s="1"/>
  <c r="V191" i="4" s="1"/>
  <c r="O75" i="8"/>
  <c r="V190" i="4" s="1"/>
  <c r="N75" i="8"/>
  <c r="DL45" i="8" s="1"/>
  <c r="M75" i="8"/>
  <c r="W186" i="4" s="1"/>
  <c r="L75" i="8"/>
  <c r="V186" i="4" s="1"/>
  <c r="K75" i="8"/>
  <c r="DL44" i="8" s="1"/>
  <c r="J75" i="8"/>
  <c r="W182" i="4" s="1"/>
  <c r="V183" i="4" s="1"/>
  <c r="I75" i="8"/>
  <c r="V182" i="4" s="1"/>
  <c r="H75" i="8"/>
  <c r="DL43" i="8" s="1"/>
  <c r="G75" i="8"/>
  <c r="W178" i="4" s="1"/>
  <c r="F75" i="8"/>
  <c r="V178" i="4" s="1"/>
  <c r="E75" i="8"/>
  <c r="DL42" i="8" s="1"/>
  <c r="D75" i="8"/>
  <c r="W174" i="4" s="1"/>
  <c r="V175" i="4" s="1"/>
  <c r="V176" i="4" s="1"/>
  <c r="C75" i="8"/>
  <c r="V174" i="4" s="1"/>
  <c r="DF36" i="8"/>
  <c r="DE36" i="8"/>
  <c r="DD36" i="8"/>
  <c r="DC36" i="8"/>
  <c r="DB36" i="8"/>
  <c r="DA36" i="8"/>
  <c r="DQ29" i="8" s="1"/>
  <c r="CZ36" i="8"/>
  <c r="W165" i="4" s="1"/>
  <c r="DP29" i="8" s="1"/>
  <c r="CY36" i="8"/>
  <c r="DQ27" i="8" s="1"/>
  <c r="CX36" i="8"/>
  <c r="W160" i="4" s="1"/>
  <c r="DP27" i="8" s="1"/>
  <c r="CW36" i="8"/>
  <c r="DL33" i="8" s="1"/>
  <c r="CV36" i="8"/>
  <c r="W155" i="4" s="1"/>
  <c r="DK33" i="8" s="1"/>
  <c r="CU36" i="8"/>
  <c r="DL32" i="8" s="1"/>
  <c r="CT36" i="8"/>
  <c r="W149" i="4" s="1"/>
  <c r="V150" i="4" s="1"/>
  <c r="V151" i="4" s="1"/>
  <c r="CS36" i="8"/>
  <c r="V149" i="4" s="1"/>
  <c r="CR36" i="8"/>
  <c r="DL31" i="8" s="1"/>
  <c r="CQ36" i="8"/>
  <c r="W145" i="4" s="1"/>
  <c r="CP36" i="8"/>
  <c r="V145" i="4" s="1"/>
  <c r="CO36" i="8"/>
  <c r="DL30" i="8" s="1"/>
  <c r="CN36" i="8"/>
  <c r="W141" i="4" s="1"/>
  <c r="V142" i="4" s="1"/>
  <c r="V143" i="4" s="1"/>
  <c r="CM36" i="8"/>
  <c r="V141" i="4" s="1"/>
  <c r="CL36" i="8"/>
  <c r="DQ33" i="8" s="1"/>
  <c r="CK36" i="8"/>
  <c r="W137" i="4" s="1"/>
  <c r="CJ36" i="8"/>
  <c r="V137" i="4" s="1"/>
  <c r="CI36" i="8"/>
  <c r="DQ32" i="8" s="1"/>
  <c r="CH36" i="8"/>
  <c r="W133" i="4" s="1"/>
  <c r="CG36" i="8"/>
  <c r="V133" i="4" s="1"/>
  <c r="CF36" i="8"/>
  <c r="DQ31" i="8" s="1"/>
  <c r="CE36" i="8"/>
  <c r="W129" i="4" s="1"/>
  <c r="CD36" i="8"/>
  <c r="V129" i="4" s="1"/>
  <c r="CC36" i="8"/>
  <c r="DQ25" i="8" s="1"/>
  <c r="CB36" i="8"/>
  <c r="W126" i="4" s="1"/>
  <c r="DP25" i="8" s="1"/>
  <c r="CA36" i="8"/>
  <c r="DQ24" i="8" s="1"/>
  <c r="BZ36" i="8"/>
  <c r="W120" i="4" s="1"/>
  <c r="BY36" i="8"/>
  <c r="V120" i="4" s="1"/>
  <c r="BX36" i="8"/>
  <c r="DQ23" i="8" s="1"/>
  <c r="BW36" i="8"/>
  <c r="W116" i="4" s="1"/>
  <c r="BV36" i="8"/>
  <c r="V116" i="4" s="1"/>
  <c r="BU36" i="8"/>
  <c r="DQ22" i="8" s="1"/>
  <c r="BT36" i="8"/>
  <c r="W112" i="4" s="1"/>
  <c r="V113" i="4" s="1"/>
  <c r="V114" i="4" s="1"/>
  <c r="BS36" i="8"/>
  <c r="V112" i="4" s="1"/>
  <c r="BR36" i="8"/>
  <c r="DQ20" i="8" s="1"/>
  <c r="BQ36" i="8"/>
  <c r="W107" i="4" s="1"/>
  <c r="BP36" i="8"/>
  <c r="V107" i="4" s="1"/>
  <c r="BO36" i="8"/>
  <c r="DQ19" i="8" s="1"/>
  <c r="BN36" i="8"/>
  <c r="W103" i="4" s="1"/>
  <c r="BM36" i="8"/>
  <c r="V103" i="4" s="1"/>
  <c r="BL36" i="8"/>
  <c r="DQ17" i="8" s="1"/>
  <c r="BK36" i="8"/>
  <c r="W100" i="4" s="1"/>
  <c r="DP17" i="8" s="1"/>
  <c r="BJ36" i="8"/>
  <c r="DQ16" i="8" s="1"/>
  <c r="BI36" i="8"/>
  <c r="W94" i="4" s="1"/>
  <c r="BH36" i="8"/>
  <c r="V94" i="4" s="1"/>
  <c r="BG36" i="8"/>
  <c r="DQ15" i="8" s="1"/>
  <c r="BF36" i="8"/>
  <c r="W90" i="4" s="1"/>
  <c r="BE36" i="8"/>
  <c r="V90" i="4" s="1"/>
  <c r="BD36" i="8"/>
  <c r="DQ14" i="8" s="1"/>
  <c r="BC36" i="8"/>
  <c r="W86" i="4" s="1"/>
  <c r="BB36" i="8"/>
  <c r="V86" i="4" s="1"/>
  <c r="BA36" i="8"/>
  <c r="DQ12" i="8" s="1"/>
  <c r="AZ36" i="8"/>
  <c r="W83" i="4" s="1"/>
  <c r="DP12" i="8" s="1"/>
  <c r="AY36" i="8"/>
  <c r="DQ10" i="8" s="1"/>
  <c r="AX36" i="8"/>
  <c r="W76" i="4" s="1"/>
  <c r="V77" i="4" s="1"/>
  <c r="V78" i="4" s="1"/>
  <c r="AW36" i="8"/>
  <c r="V76" i="4" s="1"/>
  <c r="AV36" i="8"/>
  <c r="DQ9" i="8" s="1"/>
  <c r="AU36" i="8"/>
  <c r="W72" i="4" s="1"/>
  <c r="AT36" i="8"/>
  <c r="V72" i="4" s="1"/>
  <c r="AS36" i="8"/>
  <c r="DQ8" i="8" s="1"/>
  <c r="AR36" i="8"/>
  <c r="W68" i="4" s="1"/>
  <c r="AQ36" i="8"/>
  <c r="V68" i="4" s="1"/>
  <c r="AP36" i="8"/>
  <c r="DL27" i="8" s="1"/>
  <c r="AO36" i="8"/>
  <c r="W65" i="4" s="1"/>
  <c r="DK27" i="8" s="1"/>
  <c r="AN36" i="8"/>
  <c r="DL25" i="8" s="1"/>
  <c r="AM36" i="8"/>
  <c r="W59" i="4" s="1"/>
  <c r="AL36" i="8"/>
  <c r="V59" i="4" s="1"/>
  <c r="AK36" i="8"/>
  <c r="DL23" i="8" s="1"/>
  <c r="AJ36" i="8"/>
  <c r="W56" i="4" s="1"/>
  <c r="DK23" i="8" s="1"/>
  <c r="AI36" i="8"/>
  <c r="DL21" i="8" s="1"/>
  <c r="AH36" i="8"/>
  <c r="W52" i="4" s="1"/>
  <c r="DK21" i="8" s="1"/>
  <c r="AG36" i="8"/>
  <c r="DL20" i="8" s="1"/>
  <c r="AF36" i="8"/>
  <c r="W48" i="4" s="1"/>
  <c r="DK20" i="8" s="1"/>
  <c r="AE36" i="8"/>
  <c r="DL19" i="8" s="1"/>
  <c r="AD36" i="8"/>
  <c r="W42" i="4" s="1"/>
  <c r="AC36" i="8"/>
  <c r="V42" i="4" s="1"/>
  <c r="AB36" i="8"/>
  <c r="DL18" i="8" s="1"/>
  <c r="AA36" i="8"/>
  <c r="W38" i="4" s="1"/>
  <c r="Z36" i="8"/>
  <c r="V38" i="4" s="1"/>
  <c r="Y36" i="8"/>
  <c r="DL16" i="8" s="1"/>
  <c r="X36" i="8"/>
  <c r="W35" i="4" s="1"/>
  <c r="DK16" i="8" s="1"/>
  <c r="W36" i="8"/>
  <c r="DL14" i="8" s="1"/>
  <c r="V36" i="8"/>
  <c r="W29" i="4" s="1"/>
  <c r="U36" i="8"/>
  <c r="V29" i="4" s="1"/>
  <c r="T36" i="8"/>
  <c r="DL13" i="8" s="1"/>
  <c r="S36" i="8"/>
  <c r="W25" i="4" s="1"/>
  <c r="R36" i="8"/>
  <c r="V25" i="4" s="1"/>
  <c r="Q36" i="8"/>
  <c r="DL12" i="8" s="1"/>
  <c r="P36" i="8"/>
  <c r="W21" i="4" s="1"/>
  <c r="O36" i="8"/>
  <c r="V21" i="4" s="1"/>
  <c r="N36" i="8"/>
  <c r="DL11" i="8" s="1"/>
  <c r="M36" i="8"/>
  <c r="W17" i="4" s="1"/>
  <c r="L36" i="8"/>
  <c r="V17" i="4" s="1"/>
  <c r="K36" i="8"/>
  <c r="DL10" i="8" s="1"/>
  <c r="J36" i="8"/>
  <c r="W13" i="4" s="1"/>
  <c r="I36" i="8"/>
  <c r="V13" i="4" s="1"/>
  <c r="H36" i="8"/>
  <c r="DL9" i="8" s="1"/>
  <c r="G36" i="8"/>
  <c r="W9" i="4" s="1"/>
  <c r="F36" i="8"/>
  <c r="V9" i="4" s="1"/>
  <c r="E36" i="8"/>
  <c r="DL8" i="8" s="1"/>
  <c r="D36" i="8"/>
  <c r="W5" i="4" s="1"/>
  <c r="V6" i="4" s="1"/>
  <c r="C36" i="8"/>
  <c r="V5" i="4" s="1"/>
  <c r="DF75" i="7"/>
  <c r="DE75" i="7"/>
  <c r="DD75" i="7"/>
  <c r="DC75" i="7"/>
  <c r="DB75" i="7"/>
  <c r="DA75" i="7"/>
  <c r="DQ63" i="7" s="1"/>
  <c r="CZ75" i="7"/>
  <c r="S334" i="4" s="1"/>
  <c r="DP63" i="7" s="1"/>
  <c r="CY75" i="7"/>
  <c r="DQ61" i="7" s="1"/>
  <c r="CX75" i="7"/>
  <c r="S329" i="4" s="1"/>
  <c r="DP61" i="7" s="1"/>
  <c r="CW75" i="7"/>
  <c r="DL67" i="7" s="1"/>
  <c r="CV75" i="7"/>
  <c r="S324" i="4" s="1"/>
  <c r="DK67" i="7" s="1"/>
  <c r="CU75" i="7"/>
  <c r="DL66" i="7" s="1"/>
  <c r="CT75" i="7"/>
  <c r="S318" i="4" s="1"/>
  <c r="R319" i="4" s="1"/>
  <c r="R320" i="4" s="1"/>
  <c r="CS75" i="7"/>
  <c r="R318" i="4" s="1"/>
  <c r="CR75" i="7"/>
  <c r="DL65" i="7" s="1"/>
  <c r="CQ75" i="7"/>
  <c r="S314" i="4" s="1"/>
  <c r="CP75" i="7"/>
  <c r="R314" i="4" s="1"/>
  <c r="CO75" i="7"/>
  <c r="DL64" i="7" s="1"/>
  <c r="CN75" i="7"/>
  <c r="S310" i="4" s="1"/>
  <c r="R311" i="4" s="1"/>
  <c r="R312" i="4" s="1"/>
  <c r="CM75" i="7"/>
  <c r="R310" i="4" s="1"/>
  <c r="CL75" i="7"/>
  <c r="DQ67" i="7" s="1"/>
  <c r="CK75" i="7"/>
  <c r="S306" i="4" s="1"/>
  <c r="CJ75" i="7"/>
  <c r="R306" i="4" s="1"/>
  <c r="CI75" i="7"/>
  <c r="DQ66" i="7" s="1"/>
  <c r="CH75" i="7"/>
  <c r="S302" i="4" s="1"/>
  <c r="R303" i="4" s="1"/>
  <c r="CG75" i="7"/>
  <c r="R302" i="4" s="1"/>
  <c r="CF75" i="7"/>
  <c r="DQ65" i="7" s="1"/>
  <c r="CE75" i="7"/>
  <c r="S298" i="4" s="1"/>
  <c r="CD75" i="7"/>
  <c r="R298" i="4" s="1"/>
  <c r="CC75" i="7"/>
  <c r="DQ59" i="7" s="1"/>
  <c r="CB75" i="7"/>
  <c r="S295" i="4" s="1"/>
  <c r="DP59" i="7" s="1"/>
  <c r="CA75" i="7"/>
  <c r="DQ58" i="7" s="1"/>
  <c r="BZ75" i="7"/>
  <c r="S289" i="4" s="1"/>
  <c r="R290" i="4" s="1"/>
  <c r="BY75" i="7"/>
  <c r="R289" i="4" s="1"/>
  <c r="BX75" i="7"/>
  <c r="DQ57" i="7" s="1"/>
  <c r="BW75" i="7"/>
  <c r="S285" i="4" s="1"/>
  <c r="BV75" i="7"/>
  <c r="R285" i="4" s="1"/>
  <c r="BU75" i="7"/>
  <c r="DQ56" i="7" s="1"/>
  <c r="BT75" i="7"/>
  <c r="S281" i="4" s="1"/>
  <c r="R282" i="4" s="1"/>
  <c r="R283" i="4" s="1"/>
  <c r="BS75" i="7"/>
  <c r="R281" i="4" s="1"/>
  <c r="BR75" i="7"/>
  <c r="DQ54" i="7" s="1"/>
  <c r="BQ75" i="7"/>
  <c r="S276" i="4" s="1"/>
  <c r="BP75" i="7"/>
  <c r="R276" i="4" s="1"/>
  <c r="BO75" i="7"/>
  <c r="DQ53" i="7" s="1"/>
  <c r="BN75" i="7"/>
  <c r="S272" i="4" s="1"/>
  <c r="R273" i="4" s="1"/>
  <c r="BM75" i="7"/>
  <c r="R272" i="4" s="1"/>
  <c r="BL75" i="7"/>
  <c r="DQ51" i="7" s="1"/>
  <c r="BK75" i="7"/>
  <c r="S269" i="4" s="1"/>
  <c r="DP51" i="7" s="1"/>
  <c r="BJ75" i="7"/>
  <c r="DQ50" i="7" s="1"/>
  <c r="BI75" i="7"/>
  <c r="S263" i="4" s="1"/>
  <c r="BH75" i="7"/>
  <c r="R263" i="4" s="1"/>
  <c r="BG75" i="7"/>
  <c r="DQ49" i="7" s="1"/>
  <c r="BF75" i="7"/>
  <c r="S259" i="4" s="1"/>
  <c r="R260" i="4" s="1"/>
  <c r="R261" i="4" s="1"/>
  <c r="BE75" i="7"/>
  <c r="R259" i="4" s="1"/>
  <c r="BD75" i="7"/>
  <c r="DQ48" i="7" s="1"/>
  <c r="BC75" i="7"/>
  <c r="S255" i="4" s="1"/>
  <c r="BB75" i="7"/>
  <c r="R255" i="4" s="1"/>
  <c r="BA75" i="7"/>
  <c r="DQ46" i="7" s="1"/>
  <c r="AZ75" i="7"/>
  <c r="S252" i="4" s="1"/>
  <c r="DP46" i="7" s="1"/>
  <c r="AY75" i="7"/>
  <c r="DQ44" i="7" s="1"/>
  <c r="AX75" i="7"/>
  <c r="S245" i="4" s="1"/>
  <c r="R246" i="4" s="1"/>
  <c r="R247" i="4" s="1"/>
  <c r="AW75" i="7"/>
  <c r="R245" i="4" s="1"/>
  <c r="AV75" i="7"/>
  <c r="DQ43" i="7" s="1"/>
  <c r="AU75" i="7"/>
  <c r="S241" i="4" s="1"/>
  <c r="AT75" i="7"/>
  <c r="R241" i="4" s="1"/>
  <c r="AS75" i="7"/>
  <c r="DQ42" i="7" s="1"/>
  <c r="AR75" i="7"/>
  <c r="S237" i="4" s="1"/>
  <c r="R238" i="4" s="1"/>
  <c r="AQ75" i="7"/>
  <c r="R237" i="4" s="1"/>
  <c r="AP75" i="7"/>
  <c r="DL61" i="7" s="1"/>
  <c r="AO75" i="7"/>
  <c r="S234" i="4" s="1"/>
  <c r="DK61" i="7" s="1"/>
  <c r="AN75" i="7"/>
  <c r="DL59" i="7" s="1"/>
  <c r="AM75" i="7"/>
  <c r="S228" i="4" s="1"/>
  <c r="AL75" i="7"/>
  <c r="R228" i="4" s="1"/>
  <c r="AK75" i="7"/>
  <c r="DL57" i="7" s="1"/>
  <c r="AJ75" i="7"/>
  <c r="S225" i="4" s="1"/>
  <c r="DK57" i="7" s="1"/>
  <c r="AI75" i="7"/>
  <c r="DL55" i="7" s="1"/>
  <c r="AH75" i="7"/>
  <c r="S221" i="4" s="1"/>
  <c r="DK55" i="7" s="1"/>
  <c r="AG75" i="7"/>
  <c r="DL54" i="7" s="1"/>
  <c r="AF75" i="7"/>
  <c r="S217" i="4" s="1"/>
  <c r="DK54" i="7" s="1"/>
  <c r="AE75" i="7"/>
  <c r="DL53" i="7" s="1"/>
  <c r="AD75" i="7"/>
  <c r="S211" i="4" s="1"/>
  <c r="R212" i="4" s="1"/>
  <c r="R213" i="4" s="1"/>
  <c r="AC75" i="7"/>
  <c r="R211" i="4" s="1"/>
  <c r="AB75" i="7"/>
  <c r="DL52" i="7" s="1"/>
  <c r="AA75" i="7"/>
  <c r="S207" i="4" s="1"/>
  <c r="Z75" i="7"/>
  <c r="R207" i="4" s="1"/>
  <c r="Y75" i="7"/>
  <c r="DL50" i="7" s="1"/>
  <c r="X75" i="7"/>
  <c r="S204" i="4" s="1"/>
  <c r="DK50" i="7" s="1"/>
  <c r="W75" i="7"/>
  <c r="DL48" i="7" s="1"/>
  <c r="V75" i="7"/>
  <c r="S198" i="4" s="1"/>
  <c r="R199" i="4" s="1"/>
  <c r="R200" i="4" s="1"/>
  <c r="U75" i="7"/>
  <c r="R198" i="4" s="1"/>
  <c r="T75" i="7"/>
  <c r="DL47" i="7" s="1"/>
  <c r="S75" i="7"/>
  <c r="S194" i="4" s="1"/>
  <c r="R75" i="7"/>
  <c r="R194" i="4" s="1"/>
  <c r="Q75" i="7"/>
  <c r="DL46" i="7" s="1"/>
  <c r="P75" i="7"/>
  <c r="S190" i="4" s="1"/>
  <c r="R191" i="4" s="1"/>
  <c r="R192" i="4" s="1"/>
  <c r="O75" i="7"/>
  <c r="R190" i="4" s="1"/>
  <c r="N75" i="7"/>
  <c r="DL45" i="7" s="1"/>
  <c r="M75" i="7"/>
  <c r="S186" i="4" s="1"/>
  <c r="L75" i="7"/>
  <c r="R186" i="4" s="1"/>
  <c r="K75" i="7"/>
  <c r="DL44" i="7" s="1"/>
  <c r="J75" i="7"/>
  <c r="S182" i="4" s="1"/>
  <c r="R183" i="4" s="1"/>
  <c r="I75" i="7"/>
  <c r="R182" i="4" s="1"/>
  <c r="H75" i="7"/>
  <c r="DL43" i="7" s="1"/>
  <c r="G75" i="7"/>
  <c r="S178" i="4" s="1"/>
  <c r="F75" i="7"/>
  <c r="R178" i="4" s="1"/>
  <c r="E75" i="7"/>
  <c r="DL42" i="7" s="1"/>
  <c r="D75" i="7"/>
  <c r="S174" i="4" s="1"/>
  <c r="R175" i="4" s="1"/>
  <c r="C75" i="7"/>
  <c r="R174" i="4" s="1"/>
  <c r="DF36" i="7"/>
  <c r="DE36" i="7"/>
  <c r="DD36" i="7"/>
  <c r="DC36" i="7"/>
  <c r="DB36" i="7"/>
  <c r="DA36" i="7"/>
  <c r="DQ29" i="7" s="1"/>
  <c r="CZ36" i="7"/>
  <c r="S165" i="4" s="1"/>
  <c r="DP29" i="7" s="1"/>
  <c r="CY36" i="7"/>
  <c r="DQ27" i="7" s="1"/>
  <c r="CX36" i="7"/>
  <c r="S160" i="4" s="1"/>
  <c r="DP27" i="7" s="1"/>
  <c r="CW36" i="7"/>
  <c r="DL33" i="7" s="1"/>
  <c r="CV36" i="7"/>
  <c r="S155" i="4" s="1"/>
  <c r="DK33" i="7" s="1"/>
  <c r="CU36" i="7"/>
  <c r="DL32" i="7" s="1"/>
  <c r="CT36" i="7"/>
  <c r="S149" i="4" s="1"/>
  <c r="R150" i="4" s="1"/>
  <c r="CS36" i="7"/>
  <c r="R149" i="4" s="1"/>
  <c r="CR36" i="7"/>
  <c r="DL31" i="7" s="1"/>
  <c r="CQ36" i="7"/>
  <c r="S145" i="4" s="1"/>
  <c r="CP36" i="7"/>
  <c r="R145" i="4" s="1"/>
  <c r="CO36" i="7"/>
  <c r="DL30" i="7" s="1"/>
  <c r="CN36" i="7"/>
  <c r="S141" i="4" s="1"/>
  <c r="R142" i="4" s="1"/>
  <c r="R143" i="4" s="1"/>
  <c r="CM36" i="7"/>
  <c r="R141" i="4" s="1"/>
  <c r="CL36" i="7"/>
  <c r="DQ33" i="7" s="1"/>
  <c r="CK36" i="7"/>
  <c r="S137" i="4" s="1"/>
  <c r="CJ36" i="7"/>
  <c r="R137" i="4" s="1"/>
  <c r="CI36" i="7"/>
  <c r="DQ32" i="7" s="1"/>
  <c r="CH36" i="7"/>
  <c r="S133" i="4" s="1"/>
  <c r="CG36" i="7"/>
  <c r="R133" i="4" s="1"/>
  <c r="CF36" i="7"/>
  <c r="DQ31" i="7" s="1"/>
  <c r="CE36" i="7"/>
  <c r="S129" i="4" s="1"/>
  <c r="CD36" i="7"/>
  <c r="R129" i="4" s="1"/>
  <c r="CC36" i="7"/>
  <c r="DQ25" i="7" s="1"/>
  <c r="CB36" i="7"/>
  <c r="S126" i="4" s="1"/>
  <c r="DP25" i="7" s="1"/>
  <c r="CA36" i="7"/>
  <c r="DQ24" i="7" s="1"/>
  <c r="BZ36" i="7"/>
  <c r="S120" i="4" s="1"/>
  <c r="BY36" i="7"/>
  <c r="R120" i="4" s="1"/>
  <c r="BX36" i="7"/>
  <c r="DQ23" i="7" s="1"/>
  <c r="BW36" i="7"/>
  <c r="S116" i="4" s="1"/>
  <c r="BV36" i="7"/>
  <c r="R116" i="4" s="1"/>
  <c r="BU36" i="7"/>
  <c r="DQ22" i="7" s="1"/>
  <c r="BT36" i="7"/>
  <c r="S112" i="4" s="1"/>
  <c r="R113" i="4" s="1"/>
  <c r="R114" i="4" s="1"/>
  <c r="BS36" i="7"/>
  <c r="R112" i="4" s="1"/>
  <c r="BR36" i="7"/>
  <c r="DQ20" i="7" s="1"/>
  <c r="BQ36" i="7"/>
  <c r="S107" i="4" s="1"/>
  <c r="BP36" i="7"/>
  <c r="R107" i="4" s="1"/>
  <c r="BO36" i="7"/>
  <c r="DQ19" i="7" s="1"/>
  <c r="BN36" i="7"/>
  <c r="S103" i="4" s="1"/>
  <c r="BM36" i="7"/>
  <c r="R103" i="4" s="1"/>
  <c r="BL36" i="7"/>
  <c r="DQ17" i="7" s="1"/>
  <c r="BK36" i="7"/>
  <c r="S100" i="4" s="1"/>
  <c r="DP17" i="7" s="1"/>
  <c r="BJ36" i="7"/>
  <c r="DQ16" i="7" s="1"/>
  <c r="BI36" i="7"/>
  <c r="S94" i="4" s="1"/>
  <c r="BH36" i="7"/>
  <c r="R94" i="4" s="1"/>
  <c r="BG36" i="7"/>
  <c r="DQ15" i="7" s="1"/>
  <c r="BF36" i="7"/>
  <c r="S90" i="4" s="1"/>
  <c r="R91" i="4" s="1"/>
  <c r="R92" i="4" s="1"/>
  <c r="BE36" i="7"/>
  <c r="R90" i="4" s="1"/>
  <c r="BD36" i="7"/>
  <c r="DQ14" i="7" s="1"/>
  <c r="BC36" i="7"/>
  <c r="S86" i="4" s="1"/>
  <c r="BB36" i="7"/>
  <c r="R86" i="4" s="1"/>
  <c r="BA36" i="7"/>
  <c r="DQ12" i="7" s="1"/>
  <c r="AZ36" i="7"/>
  <c r="S83" i="4" s="1"/>
  <c r="DP12" i="7" s="1"/>
  <c r="AY36" i="7"/>
  <c r="DQ10" i="7" s="1"/>
  <c r="AX36" i="7"/>
  <c r="S76" i="4" s="1"/>
  <c r="R77" i="4" s="1"/>
  <c r="R78" i="4" s="1"/>
  <c r="AW36" i="7"/>
  <c r="R76" i="4" s="1"/>
  <c r="AV36" i="7"/>
  <c r="DQ9" i="7" s="1"/>
  <c r="AU36" i="7"/>
  <c r="S72" i="4" s="1"/>
  <c r="AT36" i="7"/>
  <c r="R72" i="4" s="1"/>
  <c r="AS36" i="7"/>
  <c r="DQ8" i="7" s="1"/>
  <c r="AR36" i="7"/>
  <c r="S68" i="4" s="1"/>
  <c r="AQ36" i="7"/>
  <c r="R68" i="4" s="1"/>
  <c r="AP36" i="7"/>
  <c r="DL27" i="7" s="1"/>
  <c r="AO36" i="7"/>
  <c r="S65" i="4" s="1"/>
  <c r="DK27" i="7" s="1"/>
  <c r="AN36" i="7"/>
  <c r="DL25" i="7" s="1"/>
  <c r="AM36" i="7"/>
  <c r="S59" i="4" s="1"/>
  <c r="AL36" i="7"/>
  <c r="R59" i="4" s="1"/>
  <c r="AK36" i="7"/>
  <c r="DL23" i="7" s="1"/>
  <c r="AJ36" i="7"/>
  <c r="S56" i="4" s="1"/>
  <c r="DK23" i="7" s="1"/>
  <c r="AI36" i="7"/>
  <c r="DL21" i="7" s="1"/>
  <c r="AH36" i="7"/>
  <c r="S52" i="4" s="1"/>
  <c r="DK21" i="7" s="1"/>
  <c r="AG36" i="7"/>
  <c r="DL20" i="7" s="1"/>
  <c r="AF36" i="7"/>
  <c r="S48" i="4" s="1"/>
  <c r="DK20" i="7" s="1"/>
  <c r="AE36" i="7"/>
  <c r="DL19" i="7" s="1"/>
  <c r="AD36" i="7"/>
  <c r="S42" i="4" s="1"/>
  <c r="R43" i="4" s="1"/>
  <c r="R44" i="4" s="1"/>
  <c r="AC36" i="7"/>
  <c r="R42" i="4" s="1"/>
  <c r="AB36" i="7"/>
  <c r="DL18" i="7" s="1"/>
  <c r="AA36" i="7"/>
  <c r="S38" i="4" s="1"/>
  <c r="Z36" i="7"/>
  <c r="R38" i="4" s="1"/>
  <c r="Y36" i="7"/>
  <c r="DL16" i="7" s="1"/>
  <c r="X36" i="7"/>
  <c r="S35" i="4" s="1"/>
  <c r="DK16" i="7" s="1"/>
  <c r="W36" i="7"/>
  <c r="DL14" i="7" s="1"/>
  <c r="V36" i="7"/>
  <c r="S29" i="4" s="1"/>
  <c r="R30" i="4" s="1"/>
  <c r="R31" i="4" s="1"/>
  <c r="U36" i="7"/>
  <c r="R29" i="4" s="1"/>
  <c r="T36" i="7"/>
  <c r="DL13" i="7" s="1"/>
  <c r="S36" i="7"/>
  <c r="S25" i="4" s="1"/>
  <c r="R36" i="7"/>
  <c r="R25" i="4" s="1"/>
  <c r="Q36" i="7"/>
  <c r="DL12" i="7" s="1"/>
  <c r="P36" i="7"/>
  <c r="S21" i="4" s="1"/>
  <c r="R22" i="4" s="1"/>
  <c r="R23" i="4" s="1"/>
  <c r="O36" i="7"/>
  <c r="R21" i="4" s="1"/>
  <c r="N36" i="7"/>
  <c r="DL11" i="7" s="1"/>
  <c r="M36" i="7"/>
  <c r="S17" i="4" s="1"/>
  <c r="L36" i="7"/>
  <c r="R17" i="4" s="1"/>
  <c r="K36" i="7"/>
  <c r="DL10" i="7" s="1"/>
  <c r="J36" i="7"/>
  <c r="S13" i="4" s="1"/>
  <c r="I36" i="7"/>
  <c r="R13" i="4" s="1"/>
  <c r="H36" i="7"/>
  <c r="DL9" i="7" s="1"/>
  <c r="G36" i="7"/>
  <c r="S9" i="4" s="1"/>
  <c r="F36" i="7"/>
  <c r="R9" i="4" s="1"/>
  <c r="E36" i="7"/>
  <c r="DL8" i="7" s="1"/>
  <c r="D36" i="7"/>
  <c r="S5" i="4" s="1"/>
  <c r="C36" i="7"/>
  <c r="R5" i="4" s="1"/>
  <c r="DF75" i="6"/>
  <c r="DE75" i="6"/>
  <c r="DD75" i="6"/>
  <c r="DC75" i="6"/>
  <c r="DB75" i="6"/>
  <c r="DA75" i="6"/>
  <c r="DQ63" i="6" s="1"/>
  <c r="CZ75" i="6"/>
  <c r="O334" i="4" s="1"/>
  <c r="DP63" i="6" s="1"/>
  <c r="CY75" i="6"/>
  <c r="DQ61" i="6" s="1"/>
  <c r="CX75" i="6"/>
  <c r="O329" i="4" s="1"/>
  <c r="DP61" i="6" s="1"/>
  <c r="CW75" i="6"/>
  <c r="DL67" i="6" s="1"/>
  <c r="CV75" i="6"/>
  <c r="O324" i="4" s="1"/>
  <c r="DK67" i="6" s="1"/>
  <c r="CU75" i="6"/>
  <c r="DL66" i="6" s="1"/>
  <c r="CT75" i="6"/>
  <c r="O318" i="4" s="1"/>
  <c r="N319" i="4" s="1"/>
  <c r="N320" i="4" s="1"/>
  <c r="CS75" i="6"/>
  <c r="N318" i="4" s="1"/>
  <c r="CR75" i="6"/>
  <c r="DL65" i="6" s="1"/>
  <c r="CQ75" i="6"/>
  <c r="O314" i="4" s="1"/>
  <c r="CP75" i="6"/>
  <c r="N314" i="4" s="1"/>
  <c r="CO75" i="6"/>
  <c r="DL64" i="6" s="1"/>
  <c r="CN75" i="6"/>
  <c r="O310" i="4" s="1"/>
  <c r="N311" i="4" s="1"/>
  <c r="N312" i="4" s="1"/>
  <c r="CM75" i="6"/>
  <c r="N310" i="4" s="1"/>
  <c r="CL75" i="6"/>
  <c r="DQ67" i="6" s="1"/>
  <c r="CK75" i="6"/>
  <c r="O306" i="4" s="1"/>
  <c r="CJ75" i="6"/>
  <c r="N306" i="4" s="1"/>
  <c r="CI75" i="6"/>
  <c r="DQ66" i="6" s="1"/>
  <c r="CH75" i="6"/>
  <c r="O302" i="4" s="1"/>
  <c r="N303" i="4" s="1"/>
  <c r="CG75" i="6"/>
  <c r="N302" i="4" s="1"/>
  <c r="CF75" i="6"/>
  <c r="DQ65" i="6" s="1"/>
  <c r="CE75" i="6"/>
  <c r="O298" i="4" s="1"/>
  <c r="CD75" i="6"/>
  <c r="N298" i="4" s="1"/>
  <c r="CC75" i="6"/>
  <c r="DQ59" i="6" s="1"/>
  <c r="CB75" i="6"/>
  <c r="O295" i="4" s="1"/>
  <c r="DP59" i="6" s="1"/>
  <c r="CA75" i="6"/>
  <c r="DQ58" i="6" s="1"/>
  <c r="BZ75" i="6"/>
  <c r="O289" i="4" s="1"/>
  <c r="N290" i="4" s="1"/>
  <c r="BY75" i="6"/>
  <c r="N289" i="4" s="1"/>
  <c r="BX75" i="6"/>
  <c r="DQ57" i="6" s="1"/>
  <c r="BW75" i="6"/>
  <c r="O285" i="4" s="1"/>
  <c r="BV75" i="6"/>
  <c r="N285" i="4" s="1"/>
  <c r="BU75" i="6"/>
  <c r="DQ56" i="6" s="1"/>
  <c r="BT75" i="6"/>
  <c r="O281" i="4" s="1"/>
  <c r="N282" i="4" s="1"/>
  <c r="BS75" i="6"/>
  <c r="N281" i="4" s="1"/>
  <c r="BR75" i="6"/>
  <c r="DQ54" i="6" s="1"/>
  <c r="BQ75" i="6"/>
  <c r="O276" i="4" s="1"/>
  <c r="BP75" i="6"/>
  <c r="N276" i="4" s="1"/>
  <c r="BO75" i="6"/>
  <c r="DQ53" i="6" s="1"/>
  <c r="BN75" i="6"/>
  <c r="O272" i="4" s="1"/>
  <c r="N273" i="4" s="1"/>
  <c r="BM75" i="6"/>
  <c r="N272" i="4" s="1"/>
  <c r="BL75" i="6"/>
  <c r="DQ51" i="6" s="1"/>
  <c r="BK75" i="6"/>
  <c r="O269" i="4" s="1"/>
  <c r="DP51" i="6" s="1"/>
  <c r="BJ75" i="6"/>
  <c r="DQ50" i="6" s="1"/>
  <c r="BI75" i="6"/>
  <c r="O263" i="4" s="1"/>
  <c r="BH75" i="6"/>
  <c r="N263" i="4" s="1"/>
  <c r="BG75" i="6"/>
  <c r="DQ49" i="6" s="1"/>
  <c r="BF75" i="6"/>
  <c r="O259" i="4" s="1"/>
  <c r="N260" i="4" s="1"/>
  <c r="N261" i="4" s="1"/>
  <c r="BE75" i="6"/>
  <c r="N259" i="4" s="1"/>
  <c r="BD75" i="6"/>
  <c r="DQ48" i="6" s="1"/>
  <c r="BC75" i="6"/>
  <c r="O255" i="4" s="1"/>
  <c r="BB75" i="6"/>
  <c r="N255" i="4" s="1"/>
  <c r="BA75" i="6"/>
  <c r="DQ46" i="6" s="1"/>
  <c r="AZ75" i="6"/>
  <c r="O252" i="4" s="1"/>
  <c r="DP46" i="6" s="1"/>
  <c r="AY75" i="6"/>
  <c r="DQ44" i="6" s="1"/>
  <c r="AX75" i="6"/>
  <c r="O245" i="4" s="1"/>
  <c r="N246" i="4" s="1"/>
  <c r="AW75" i="6"/>
  <c r="N245" i="4" s="1"/>
  <c r="AV75" i="6"/>
  <c r="DQ43" i="6" s="1"/>
  <c r="AU75" i="6"/>
  <c r="O241" i="4" s="1"/>
  <c r="AT75" i="6"/>
  <c r="N241" i="4" s="1"/>
  <c r="AS75" i="6"/>
  <c r="DQ42" i="6" s="1"/>
  <c r="AR75" i="6"/>
  <c r="O237" i="4" s="1"/>
  <c r="N238" i="4" s="1"/>
  <c r="AQ75" i="6"/>
  <c r="N237" i="4" s="1"/>
  <c r="AP75" i="6"/>
  <c r="DL61" i="6" s="1"/>
  <c r="AO75" i="6"/>
  <c r="O234" i="4" s="1"/>
  <c r="DK61" i="6" s="1"/>
  <c r="AN75" i="6"/>
  <c r="DL59" i="6" s="1"/>
  <c r="AM75" i="6"/>
  <c r="O228" i="4" s="1"/>
  <c r="AL75" i="6"/>
  <c r="N228" i="4" s="1"/>
  <c r="AK75" i="6"/>
  <c r="DL57" i="6" s="1"/>
  <c r="AJ75" i="6"/>
  <c r="O225" i="4" s="1"/>
  <c r="DK57" i="6" s="1"/>
  <c r="AI75" i="6"/>
  <c r="DL55" i="6" s="1"/>
  <c r="AH75" i="6"/>
  <c r="O221" i="4" s="1"/>
  <c r="DK55" i="6" s="1"/>
  <c r="AG75" i="6"/>
  <c r="DL54" i="6" s="1"/>
  <c r="AF75" i="6"/>
  <c r="O217" i="4" s="1"/>
  <c r="DK54" i="6" s="1"/>
  <c r="AE75" i="6"/>
  <c r="DL53" i="6" s="1"/>
  <c r="AD75" i="6"/>
  <c r="O211" i="4" s="1"/>
  <c r="N212" i="4" s="1"/>
  <c r="N213" i="4" s="1"/>
  <c r="AC75" i="6"/>
  <c r="N211" i="4" s="1"/>
  <c r="AB75" i="6"/>
  <c r="DL52" i="6" s="1"/>
  <c r="AA75" i="6"/>
  <c r="O207" i="4" s="1"/>
  <c r="Z75" i="6"/>
  <c r="N207" i="4" s="1"/>
  <c r="Y75" i="6"/>
  <c r="DL50" i="6" s="1"/>
  <c r="X75" i="6"/>
  <c r="O204" i="4" s="1"/>
  <c r="DK50" i="6" s="1"/>
  <c r="W75" i="6"/>
  <c r="DL48" i="6" s="1"/>
  <c r="V75" i="6"/>
  <c r="O198" i="4" s="1"/>
  <c r="N199" i="4" s="1"/>
  <c r="U75" i="6"/>
  <c r="N198" i="4" s="1"/>
  <c r="T75" i="6"/>
  <c r="DL47" i="6" s="1"/>
  <c r="S75" i="6"/>
  <c r="O194" i="4" s="1"/>
  <c r="R75" i="6"/>
  <c r="N194" i="4" s="1"/>
  <c r="Q75" i="6"/>
  <c r="DL46" i="6" s="1"/>
  <c r="P75" i="6"/>
  <c r="O190" i="4" s="1"/>
  <c r="N191" i="4" s="1"/>
  <c r="N192" i="4" s="1"/>
  <c r="O75" i="6"/>
  <c r="N190" i="4" s="1"/>
  <c r="N75" i="6"/>
  <c r="DL45" i="6" s="1"/>
  <c r="M75" i="6"/>
  <c r="O186" i="4" s="1"/>
  <c r="L75" i="6"/>
  <c r="N186" i="4" s="1"/>
  <c r="K75" i="6"/>
  <c r="DL44" i="6" s="1"/>
  <c r="J75" i="6"/>
  <c r="O182" i="4" s="1"/>
  <c r="N183" i="4" s="1"/>
  <c r="I75" i="6"/>
  <c r="N182" i="4" s="1"/>
  <c r="H75" i="6"/>
  <c r="DL43" i="6" s="1"/>
  <c r="G75" i="6"/>
  <c r="O178" i="4" s="1"/>
  <c r="F75" i="6"/>
  <c r="N178" i="4" s="1"/>
  <c r="E75" i="6"/>
  <c r="DL42" i="6" s="1"/>
  <c r="D75" i="6"/>
  <c r="O174" i="4" s="1"/>
  <c r="N175" i="4" s="1"/>
  <c r="N176" i="4" s="1"/>
  <c r="C75" i="6"/>
  <c r="N174" i="4" s="1"/>
  <c r="DF36" i="6"/>
  <c r="DE36" i="6"/>
  <c r="DD36" i="6"/>
  <c r="DC36" i="6"/>
  <c r="DB36" i="6"/>
  <c r="DA36" i="6"/>
  <c r="DQ29" i="6" s="1"/>
  <c r="CZ36" i="6"/>
  <c r="O165" i="4" s="1"/>
  <c r="DP29" i="6" s="1"/>
  <c r="CY36" i="6"/>
  <c r="DQ27" i="6" s="1"/>
  <c r="CX36" i="6"/>
  <c r="O160" i="4" s="1"/>
  <c r="DP27" i="6" s="1"/>
  <c r="CW36" i="6"/>
  <c r="DL33" i="6" s="1"/>
  <c r="CV36" i="6"/>
  <c r="O155" i="4" s="1"/>
  <c r="DK33" i="6" s="1"/>
  <c r="CU36" i="6"/>
  <c r="DL32" i="6" s="1"/>
  <c r="CT36" i="6"/>
  <c r="O149" i="4" s="1"/>
  <c r="N150" i="4" s="1"/>
  <c r="N151" i="4" s="1"/>
  <c r="CS36" i="6"/>
  <c r="N149" i="4" s="1"/>
  <c r="CR36" i="6"/>
  <c r="DL31" i="6" s="1"/>
  <c r="CQ36" i="6"/>
  <c r="O145" i="4" s="1"/>
  <c r="CP36" i="6"/>
  <c r="N145" i="4" s="1"/>
  <c r="CO36" i="6"/>
  <c r="DL30" i="6" s="1"/>
  <c r="CN36" i="6"/>
  <c r="O141" i="4" s="1"/>
  <c r="N142" i="4" s="1"/>
  <c r="N143" i="4" s="1"/>
  <c r="CM36" i="6"/>
  <c r="N141" i="4" s="1"/>
  <c r="CL36" i="6"/>
  <c r="DQ33" i="6" s="1"/>
  <c r="CK36" i="6"/>
  <c r="O137" i="4" s="1"/>
  <c r="CJ36" i="6"/>
  <c r="N137" i="4" s="1"/>
  <c r="CI36" i="6"/>
  <c r="DQ32" i="6" s="1"/>
  <c r="CH36" i="6"/>
  <c r="O133" i="4" s="1"/>
  <c r="CG36" i="6"/>
  <c r="N133" i="4" s="1"/>
  <c r="CF36" i="6"/>
  <c r="DQ31" i="6" s="1"/>
  <c r="CE36" i="6"/>
  <c r="O129" i="4" s="1"/>
  <c r="CD36" i="6"/>
  <c r="N129" i="4" s="1"/>
  <c r="CC36" i="6"/>
  <c r="DQ25" i="6" s="1"/>
  <c r="CB36" i="6"/>
  <c r="O126" i="4" s="1"/>
  <c r="DP25" i="6" s="1"/>
  <c r="CA36" i="6"/>
  <c r="DQ24" i="6" s="1"/>
  <c r="BZ36" i="6"/>
  <c r="O120" i="4" s="1"/>
  <c r="BY36" i="6"/>
  <c r="N120" i="4" s="1"/>
  <c r="BX36" i="6"/>
  <c r="DQ23" i="6" s="1"/>
  <c r="BW36" i="6"/>
  <c r="O116" i="4" s="1"/>
  <c r="BV36" i="6"/>
  <c r="N116" i="4" s="1"/>
  <c r="BU36" i="6"/>
  <c r="DQ22" i="6" s="1"/>
  <c r="BT36" i="6"/>
  <c r="O112" i="4" s="1"/>
  <c r="BS36" i="6"/>
  <c r="N112" i="4" s="1"/>
  <c r="BR36" i="6"/>
  <c r="DQ20" i="6" s="1"/>
  <c r="BQ36" i="6"/>
  <c r="O107" i="4" s="1"/>
  <c r="BP36" i="6"/>
  <c r="N107" i="4" s="1"/>
  <c r="BO36" i="6"/>
  <c r="DQ19" i="6" s="1"/>
  <c r="BN36" i="6"/>
  <c r="O103" i="4" s="1"/>
  <c r="BM36" i="6"/>
  <c r="N103" i="4" s="1"/>
  <c r="BL36" i="6"/>
  <c r="DQ17" i="6" s="1"/>
  <c r="BK36" i="6"/>
  <c r="O100" i="4" s="1"/>
  <c r="DP17" i="6" s="1"/>
  <c r="BJ36" i="6"/>
  <c r="DQ16" i="6" s="1"/>
  <c r="BI36" i="6"/>
  <c r="O94" i="4" s="1"/>
  <c r="BH36" i="6"/>
  <c r="N94" i="4" s="1"/>
  <c r="BG36" i="6"/>
  <c r="DQ15" i="6" s="1"/>
  <c r="BF36" i="6"/>
  <c r="O90" i="4" s="1"/>
  <c r="N91" i="4" s="1"/>
  <c r="N92" i="4" s="1"/>
  <c r="BE36" i="6"/>
  <c r="N90" i="4" s="1"/>
  <c r="BD36" i="6"/>
  <c r="DQ14" i="6" s="1"/>
  <c r="BC36" i="6"/>
  <c r="O86" i="4" s="1"/>
  <c r="BB36" i="6"/>
  <c r="N86" i="4" s="1"/>
  <c r="BA36" i="6"/>
  <c r="DQ12" i="6" s="1"/>
  <c r="AZ36" i="6"/>
  <c r="O83" i="4" s="1"/>
  <c r="DP12" i="6" s="1"/>
  <c r="AY36" i="6"/>
  <c r="DQ10" i="6" s="1"/>
  <c r="AX36" i="6"/>
  <c r="O76" i="4" s="1"/>
  <c r="AW36" i="6"/>
  <c r="N76" i="4" s="1"/>
  <c r="AV36" i="6"/>
  <c r="DQ9" i="6" s="1"/>
  <c r="AU36" i="6"/>
  <c r="O72" i="4" s="1"/>
  <c r="AT36" i="6"/>
  <c r="N72" i="4" s="1"/>
  <c r="AS36" i="6"/>
  <c r="DQ8" i="6" s="1"/>
  <c r="AR36" i="6"/>
  <c r="O68" i="4" s="1"/>
  <c r="AQ36" i="6"/>
  <c r="N68" i="4" s="1"/>
  <c r="AP36" i="6"/>
  <c r="DL27" i="6" s="1"/>
  <c r="AO36" i="6"/>
  <c r="O65" i="4" s="1"/>
  <c r="DK27" i="6" s="1"/>
  <c r="AN36" i="6"/>
  <c r="DL25" i="6" s="1"/>
  <c r="AM36" i="6"/>
  <c r="O59" i="4" s="1"/>
  <c r="AL36" i="6"/>
  <c r="N59" i="4" s="1"/>
  <c r="AK36" i="6"/>
  <c r="DL23" i="6" s="1"/>
  <c r="AJ36" i="6"/>
  <c r="O56" i="4" s="1"/>
  <c r="DK23" i="6" s="1"/>
  <c r="AI36" i="6"/>
  <c r="DL21" i="6" s="1"/>
  <c r="AH36" i="6"/>
  <c r="O52" i="4" s="1"/>
  <c r="DK21" i="6" s="1"/>
  <c r="AG36" i="6"/>
  <c r="DL20" i="6" s="1"/>
  <c r="AF36" i="6"/>
  <c r="O48" i="4" s="1"/>
  <c r="DK20" i="6" s="1"/>
  <c r="AE36" i="6"/>
  <c r="DL19" i="6" s="1"/>
  <c r="AD36" i="6"/>
  <c r="O42" i="4" s="1"/>
  <c r="N43" i="4" s="1"/>
  <c r="AC36" i="6"/>
  <c r="N42" i="4" s="1"/>
  <c r="AB36" i="6"/>
  <c r="DL18" i="6" s="1"/>
  <c r="AA36" i="6"/>
  <c r="O38" i="4" s="1"/>
  <c r="Z36" i="6"/>
  <c r="N38" i="4" s="1"/>
  <c r="Y36" i="6"/>
  <c r="DL16" i="6" s="1"/>
  <c r="X36" i="6"/>
  <c r="O35" i="4" s="1"/>
  <c r="DK16" i="6" s="1"/>
  <c r="W36" i="6"/>
  <c r="DL14" i="6" s="1"/>
  <c r="V36" i="6"/>
  <c r="O29" i="4" s="1"/>
  <c r="U36" i="6"/>
  <c r="N29" i="4" s="1"/>
  <c r="T36" i="6"/>
  <c r="DL13" i="6" s="1"/>
  <c r="S36" i="6"/>
  <c r="O25" i="4" s="1"/>
  <c r="R36" i="6"/>
  <c r="N25" i="4" s="1"/>
  <c r="Q36" i="6"/>
  <c r="DL12" i="6" s="1"/>
  <c r="P36" i="6"/>
  <c r="O21" i="4" s="1"/>
  <c r="N22" i="4" s="1"/>
  <c r="N23" i="4" s="1"/>
  <c r="O36" i="6"/>
  <c r="N21" i="4" s="1"/>
  <c r="N36" i="6"/>
  <c r="DL11" i="6" s="1"/>
  <c r="M36" i="6"/>
  <c r="O17" i="4" s="1"/>
  <c r="L36" i="6"/>
  <c r="N17" i="4" s="1"/>
  <c r="K36" i="6"/>
  <c r="DL10" i="6" s="1"/>
  <c r="J36" i="6"/>
  <c r="O13" i="4" s="1"/>
  <c r="I36" i="6"/>
  <c r="N13" i="4" s="1"/>
  <c r="H36" i="6"/>
  <c r="DL9" i="6" s="1"/>
  <c r="G36" i="6"/>
  <c r="O9" i="4" s="1"/>
  <c r="F36" i="6"/>
  <c r="N9" i="4" s="1"/>
  <c r="E36" i="6"/>
  <c r="DL8" i="6" s="1"/>
  <c r="D36" i="6"/>
  <c r="O5" i="4" s="1"/>
  <c r="N6" i="4" s="1"/>
  <c r="N7" i="4" s="1"/>
  <c r="C36" i="6"/>
  <c r="N5" i="4" s="1"/>
  <c r="DF75" i="2"/>
  <c r="DE75" i="2"/>
  <c r="DD75" i="2"/>
  <c r="DC75" i="2"/>
  <c r="DB75" i="2"/>
  <c r="DA75" i="2"/>
  <c r="DQ63" i="2" s="1"/>
  <c r="CZ75" i="2"/>
  <c r="G334" i="4" s="1"/>
  <c r="DP63" i="2" s="1"/>
  <c r="CY75" i="2"/>
  <c r="DQ61" i="2" s="1"/>
  <c r="CX75" i="2"/>
  <c r="G329" i="4" s="1"/>
  <c r="DP61" i="2" s="1"/>
  <c r="CW75" i="2"/>
  <c r="DL67" i="2" s="1"/>
  <c r="CV75" i="2"/>
  <c r="G324" i="4" s="1"/>
  <c r="DK67" i="2" s="1"/>
  <c r="CU75" i="2"/>
  <c r="DL66" i="2" s="1"/>
  <c r="CT75" i="2"/>
  <c r="G318" i="4" s="1"/>
  <c r="F319" i="4" s="1"/>
  <c r="F320" i="4" s="1"/>
  <c r="CS75" i="2"/>
  <c r="F318" i="4" s="1"/>
  <c r="CR75" i="2"/>
  <c r="DL65" i="2" s="1"/>
  <c r="CQ75" i="2"/>
  <c r="G314" i="4" s="1"/>
  <c r="CP75" i="2"/>
  <c r="F314" i="4" s="1"/>
  <c r="CO75" i="2"/>
  <c r="DL64" i="2" s="1"/>
  <c r="CN75" i="2"/>
  <c r="G310" i="4" s="1"/>
  <c r="F311" i="4" s="1"/>
  <c r="F312" i="4" s="1"/>
  <c r="CM75" i="2"/>
  <c r="F310" i="4" s="1"/>
  <c r="CL75" i="2"/>
  <c r="DQ67" i="2" s="1"/>
  <c r="CK75" i="2"/>
  <c r="G306" i="4" s="1"/>
  <c r="CJ75" i="2"/>
  <c r="F306" i="4" s="1"/>
  <c r="CI75" i="2"/>
  <c r="DQ66" i="2" s="1"/>
  <c r="CH75" i="2"/>
  <c r="G302" i="4" s="1"/>
  <c r="F303" i="4" s="1"/>
  <c r="CG75" i="2"/>
  <c r="F302" i="4" s="1"/>
  <c r="CF75" i="2"/>
  <c r="DQ65" i="2" s="1"/>
  <c r="CE75" i="2"/>
  <c r="G298" i="4" s="1"/>
  <c r="CD75" i="2"/>
  <c r="F298" i="4" s="1"/>
  <c r="CC75" i="2"/>
  <c r="DQ59" i="2" s="1"/>
  <c r="CB75" i="2"/>
  <c r="G295" i="4" s="1"/>
  <c r="DP59" i="2" s="1"/>
  <c r="CA75" i="2"/>
  <c r="DQ58" i="2" s="1"/>
  <c r="BZ75" i="2"/>
  <c r="G289" i="4" s="1"/>
  <c r="F290" i="4" s="1"/>
  <c r="BY75" i="2"/>
  <c r="F289" i="4" s="1"/>
  <c r="BX75" i="2"/>
  <c r="DQ57" i="2" s="1"/>
  <c r="BW75" i="2"/>
  <c r="G285" i="4" s="1"/>
  <c r="BV75" i="2"/>
  <c r="F285" i="4" s="1"/>
  <c r="BU75" i="2"/>
  <c r="DQ56" i="2" s="1"/>
  <c r="BT75" i="2"/>
  <c r="G281" i="4" s="1"/>
  <c r="F282" i="4" s="1"/>
  <c r="BS75" i="2"/>
  <c r="F281" i="4" s="1"/>
  <c r="BR75" i="2"/>
  <c r="DQ54" i="2" s="1"/>
  <c r="BQ75" i="2"/>
  <c r="G276" i="4" s="1"/>
  <c r="BP75" i="2"/>
  <c r="F276" i="4" s="1"/>
  <c r="BO75" i="2"/>
  <c r="DQ53" i="2" s="1"/>
  <c r="BN75" i="2"/>
  <c r="G272" i="4" s="1"/>
  <c r="F273" i="4" s="1"/>
  <c r="F274" i="4" s="1"/>
  <c r="BM75" i="2"/>
  <c r="F272" i="4" s="1"/>
  <c r="BL75" i="2"/>
  <c r="DQ51" i="2" s="1"/>
  <c r="BK75" i="2"/>
  <c r="G269" i="4" s="1"/>
  <c r="DP51" i="2" s="1"/>
  <c r="BJ75" i="2"/>
  <c r="DQ50" i="2" s="1"/>
  <c r="BI75" i="2"/>
  <c r="G263" i="4" s="1"/>
  <c r="BH75" i="2"/>
  <c r="F263" i="4" s="1"/>
  <c r="BG75" i="2"/>
  <c r="DQ49" i="2" s="1"/>
  <c r="BF75" i="2"/>
  <c r="G259" i="4" s="1"/>
  <c r="F260" i="4" s="1"/>
  <c r="F261" i="4" s="1"/>
  <c r="BE75" i="2"/>
  <c r="F259" i="4" s="1"/>
  <c r="BD75" i="2"/>
  <c r="DQ48" i="2" s="1"/>
  <c r="BC75" i="2"/>
  <c r="G255" i="4" s="1"/>
  <c r="BB75" i="2"/>
  <c r="F255" i="4" s="1"/>
  <c r="BA75" i="2"/>
  <c r="DQ46" i="2" s="1"/>
  <c r="AZ75" i="2"/>
  <c r="G252" i="4" s="1"/>
  <c r="DP46" i="2" s="1"/>
  <c r="AY75" i="2"/>
  <c r="DQ44" i="2" s="1"/>
  <c r="AX75" i="2"/>
  <c r="G245" i="4" s="1"/>
  <c r="F246" i="4" s="1"/>
  <c r="F247" i="4" s="1"/>
  <c r="AW75" i="2"/>
  <c r="F245" i="4" s="1"/>
  <c r="AV75" i="2"/>
  <c r="DQ43" i="2" s="1"/>
  <c r="AU75" i="2"/>
  <c r="G241" i="4" s="1"/>
  <c r="AT75" i="2"/>
  <c r="F241" i="4" s="1"/>
  <c r="AS75" i="2"/>
  <c r="DQ42" i="2" s="1"/>
  <c r="AR75" i="2"/>
  <c r="G237" i="4" s="1"/>
  <c r="F238" i="4" s="1"/>
  <c r="AQ75" i="2"/>
  <c r="F237" i="4" s="1"/>
  <c r="AP75" i="2"/>
  <c r="DL61" i="2" s="1"/>
  <c r="AO75" i="2"/>
  <c r="G234" i="4" s="1"/>
  <c r="DK61" i="2" s="1"/>
  <c r="AN75" i="2"/>
  <c r="DL59" i="2" s="1"/>
  <c r="AM75" i="2"/>
  <c r="G228" i="4" s="1"/>
  <c r="AL75" i="2"/>
  <c r="F228" i="4" s="1"/>
  <c r="AK75" i="2"/>
  <c r="DL57" i="2" s="1"/>
  <c r="AJ75" i="2"/>
  <c r="G225" i="4" s="1"/>
  <c r="DK57" i="2" s="1"/>
  <c r="AI75" i="2"/>
  <c r="DL55" i="2" s="1"/>
  <c r="AH75" i="2"/>
  <c r="G221" i="4" s="1"/>
  <c r="DK55" i="2" s="1"/>
  <c r="AG75" i="2"/>
  <c r="DL54" i="2" s="1"/>
  <c r="AF75" i="2"/>
  <c r="G217" i="4" s="1"/>
  <c r="DK54" i="2" s="1"/>
  <c r="AE75" i="2"/>
  <c r="DL53" i="2" s="1"/>
  <c r="AD75" i="2"/>
  <c r="G211" i="4" s="1"/>
  <c r="F212" i="4" s="1"/>
  <c r="F213" i="4" s="1"/>
  <c r="AC75" i="2"/>
  <c r="F211" i="4" s="1"/>
  <c r="AB75" i="2"/>
  <c r="DL52" i="2" s="1"/>
  <c r="AA75" i="2"/>
  <c r="G207" i="4" s="1"/>
  <c r="Z75" i="2"/>
  <c r="F207" i="4" s="1"/>
  <c r="Y75" i="2"/>
  <c r="DL50" i="2" s="1"/>
  <c r="X75" i="2"/>
  <c r="G204" i="4" s="1"/>
  <c r="DK50" i="2" s="1"/>
  <c r="W75" i="2"/>
  <c r="DL48" i="2" s="1"/>
  <c r="V75" i="2"/>
  <c r="G198" i="4" s="1"/>
  <c r="F199" i="4" s="1"/>
  <c r="U75" i="2"/>
  <c r="F198" i="4" s="1"/>
  <c r="T75" i="2"/>
  <c r="DL47" i="2" s="1"/>
  <c r="S75" i="2"/>
  <c r="G194" i="4" s="1"/>
  <c r="R75" i="2"/>
  <c r="F194" i="4" s="1"/>
  <c r="Q75" i="2"/>
  <c r="DL46" i="2" s="1"/>
  <c r="P75" i="2"/>
  <c r="G190" i="4" s="1"/>
  <c r="F191" i="4" s="1"/>
  <c r="F192" i="4" s="1"/>
  <c r="O75" i="2"/>
  <c r="F190" i="4" s="1"/>
  <c r="N75" i="2"/>
  <c r="DL45" i="2" s="1"/>
  <c r="M75" i="2"/>
  <c r="G186" i="4" s="1"/>
  <c r="L75" i="2"/>
  <c r="F186" i="4" s="1"/>
  <c r="K75" i="2"/>
  <c r="DL44" i="2" s="1"/>
  <c r="J75" i="2"/>
  <c r="G182" i="4" s="1"/>
  <c r="F183" i="4" s="1"/>
  <c r="I75" i="2"/>
  <c r="F182" i="4" s="1"/>
  <c r="H75" i="2"/>
  <c r="DL43" i="2" s="1"/>
  <c r="G75" i="2"/>
  <c r="G178" i="4" s="1"/>
  <c r="F75" i="2"/>
  <c r="F178" i="4" s="1"/>
  <c r="E75" i="2"/>
  <c r="DL42" i="2" s="1"/>
  <c r="D75" i="2"/>
  <c r="G174" i="4" s="1"/>
  <c r="F175" i="4" s="1"/>
  <c r="C75" i="2"/>
  <c r="F174" i="4" s="1"/>
  <c r="DF36" i="2"/>
  <c r="DE36" i="2"/>
  <c r="DD36" i="2"/>
  <c r="DC36" i="2"/>
  <c r="DB36" i="2"/>
  <c r="DA36" i="2"/>
  <c r="DQ29" i="2" s="1"/>
  <c r="CZ36" i="2"/>
  <c r="G165" i="4" s="1"/>
  <c r="DP29" i="2" s="1"/>
  <c r="CY36" i="2"/>
  <c r="DQ27" i="2" s="1"/>
  <c r="CX36" i="2"/>
  <c r="G160" i="4" s="1"/>
  <c r="DP27" i="2" s="1"/>
  <c r="CW36" i="2"/>
  <c r="DL33" i="2" s="1"/>
  <c r="CV36" i="2"/>
  <c r="G155" i="4" s="1"/>
  <c r="DK33" i="2" s="1"/>
  <c r="CU36" i="2"/>
  <c r="DL32" i="2" s="1"/>
  <c r="CT36" i="2"/>
  <c r="G149" i="4" s="1"/>
  <c r="F150" i="4" s="1"/>
  <c r="F151" i="4" s="1"/>
  <c r="CS36" i="2"/>
  <c r="F149" i="4" s="1"/>
  <c r="CR36" i="2"/>
  <c r="DL31" i="2" s="1"/>
  <c r="CQ36" i="2"/>
  <c r="G145" i="4" s="1"/>
  <c r="CP36" i="2"/>
  <c r="F145" i="4" s="1"/>
  <c r="CO36" i="2"/>
  <c r="DL30" i="2" s="1"/>
  <c r="CN36" i="2"/>
  <c r="G141" i="4" s="1"/>
  <c r="F142" i="4" s="1"/>
  <c r="F143" i="4" s="1"/>
  <c r="CM36" i="2"/>
  <c r="F141" i="4" s="1"/>
  <c r="CL36" i="2"/>
  <c r="DQ33" i="2" s="1"/>
  <c r="CK36" i="2"/>
  <c r="G137" i="4" s="1"/>
  <c r="CJ36" i="2"/>
  <c r="F137" i="4" s="1"/>
  <c r="CI36" i="2"/>
  <c r="DQ32" i="2" s="1"/>
  <c r="CH36" i="2"/>
  <c r="G133" i="4" s="1"/>
  <c r="CG36" i="2"/>
  <c r="F133" i="4" s="1"/>
  <c r="CF36" i="2"/>
  <c r="DQ31" i="2" s="1"/>
  <c r="CE36" i="2"/>
  <c r="G129" i="4" s="1"/>
  <c r="CD36" i="2"/>
  <c r="F129" i="4" s="1"/>
  <c r="CC36" i="2"/>
  <c r="DQ25" i="2" s="1"/>
  <c r="CB36" i="2"/>
  <c r="G126" i="4" s="1"/>
  <c r="DP25" i="2" s="1"/>
  <c r="CA36" i="2"/>
  <c r="DQ24" i="2" s="1"/>
  <c r="BZ36" i="2"/>
  <c r="G120" i="4" s="1"/>
  <c r="BY36" i="2"/>
  <c r="F120" i="4" s="1"/>
  <c r="BX36" i="2"/>
  <c r="DQ23" i="2" s="1"/>
  <c r="BW36" i="2"/>
  <c r="G116" i="4" s="1"/>
  <c r="BV36" i="2"/>
  <c r="F116" i="4" s="1"/>
  <c r="BU36" i="2"/>
  <c r="DQ22" i="2" s="1"/>
  <c r="BT36" i="2"/>
  <c r="G112" i="4" s="1"/>
  <c r="BS36" i="2"/>
  <c r="F112" i="4" s="1"/>
  <c r="BR36" i="2"/>
  <c r="DQ20" i="2" s="1"/>
  <c r="BQ36" i="2"/>
  <c r="G107" i="4" s="1"/>
  <c r="BP36" i="2"/>
  <c r="F107" i="4" s="1"/>
  <c r="BO36" i="2"/>
  <c r="DQ19" i="2" s="1"/>
  <c r="BN36" i="2"/>
  <c r="G103" i="4" s="1"/>
  <c r="F104" i="4" s="1"/>
  <c r="F105" i="4" s="1"/>
  <c r="BM36" i="2"/>
  <c r="F103" i="4" s="1"/>
  <c r="BL36" i="2"/>
  <c r="DQ17" i="2" s="1"/>
  <c r="BK36" i="2"/>
  <c r="G100" i="4" s="1"/>
  <c r="DP17" i="2" s="1"/>
  <c r="BJ36" i="2"/>
  <c r="DQ16" i="2" s="1"/>
  <c r="BI36" i="2"/>
  <c r="G94" i="4" s="1"/>
  <c r="BH36" i="2"/>
  <c r="F94" i="4" s="1"/>
  <c r="BG36" i="2"/>
  <c r="DQ15" i="2" s="1"/>
  <c r="BF36" i="2"/>
  <c r="G90" i="4" s="1"/>
  <c r="F91" i="4" s="1"/>
  <c r="F92" i="4" s="1"/>
  <c r="BE36" i="2"/>
  <c r="F90" i="4" s="1"/>
  <c r="BD36" i="2"/>
  <c r="DQ14" i="2" s="1"/>
  <c r="BC36" i="2"/>
  <c r="G86" i="4" s="1"/>
  <c r="BB36" i="2"/>
  <c r="F86" i="4" s="1"/>
  <c r="BA36" i="2"/>
  <c r="DQ12" i="2" s="1"/>
  <c r="AZ36" i="2"/>
  <c r="G83" i="4" s="1"/>
  <c r="DP12" i="2" s="1"/>
  <c r="AY36" i="2"/>
  <c r="DQ10" i="2" s="1"/>
  <c r="AX36" i="2"/>
  <c r="G76" i="4" s="1"/>
  <c r="F77" i="4" s="1"/>
  <c r="F78" i="4" s="1"/>
  <c r="AW36" i="2"/>
  <c r="F76" i="4" s="1"/>
  <c r="AV36" i="2"/>
  <c r="DQ9" i="2" s="1"/>
  <c r="AU36" i="2"/>
  <c r="G72" i="4" s="1"/>
  <c r="AT36" i="2"/>
  <c r="F72" i="4" s="1"/>
  <c r="AS36" i="2"/>
  <c r="DQ8" i="2" s="1"/>
  <c r="AR36" i="2"/>
  <c r="G68" i="4" s="1"/>
  <c r="AQ36" i="2"/>
  <c r="F68" i="4" s="1"/>
  <c r="AP36" i="2"/>
  <c r="DL27" i="2" s="1"/>
  <c r="AO36" i="2"/>
  <c r="G65" i="4" s="1"/>
  <c r="DK27" i="2" s="1"/>
  <c r="AN36" i="2"/>
  <c r="DL25" i="2" s="1"/>
  <c r="AM36" i="2"/>
  <c r="G59" i="4" s="1"/>
  <c r="AL36" i="2"/>
  <c r="F59" i="4" s="1"/>
  <c r="AK36" i="2"/>
  <c r="DL23" i="2" s="1"/>
  <c r="AJ36" i="2"/>
  <c r="G56" i="4" s="1"/>
  <c r="DK23" i="2" s="1"/>
  <c r="AI36" i="2"/>
  <c r="DL21" i="2" s="1"/>
  <c r="AH36" i="2"/>
  <c r="G52" i="4" s="1"/>
  <c r="DK21" i="2" s="1"/>
  <c r="AG36" i="2"/>
  <c r="DL20" i="2" s="1"/>
  <c r="AF36" i="2"/>
  <c r="G48" i="4" s="1"/>
  <c r="DK20" i="2" s="1"/>
  <c r="AE36" i="2"/>
  <c r="DL19" i="2" s="1"/>
  <c r="AD36" i="2"/>
  <c r="G42" i="4" s="1"/>
  <c r="F43" i="4" s="1"/>
  <c r="F44" i="4" s="1"/>
  <c r="AC36" i="2"/>
  <c r="F42" i="4" s="1"/>
  <c r="AB36" i="2"/>
  <c r="DL18" i="2" s="1"/>
  <c r="AA36" i="2"/>
  <c r="G38" i="4" s="1"/>
  <c r="Z36" i="2"/>
  <c r="F38" i="4" s="1"/>
  <c r="Y36" i="2"/>
  <c r="DL16" i="2" s="1"/>
  <c r="X36" i="2"/>
  <c r="G35" i="4" s="1"/>
  <c r="DK16" i="2" s="1"/>
  <c r="W36" i="2"/>
  <c r="DL14" i="2" s="1"/>
  <c r="V36" i="2"/>
  <c r="G29" i="4" s="1"/>
  <c r="U36" i="2"/>
  <c r="F29" i="4" s="1"/>
  <c r="T36" i="2"/>
  <c r="DL13" i="2" s="1"/>
  <c r="S36" i="2"/>
  <c r="G25" i="4" s="1"/>
  <c r="R36" i="2"/>
  <c r="F25" i="4" s="1"/>
  <c r="Q36" i="2"/>
  <c r="DL12" i="2" s="1"/>
  <c r="P36" i="2"/>
  <c r="G21" i="4" s="1"/>
  <c r="F22" i="4" s="1"/>
  <c r="F23" i="4" s="1"/>
  <c r="O36" i="2"/>
  <c r="F21" i="4" s="1"/>
  <c r="N36" i="2"/>
  <c r="DL11" i="2" s="1"/>
  <c r="M36" i="2"/>
  <c r="G17" i="4" s="1"/>
  <c r="L36" i="2"/>
  <c r="F17" i="4" s="1"/>
  <c r="K36" i="2"/>
  <c r="DL10" i="2" s="1"/>
  <c r="J36" i="2"/>
  <c r="G13" i="4" s="1"/>
  <c r="I36" i="2"/>
  <c r="F13" i="4" s="1"/>
  <c r="H36" i="2"/>
  <c r="DL9" i="2" s="1"/>
  <c r="G36" i="2"/>
  <c r="G9" i="4" s="1"/>
  <c r="F36" i="2"/>
  <c r="F9" i="4" s="1"/>
  <c r="E36" i="2"/>
  <c r="DL8" i="2" s="1"/>
  <c r="D36" i="2"/>
  <c r="G5" i="4" s="1"/>
  <c r="C36" i="2"/>
  <c r="F5" i="4" s="1"/>
  <c r="DF75" i="1"/>
  <c r="DE75" i="1"/>
  <c r="DD75" i="1"/>
  <c r="DC75" i="1"/>
  <c r="DB75" i="1"/>
  <c r="DA75" i="1"/>
  <c r="DQ63" i="1" s="1"/>
  <c r="CZ75" i="1"/>
  <c r="C334" i="4" s="1"/>
  <c r="DP63" i="1" s="1"/>
  <c r="CY75" i="1"/>
  <c r="DQ61" i="1" s="1"/>
  <c r="CX75" i="1"/>
  <c r="C329" i="4" s="1"/>
  <c r="DP61" i="1" s="1"/>
  <c r="CW75" i="1"/>
  <c r="DL67" i="1" s="1"/>
  <c r="CV75" i="1"/>
  <c r="C324" i="4" s="1"/>
  <c r="DK67" i="1" s="1"/>
  <c r="CU75" i="1"/>
  <c r="DL66" i="1" s="1"/>
  <c r="CT75" i="1"/>
  <c r="C318" i="4" s="1"/>
  <c r="B319" i="4" s="1"/>
  <c r="B320" i="4" s="1"/>
  <c r="CS75" i="1"/>
  <c r="B318" i="4" s="1"/>
  <c r="CR75" i="1"/>
  <c r="DL65" i="1" s="1"/>
  <c r="CQ75" i="1"/>
  <c r="C314" i="4" s="1"/>
  <c r="CP75" i="1"/>
  <c r="B314" i="4" s="1"/>
  <c r="CO75" i="1"/>
  <c r="DL64" i="1" s="1"/>
  <c r="CN75" i="1"/>
  <c r="C310" i="4" s="1"/>
  <c r="B311" i="4" s="1"/>
  <c r="CM75" i="1"/>
  <c r="B310" i="4" s="1"/>
  <c r="CL75" i="1"/>
  <c r="DQ67" i="1" s="1"/>
  <c r="CK75" i="1"/>
  <c r="C306" i="4" s="1"/>
  <c r="CJ75" i="1"/>
  <c r="B306" i="4" s="1"/>
  <c r="CI75" i="1"/>
  <c r="DQ66" i="1" s="1"/>
  <c r="CH75" i="1"/>
  <c r="C302" i="4" s="1"/>
  <c r="B303" i="4" s="1"/>
  <c r="B304" i="4" s="1"/>
  <c r="CG75" i="1"/>
  <c r="B302" i="4" s="1"/>
  <c r="CF75" i="1"/>
  <c r="DQ65" i="1" s="1"/>
  <c r="CE75" i="1"/>
  <c r="C298" i="4" s="1"/>
  <c r="CD75" i="1"/>
  <c r="B298" i="4" s="1"/>
  <c r="CC75" i="1"/>
  <c r="DQ59" i="1" s="1"/>
  <c r="CB75" i="1"/>
  <c r="C295" i="4" s="1"/>
  <c r="DP59" i="1" s="1"/>
  <c r="CA75" i="1"/>
  <c r="DQ58" i="1" s="1"/>
  <c r="BZ75" i="1"/>
  <c r="C289" i="4" s="1"/>
  <c r="B290" i="4" s="1"/>
  <c r="B291" i="4" s="1"/>
  <c r="C291" i="4" s="1"/>
  <c r="DP58" i="1" s="1"/>
  <c r="BY75" i="1"/>
  <c r="B289" i="4" s="1"/>
  <c r="BX75" i="1"/>
  <c r="DQ57" i="1" s="1"/>
  <c r="BW75" i="1"/>
  <c r="C285" i="4" s="1"/>
  <c r="BV75" i="1"/>
  <c r="B285" i="4" s="1"/>
  <c r="BU75" i="1"/>
  <c r="DQ56" i="1" s="1"/>
  <c r="BT75" i="1"/>
  <c r="C281" i="4" s="1"/>
  <c r="B282" i="4" s="1"/>
  <c r="B283" i="4" s="1"/>
  <c r="C283" i="4" s="1"/>
  <c r="DP56" i="1" s="1"/>
  <c r="BS75" i="1"/>
  <c r="B281" i="4" s="1"/>
  <c r="BR75" i="1"/>
  <c r="DQ54" i="1" s="1"/>
  <c r="BQ75" i="1"/>
  <c r="C276" i="4" s="1"/>
  <c r="BP75" i="1"/>
  <c r="B276" i="4" s="1"/>
  <c r="BO75" i="1"/>
  <c r="DQ53" i="1" s="1"/>
  <c r="BN75" i="1"/>
  <c r="C272" i="4" s="1"/>
  <c r="B273" i="4" s="1"/>
  <c r="B274" i="4" s="1"/>
  <c r="BM75" i="1"/>
  <c r="B272" i="4" s="1"/>
  <c r="BL75" i="1"/>
  <c r="DQ51" i="1" s="1"/>
  <c r="BK75" i="1"/>
  <c r="C269" i="4" s="1"/>
  <c r="DP51" i="1" s="1"/>
  <c r="BJ75" i="1"/>
  <c r="DQ50" i="1" s="1"/>
  <c r="BI75" i="1"/>
  <c r="C263" i="4" s="1"/>
  <c r="BH75" i="1"/>
  <c r="B263" i="4" s="1"/>
  <c r="BG75" i="1"/>
  <c r="DQ49" i="1" s="1"/>
  <c r="BF75" i="1"/>
  <c r="C259" i="4" s="1"/>
  <c r="B260" i="4" s="1"/>
  <c r="B261" i="4" s="1"/>
  <c r="BE75" i="1"/>
  <c r="B259" i="4" s="1"/>
  <c r="BD75" i="1"/>
  <c r="DQ48" i="1" s="1"/>
  <c r="BC75" i="1"/>
  <c r="C255" i="4" s="1"/>
  <c r="BB75" i="1"/>
  <c r="B255" i="4" s="1"/>
  <c r="BA75" i="1"/>
  <c r="DQ46" i="1" s="1"/>
  <c r="AZ75" i="1"/>
  <c r="C252" i="4" s="1"/>
  <c r="DP46" i="1" s="1"/>
  <c r="AY75" i="1"/>
  <c r="DQ44" i="1" s="1"/>
  <c r="AX75" i="1"/>
  <c r="C245" i="4" s="1"/>
  <c r="B246" i="4" s="1"/>
  <c r="B247" i="4" s="1"/>
  <c r="AW75" i="1"/>
  <c r="B245" i="4" s="1"/>
  <c r="AV75" i="1"/>
  <c r="DQ43" i="1" s="1"/>
  <c r="AU75" i="1"/>
  <c r="C241" i="4" s="1"/>
  <c r="AT75" i="1"/>
  <c r="B241" i="4" s="1"/>
  <c r="AS75" i="1"/>
  <c r="DQ42" i="1" s="1"/>
  <c r="AR75" i="1"/>
  <c r="C237" i="4" s="1"/>
  <c r="B238" i="4" s="1"/>
  <c r="AQ75" i="1"/>
  <c r="B237" i="4" s="1"/>
  <c r="AP75" i="1"/>
  <c r="DL61" i="1" s="1"/>
  <c r="AO75" i="1"/>
  <c r="C234" i="4" s="1"/>
  <c r="DK61" i="1" s="1"/>
  <c r="AN75" i="1"/>
  <c r="DL59" i="1" s="1"/>
  <c r="AM75" i="1"/>
  <c r="C228" i="4" s="1"/>
  <c r="AL75" i="1"/>
  <c r="B228" i="4" s="1"/>
  <c r="AK75" i="1"/>
  <c r="DL57" i="1" s="1"/>
  <c r="AJ75" i="1"/>
  <c r="C225" i="4" s="1"/>
  <c r="DK57" i="1" s="1"/>
  <c r="AI75" i="1"/>
  <c r="DL55" i="1" s="1"/>
  <c r="AH75" i="1"/>
  <c r="C221" i="4" s="1"/>
  <c r="DK55" i="1" s="1"/>
  <c r="AG75" i="1"/>
  <c r="DL54" i="1" s="1"/>
  <c r="AF75" i="1"/>
  <c r="C217" i="4" s="1"/>
  <c r="DK54" i="1" s="1"/>
  <c r="AE75" i="1"/>
  <c r="DL53" i="1" s="1"/>
  <c r="AD75" i="1"/>
  <c r="C211" i="4" s="1"/>
  <c r="B212" i="4" s="1"/>
  <c r="B213" i="4" s="1"/>
  <c r="AC75" i="1"/>
  <c r="B211" i="4" s="1"/>
  <c r="AB75" i="1"/>
  <c r="DL52" i="1" s="1"/>
  <c r="AA75" i="1"/>
  <c r="C207" i="4" s="1"/>
  <c r="Z75" i="1"/>
  <c r="B207" i="4" s="1"/>
  <c r="Y75" i="1"/>
  <c r="DL50" i="1" s="1"/>
  <c r="X75" i="1"/>
  <c r="C204" i="4" s="1"/>
  <c r="DK50" i="1" s="1"/>
  <c r="W75" i="1"/>
  <c r="DL48" i="1" s="1"/>
  <c r="V75" i="1"/>
  <c r="C198" i="4" s="1"/>
  <c r="B199" i="4" s="1"/>
  <c r="B200" i="4" s="1"/>
  <c r="U75" i="1"/>
  <c r="B198" i="4" s="1"/>
  <c r="T75" i="1"/>
  <c r="DL47" i="1" s="1"/>
  <c r="S75" i="1"/>
  <c r="C194" i="4" s="1"/>
  <c r="R75" i="1"/>
  <c r="B194" i="4" s="1"/>
  <c r="Q75" i="1"/>
  <c r="DL46" i="1" s="1"/>
  <c r="P75" i="1"/>
  <c r="C190" i="4" s="1"/>
  <c r="O75" i="1"/>
  <c r="B190" i="4" s="1"/>
  <c r="N75" i="1"/>
  <c r="DL45" i="1" s="1"/>
  <c r="M75" i="1"/>
  <c r="C186" i="4" s="1"/>
  <c r="L75" i="1"/>
  <c r="B186" i="4" s="1"/>
  <c r="K75" i="1"/>
  <c r="DL44" i="1" s="1"/>
  <c r="J75" i="1"/>
  <c r="C182" i="4" s="1"/>
  <c r="B183" i="4" s="1"/>
  <c r="B184" i="4" s="1"/>
  <c r="I75" i="1"/>
  <c r="B182" i="4" s="1"/>
  <c r="H75" i="1"/>
  <c r="DL43" i="1" s="1"/>
  <c r="G75" i="1"/>
  <c r="C178" i="4" s="1"/>
  <c r="F75" i="1"/>
  <c r="B178" i="4" s="1"/>
  <c r="E75" i="1"/>
  <c r="DL42" i="1" s="1"/>
  <c r="D75" i="1"/>
  <c r="C174" i="4" s="1"/>
  <c r="C75" i="1"/>
  <c r="B174" i="4" s="1"/>
  <c r="DF36" i="1"/>
  <c r="DE36" i="1"/>
  <c r="DD36" i="1"/>
  <c r="DC36" i="1"/>
  <c r="DB36" i="1"/>
  <c r="DA36" i="1"/>
  <c r="DQ29" i="1" s="1"/>
  <c r="CZ36" i="1"/>
  <c r="C165" i="4" s="1"/>
  <c r="DP29" i="1" s="1"/>
  <c r="CY36" i="1"/>
  <c r="DQ27" i="1" s="1"/>
  <c r="CX36" i="1"/>
  <c r="C160" i="4" s="1"/>
  <c r="DP27" i="1" s="1"/>
  <c r="CW36" i="1"/>
  <c r="DL33" i="1" s="1"/>
  <c r="CV36" i="1"/>
  <c r="C155" i="4" s="1"/>
  <c r="DK33" i="1" s="1"/>
  <c r="CU36" i="1"/>
  <c r="DL32" i="1" s="1"/>
  <c r="CT36" i="1"/>
  <c r="C149" i="4" s="1"/>
  <c r="CS36" i="1"/>
  <c r="B149" i="4" s="1"/>
  <c r="CR36" i="1"/>
  <c r="DL31" i="1" s="1"/>
  <c r="CQ36" i="1"/>
  <c r="C145" i="4" s="1"/>
  <c r="CP36" i="1"/>
  <c r="B145" i="4" s="1"/>
  <c r="CO36" i="1"/>
  <c r="DL30" i="1" s="1"/>
  <c r="CN36" i="1"/>
  <c r="C141" i="4" s="1"/>
  <c r="CM36" i="1"/>
  <c r="B141" i="4" s="1"/>
  <c r="CL36" i="1"/>
  <c r="DQ33" i="1" s="1"/>
  <c r="CK36" i="1"/>
  <c r="C137" i="4" s="1"/>
  <c r="CJ36" i="1"/>
  <c r="B137" i="4" s="1"/>
  <c r="CI36" i="1"/>
  <c r="DQ32" i="1" s="1"/>
  <c r="CH36" i="1"/>
  <c r="C133" i="4" s="1"/>
  <c r="CG36" i="1"/>
  <c r="B133" i="4" s="1"/>
  <c r="CF36" i="1"/>
  <c r="DQ31" i="1" s="1"/>
  <c r="CE36" i="1"/>
  <c r="C129" i="4" s="1"/>
  <c r="CD36" i="1"/>
  <c r="B129" i="4" s="1"/>
  <c r="CC36" i="1"/>
  <c r="DQ25" i="1" s="1"/>
  <c r="CB36" i="1"/>
  <c r="C126" i="4" s="1"/>
  <c r="DP25" i="1" s="1"/>
  <c r="CA36" i="1"/>
  <c r="DQ24" i="1" s="1"/>
  <c r="BZ36" i="1"/>
  <c r="C120" i="4" s="1"/>
  <c r="BY36" i="1"/>
  <c r="B120" i="4" s="1"/>
  <c r="BX36" i="1"/>
  <c r="DQ23" i="1" s="1"/>
  <c r="BW36" i="1"/>
  <c r="C116" i="4" s="1"/>
  <c r="BV36" i="1"/>
  <c r="B116" i="4" s="1"/>
  <c r="BU36" i="1"/>
  <c r="DQ22" i="1" s="1"/>
  <c r="BT36" i="1"/>
  <c r="C112" i="4" s="1"/>
  <c r="BS36" i="1"/>
  <c r="B112" i="4" s="1"/>
  <c r="BR36" i="1"/>
  <c r="DQ20" i="1" s="1"/>
  <c r="BQ36" i="1"/>
  <c r="C107" i="4" s="1"/>
  <c r="BP36" i="1"/>
  <c r="B107" i="4" s="1"/>
  <c r="BO36" i="1"/>
  <c r="DQ19" i="1" s="1"/>
  <c r="BN36" i="1"/>
  <c r="C103" i="4" s="1"/>
  <c r="BM36" i="1"/>
  <c r="B103" i="4" s="1"/>
  <c r="BL36" i="1"/>
  <c r="DQ17" i="1" s="1"/>
  <c r="BK36" i="1"/>
  <c r="C100" i="4" s="1"/>
  <c r="DP17" i="1" s="1"/>
  <c r="BJ36" i="1"/>
  <c r="DQ16" i="1" s="1"/>
  <c r="BI36" i="1"/>
  <c r="C94" i="4" s="1"/>
  <c r="BH36" i="1"/>
  <c r="B94" i="4" s="1"/>
  <c r="BG36" i="1"/>
  <c r="DQ15" i="1" s="1"/>
  <c r="BF36" i="1"/>
  <c r="C90" i="4" s="1"/>
  <c r="BE36" i="1"/>
  <c r="B90" i="4" s="1"/>
  <c r="BD36" i="1"/>
  <c r="DQ14" i="1" s="1"/>
  <c r="BC36" i="1"/>
  <c r="C86" i="4" s="1"/>
  <c r="BB36" i="1"/>
  <c r="B86" i="4" s="1"/>
  <c r="BA36" i="1"/>
  <c r="DQ12" i="1" s="1"/>
  <c r="AZ36" i="1"/>
  <c r="C83" i="4" s="1"/>
  <c r="DP12" i="1" s="1"/>
  <c r="AY36" i="1"/>
  <c r="DQ10" i="1" s="1"/>
  <c r="AX36" i="1"/>
  <c r="C76" i="4" s="1"/>
  <c r="AW36" i="1"/>
  <c r="B76" i="4" s="1"/>
  <c r="AV36" i="1"/>
  <c r="DQ9" i="1" s="1"/>
  <c r="AU36" i="1"/>
  <c r="C72" i="4" s="1"/>
  <c r="AT36" i="1"/>
  <c r="B72" i="4" s="1"/>
  <c r="AS36" i="1"/>
  <c r="DQ8" i="1" s="1"/>
  <c r="AR36" i="1"/>
  <c r="C68" i="4" s="1"/>
  <c r="AQ36" i="1"/>
  <c r="B68" i="4" s="1"/>
  <c r="AP36" i="1"/>
  <c r="DL27" i="1" s="1"/>
  <c r="AO36" i="1"/>
  <c r="C65" i="4" s="1"/>
  <c r="DK27" i="1" s="1"/>
  <c r="AN36" i="1"/>
  <c r="DL25" i="1" s="1"/>
  <c r="AM36" i="1"/>
  <c r="C59" i="4" s="1"/>
  <c r="AL36" i="1"/>
  <c r="B59" i="4" s="1"/>
  <c r="AK36" i="1"/>
  <c r="DL23" i="1" s="1"/>
  <c r="AJ36" i="1"/>
  <c r="C56" i="4" s="1"/>
  <c r="DK23" i="1" s="1"/>
  <c r="AI36" i="1"/>
  <c r="DL21" i="1" s="1"/>
  <c r="AH36" i="1"/>
  <c r="C52" i="4" s="1"/>
  <c r="DK21" i="1" s="1"/>
  <c r="AG36" i="1"/>
  <c r="DL20" i="1" s="1"/>
  <c r="AF36" i="1"/>
  <c r="C48" i="4" s="1"/>
  <c r="DK20" i="1" s="1"/>
  <c r="AE36" i="1"/>
  <c r="DL19" i="1" s="1"/>
  <c r="AD36" i="1"/>
  <c r="C42" i="4" s="1"/>
  <c r="AC36" i="1"/>
  <c r="B42" i="4" s="1"/>
  <c r="AB36" i="1"/>
  <c r="DL18" i="1" s="1"/>
  <c r="AA36" i="1"/>
  <c r="C38" i="4" s="1"/>
  <c r="Z36" i="1"/>
  <c r="B38" i="4" s="1"/>
  <c r="Y36" i="1"/>
  <c r="DL16" i="1" s="1"/>
  <c r="X36" i="1"/>
  <c r="C35" i="4" s="1"/>
  <c r="DK16" i="1" s="1"/>
  <c r="W36" i="1"/>
  <c r="DL14" i="1" s="1"/>
  <c r="V36" i="1"/>
  <c r="C29" i="4" s="1"/>
  <c r="U36" i="1"/>
  <c r="B29" i="4" s="1"/>
  <c r="T36" i="1"/>
  <c r="DL13" i="1" s="1"/>
  <c r="S36" i="1"/>
  <c r="C25" i="4" s="1"/>
  <c r="R36" i="1"/>
  <c r="B25" i="4" s="1"/>
  <c r="Q36" i="1"/>
  <c r="DL12" i="1" s="1"/>
  <c r="P36" i="1"/>
  <c r="C21" i="4" s="1"/>
  <c r="O36" i="1"/>
  <c r="B21" i="4" s="1"/>
  <c r="N36" i="1"/>
  <c r="DL11" i="1" s="1"/>
  <c r="M36" i="1"/>
  <c r="C17" i="4" s="1"/>
  <c r="L36" i="1"/>
  <c r="B17" i="4" s="1"/>
  <c r="K36" i="1"/>
  <c r="DL10" i="1" s="1"/>
  <c r="J36" i="1"/>
  <c r="C13" i="4" s="1"/>
  <c r="I36" i="1"/>
  <c r="B13" i="4" s="1"/>
  <c r="H36" i="1"/>
  <c r="DL9" i="1" s="1"/>
  <c r="G36" i="1"/>
  <c r="C9" i="4" s="1"/>
  <c r="F36" i="1"/>
  <c r="B9" i="4" s="1"/>
  <c r="E36" i="1"/>
  <c r="DL8" i="1" s="1"/>
  <c r="D36" i="1"/>
  <c r="C5" i="4" s="1"/>
  <c r="C36" i="1"/>
  <c r="B5" i="4" s="1"/>
  <c r="D75" i="5"/>
  <c r="K174" i="4" s="1"/>
  <c r="J175" i="4" s="1"/>
  <c r="E75" i="5"/>
  <c r="DL42" i="5" s="1"/>
  <c r="F75" i="5"/>
  <c r="J178" i="4" s="1"/>
  <c r="G75" i="5"/>
  <c r="K178" i="4" s="1"/>
  <c r="J179" i="4" s="1"/>
  <c r="H75" i="5"/>
  <c r="DL43" i="5" s="1"/>
  <c r="I75" i="5"/>
  <c r="J182" i="4" s="1"/>
  <c r="J75" i="5"/>
  <c r="K182" i="4" s="1"/>
  <c r="J183" i="4" s="1"/>
  <c r="K75" i="5"/>
  <c r="DL44" i="5" s="1"/>
  <c r="L75" i="5"/>
  <c r="J186" i="4" s="1"/>
  <c r="M75" i="5"/>
  <c r="K186" i="4" s="1"/>
  <c r="N75" i="5"/>
  <c r="DL45" i="5" s="1"/>
  <c r="O75" i="5"/>
  <c r="J190" i="4" s="1"/>
  <c r="P75" i="5"/>
  <c r="K190" i="4" s="1"/>
  <c r="J191" i="4" s="1"/>
  <c r="Q75" i="5"/>
  <c r="DL46" i="5" s="1"/>
  <c r="R75" i="5"/>
  <c r="J194" i="4" s="1"/>
  <c r="S75" i="5"/>
  <c r="K194" i="4" s="1"/>
  <c r="J195" i="4" s="1"/>
  <c r="J196" i="4" s="1"/>
  <c r="T75" i="5"/>
  <c r="DL47" i="5" s="1"/>
  <c r="U75" i="5"/>
  <c r="J198" i="4" s="1"/>
  <c r="V75" i="5"/>
  <c r="K198" i="4" s="1"/>
  <c r="J199" i="4" s="1"/>
  <c r="W75" i="5"/>
  <c r="DL48" i="5" s="1"/>
  <c r="X75" i="5"/>
  <c r="K204" i="4" s="1"/>
  <c r="DK50" i="5" s="1"/>
  <c r="Y75" i="5"/>
  <c r="DL50" i="5" s="1"/>
  <c r="Z75" i="5"/>
  <c r="J207" i="4" s="1"/>
  <c r="AA75" i="5"/>
  <c r="K207" i="4" s="1"/>
  <c r="J208" i="4" s="1"/>
  <c r="AB75" i="5"/>
  <c r="DL52" i="5" s="1"/>
  <c r="AC75" i="5"/>
  <c r="J211" i="4" s="1"/>
  <c r="AD75" i="5"/>
  <c r="K211" i="4" s="1"/>
  <c r="J212" i="4" s="1"/>
  <c r="AE75" i="5"/>
  <c r="DL53" i="5" s="1"/>
  <c r="AF75" i="5"/>
  <c r="K217" i="4" s="1"/>
  <c r="DK54" i="5" s="1"/>
  <c r="AG75" i="5"/>
  <c r="DL54" i="5" s="1"/>
  <c r="AH75" i="5"/>
  <c r="K221" i="4" s="1"/>
  <c r="DK55" i="5" s="1"/>
  <c r="AI75" i="5"/>
  <c r="DL55" i="5" s="1"/>
  <c r="AJ75" i="5"/>
  <c r="K225" i="4" s="1"/>
  <c r="DK57" i="5" s="1"/>
  <c r="AK75" i="5"/>
  <c r="DL57" i="5" s="1"/>
  <c r="AL75" i="5"/>
  <c r="J228" i="4" s="1"/>
  <c r="AM75" i="5"/>
  <c r="K228" i="4" s="1"/>
  <c r="J229" i="4" s="1"/>
  <c r="J230" i="4" s="1"/>
  <c r="AN75" i="5"/>
  <c r="DL59" i="5" s="1"/>
  <c r="AO75" i="5"/>
  <c r="K234" i="4" s="1"/>
  <c r="DK61" i="5" s="1"/>
  <c r="AP75" i="5"/>
  <c r="DL61" i="5" s="1"/>
  <c r="AQ75" i="5"/>
  <c r="J237" i="4" s="1"/>
  <c r="AR75" i="5"/>
  <c r="K237" i="4" s="1"/>
  <c r="J238" i="4" s="1"/>
  <c r="AS75" i="5"/>
  <c r="DQ42" i="5" s="1"/>
  <c r="AT75" i="5"/>
  <c r="J241" i="4" s="1"/>
  <c r="AU75" i="5"/>
  <c r="K241" i="4" s="1"/>
  <c r="J242" i="4" s="1"/>
  <c r="AV75" i="5"/>
  <c r="DQ43" i="5" s="1"/>
  <c r="AW75" i="5"/>
  <c r="J245" i="4" s="1"/>
  <c r="AX75" i="5"/>
  <c r="K245" i="4" s="1"/>
  <c r="J246" i="4" s="1"/>
  <c r="J247" i="4" s="1"/>
  <c r="AY75" i="5"/>
  <c r="DQ44" i="5" s="1"/>
  <c r="AZ75" i="5"/>
  <c r="K252" i="4" s="1"/>
  <c r="DP46" i="5" s="1"/>
  <c r="BA75" i="5"/>
  <c r="DQ46" i="5" s="1"/>
  <c r="BB75" i="5"/>
  <c r="J255" i="4" s="1"/>
  <c r="BC75" i="5"/>
  <c r="K255" i="4" s="1"/>
  <c r="J256" i="4" s="1"/>
  <c r="BD75" i="5"/>
  <c r="DQ48" i="5" s="1"/>
  <c r="BE75" i="5"/>
  <c r="J259" i="4" s="1"/>
  <c r="BF75" i="5"/>
  <c r="K259" i="4" s="1"/>
  <c r="J260" i="4" s="1"/>
  <c r="J261" i="4" s="1"/>
  <c r="BG75" i="5"/>
  <c r="DQ49" i="5" s="1"/>
  <c r="BH75" i="5"/>
  <c r="J263" i="4" s="1"/>
  <c r="BI75" i="5"/>
  <c r="K263" i="4" s="1"/>
  <c r="BJ75" i="5"/>
  <c r="DQ50" i="5" s="1"/>
  <c r="BK75" i="5"/>
  <c r="K269" i="4" s="1"/>
  <c r="DP51" i="5" s="1"/>
  <c r="BL75" i="5"/>
  <c r="DQ51" i="5" s="1"/>
  <c r="BM75" i="5"/>
  <c r="J272" i="4" s="1"/>
  <c r="BN75" i="5"/>
  <c r="K272" i="4" s="1"/>
  <c r="J273" i="4" s="1"/>
  <c r="BO75" i="5"/>
  <c r="DQ53" i="5" s="1"/>
  <c r="BP75" i="5"/>
  <c r="J276" i="4" s="1"/>
  <c r="BQ75" i="5"/>
  <c r="K276" i="4" s="1"/>
  <c r="BR75" i="5"/>
  <c r="DQ54" i="5" s="1"/>
  <c r="BS75" i="5"/>
  <c r="J281" i="4" s="1"/>
  <c r="BT75" i="5"/>
  <c r="K281" i="4" s="1"/>
  <c r="J282" i="4" s="1"/>
  <c r="BU75" i="5"/>
  <c r="DQ56" i="5" s="1"/>
  <c r="BV75" i="5"/>
  <c r="J285" i="4" s="1"/>
  <c r="BW75" i="5"/>
  <c r="K285" i="4" s="1"/>
  <c r="BX75" i="5"/>
  <c r="DQ57" i="5" s="1"/>
  <c r="BY75" i="5"/>
  <c r="J289" i="4" s="1"/>
  <c r="BZ75" i="5"/>
  <c r="K289" i="4" s="1"/>
  <c r="J290" i="4" s="1"/>
  <c r="J291" i="4" s="1"/>
  <c r="CA75" i="5"/>
  <c r="DQ58" i="5" s="1"/>
  <c r="CB75" i="5"/>
  <c r="K295" i="4" s="1"/>
  <c r="DP59" i="5" s="1"/>
  <c r="CC75" i="5"/>
  <c r="DQ59" i="5" s="1"/>
  <c r="CD75" i="5"/>
  <c r="J298" i="4" s="1"/>
  <c r="CE75" i="5"/>
  <c r="K298" i="4" s="1"/>
  <c r="CF75" i="5"/>
  <c r="DQ65" i="5" s="1"/>
  <c r="CG75" i="5"/>
  <c r="J302" i="4" s="1"/>
  <c r="CH75" i="5"/>
  <c r="K302" i="4" s="1"/>
  <c r="J303" i="4" s="1"/>
  <c r="CI75" i="5"/>
  <c r="DQ66" i="5" s="1"/>
  <c r="CJ75" i="5"/>
  <c r="J306" i="4" s="1"/>
  <c r="CK75" i="5"/>
  <c r="K306" i="4" s="1"/>
  <c r="CL75" i="5"/>
  <c r="DQ67" i="5" s="1"/>
  <c r="CM75" i="5"/>
  <c r="J310" i="4" s="1"/>
  <c r="CN75" i="5"/>
  <c r="K310" i="4" s="1"/>
  <c r="J311" i="4" s="1"/>
  <c r="CO75" i="5"/>
  <c r="DL64" i="5" s="1"/>
  <c r="CP75" i="5"/>
  <c r="J314" i="4" s="1"/>
  <c r="CQ75" i="5"/>
  <c r="K314" i="4" s="1"/>
  <c r="CR75" i="5"/>
  <c r="DL65" i="5" s="1"/>
  <c r="CS75" i="5"/>
  <c r="J318" i="4" s="1"/>
  <c r="CT75" i="5"/>
  <c r="K318" i="4" s="1"/>
  <c r="J319" i="4" s="1"/>
  <c r="CU75" i="5"/>
  <c r="DL66" i="5" s="1"/>
  <c r="CV75" i="5"/>
  <c r="K324" i="4" s="1"/>
  <c r="DK67" i="5" s="1"/>
  <c r="CW75" i="5"/>
  <c r="DL67" i="5" s="1"/>
  <c r="CX75" i="5"/>
  <c r="K329" i="4" s="1"/>
  <c r="DP61" i="5" s="1"/>
  <c r="CY75" i="5"/>
  <c r="DQ61" i="5" s="1"/>
  <c r="CZ75" i="5"/>
  <c r="K334" i="4" s="1"/>
  <c r="DP63" i="5" s="1"/>
  <c r="DA75" i="5"/>
  <c r="DQ63" i="5" s="1"/>
  <c r="DB75" i="5"/>
  <c r="DC75" i="5"/>
  <c r="DD75" i="5"/>
  <c r="DE75" i="5"/>
  <c r="D36" i="5"/>
  <c r="K5" i="4" s="1"/>
  <c r="E36" i="5"/>
  <c r="DL8" i="5" s="1"/>
  <c r="F36" i="5"/>
  <c r="J9" i="4" s="1"/>
  <c r="G36" i="5"/>
  <c r="K9" i="4" s="1"/>
  <c r="H36" i="5"/>
  <c r="DL9" i="5" s="1"/>
  <c r="I36" i="5"/>
  <c r="J13" i="4" s="1"/>
  <c r="J36" i="5"/>
  <c r="K13" i="4" s="1"/>
  <c r="K36" i="5"/>
  <c r="DL10" i="5" s="1"/>
  <c r="L36" i="5"/>
  <c r="J17" i="4" s="1"/>
  <c r="M36" i="5"/>
  <c r="K17" i="4" s="1"/>
  <c r="N36" i="5"/>
  <c r="DL11" i="5" s="1"/>
  <c r="O36" i="5"/>
  <c r="J21" i="4" s="1"/>
  <c r="P36" i="5"/>
  <c r="K21" i="4" s="1"/>
  <c r="Q36" i="5"/>
  <c r="DL12" i="5" s="1"/>
  <c r="R36" i="5"/>
  <c r="J25" i="4" s="1"/>
  <c r="S36" i="5"/>
  <c r="K25" i="4" s="1"/>
  <c r="T36" i="5"/>
  <c r="DL13" i="5" s="1"/>
  <c r="U36" i="5"/>
  <c r="J29" i="4" s="1"/>
  <c r="V36" i="5"/>
  <c r="K29" i="4" s="1"/>
  <c r="W36" i="5"/>
  <c r="DL14" i="5" s="1"/>
  <c r="X36" i="5"/>
  <c r="Y36" i="5"/>
  <c r="DL16" i="5" s="1"/>
  <c r="Z36" i="5"/>
  <c r="J38" i="4" s="1"/>
  <c r="AA36" i="5"/>
  <c r="K38" i="4" s="1"/>
  <c r="AB36" i="5"/>
  <c r="DL18" i="5" s="1"/>
  <c r="AC36" i="5"/>
  <c r="J42" i="4" s="1"/>
  <c r="AD36" i="5"/>
  <c r="K42" i="4" s="1"/>
  <c r="AE36" i="5"/>
  <c r="DL19" i="5" s="1"/>
  <c r="AF36" i="5"/>
  <c r="AG36" i="5"/>
  <c r="DL20" i="5" s="1"/>
  <c r="AH36" i="5"/>
  <c r="K52" i="4" s="1"/>
  <c r="DK21" i="5" s="1"/>
  <c r="AI36" i="5"/>
  <c r="DL21" i="5" s="1"/>
  <c r="AJ36" i="5"/>
  <c r="AK36" i="5"/>
  <c r="DL23" i="5" s="1"/>
  <c r="AL36" i="5"/>
  <c r="J59" i="4" s="1"/>
  <c r="AM36" i="5"/>
  <c r="K59" i="4" s="1"/>
  <c r="AN36" i="5"/>
  <c r="DL25" i="5" s="1"/>
  <c r="AO36" i="5"/>
  <c r="K65" i="4" s="1"/>
  <c r="DK27" i="5" s="1"/>
  <c r="AP36" i="5"/>
  <c r="DL27" i="5" s="1"/>
  <c r="AQ36" i="5"/>
  <c r="J68" i="4" s="1"/>
  <c r="AR36" i="5"/>
  <c r="K68" i="4" s="1"/>
  <c r="AS36" i="5"/>
  <c r="DQ8" i="5" s="1"/>
  <c r="AT36" i="5"/>
  <c r="J72" i="4" s="1"/>
  <c r="AU36" i="5"/>
  <c r="K72" i="4" s="1"/>
  <c r="AV36" i="5"/>
  <c r="DQ9" i="5" s="1"/>
  <c r="AW36" i="5"/>
  <c r="J76" i="4" s="1"/>
  <c r="AX36" i="5"/>
  <c r="K76" i="4" s="1"/>
  <c r="J77" i="4" s="1"/>
  <c r="J78" i="4" s="1"/>
  <c r="AY36" i="5"/>
  <c r="DQ10" i="5" s="1"/>
  <c r="AZ36" i="5"/>
  <c r="BA36" i="5"/>
  <c r="DQ12" i="5" s="1"/>
  <c r="BB36" i="5"/>
  <c r="J86" i="4" s="1"/>
  <c r="BC36" i="5"/>
  <c r="K86" i="4" s="1"/>
  <c r="BD36" i="5"/>
  <c r="DQ14" i="5" s="1"/>
  <c r="BE36" i="5"/>
  <c r="J90" i="4" s="1"/>
  <c r="BF36" i="5"/>
  <c r="K90" i="4" s="1"/>
  <c r="J91" i="4" s="1"/>
  <c r="BG36" i="5"/>
  <c r="DQ15" i="5" s="1"/>
  <c r="BH36" i="5"/>
  <c r="J94" i="4" s="1"/>
  <c r="BI36" i="5"/>
  <c r="K94" i="4" s="1"/>
  <c r="BJ36" i="5"/>
  <c r="DQ16" i="5" s="1"/>
  <c r="BK36" i="5"/>
  <c r="K100" i="4" s="1"/>
  <c r="DP17" i="5" s="1"/>
  <c r="BL36" i="5"/>
  <c r="DQ17" i="5" s="1"/>
  <c r="BM36" i="5"/>
  <c r="J103" i="4" s="1"/>
  <c r="BN36" i="5"/>
  <c r="K103" i="4" s="1"/>
  <c r="BO36" i="5"/>
  <c r="DQ19" i="5" s="1"/>
  <c r="BP36" i="5"/>
  <c r="J107" i="4" s="1"/>
  <c r="BQ36" i="5"/>
  <c r="K107" i="4" s="1"/>
  <c r="BR36" i="5"/>
  <c r="DQ20" i="5" s="1"/>
  <c r="BS36" i="5"/>
  <c r="J112" i="4" s="1"/>
  <c r="BT36" i="5"/>
  <c r="K112" i="4" s="1"/>
  <c r="BU36" i="5"/>
  <c r="DQ22" i="5" s="1"/>
  <c r="BV36" i="5"/>
  <c r="J116" i="4" s="1"/>
  <c r="BW36" i="5"/>
  <c r="K116" i="4" s="1"/>
  <c r="BX36" i="5"/>
  <c r="DQ23" i="5" s="1"/>
  <c r="BY36" i="5"/>
  <c r="J120" i="4" s="1"/>
  <c r="BZ36" i="5"/>
  <c r="K120" i="4" s="1"/>
  <c r="J121" i="4" s="1"/>
  <c r="J122" i="4" s="1"/>
  <c r="CA36" i="5"/>
  <c r="DQ24" i="5" s="1"/>
  <c r="CB36" i="5"/>
  <c r="CC36" i="5"/>
  <c r="DQ25" i="5" s="1"/>
  <c r="CD36" i="5"/>
  <c r="J129" i="4" s="1"/>
  <c r="CE36" i="5"/>
  <c r="K129" i="4" s="1"/>
  <c r="CF36" i="5"/>
  <c r="DQ31" i="5" s="1"/>
  <c r="CG36" i="5"/>
  <c r="J133" i="4" s="1"/>
  <c r="CH36" i="5"/>
  <c r="K133" i="4" s="1"/>
  <c r="CI36" i="5"/>
  <c r="DQ32" i="5" s="1"/>
  <c r="CJ36" i="5"/>
  <c r="J137" i="4" s="1"/>
  <c r="CK36" i="5"/>
  <c r="K137" i="4" s="1"/>
  <c r="CL36" i="5"/>
  <c r="DQ33" i="5" s="1"/>
  <c r="CM36" i="5"/>
  <c r="J141" i="4" s="1"/>
  <c r="CN36" i="5"/>
  <c r="K141" i="4" s="1"/>
  <c r="CO36" i="5"/>
  <c r="DL30" i="5" s="1"/>
  <c r="CP36" i="5"/>
  <c r="J145" i="4" s="1"/>
  <c r="CQ36" i="5"/>
  <c r="K145" i="4" s="1"/>
  <c r="CR36" i="5"/>
  <c r="DL31" i="5" s="1"/>
  <c r="CS36" i="5"/>
  <c r="J149" i="4" s="1"/>
  <c r="CT36" i="5"/>
  <c r="K149" i="4" s="1"/>
  <c r="CU36" i="5"/>
  <c r="DL32" i="5" s="1"/>
  <c r="CV36" i="5"/>
  <c r="CW36" i="5"/>
  <c r="DL33" i="5" s="1"/>
  <c r="CX36" i="5"/>
  <c r="K160" i="4" s="1"/>
  <c r="DP27" i="5" s="1"/>
  <c r="CY36" i="5"/>
  <c r="DQ27" i="5" s="1"/>
  <c r="CZ36" i="5"/>
  <c r="DA36" i="5"/>
  <c r="DQ29" i="5" s="1"/>
  <c r="DB36" i="5"/>
  <c r="DC36" i="5"/>
  <c r="DD36" i="5"/>
  <c r="DE36" i="5"/>
  <c r="DF36" i="5"/>
  <c r="DF75" i="5"/>
  <c r="C75" i="5"/>
  <c r="J174" i="4" s="1"/>
  <c r="C36" i="5"/>
  <c r="J5" i="4" s="1"/>
  <c r="DO24" i="5" l="1"/>
  <c r="J312" i="4"/>
  <c r="DJ32" i="2"/>
  <c r="F184" i="4"/>
  <c r="G261" i="4"/>
  <c r="DP49" i="2" s="1"/>
  <c r="DO49" i="2"/>
  <c r="G304" i="4"/>
  <c r="DP66" i="2" s="1"/>
  <c r="F304" i="4"/>
  <c r="DO66" i="2" s="1"/>
  <c r="N200" i="4"/>
  <c r="O200" i="4"/>
  <c r="O247" i="4"/>
  <c r="DP44" i="6" s="1"/>
  <c r="N247" i="4"/>
  <c r="DO44" i="6" s="1"/>
  <c r="N274" i="4"/>
  <c r="O274" i="4"/>
  <c r="DP53" i="6" s="1"/>
  <c r="O320" i="4"/>
  <c r="DK66" i="6" s="1"/>
  <c r="DJ66" i="6"/>
  <c r="DJ14" i="7"/>
  <c r="DO10" i="7"/>
  <c r="R151" i="4"/>
  <c r="DJ32" i="7" s="1"/>
  <c r="R184" i="4"/>
  <c r="S200" i="4"/>
  <c r="DK48" i="7" s="1"/>
  <c r="DJ48" i="7"/>
  <c r="S261" i="4"/>
  <c r="DP49" i="7" s="1"/>
  <c r="DO49" i="7"/>
  <c r="R274" i="4"/>
  <c r="S274" i="4"/>
  <c r="R291" i="4"/>
  <c r="R304" i="4"/>
  <c r="S304" i="4"/>
  <c r="DP66" i="7" s="1"/>
  <c r="S320" i="4"/>
  <c r="DK66" i="7" s="1"/>
  <c r="DJ66" i="7"/>
  <c r="DO10" i="8"/>
  <c r="DJ32" i="8"/>
  <c r="V184" i="4"/>
  <c r="W184" i="4"/>
  <c r="V200" i="4"/>
  <c r="V213" i="4"/>
  <c r="W213" i="4"/>
  <c r="DK53" i="8" s="1"/>
  <c r="V261" i="4"/>
  <c r="V274" i="4"/>
  <c r="W274" i="4"/>
  <c r="DP53" i="8" s="1"/>
  <c r="V291" i="4"/>
  <c r="V304" i="4"/>
  <c r="W304" i="4"/>
  <c r="DO24" i="9"/>
  <c r="DJ32" i="9"/>
  <c r="Z247" i="4"/>
  <c r="Z261" i="4"/>
  <c r="AA320" i="4"/>
  <c r="DK66" i="9" s="1"/>
  <c r="DJ66" i="9"/>
  <c r="DO10" i="11"/>
  <c r="AD184" i="4"/>
  <c r="AD200" i="4"/>
  <c r="AE200" i="4"/>
  <c r="DK48" i="11" s="1"/>
  <c r="AE247" i="4"/>
  <c r="DP44" i="11" s="1"/>
  <c r="DO44" i="11"/>
  <c r="AD274" i="4"/>
  <c r="AE274" i="4"/>
  <c r="DP53" i="11" s="1"/>
  <c r="AD291" i="4"/>
  <c r="AD304" i="4"/>
  <c r="AE304" i="4"/>
  <c r="DP66" i="11" s="1"/>
  <c r="AI184" i="4"/>
  <c r="DK44" i="10" s="1"/>
  <c r="AH184" i="4"/>
  <c r="AH200" i="4"/>
  <c r="AI200" i="4"/>
  <c r="DK48" i="10" s="1"/>
  <c r="AH274" i="4"/>
  <c r="AH304" i="4"/>
  <c r="AI304" i="4"/>
  <c r="DP66" i="10" s="1"/>
  <c r="DJ10" i="13"/>
  <c r="AL151" i="4"/>
  <c r="DJ32" i="13" s="1"/>
  <c r="AM184" i="4"/>
  <c r="DK44" i="13" s="1"/>
  <c r="DJ44" i="13"/>
  <c r="AL209" i="4"/>
  <c r="AM209" i="4"/>
  <c r="DK52" i="13" s="1"/>
  <c r="AM52" i="4"/>
  <c r="DK21" i="13" s="1"/>
  <c r="DK55" i="13"/>
  <c r="AL243" i="4"/>
  <c r="AM243" i="4"/>
  <c r="DP43" i="13" s="1"/>
  <c r="AL261" i="4"/>
  <c r="AM320" i="4"/>
  <c r="DK66" i="13" s="1"/>
  <c r="DJ66" i="13"/>
  <c r="AP30" i="4"/>
  <c r="AP31" i="4" s="1"/>
  <c r="DO10" i="14"/>
  <c r="AQ105" i="4"/>
  <c r="DP19" i="14" s="1"/>
  <c r="DO19" i="14"/>
  <c r="AP184" i="4"/>
  <c r="DJ44" i="14" s="1"/>
  <c r="AQ184" i="4"/>
  <c r="DK44" i="14" s="1"/>
  <c r="AP200" i="4"/>
  <c r="DJ48" i="14" s="1"/>
  <c r="AQ200" i="4"/>
  <c r="DK48" i="14" s="1"/>
  <c r="AP213" i="4"/>
  <c r="AQ213" i="4"/>
  <c r="DK53" i="14" s="1"/>
  <c r="AP261" i="4"/>
  <c r="AQ261" i="4"/>
  <c r="AQ274" i="4"/>
  <c r="DP53" i="14" s="1"/>
  <c r="DO53" i="14"/>
  <c r="AQ291" i="4"/>
  <c r="DP58" i="14" s="1"/>
  <c r="DO58" i="14"/>
  <c r="AP304" i="4"/>
  <c r="AQ304" i="4"/>
  <c r="DP66" i="14" s="1"/>
  <c r="AP320" i="4"/>
  <c r="AQ320" i="4"/>
  <c r="DK66" i="14" s="1"/>
  <c r="J315" i="4"/>
  <c r="J299" i="4"/>
  <c r="J286" i="4"/>
  <c r="J257" i="4"/>
  <c r="K257" i="4"/>
  <c r="DP48" i="5" s="1"/>
  <c r="J243" i="4"/>
  <c r="K230" i="4"/>
  <c r="DK59" i="5" s="1"/>
  <c r="DJ59" i="5"/>
  <c r="J209" i="4"/>
  <c r="K196" i="4"/>
  <c r="DK47" i="5" s="1"/>
  <c r="DJ47" i="5"/>
  <c r="J180" i="4"/>
  <c r="B179" i="4"/>
  <c r="B180" i="4" s="1"/>
  <c r="B195" i="4"/>
  <c r="B196" i="4" s="1"/>
  <c r="C196" i="4" s="1"/>
  <c r="DK47" i="1" s="1"/>
  <c r="B208" i="4"/>
  <c r="B209" i="4" s="1"/>
  <c r="B229" i="4"/>
  <c r="B230" i="4" s="1"/>
  <c r="B242" i="4"/>
  <c r="B243" i="4" s="1"/>
  <c r="B256" i="4"/>
  <c r="B257" i="4" s="1"/>
  <c r="B286" i="4"/>
  <c r="B287" i="4" s="1"/>
  <c r="B299" i="4"/>
  <c r="B300" i="4" s="1"/>
  <c r="B315" i="4"/>
  <c r="B316" i="4" s="1"/>
  <c r="F73" i="4"/>
  <c r="F74" i="4" s="1"/>
  <c r="F179" i="4"/>
  <c r="F180" i="4" s="1"/>
  <c r="F195" i="4"/>
  <c r="F208" i="4"/>
  <c r="F229" i="4"/>
  <c r="F242" i="4"/>
  <c r="F243" i="4" s="1"/>
  <c r="F256" i="4"/>
  <c r="F286" i="4"/>
  <c r="F299" i="4"/>
  <c r="F300" i="4" s="1"/>
  <c r="F315" i="4"/>
  <c r="N179" i="4"/>
  <c r="N195" i="4"/>
  <c r="N196" i="4" s="1"/>
  <c r="N208" i="4"/>
  <c r="N229" i="4"/>
  <c r="N230" i="4" s="1"/>
  <c r="N242" i="4"/>
  <c r="N256" i="4"/>
  <c r="N286" i="4"/>
  <c r="N299" i="4"/>
  <c r="N300" i="4" s="1"/>
  <c r="N315" i="4"/>
  <c r="R179" i="4"/>
  <c r="R195" i="4"/>
  <c r="R196" i="4" s="1"/>
  <c r="R208" i="4"/>
  <c r="R229" i="4"/>
  <c r="R242" i="4"/>
  <c r="R256" i="4"/>
  <c r="R286" i="4"/>
  <c r="R299" i="4"/>
  <c r="R300" i="4" s="1"/>
  <c r="R315" i="4"/>
  <c r="V26" i="4"/>
  <c r="V27" i="4" s="1"/>
  <c r="V60" i="4"/>
  <c r="V179" i="4"/>
  <c r="V180" i="4" s="1"/>
  <c r="V195" i="4"/>
  <c r="V196" i="4" s="1"/>
  <c r="V208" i="4"/>
  <c r="V229" i="4"/>
  <c r="V230" i="4" s="1"/>
  <c r="V242" i="4"/>
  <c r="V256" i="4"/>
  <c r="V286" i="4"/>
  <c r="V287" i="4" s="1"/>
  <c r="V299" i="4"/>
  <c r="V300" i="4" s="1"/>
  <c r="V315" i="4"/>
  <c r="V316" i="4" s="1"/>
  <c r="Z130" i="4"/>
  <c r="Z131" i="4" s="1"/>
  <c r="Z179" i="4"/>
  <c r="Z195" i="4"/>
  <c r="Z208" i="4"/>
  <c r="Z229" i="4"/>
  <c r="Z242" i="4"/>
  <c r="Z243" i="4" s="1"/>
  <c r="Z256" i="4"/>
  <c r="Z257" i="4" s="1"/>
  <c r="AA100" i="4"/>
  <c r="DP17" i="9" s="1"/>
  <c r="DP51" i="9"/>
  <c r="Z286" i="4"/>
  <c r="Z299" i="4"/>
  <c r="Z300" i="4" s="1"/>
  <c r="Z315" i="4"/>
  <c r="AD179" i="4"/>
  <c r="AD195" i="4"/>
  <c r="AD196" i="4" s="1"/>
  <c r="AD208" i="4"/>
  <c r="AD229" i="4"/>
  <c r="AD230" i="4" s="1"/>
  <c r="AD242" i="4"/>
  <c r="AD256" i="4"/>
  <c r="AD286" i="4"/>
  <c r="AD299" i="4"/>
  <c r="AD300" i="4" s="1"/>
  <c r="AD315" i="4"/>
  <c r="AH10" i="4"/>
  <c r="AH11" i="4" s="1"/>
  <c r="AH179" i="4"/>
  <c r="AH180" i="4" s="1"/>
  <c r="AH195" i="4"/>
  <c r="AH208" i="4"/>
  <c r="AH209" i="4" s="1"/>
  <c r="AH229" i="4"/>
  <c r="AH230" i="4" s="1"/>
  <c r="AH242" i="4"/>
  <c r="AH256" i="4"/>
  <c r="AH286" i="4"/>
  <c r="AH299" i="4"/>
  <c r="AH315" i="4"/>
  <c r="AL175" i="4"/>
  <c r="AL179" i="4"/>
  <c r="AL180" i="4" s="1"/>
  <c r="AL191" i="4"/>
  <c r="AL195" i="4"/>
  <c r="AL229" i="4"/>
  <c r="AL256" i="4"/>
  <c r="AM100" i="4"/>
  <c r="DP17" i="13" s="1"/>
  <c r="DP51" i="13"/>
  <c r="AL286" i="4"/>
  <c r="AL299" i="4"/>
  <c r="AL311" i="4"/>
  <c r="AL315" i="4"/>
  <c r="AP60" i="4"/>
  <c r="AP61" i="4" s="1"/>
  <c r="AP179" i="4"/>
  <c r="AP180" i="4" s="1"/>
  <c r="AP195" i="4"/>
  <c r="AP208" i="4"/>
  <c r="AP229" i="4"/>
  <c r="AP230" i="4" s="1"/>
  <c r="AP242" i="4"/>
  <c r="AP256" i="4"/>
  <c r="AP257" i="4" s="1"/>
  <c r="AP286" i="4"/>
  <c r="AP299" i="4"/>
  <c r="AP300" i="4" s="1"/>
  <c r="AP315" i="4"/>
  <c r="J92" i="4"/>
  <c r="DO15" i="5" s="1"/>
  <c r="K92" i="4"/>
  <c r="DP15" i="5" s="1"/>
  <c r="J283" i="4"/>
  <c r="K283" i="4"/>
  <c r="DP56" i="5" s="1"/>
  <c r="J239" i="4"/>
  <c r="K239" i="4"/>
  <c r="DP42" i="5" s="1"/>
  <c r="J176" i="4"/>
  <c r="K176" i="4"/>
  <c r="DK42" i="5" s="1"/>
  <c r="G44" i="4"/>
  <c r="DK19" i="2" s="1"/>
  <c r="DJ19" i="2"/>
  <c r="DO10" i="2"/>
  <c r="DO19" i="2"/>
  <c r="F134" i="4"/>
  <c r="G213" i="4"/>
  <c r="DK53" i="2" s="1"/>
  <c r="DJ53" i="2"/>
  <c r="G247" i="4"/>
  <c r="DP44" i="2" s="1"/>
  <c r="DO44" i="2"/>
  <c r="F291" i="4"/>
  <c r="G291" i="4"/>
  <c r="DP58" i="2" s="1"/>
  <c r="G320" i="4"/>
  <c r="DK66" i="2" s="1"/>
  <c r="DJ66" i="2"/>
  <c r="N44" i="4"/>
  <c r="DJ19" i="6" s="1"/>
  <c r="O92" i="4"/>
  <c r="DP15" i="6" s="1"/>
  <c r="DO15" i="6"/>
  <c r="O151" i="4"/>
  <c r="DK32" i="6" s="1"/>
  <c r="DJ32" i="6"/>
  <c r="O213" i="4"/>
  <c r="DK53" i="6" s="1"/>
  <c r="DJ53" i="6"/>
  <c r="O261" i="4"/>
  <c r="DP49" i="6" s="1"/>
  <c r="DO49" i="6"/>
  <c r="N304" i="4"/>
  <c r="K261" i="4"/>
  <c r="DP49" i="5" s="1"/>
  <c r="DO49" i="5"/>
  <c r="K247" i="4"/>
  <c r="DP44" i="5" s="1"/>
  <c r="DO44" i="5"/>
  <c r="J213" i="4"/>
  <c r="K213" i="4"/>
  <c r="DK53" i="5" s="1"/>
  <c r="J200" i="4"/>
  <c r="J184" i="4"/>
  <c r="K184" i="4"/>
  <c r="DK44" i="5" s="1"/>
  <c r="B175" i="4"/>
  <c r="B176" i="4" s="1"/>
  <c r="C176" i="4" s="1"/>
  <c r="DK42" i="1" s="1"/>
  <c r="B191" i="4"/>
  <c r="B192" i="4" s="1"/>
  <c r="DJ12" i="2"/>
  <c r="G143" i="4"/>
  <c r="DK30" i="2" s="1"/>
  <c r="DJ30" i="2"/>
  <c r="F176" i="4"/>
  <c r="G176" i="4"/>
  <c r="DK42" i="2" s="1"/>
  <c r="G192" i="4"/>
  <c r="DK46" i="2" s="1"/>
  <c r="DJ46" i="2"/>
  <c r="F239" i="4"/>
  <c r="G239" i="4"/>
  <c r="DP42" i="2" s="1"/>
  <c r="F283" i="4"/>
  <c r="G312" i="4"/>
  <c r="DK64" i="2" s="1"/>
  <c r="DJ64" i="2"/>
  <c r="O7" i="4"/>
  <c r="DK8" i="6" s="1"/>
  <c r="DJ8" i="6"/>
  <c r="DJ12" i="6"/>
  <c r="O143" i="4"/>
  <c r="DK30" i="6" s="1"/>
  <c r="DJ30" i="6"/>
  <c r="O176" i="4"/>
  <c r="DK42" i="6" s="1"/>
  <c r="DJ42" i="6"/>
  <c r="O192" i="4"/>
  <c r="DK46" i="6" s="1"/>
  <c r="DJ46" i="6"/>
  <c r="N239" i="4"/>
  <c r="O239" i="4"/>
  <c r="DP42" i="6" s="1"/>
  <c r="N283" i="4"/>
  <c r="O312" i="4"/>
  <c r="DK64" i="6" s="1"/>
  <c r="DJ64" i="6"/>
  <c r="DJ12" i="7"/>
  <c r="DO22" i="7"/>
  <c r="S143" i="4"/>
  <c r="DK30" i="7" s="1"/>
  <c r="DJ30" i="7"/>
  <c r="R176" i="4"/>
  <c r="S176" i="4"/>
  <c r="DK42" i="7" s="1"/>
  <c r="S192" i="4"/>
  <c r="DK46" i="7" s="1"/>
  <c r="DJ46" i="7"/>
  <c r="R239" i="4"/>
  <c r="S239" i="4"/>
  <c r="DP42" i="7" s="1"/>
  <c r="S283" i="4"/>
  <c r="DP56" i="7" s="1"/>
  <c r="DO56" i="7"/>
  <c r="S312" i="4"/>
  <c r="DK64" i="7" s="1"/>
  <c r="DJ64" i="7"/>
  <c r="W7" i="4"/>
  <c r="DK8" i="8" s="1"/>
  <c r="V7" i="4"/>
  <c r="DJ8" i="8" s="1"/>
  <c r="DO22" i="8"/>
  <c r="W143" i="4"/>
  <c r="DK30" i="8" s="1"/>
  <c r="DJ30" i="8"/>
  <c r="W176" i="4"/>
  <c r="DK42" i="8" s="1"/>
  <c r="DJ42" i="8"/>
  <c r="V192" i="4"/>
  <c r="V239" i="4"/>
  <c r="W239" i="4"/>
  <c r="W283" i="4"/>
  <c r="DP56" i="8" s="1"/>
  <c r="DO56" i="8"/>
  <c r="W312" i="4"/>
  <c r="DK64" i="8" s="1"/>
  <c r="DJ64" i="8"/>
  <c r="AA143" i="4"/>
  <c r="DK30" i="9" s="1"/>
  <c r="DJ30" i="9"/>
  <c r="Z176" i="4"/>
  <c r="AA176" i="4"/>
  <c r="DK42" i="9" s="1"/>
  <c r="Z192" i="4"/>
  <c r="AA48" i="4"/>
  <c r="DK20" i="9" s="1"/>
  <c r="DK54" i="9"/>
  <c r="Z239" i="4"/>
  <c r="AA83" i="4"/>
  <c r="DP12" i="9" s="1"/>
  <c r="DP46" i="9"/>
  <c r="Z283" i="4"/>
  <c r="AA312" i="4"/>
  <c r="DK64" i="9" s="1"/>
  <c r="DJ64" i="9"/>
  <c r="AD5" i="4"/>
  <c r="AE5" i="4"/>
  <c r="DO22" i="11"/>
  <c r="AE143" i="4"/>
  <c r="DK30" i="11" s="1"/>
  <c r="DJ30" i="11"/>
  <c r="AE176" i="4"/>
  <c r="DK42" i="11" s="1"/>
  <c r="DJ42" i="11"/>
  <c r="AD192" i="4"/>
  <c r="AD239" i="4"/>
  <c r="AE239" i="4"/>
  <c r="DP42" i="11" s="1"/>
  <c r="AE283" i="4"/>
  <c r="DP56" i="11" s="1"/>
  <c r="DO56" i="11"/>
  <c r="AE312" i="4"/>
  <c r="DK64" i="11" s="1"/>
  <c r="DJ64" i="11"/>
  <c r="AI7" i="4"/>
  <c r="DK8" i="10" s="1"/>
  <c r="DJ8" i="10"/>
  <c r="DJ12" i="10"/>
  <c r="AI143" i="4"/>
  <c r="DK30" i="10" s="1"/>
  <c r="DJ30" i="10"/>
  <c r="AI176" i="4"/>
  <c r="DK42" i="10" s="1"/>
  <c r="DJ42" i="10"/>
  <c r="AI192" i="4"/>
  <c r="DK46" i="10" s="1"/>
  <c r="DJ46" i="10"/>
  <c r="AH239" i="4"/>
  <c r="AI239" i="4"/>
  <c r="DP42" i="10" s="1"/>
  <c r="AH283" i="4"/>
  <c r="AI312" i="4"/>
  <c r="DK64" i="10" s="1"/>
  <c r="DJ64" i="10"/>
  <c r="AM188" i="4"/>
  <c r="DK45" i="13" s="1"/>
  <c r="DJ45" i="13"/>
  <c r="AM35" i="4"/>
  <c r="DK16" i="13" s="1"/>
  <c r="DK50" i="13"/>
  <c r="AM48" i="4"/>
  <c r="DK20" i="13" s="1"/>
  <c r="DK54" i="13"/>
  <c r="AL239" i="4"/>
  <c r="AM239" i="4"/>
  <c r="AM83" i="4"/>
  <c r="DP12" i="13" s="1"/>
  <c r="DP46" i="13"/>
  <c r="AL265" i="4"/>
  <c r="AL283" i="4"/>
  <c r="AM283" i="4"/>
  <c r="DP56" i="13" s="1"/>
  <c r="AL308" i="4"/>
  <c r="AM308" i="4"/>
  <c r="AM155" i="4"/>
  <c r="DK33" i="13" s="1"/>
  <c r="DK67" i="13"/>
  <c r="AP175" i="4"/>
  <c r="AP191" i="4"/>
  <c r="AP238" i="4"/>
  <c r="AP283" i="4"/>
  <c r="AQ283" i="4"/>
  <c r="DP56" i="14" s="1"/>
  <c r="AP312" i="4"/>
  <c r="AQ312" i="4"/>
  <c r="K78" i="4"/>
  <c r="DP10" i="5" s="1"/>
  <c r="DO10" i="5"/>
  <c r="J192" i="4"/>
  <c r="K192" i="4"/>
  <c r="DK46" i="5" s="1"/>
  <c r="F30" i="4"/>
  <c r="F31" i="4" s="1"/>
  <c r="G92" i="4"/>
  <c r="DP15" i="2" s="1"/>
  <c r="DO15" i="2"/>
  <c r="F200" i="4"/>
  <c r="DJ48" i="2" s="1"/>
  <c r="G200" i="4"/>
  <c r="DK48" i="2" s="1"/>
  <c r="G274" i="4"/>
  <c r="DP53" i="2" s="1"/>
  <c r="DO53" i="2"/>
  <c r="N77" i="4"/>
  <c r="N78" i="4" s="1"/>
  <c r="N184" i="4"/>
  <c r="O184" i="4"/>
  <c r="N291" i="4"/>
  <c r="O291" i="4"/>
  <c r="DJ19" i="7"/>
  <c r="S92" i="4"/>
  <c r="DP15" i="7" s="1"/>
  <c r="DO15" i="7"/>
  <c r="S213" i="4"/>
  <c r="DK53" i="7" s="1"/>
  <c r="DJ53" i="7"/>
  <c r="S247" i="4"/>
  <c r="DP44" i="7" s="1"/>
  <c r="DO44" i="7"/>
  <c r="W247" i="4"/>
  <c r="DP44" i="8" s="1"/>
  <c r="DO44" i="8"/>
  <c r="W320" i="4"/>
  <c r="DK66" i="8" s="1"/>
  <c r="DJ66" i="8"/>
  <c r="DO19" i="9"/>
  <c r="Z184" i="4"/>
  <c r="AA184" i="4"/>
  <c r="DK44" i="9" s="1"/>
  <c r="Z200" i="4"/>
  <c r="AA200" i="4"/>
  <c r="DK48" i="9" s="1"/>
  <c r="Z213" i="4"/>
  <c r="AA213" i="4"/>
  <c r="DK53" i="9" s="1"/>
  <c r="AA274" i="4"/>
  <c r="DP53" i="9" s="1"/>
  <c r="DO53" i="9"/>
  <c r="AA291" i="4"/>
  <c r="DP58" i="9" s="1"/>
  <c r="DO58" i="9"/>
  <c r="Z304" i="4"/>
  <c r="AA304" i="4"/>
  <c r="DP66" i="9" s="1"/>
  <c r="DJ19" i="11"/>
  <c r="AE213" i="4"/>
  <c r="DK53" i="11" s="1"/>
  <c r="DJ53" i="11"/>
  <c r="AD261" i="4"/>
  <c r="AE261" i="4"/>
  <c r="DP49" i="11" s="1"/>
  <c r="AD320" i="4"/>
  <c r="AE320" i="4"/>
  <c r="DK66" i="11" s="1"/>
  <c r="AH44" i="4"/>
  <c r="DJ19" i="10" s="1"/>
  <c r="AI44" i="4"/>
  <c r="DK19" i="10" s="1"/>
  <c r="DO10" i="10"/>
  <c r="AI213" i="4"/>
  <c r="DK53" i="10" s="1"/>
  <c r="DJ53" i="10"/>
  <c r="AI247" i="4"/>
  <c r="DP44" i="10" s="1"/>
  <c r="DO44" i="10"/>
  <c r="AH261" i="4"/>
  <c r="AI261" i="4"/>
  <c r="DP49" i="10" s="1"/>
  <c r="AH291" i="4"/>
  <c r="AI291" i="4"/>
  <c r="DP58" i="10" s="1"/>
  <c r="AH320" i="4"/>
  <c r="AM122" i="4"/>
  <c r="DP24" i="13" s="1"/>
  <c r="DO24" i="13"/>
  <c r="AL200" i="4"/>
  <c r="AM200" i="4"/>
  <c r="DK48" i="13" s="1"/>
  <c r="AL274" i="4"/>
  <c r="AM291" i="4"/>
  <c r="DP58" i="13" s="1"/>
  <c r="DO58" i="13"/>
  <c r="AL304" i="4"/>
  <c r="AP14" i="4"/>
  <c r="AP15" i="4" s="1"/>
  <c r="AQ122" i="4"/>
  <c r="DP24" i="14" s="1"/>
  <c r="DO24" i="14"/>
  <c r="AQ247" i="4"/>
  <c r="DP44" i="14" s="1"/>
  <c r="DO44" i="14"/>
  <c r="K165" i="4"/>
  <c r="DP29" i="5" s="1"/>
  <c r="K155" i="4"/>
  <c r="DK33" i="5" s="1"/>
  <c r="K126" i="4"/>
  <c r="DP25" i="5" s="1"/>
  <c r="K83" i="4"/>
  <c r="DP12" i="5" s="1"/>
  <c r="K56" i="4"/>
  <c r="DK23" i="5" s="1"/>
  <c r="K48" i="4"/>
  <c r="DK20" i="5" s="1"/>
  <c r="K35" i="4"/>
  <c r="DK16" i="5" s="1"/>
  <c r="J320" i="4"/>
  <c r="DJ66" i="5" s="1"/>
  <c r="K320" i="4"/>
  <c r="DK66" i="5" s="1"/>
  <c r="J304" i="4"/>
  <c r="K291" i="4"/>
  <c r="DP58" i="5" s="1"/>
  <c r="DO58" i="5"/>
  <c r="J274" i="4"/>
  <c r="J60" i="4"/>
  <c r="J61" i="4" s="1"/>
  <c r="J26" i="4"/>
  <c r="J27" i="4" s="1"/>
  <c r="J307" i="4"/>
  <c r="J277" i="4"/>
  <c r="J264" i="4"/>
  <c r="J265" i="4" s="1"/>
  <c r="J187" i="4"/>
  <c r="J188" i="4" s="1"/>
  <c r="B187" i="4"/>
  <c r="B188" i="4" s="1"/>
  <c r="DJ45" i="1" s="1"/>
  <c r="B264" i="4"/>
  <c r="B265" i="4" s="1"/>
  <c r="B277" i="4"/>
  <c r="B278" i="4" s="1"/>
  <c r="B307" i="4"/>
  <c r="B308" i="4" s="1"/>
  <c r="B138" i="4" s="1"/>
  <c r="B139" i="4" s="1"/>
  <c r="DO33" i="1" s="1"/>
  <c r="F108" i="4"/>
  <c r="F109" i="4" s="1"/>
  <c r="F187" i="4"/>
  <c r="F264" i="4"/>
  <c r="F277" i="4"/>
  <c r="F278" i="4" s="1"/>
  <c r="F307" i="4"/>
  <c r="N108" i="4"/>
  <c r="N187" i="4"/>
  <c r="N264" i="4"/>
  <c r="N265" i="4" s="1"/>
  <c r="N277" i="4"/>
  <c r="N278" i="4" s="1"/>
  <c r="N307" i="4"/>
  <c r="R18" i="4"/>
  <c r="R108" i="4"/>
  <c r="R109" i="4" s="1"/>
  <c r="R187" i="4"/>
  <c r="R188" i="4" s="1"/>
  <c r="R264" i="4"/>
  <c r="R277" i="4"/>
  <c r="R278" i="4" s="1"/>
  <c r="R307" i="4"/>
  <c r="V187" i="4"/>
  <c r="V264" i="4"/>
  <c r="V265" i="4" s="1"/>
  <c r="V277" i="4"/>
  <c r="V307" i="4"/>
  <c r="Z108" i="4"/>
  <c r="Z187" i="4"/>
  <c r="AA65" i="4"/>
  <c r="DK27" i="9" s="1"/>
  <c r="DK61" i="9"/>
  <c r="Z264" i="4"/>
  <c r="Z277" i="4"/>
  <c r="Z278" i="4" s="1"/>
  <c r="Z307" i="4"/>
  <c r="AD95" i="4"/>
  <c r="AD96" i="4" s="1"/>
  <c r="AD187" i="4"/>
  <c r="AD264" i="4"/>
  <c r="AD265" i="4" s="1"/>
  <c r="AD277" i="4"/>
  <c r="AD307" i="4"/>
  <c r="AH95" i="4"/>
  <c r="AH187" i="4"/>
  <c r="AH264" i="4"/>
  <c r="AH265" i="4" s="1"/>
  <c r="AH277" i="4"/>
  <c r="AH307" i="4"/>
  <c r="AL18" i="4"/>
  <c r="AL212" i="4"/>
  <c r="AM65" i="4"/>
  <c r="DK27" i="13" s="1"/>
  <c r="DK61" i="13"/>
  <c r="AL246" i="4"/>
  <c r="AL277" i="4"/>
  <c r="AL278" i="4" s="1"/>
  <c r="AP187" i="4"/>
  <c r="AP264" i="4"/>
  <c r="AP277" i="4"/>
  <c r="AP278" i="4" s="1"/>
  <c r="AP307" i="4"/>
  <c r="B77" i="4"/>
  <c r="B78" i="4" s="1"/>
  <c r="DO10" i="1" s="1"/>
  <c r="DO44" i="1"/>
  <c r="B10" i="4"/>
  <c r="DJ43" i="1"/>
  <c r="B113" i="4"/>
  <c r="B114" i="4" s="1"/>
  <c r="DO22" i="1" s="1"/>
  <c r="DO56" i="1"/>
  <c r="B69" i="4"/>
  <c r="B70" i="4" s="1"/>
  <c r="DO8" i="1" s="1"/>
  <c r="DO42" i="1"/>
  <c r="B91" i="4"/>
  <c r="B92" i="4" s="1"/>
  <c r="DO15" i="1" s="1"/>
  <c r="DO49" i="1"/>
  <c r="B39" i="4"/>
  <c r="DJ52" i="1"/>
  <c r="C180" i="4"/>
  <c r="DK43" i="1" s="1"/>
  <c r="B60" i="4"/>
  <c r="DJ59" i="1"/>
  <c r="B14" i="4"/>
  <c r="DJ44" i="1"/>
  <c r="B146" i="4"/>
  <c r="DJ65" i="1"/>
  <c r="DO67" i="1"/>
  <c r="C304" i="4"/>
  <c r="DP66" i="1" s="1"/>
  <c r="B134" i="4"/>
  <c r="B135" i="4" s="1"/>
  <c r="DO32" i="1" s="1"/>
  <c r="DO66" i="1"/>
  <c r="B22" i="4"/>
  <c r="B23" i="4" s="1"/>
  <c r="DJ12" i="1" s="1"/>
  <c r="DJ46" i="1"/>
  <c r="C213" i="4"/>
  <c r="DK53" i="1" s="1"/>
  <c r="B43" i="4"/>
  <c r="DJ53" i="1"/>
  <c r="B121" i="4"/>
  <c r="B122" i="4" s="1"/>
  <c r="DO24" i="1" s="1"/>
  <c r="DO58" i="1"/>
  <c r="B104" i="4"/>
  <c r="B105" i="4" s="1"/>
  <c r="DO19" i="1" s="1"/>
  <c r="DO53" i="1"/>
  <c r="B130" i="4"/>
  <c r="B131" i="4" s="1"/>
  <c r="DO31" i="1" s="1"/>
  <c r="DO65" i="1"/>
  <c r="C320" i="4"/>
  <c r="DK66" i="1" s="1"/>
  <c r="B150" i="4"/>
  <c r="DJ66" i="1"/>
  <c r="B30" i="4"/>
  <c r="B31" i="4" s="1"/>
  <c r="DJ14" i="1" s="1"/>
  <c r="DJ48" i="1"/>
  <c r="B108" i="4"/>
  <c r="B109" i="4" s="1"/>
  <c r="DO20" i="1" s="1"/>
  <c r="DO54" i="1"/>
  <c r="B95" i="4"/>
  <c r="B96" i="4" s="1"/>
  <c r="DO16" i="1" s="1"/>
  <c r="DO50" i="1"/>
  <c r="B26" i="4"/>
  <c r="DJ47" i="1"/>
  <c r="C257" i="4"/>
  <c r="DP48" i="1" s="1"/>
  <c r="B87" i="4"/>
  <c r="B88" i="4" s="1"/>
  <c r="DO14" i="1" s="1"/>
  <c r="DO48" i="1"/>
  <c r="B6" i="4"/>
  <c r="B7" i="4" s="1"/>
  <c r="DJ42" i="1"/>
  <c r="C287" i="4"/>
  <c r="DP57" i="1" s="1"/>
  <c r="B117" i="4"/>
  <c r="DO57" i="1"/>
  <c r="B142" i="4"/>
  <c r="B143" i="4" s="1"/>
  <c r="DJ30" i="1" s="1"/>
  <c r="DJ64" i="1"/>
  <c r="C188" i="4"/>
  <c r="DK45" i="1" s="1"/>
  <c r="B18" i="4"/>
  <c r="B73" i="4"/>
  <c r="B74" i="4" s="1"/>
  <c r="DO9" i="1" s="1"/>
  <c r="DO43" i="1"/>
  <c r="C316" i="4"/>
  <c r="DK65" i="1" s="1"/>
  <c r="C300" i="4"/>
  <c r="DP65" i="1" s="1"/>
  <c r="C274" i="4"/>
  <c r="DP53" i="1" s="1"/>
  <c r="C261" i="4"/>
  <c r="DP49" i="1" s="1"/>
  <c r="C247" i="4"/>
  <c r="DP44" i="1" s="1"/>
  <c r="C200" i="4"/>
  <c r="DK48" i="1" s="1"/>
  <c r="C184" i="4"/>
  <c r="DK44" i="1" s="1"/>
  <c r="C265" i="4"/>
  <c r="DP50" i="1" s="1"/>
  <c r="C209" i="4"/>
  <c r="DK52" i="1" s="1"/>
  <c r="C278" i="4"/>
  <c r="DP54" i="1" s="1"/>
  <c r="C230" i="4"/>
  <c r="DK59" i="1" s="1"/>
  <c r="C192" i="4"/>
  <c r="DK46" i="1" s="1"/>
  <c r="C243" i="4"/>
  <c r="DP43" i="1" s="1"/>
  <c r="AL213" i="4" l="1"/>
  <c r="AM213" i="4" s="1"/>
  <c r="DK53" i="13" s="1"/>
  <c r="Z109" i="4"/>
  <c r="DO20" i="9" s="1"/>
  <c r="DO20" i="7"/>
  <c r="O265" i="4"/>
  <c r="DP50" i="6" s="1"/>
  <c r="DO50" i="6"/>
  <c r="F308" i="4"/>
  <c r="G308" i="4" s="1"/>
  <c r="DP67" i="2" s="1"/>
  <c r="DO20" i="2"/>
  <c r="J308" i="4"/>
  <c r="K308" i="4" s="1"/>
  <c r="J104" i="4"/>
  <c r="DO53" i="5"/>
  <c r="J134" i="4"/>
  <c r="DO66" i="5"/>
  <c r="AL134" i="4"/>
  <c r="DO66" i="13"/>
  <c r="AL104" i="4"/>
  <c r="AL105" i="4" s="1"/>
  <c r="DO19" i="13" s="1"/>
  <c r="DO53" i="13"/>
  <c r="DK44" i="6"/>
  <c r="AP176" i="4"/>
  <c r="AQ176" i="4" s="1"/>
  <c r="DK42" i="14" s="1"/>
  <c r="DP67" i="13"/>
  <c r="AL95" i="4"/>
  <c r="DO50" i="13"/>
  <c r="DP42" i="13"/>
  <c r="AH113" i="4"/>
  <c r="AH114" i="4" s="1"/>
  <c r="DO22" i="10" s="1"/>
  <c r="DO56" i="10"/>
  <c r="AD22" i="4"/>
  <c r="AD23" i="4" s="1"/>
  <c r="DJ12" i="11" s="1"/>
  <c r="DJ46" i="11"/>
  <c r="Z113" i="4"/>
  <c r="Z114" i="4" s="1"/>
  <c r="DO56" i="9"/>
  <c r="Z69" i="4"/>
  <c r="Z70" i="4" s="1"/>
  <c r="DO8" i="9" s="1"/>
  <c r="DO42" i="9"/>
  <c r="Z22" i="4"/>
  <c r="Z23" i="4" s="1"/>
  <c r="DJ46" i="9"/>
  <c r="V22" i="4"/>
  <c r="V23" i="4" s="1"/>
  <c r="DJ46" i="8"/>
  <c r="S23" i="4"/>
  <c r="DK12" i="7" s="1"/>
  <c r="N113" i="4"/>
  <c r="N114" i="4" s="1"/>
  <c r="DO56" i="6"/>
  <c r="F113" i="4"/>
  <c r="F114" i="4" s="1"/>
  <c r="DO56" i="2"/>
  <c r="J30" i="4"/>
  <c r="J31" i="4" s="1"/>
  <c r="DJ48" i="5"/>
  <c r="N134" i="4"/>
  <c r="N135" i="4" s="1"/>
  <c r="DO32" i="6" s="1"/>
  <c r="DO66" i="6"/>
  <c r="AP287" i="4"/>
  <c r="AQ287" i="4"/>
  <c r="DP57" i="14" s="1"/>
  <c r="AP209" i="4"/>
  <c r="AQ209" i="4"/>
  <c r="DK52" i="14" s="1"/>
  <c r="AL316" i="4"/>
  <c r="AM316" i="4"/>
  <c r="DK65" i="13" s="1"/>
  <c r="AL196" i="4"/>
  <c r="AM196" i="4"/>
  <c r="DK47" i="13" s="1"/>
  <c r="AH300" i="4"/>
  <c r="AI230" i="4"/>
  <c r="DK59" i="10" s="1"/>
  <c r="DJ59" i="10"/>
  <c r="AH60" i="4"/>
  <c r="AE300" i="4"/>
  <c r="DP65" i="11" s="1"/>
  <c r="DO65" i="11"/>
  <c r="AE230" i="4"/>
  <c r="DK59" i="11" s="1"/>
  <c r="DJ59" i="11"/>
  <c r="Z316" i="4"/>
  <c r="AA316" i="4"/>
  <c r="DK65" i="9" s="1"/>
  <c r="Z209" i="4"/>
  <c r="AA209" i="4" s="1"/>
  <c r="DK52" i="9" s="1"/>
  <c r="DO31" i="9"/>
  <c r="W316" i="4"/>
  <c r="DK65" i="8" s="1"/>
  <c r="DJ65" i="8"/>
  <c r="V243" i="4"/>
  <c r="W243" i="4"/>
  <c r="DP43" i="8" s="1"/>
  <c r="W180" i="4"/>
  <c r="DK43" i="8" s="1"/>
  <c r="DJ43" i="8"/>
  <c r="V61" i="4"/>
  <c r="DJ25" i="8" s="1"/>
  <c r="S300" i="4"/>
  <c r="DP65" i="7" s="1"/>
  <c r="DO65" i="7"/>
  <c r="R230" i="4"/>
  <c r="N257" i="4"/>
  <c r="O257" i="4" s="1"/>
  <c r="DP48" i="6" s="1"/>
  <c r="O196" i="4"/>
  <c r="DK47" i="6" s="1"/>
  <c r="DJ47" i="6"/>
  <c r="N26" i="4"/>
  <c r="N27" i="4" s="1"/>
  <c r="F257" i="4"/>
  <c r="G257" i="4"/>
  <c r="DP48" i="2" s="1"/>
  <c r="F196" i="4"/>
  <c r="G196" i="4"/>
  <c r="DK47" i="2" s="1"/>
  <c r="DO9" i="2"/>
  <c r="J10" i="4"/>
  <c r="DJ43" i="5"/>
  <c r="J39" i="4"/>
  <c r="DJ52" i="5"/>
  <c r="J73" i="4"/>
  <c r="J74" i="4" s="1"/>
  <c r="DO43" i="5"/>
  <c r="J300" i="4"/>
  <c r="K300" i="4"/>
  <c r="DP65" i="5" s="1"/>
  <c r="DP49" i="14"/>
  <c r="AQ31" i="4"/>
  <c r="DK14" i="14" s="1"/>
  <c r="DJ14" i="14"/>
  <c r="AL91" i="4"/>
  <c r="AL92" i="4" s="1"/>
  <c r="DO49" i="13"/>
  <c r="AM15" i="4"/>
  <c r="DK10" i="13" s="1"/>
  <c r="AH104" i="4"/>
  <c r="AH105" i="4" s="1"/>
  <c r="DO53" i="10"/>
  <c r="AD121" i="4"/>
  <c r="AD122" i="4" s="1"/>
  <c r="DO58" i="11"/>
  <c r="AD14" i="4"/>
  <c r="AD15" i="4" s="1"/>
  <c r="DJ44" i="11"/>
  <c r="Z77" i="4"/>
  <c r="Z78" i="4" s="1"/>
  <c r="DO10" i="9" s="1"/>
  <c r="DO44" i="9"/>
  <c r="AA122" i="4"/>
  <c r="DP24" i="9" s="1"/>
  <c r="V121" i="4"/>
  <c r="V122" i="4" s="1"/>
  <c r="DO58" i="8"/>
  <c r="V91" i="4"/>
  <c r="V92" i="4" s="1"/>
  <c r="DO49" i="8"/>
  <c r="V30" i="4"/>
  <c r="V31" i="4" s="1"/>
  <c r="DJ48" i="8"/>
  <c r="W151" i="4"/>
  <c r="DK32" i="8" s="1"/>
  <c r="R121" i="4"/>
  <c r="R122" i="4" s="1"/>
  <c r="DO24" i="7" s="1"/>
  <c r="DO58" i="7"/>
  <c r="R14" i="4"/>
  <c r="DJ44" i="7"/>
  <c r="S78" i="4"/>
  <c r="DP10" i="7" s="1"/>
  <c r="F14" i="4"/>
  <c r="DJ44" i="2"/>
  <c r="J142" i="4"/>
  <c r="J143" i="4" s="1"/>
  <c r="DJ30" i="5" s="1"/>
  <c r="DJ64" i="5"/>
  <c r="AQ278" i="4"/>
  <c r="DP54" i="14" s="1"/>
  <c r="DO54" i="14"/>
  <c r="Z265" i="4"/>
  <c r="AA265" i="4"/>
  <c r="DP50" i="9" s="1"/>
  <c r="AL247" i="4"/>
  <c r="DO16" i="11"/>
  <c r="V188" i="4"/>
  <c r="S278" i="4"/>
  <c r="DP54" i="7" s="1"/>
  <c r="DO54" i="7"/>
  <c r="R19" i="4"/>
  <c r="DJ11" i="7" s="1"/>
  <c r="N188" i="4"/>
  <c r="O188" i="4"/>
  <c r="G278" i="4"/>
  <c r="DP54" i="2" s="1"/>
  <c r="DO54" i="2"/>
  <c r="K188" i="4"/>
  <c r="DK45" i="5" s="1"/>
  <c r="DJ45" i="5"/>
  <c r="K27" i="4"/>
  <c r="DK13" i="5" s="1"/>
  <c r="DJ13" i="5"/>
  <c r="AH121" i="4"/>
  <c r="AH122" i="4" s="1"/>
  <c r="DO58" i="10"/>
  <c r="AI78" i="4"/>
  <c r="DP10" i="10" s="1"/>
  <c r="AD150" i="4"/>
  <c r="AD151" i="4" s="1"/>
  <c r="DJ66" i="11"/>
  <c r="Z134" i="4"/>
  <c r="Z135" i="4" s="1"/>
  <c r="DO66" i="9"/>
  <c r="Z30" i="4"/>
  <c r="Z31" i="4" s="1"/>
  <c r="DJ48" i="9"/>
  <c r="AA105" i="4"/>
  <c r="DP19" i="9" s="1"/>
  <c r="S44" i="4"/>
  <c r="DK19" i="7" s="1"/>
  <c r="N14" i="4"/>
  <c r="N15" i="4" s="1"/>
  <c r="DJ10" i="6" s="1"/>
  <c r="DJ44" i="6"/>
  <c r="G31" i="4"/>
  <c r="DK14" i="2" s="1"/>
  <c r="DJ14" i="2"/>
  <c r="AP113" i="4"/>
  <c r="DO56" i="14"/>
  <c r="AL138" i="4"/>
  <c r="AL139" i="4" s="1"/>
  <c r="DO33" i="13" s="1"/>
  <c r="DO67" i="13"/>
  <c r="AM265" i="4"/>
  <c r="DP50" i="13" s="1"/>
  <c r="AL69" i="4"/>
  <c r="AL70" i="4" s="1"/>
  <c r="DO8" i="13" s="1"/>
  <c r="DO42" i="13"/>
  <c r="DP42" i="8"/>
  <c r="G105" i="4"/>
  <c r="DP19" i="2" s="1"/>
  <c r="J69" i="4"/>
  <c r="DO42" i="5"/>
  <c r="AQ257" i="4"/>
  <c r="DP48" i="14" s="1"/>
  <c r="DO48" i="14"/>
  <c r="AP196" i="4"/>
  <c r="AQ196" i="4"/>
  <c r="DK47" i="14" s="1"/>
  <c r="AP87" i="4"/>
  <c r="AP88" i="4" s="1"/>
  <c r="AL312" i="4"/>
  <c r="AM312" i="4"/>
  <c r="DK64" i="13" s="1"/>
  <c r="AL192" i="4"/>
  <c r="AM192" i="4"/>
  <c r="DK46" i="13" s="1"/>
  <c r="AH287" i="4"/>
  <c r="AI287" i="4"/>
  <c r="DP57" i="10" s="1"/>
  <c r="AI209" i="4"/>
  <c r="DK52" i="10" s="1"/>
  <c r="DJ52" i="10"/>
  <c r="AH39" i="4"/>
  <c r="AH40" i="4" s="1"/>
  <c r="AD287" i="4"/>
  <c r="AE287" i="4"/>
  <c r="DP57" i="11" s="1"/>
  <c r="AD209" i="4"/>
  <c r="AE209" i="4" s="1"/>
  <c r="AD130" i="4"/>
  <c r="AD131" i="4" s="1"/>
  <c r="AA300" i="4"/>
  <c r="DP65" i="9" s="1"/>
  <c r="DO65" i="9"/>
  <c r="AA257" i="4"/>
  <c r="DP48" i="9" s="1"/>
  <c r="DO48" i="9"/>
  <c r="Z196" i="4"/>
  <c r="Z87" i="4"/>
  <c r="Z88" i="4" s="1"/>
  <c r="W300" i="4"/>
  <c r="DP65" i="8" s="1"/>
  <c r="DO65" i="8"/>
  <c r="W230" i="4"/>
  <c r="DK59" i="8" s="1"/>
  <c r="DJ59" i="8"/>
  <c r="V146" i="4"/>
  <c r="V147" i="4" s="1"/>
  <c r="DJ13" i="8"/>
  <c r="R287" i="4"/>
  <c r="S287" i="4"/>
  <c r="DP57" i="7" s="1"/>
  <c r="R209" i="4"/>
  <c r="R130" i="4"/>
  <c r="R131" i="4" s="1"/>
  <c r="N316" i="4"/>
  <c r="O316" i="4"/>
  <c r="DK65" i="6" s="1"/>
  <c r="N243" i="4"/>
  <c r="O243" i="4" s="1"/>
  <c r="DP43" i="6" s="1"/>
  <c r="N180" i="4"/>
  <c r="O180" i="4"/>
  <c r="DK43" i="6" s="1"/>
  <c r="G316" i="4"/>
  <c r="DK65" i="2" s="1"/>
  <c r="F316" i="4"/>
  <c r="G243" i="4"/>
  <c r="DP43" i="2" s="1"/>
  <c r="DO43" i="2"/>
  <c r="G180" i="4"/>
  <c r="DK43" i="2" s="1"/>
  <c r="DJ43" i="2"/>
  <c r="F10" i="4"/>
  <c r="F11" i="4" s="1"/>
  <c r="J316" i="4"/>
  <c r="AP150" i="4"/>
  <c r="AP151" i="4" s="1"/>
  <c r="DJ66" i="14"/>
  <c r="AP91" i="4"/>
  <c r="AP92" i="4" s="1"/>
  <c r="DO15" i="14" s="1"/>
  <c r="DO49" i="14"/>
  <c r="Z91" i="4"/>
  <c r="Z92" i="4" s="1"/>
  <c r="DO49" i="9"/>
  <c r="DP66" i="8"/>
  <c r="DK44" i="8"/>
  <c r="DP53" i="7"/>
  <c r="DK48" i="6"/>
  <c r="C7" i="4"/>
  <c r="DK8" i="1" s="1"/>
  <c r="DJ8" i="1"/>
  <c r="AM278" i="4"/>
  <c r="DP54" i="13" s="1"/>
  <c r="DO54" i="13"/>
  <c r="AH278" i="4"/>
  <c r="AD188" i="4"/>
  <c r="AE188" i="4"/>
  <c r="DK45" i="11" s="1"/>
  <c r="R308" i="4"/>
  <c r="AI265" i="4"/>
  <c r="DP50" i="10" s="1"/>
  <c r="DO50" i="10"/>
  <c r="AP188" i="4"/>
  <c r="AL19" i="4"/>
  <c r="DJ11" i="13" s="1"/>
  <c r="AH188" i="4"/>
  <c r="AD278" i="4"/>
  <c r="AE278" i="4"/>
  <c r="DP54" i="11" s="1"/>
  <c r="Z308" i="4"/>
  <c r="V308" i="4"/>
  <c r="W308" i="4"/>
  <c r="R265" i="4"/>
  <c r="N308" i="4"/>
  <c r="O308" i="4"/>
  <c r="DP67" i="6" s="1"/>
  <c r="N109" i="4"/>
  <c r="DO20" i="6" s="1"/>
  <c r="F265" i="4"/>
  <c r="G265" i="4"/>
  <c r="DP50" i="2" s="1"/>
  <c r="K265" i="4"/>
  <c r="DP50" i="5" s="1"/>
  <c r="DO50" i="5"/>
  <c r="K61" i="4"/>
  <c r="DK25" i="5" s="1"/>
  <c r="DJ25" i="5"/>
  <c r="AQ15" i="4"/>
  <c r="DK10" i="14" s="1"/>
  <c r="DJ10" i="14"/>
  <c r="AL30" i="4"/>
  <c r="AL31" i="4" s="1"/>
  <c r="DJ48" i="13"/>
  <c r="AH150" i="4"/>
  <c r="AH151" i="4" s="1"/>
  <c r="DJ66" i="10"/>
  <c r="DP58" i="6"/>
  <c r="O78" i="4"/>
  <c r="DP10" i="6" s="1"/>
  <c r="DO10" i="6"/>
  <c r="DK64" i="14"/>
  <c r="AP239" i="4"/>
  <c r="AH69" i="4"/>
  <c r="DO42" i="10"/>
  <c r="AI23" i="4"/>
  <c r="DK12" i="10" s="1"/>
  <c r="AD69" i="4"/>
  <c r="DO42" i="11"/>
  <c r="AE114" i="4"/>
  <c r="DP22" i="11" s="1"/>
  <c r="Z6" i="4"/>
  <c r="Z7" i="4" s="1"/>
  <c r="DJ42" i="9"/>
  <c r="V69" i="4"/>
  <c r="V70" i="4" s="1"/>
  <c r="DO8" i="8" s="1"/>
  <c r="DO42" i="8"/>
  <c r="W114" i="4"/>
  <c r="DP22" i="8" s="1"/>
  <c r="R69" i="4"/>
  <c r="R70" i="4" s="1"/>
  <c r="DO42" i="7"/>
  <c r="R6" i="4"/>
  <c r="DJ42" i="7"/>
  <c r="S114" i="4"/>
  <c r="DP22" i="7" s="1"/>
  <c r="N69" i="4"/>
  <c r="N70" i="4" s="1"/>
  <c r="DO42" i="6"/>
  <c r="O23" i="4"/>
  <c r="DK12" i="6" s="1"/>
  <c r="F69" i="4"/>
  <c r="DO42" i="2"/>
  <c r="F6" i="4"/>
  <c r="DJ42" i="2"/>
  <c r="G23" i="4"/>
  <c r="DK12" i="2" s="1"/>
  <c r="J14" i="4"/>
  <c r="J15" i="4" s="1"/>
  <c r="DJ44" i="5"/>
  <c r="J43" i="4"/>
  <c r="DJ53" i="5"/>
  <c r="O44" i="4"/>
  <c r="DK19" i="6" s="1"/>
  <c r="F121" i="4"/>
  <c r="DO58" i="2"/>
  <c r="AP316" i="4"/>
  <c r="AQ316" i="4" s="1"/>
  <c r="DK65" i="14" s="1"/>
  <c r="AP243" i="4"/>
  <c r="AQ243" i="4"/>
  <c r="DP43" i="14" s="1"/>
  <c r="AQ180" i="4"/>
  <c r="DK43" i="14" s="1"/>
  <c r="DJ43" i="14"/>
  <c r="DJ25" i="14"/>
  <c r="AL300" i="4"/>
  <c r="AM300" i="4" s="1"/>
  <c r="DP65" i="13" s="1"/>
  <c r="AL257" i="4"/>
  <c r="AM257" i="4"/>
  <c r="DP48" i="13" s="1"/>
  <c r="AM180" i="4"/>
  <c r="DK43" i="13" s="1"/>
  <c r="DJ43" i="13"/>
  <c r="AL10" i="4"/>
  <c r="AH257" i="4"/>
  <c r="AH196" i="4"/>
  <c r="AI196" i="4"/>
  <c r="DK47" i="10" s="1"/>
  <c r="AI11" i="4"/>
  <c r="DK9" i="10" s="1"/>
  <c r="DJ9" i="10"/>
  <c r="AD257" i="4"/>
  <c r="AE257" i="4"/>
  <c r="DP48" i="11" s="1"/>
  <c r="AE196" i="4"/>
  <c r="DK47" i="11" s="1"/>
  <c r="DJ47" i="11"/>
  <c r="AD60" i="4"/>
  <c r="AD61" i="4" s="1"/>
  <c r="Z287" i="4"/>
  <c r="AA287" i="4"/>
  <c r="AA243" i="4"/>
  <c r="DP43" i="9" s="1"/>
  <c r="DO43" i="9"/>
  <c r="Z180" i="4"/>
  <c r="AA180" i="4"/>
  <c r="DK43" i="9" s="1"/>
  <c r="Z73" i="4"/>
  <c r="Z74" i="4" s="1"/>
  <c r="W287" i="4"/>
  <c r="DP57" i="8" s="1"/>
  <c r="DO57" i="8"/>
  <c r="V209" i="4"/>
  <c r="V130" i="4"/>
  <c r="V131" i="4" s="1"/>
  <c r="V10" i="4"/>
  <c r="V11" i="4" s="1"/>
  <c r="R257" i="4"/>
  <c r="S196" i="4"/>
  <c r="DK47" i="7" s="1"/>
  <c r="DJ47" i="7"/>
  <c r="O300" i="4"/>
  <c r="DP65" i="6" s="1"/>
  <c r="DO65" i="6"/>
  <c r="O230" i="4"/>
  <c r="DK59" i="6" s="1"/>
  <c r="DJ59" i="6"/>
  <c r="N130" i="4"/>
  <c r="G300" i="4"/>
  <c r="DP65" i="2" s="1"/>
  <c r="DO65" i="2"/>
  <c r="F230" i="4"/>
  <c r="G230" i="4"/>
  <c r="DK59" i="2" s="1"/>
  <c r="J87" i="4"/>
  <c r="DO48" i="5"/>
  <c r="J18" i="4"/>
  <c r="AL73" i="4"/>
  <c r="DO43" i="13"/>
  <c r="AL39" i="4"/>
  <c r="DJ52" i="13"/>
  <c r="AM151" i="4"/>
  <c r="DK32" i="13" s="1"/>
  <c r="AH134" i="4"/>
  <c r="AH135" i="4" s="1"/>
  <c r="DO66" i="10"/>
  <c r="AH30" i="4"/>
  <c r="DJ48" i="10"/>
  <c r="AD134" i="4"/>
  <c r="AD135" i="4" s="1"/>
  <c r="DO66" i="11"/>
  <c r="AD104" i="4"/>
  <c r="AD105" i="4" s="1"/>
  <c r="DO53" i="11"/>
  <c r="AD30" i="4"/>
  <c r="AD31" i="4" s="1"/>
  <c r="DJ48" i="11"/>
  <c r="AE78" i="4"/>
  <c r="DP10" i="11" s="1"/>
  <c r="AA261" i="4"/>
  <c r="DP49" i="9" s="1"/>
  <c r="AA151" i="4"/>
  <c r="DK32" i="9" s="1"/>
  <c r="V134" i="4"/>
  <c r="V135" i="4" s="1"/>
  <c r="DO32" i="8" s="1"/>
  <c r="DO66" i="8"/>
  <c r="V104" i="4"/>
  <c r="V105" i="4" s="1"/>
  <c r="DO53" i="8"/>
  <c r="V43" i="4"/>
  <c r="DJ53" i="8"/>
  <c r="V14" i="4"/>
  <c r="V15" i="4" s="1"/>
  <c r="DJ10" i="8" s="1"/>
  <c r="DJ44" i="8"/>
  <c r="W78" i="4"/>
  <c r="DP10" i="8" s="1"/>
  <c r="R134" i="4"/>
  <c r="DO66" i="7"/>
  <c r="R104" i="4"/>
  <c r="R105" i="4" s="1"/>
  <c r="DO19" i="7" s="1"/>
  <c r="DO53" i="7"/>
  <c r="S151" i="4"/>
  <c r="DK32" i="7" s="1"/>
  <c r="S31" i="4"/>
  <c r="DK14" i="7" s="1"/>
  <c r="N104" i="4"/>
  <c r="N105" i="4" s="1"/>
  <c r="DO53" i="6"/>
  <c r="N30" i="4"/>
  <c r="N31" i="4" s="1"/>
  <c r="DJ14" i="6" s="1"/>
  <c r="DJ48" i="6"/>
  <c r="G151" i="4"/>
  <c r="DK32" i="2" s="1"/>
  <c r="K122" i="4"/>
  <c r="DP24" i="5" s="1"/>
  <c r="AH96" i="4"/>
  <c r="DO16" i="10" s="1"/>
  <c r="W265" i="4"/>
  <c r="DP50" i="8" s="1"/>
  <c r="DO50" i="8"/>
  <c r="AP265" i="4"/>
  <c r="AQ265" i="4"/>
  <c r="DP50" i="14" s="1"/>
  <c r="AL108" i="4"/>
  <c r="AL109" i="4" s="1"/>
  <c r="AD308" i="4"/>
  <c r="AE308" i="4"/>
  <c r="DP67" i="11" s="1"/>
  <c r="C308" i="4"/>
  <c r="DP67" i="1" s="1"/>
  <c r="AP308" i="4"/>
  <c r="AQ308" i="4" s="1"/>
  <c r="DP67" i="14" s="1"/>
  <c r="AP108" i="4"/>
  <c r="AH308" i="4"/>
  <c r="AE265" i="4"/>
  <c r="DP50" i="11" s="1"/>
  <c r="DO50" i="11"/>
  <c r="AA278" i="4"/>
  <c r="DP54" i="9" s="1"/>
  <c r="DO54" i="9"/>
  <c r="Z188" i="4"/>
  <c r="W278" i="4"/>
  <c r="DP54" i="8" s="1"/>
  <c r="V278" i="4"/>
  <c r="V95" i="4"/>
  <c r="V96" i="4" s="1"/>
  <c r="S188" i="4"/>
  <c r="DK45" i="7" s="1"/>
  <c r="DJ45" i="7"/>
  <c r="O278" i="4"/>
  <c r="DP54" i="6" s="1"/>
  <c r="DO54" i="6"/>
  <c r="N95" i="4"/>
  <c r="F188" i="4"/>
  <c r="J278" i="4"/>
  <c r="K278" i="4" s="1"/>
  <c r="DP54" i="5" s="1"/>
  <c r="K274" i="4"/>
  <c r="DP53" i="5" s="1"/>
  <c r="K304" i="4"/>
  <c r="DP66" i="5" s="1"/>
  <c r="AM304" i="4"/>
  <c r="DP66" i="13" s="1"/>
  <c r="AM274" i="4"/>
  <c r="AI320" i="4"/>
  <c r="DK66" i="10" s="1"/>
  <c r="AH91" i="4"/>
  <c r="AH92" i="4" s="1"/>
  <c r="DO49" i="10"/>
  <c r="AD91" i="4"/>
  <c r="AD92" i="4" s="1"/>
  <c r="DO49" i="11"/>
  <c r="AE44" i="4"/>
  <c r="DK19" i="11" s="1"/>
  <c r="Z43" i="4"/>
  <c r="Z44" i="4" s="1"/>
  <c r="DJ53" i="9"/>
  <c r="Z14" i="4"/>
  <c r="DJ44" i="9"/>
  <c r="N121" i="4"/>
  <c r="N122" i="4" s="1"/>
  <c r="DO24" i="6" s="1"/>
  <c r="DO58" i="6"/>
  <c r="J22" i="4"/>
  <c r="DJ46" i="5"/>
  <c r="AP142" i="4"/>
  <c r="AP143" i="4" s="1"/>
  <c r="DJ30" i="14" s="1"/>
  <c r="DJ64" i="14"/>
  <c r="AP192" i="4"/>
  <c r="AL113" i="4"/>
  <c r="AL114" i="4" s="1"/>
  <c r="DO56" i="13"/>
  <c r="AI283" i="4"/>
  <c r="AE192" i="4"/>
  <c r="AD6" i="4"/>
  <c r="AD7" i="4" s="1"/>
  <c r="AA283" i="4"/>
  <c r="DP56" i="9" s="1"/>
  <c r="AA239" i="4"/>
  <c r="AA192" i="4"/>
  <c r="DK46" i="9" s="1"/>
  <c r="W192" i="4"/>
  <c r="DK46" i="8" s="1"/>
  <c r="O283" i="4"/>
  <c r="DP56" i="6" s="1"/>
  <c r="G283" i="4"/>
  <c r="DP56" i="2" s="1"/>
  <c r="K200" i="4"/>
  <c r="DK48" i="5" s="1"/>
  <c r="O304" i="4"/>
  <c r="F135" i="4"/>
  <c r="DO32" i="2" s="1"/>
  <c r="G78" i="4"/>
  <c r="DP10" i="2" s="1"/>
  <c r="J6" i="4"/>
  <c r="DJ42" i="5"/>
  <c r="J113" i="4"/>
  <c r="DO56" i="5"/>
  <c r="AQ300" i="4"/>
  <c r="DP65" i="14" s="1"/>
  <c r="DO65" i="14"/>
  <c r="AQ230" i="4"/>
  <c r="DK59" i="14" s="1"/>
  <c r="DJ59" i="14"/>
  <c r="AP130" i="4"/>
  <c r="AP131" i="4" s="1"/>
  <c r="AP10" i="4"/>
  <c r="AL287" i="4"/>
  <c r="AM230" i="4"/>
  <c r="DK59" i="13" s="1"/>
  <c r="AL230" i="4"/>
  <c r="AL176" i="4"/>
  <c r="AI316" i="4"/>
  <c r="DK65" i="10" s="1"/>
  <c r="AH316" i="4"/>
  <c r="AH243" i="4"/>
  <c r="AI180" i="4"/>
  <c r="DK43" i="10" s="1"/>
  <c r="DJ43" i="10"/>
  <c r="AD316" i="4"/>
  <c r="AD243" i="4"/>
  <c r="AE243" i="4" s="1"/>
  <c r="DP43" i="11" s="1"/>
  <c r="AD180" i="4"/>
  <c r="AD26" i="4"/>
  <c r="AD27" i="4" s="1"/>
  <c r="Z230" i="4"/>
  <c r="AA230" i="4"/>
  <c r="DK59" i="9" s="1"/>
  <c r="V257" i="4"/>
  <c r="W257" i="4" s="1"/>
  <c r="W196" i="4"/>
  <c r="DK47" i="8" s="1"/>
  <c r="DJ47" i="8"/>
  <c r="V117" i="4"/>
  <c r="V118" i="4" s="1"/>
  <c r="S316" i="4"/>
  <c r="DK65" i="7" s="1"/>
  <c r="R316" i="4"/>
  <c r="R243" i="4"/>
  <c r="S180" i="4"/>
  <c r="DK43" i="7" s="1"/>
  <c r="R180" i="4"/>
  <c r="R26" i="4"/>
  <c r="R27" i="4" s="1"/>
  <c r="N287" i="4"/>
  <c r="O287" i="4" s="1"/>
  <c r="N209" i="4"/>
  <c r="O209" i="4"/>
  <c r="DK52" i="6" s="1"/>
  <c r="N60" i="4"/>
  <c r="N61" i="4" s="1"/>
  <c r="G287" i="4"/>
  <c r="DP57" i="2" s="1"/>
  <c r="F287" i="4"/>
  <c r="F209" i="4"/>
  <c r="F130" i="4"/>
  <c r="F131" i="4" s="1"/>
  <c r="K180" i="4"/>
  <c r="DK43" i="5" s="1"/>
  <c r="K209" i="4"/>
  <c r="DK52" i="5" s="1"/>
  <c r="K243" i="4"/>
  <c r="DP43" i="5" s="1"/>
  <c r="J287" i="4"/>
  <c r="K287" i="4" s="1"/>
  <c r="DP57" i="5" s="1"/>
  <c r="J95" i="4"/>
  <c r="J96" i="4" s="1"/>
  <c r="AP134" i="4"/>
  <c r="AP135" i="4" s="1"/>
  <c r="DO66" i="14"/>
  <c r="AP43" i="4"/>
  <c r="AP44" i="4" s="1"/>
  <c r="DJ53" i="14"/>
  <c r="AQ78" i="4"/>
  <c r="DP10" i="14" s="1"/>
  <c r="AM261" i="4"/>
  <c r="DP49" i="13" s="1"/>
  <c r="AI274" i="4"/>
  <c r="DP53" i="10" s="1"/>
  <c r="AH14" i="4"/>
  <c r="AH15" i="4" s="1"/>
  <c r="DJ44" i="10"/>
  <c r="AE291" i="4"/>
  <c r="DP58" i="11" s="1"/>
  <c r="AE184" i="4"/>
  <c r="DK44" i="11" s="1"/>
  <c r="AA247" i="4"/>
  <c r="W291" i="4"/>
  <c r="DP58" i="8" s="1"/>
  <c r="W261" i="4"/>
  <c r="DP49" i="8" s="1"/>
  <c r="W200" i="4"/>
  <c r="DK48" i="8" s="1"/>
  <c r="S291" i="4"/>
  <c r="S184" i="4"/>
  <c r="DK44" i="7" s="1"/>
  <c r="G184" i="4"/>
  <c r="DK44" i="2" s="1"/>
  <c r="K312" i="4"/>
  <c r="J150" i="4"/>
  <c r="J151" i="4" s="1"/>
  <c r="B19" i="4"/>
  <c r="DJ11" i="1" s="1"/>
  <c r="C131" i="4"/>
  <c r="DP31" i="1" s="1"/>
  <c r="C122" i="4"/>
  <c r="DP24" i="1" s="1"/>
  <c r="B40" i="4"/>
  <c r="DJ18" i="1" s="1"/>
  <c r="C70" i="4"/>
  <c r="DP8" i="1" s="1"/>
  <c r="B11" i="4"/>
  <c r="DJ9" i="1" s="1"/>
  <c r="B118" i="4"/>
  <c r="DO23" i="1" s="1"/>
  <c r="B27" i="4"/>
  <c r="DJ13" i="1" s="1"/>
  <c r="C109" i="4"/>
  <c r="DP20" i="1" s="1"/>
  <c r="B151" i="4"/>
  <c r="DJ32" i="1" s="1"/>
  <c r="C23" i="4"/>
  <c r="DK12" i="1" s="1"/>
  <c r="B147" i="4"/>
  <c r="DJ31" i="1" s="1"/>
  <c r="B61" i="4"/>
  <c r="DJ25" i="1" s="1"/>
  <c r="C74" i="4"/>
  <c r="DP9" i="1" s="1"/>
  <c r="C88" i="4"/>
  <c r="DP14" i="1" s="1"/>
  <c r="C105" i="4"/>
  <c r="DP19" i="1" s="1"/>
  <c r="B44" i="4"/>
  <c r="DJ19" i="1" s="1"/>
  <c r="C139" i="4"/>
  <c r="DP33" i="1" s="1"/>
  <c r="C92" i="4"/>
  <c r="DP15" i="1" s="1"/>
  <c r="C114" i="4"/>
  <c r="DP22" i="1" s="1"/>
  <c r="C78" i="4"/>
  <c r="DP10" i="1" s="1"/>
  <c r="C143" i="4"/>
  <c r="DK30" i="1" s="1"/>
  <c r="C96" i="4"/>
  <c r="DP16" i="1" s="1"/>
  <c r="C31" i="4"/>
  <c r="DK14" i="1" s="1"/>
  <c r="C135" i="4"/>
  <c r="DP32" i="1" s="1"/>
  <c r="B15" i="4"/>
  <c r="DJ10" i="1" s="1"/>
  <c r="DP67" i="5" l="1"/>
  <c r="DK52" i="11"/>
  <c r="DP57" i="6"/>
  <c r="DP48" i="8"/>
  <c r="K151" i="4"/>
  <c r="DK32" i="5" s="1"/>
  <c r="DJ32" i="5"/>
  <c r="AI15" i="4"/>
  <c r="DK10" i="10" s="1"/>
  <c r="DJ10" i="10"/>
  <c r="K96" i="4"/>
  <c r="DP16" i="5" s="1"/>
  <c r="DO16" i="5"/>
  <c r="F39" i="4"/>
  <c r="DJ52" i="2"/>
  <c r="S27" i="4"/>
  <c r="DK13" i="7" s="1"/>
  <c r="DJ13" i="7"/>
  <c r="R73" i="4"/>
  <c r="DO43" i="7"/>
  <c r="AD10" i="4"/>
  <c r="DJ43" i="11"/>
  <c r="DJ65" i="11"/>
  <c r="AD146" i="4"/>
  <c r="AD147" i="4" s="1"/>
  <c r="AH73" i="4"/>
  <c r="DO43" i="10"/>
  <c r="AL6" i="4"/>
  <c r="DJ42" i="13"/>
  <c r="AL117" i="4"/>
  <c r="AL118" i="4" s="1"/>
  <c r="DO57" i="13"/>
  <c r="J114" i="4"/>
  <c r="DO22" i="5" s="1"/>
  <c r="K114" i="4"/>
  <c r="DP22" i="5" s="1"/>
  <c r="AA70" i="4"/>
  <c r="DP8" i="9" s="1"/>
  <c r="DP42" i="9"/>
  <c r="AI114" i="4"/>
  <c r="DP22" i="10" s="1"/>
  <c r="DP56" i="10"/>
  <c r="AP22" i="4"/>
  <c r="AP23" i="4" s="1"/>
  <c r="DJ46" i="14"/>
  <c r="J23" i="4"/>
  <c r="DJ12" i="5" s="1"/>
  <c r="K23" i="4"/>
  <c r="DK12" i="5" s="1"/>
  <c r="Z15" i="4"/>
  <c r="DJ10" i="9" s="1"/>
  <c r="F18" i="4"/>
  <c r="DJ45" i="2"/>
  <c r="DO67" i="10"/>
  <c r="AH138" i="4"/>
  <c r="AH139" i="4" s="1"/>
  <c r="W105" i="4"/>
  <c r="DP19" i="8" s="1"/>
  <c r="DO19" i="8"/>
  <c r="AL74" i="4"/>
  <c r="DO9" i="13" s="1"/>
  <c r="O131" i="4"/>
  <c r="DP31" i="6" s="1"/>
  <c r="N131" i="4"/>
  <c r="DO31" i="6" s="1"/>
  <c r="R87" i="4"/>
  <c r="R88" i="4" s="1"/>
  <c r="DO48" i="7"/>
  <c r="V39" i="4"/>
  <c r="V40" i="4" s="1"/>
  <c r="DJ52" i="8"/>
  <c r="DP57" i="9"/>
  <c r="AH87" i="4"/>
  <c r="DO48" i="10"/>
  <c r="J44" i="4"/>
  <c r="DJ19" i="5" s="1"/>
  <c r="AA7" i="4"/>
  <c r="DK8" i="9" s="1"/>
  <c r="DJ8" i="9"/>
  <c r="AP69" i="4"/>
  <c r="DO42" i="14"/>
  <c r="AI151" i="4"/>
  <c r="DK32" i="10" s="1"/>
  <c r="DJ32" i="10"/>
  <c r="R95" i="4"/>
  <c r="R96" i="4" s="1"/>
  <c r="DO50" i="7"/>
  <c r="Z138" i="4"/>
  <c r="Z139" i="4" s="1"/>
  <c r="DO67" i="9"/>
  <c r="AH18" i="4"/>
  <c r="AH19" i="4" s="1"/>
  <c r="DJ11" i="10" s="1"/>
  <c r="DJ45" i="10"/>
  <c r="AP18" i="4"/>
  <c r="AP19" i="4" s="1"/>
  <c r="DJ45" i="14"/>
  <c r="R138" i="4"/>
  <c r="R139" i="4" s="1"/>
  <c r="DO67" i="7"/>
  <c r="AH108" i="4"/>
  <c r="AH109" i="4" s="1"/>
  <c r="DO54" i="10"/>
  <c r="S105" i="4"/>
  <c r="DP19" i="7" s="1"/>
  <c r="W135" i="4"/>
  <c r="DP32" i="8" s="1"/>
  <c r="J146" i="4"/>
  <c r="J147" i="4" s="1"/>
  <c r="DJ31" i="5" s="1"/>
  <c r="DJ65" i="5"/>
  <c r="R39" i="4"/>
  <c r="DJ52" i="7"/>
  <c r="W27" i="4"/>
  <c r="DK13" i="8" s="1"/>
  <c r="Z26" i="4"/>
  <c r="Z27" i="4" s="1"/>
  <c r="DJ47" i="9"/>
  <c r="AL22" i="4"/>
  <c r="DJ46" i="13"/>
  <c r="W70" i="4"/>
  <c r="DP8" i="8" s="1"/>
  <c r="S19" i="4"/>
  <c r="DK11" i="7" s="1"/>
  <c r="V18" i="4"/>
  <c r="V19" i="4" s="1"/>
  <c r="DJ45" i="8"/>
  <c r="DO44" i="13"/>
  <c r="AL77" i="4"/>
  <c r="AL78" i="4" s="1"/>
  <c r="F15" i="4"/>
  <c r="DJ10" i="2" s="1"/>
  <c r="G15" i="4"/>
  <c r="DK10" i="2" s="1"/>
  <c r="W31" i="4"/>
  <c r="DK14" i="8" s="1"/>
  <c r="DJ14" i="8"/>
  <c r="W122" i="4"/>
  <c r="DP24" i="8" s="1"/>
  <c r="DO24" i="8"/>
  <c r="AM92" i="4"/>
  <c r="DP15" i="13" s="1"/>
  <c r="DO15" i="13"/>
  <c r="AQ92" i="4"/>
  <c r="DP15" i="14" s="1"/>
  <c r="K74" i="4"/>
  <c r="DP9" i="5" s="1"/>
  <c r="DO9" i="5"/>
  <c r="K11" i="4"/>
  <c r="DK9" i="5" s="1"/>
  <c r="J11" i="4"/>
  <c r="DJ9" i="5" s="1"/>
  <c r="F26" i="4"/>
  <c r="F27" i="4" s="1"/>
  <c r="DJ47" i="2"/>
  <c r="DJ59" i="7"/>
  <c r="R60" i="4"/>
  <c r="R61" i="4" s="1"/>
  <c r="DJ47" i="13"/>
  <c r="AL26" i="4"/>
  <c r="AL27" i="4" s="1"/>
  <c r="AP39" i="4"/>
  <c r="AP40" i="4" s="1"/>
  <c r="DJ52" i="14"/>
  <c r="G114" i="4"/>
  <c r="DP22" i="2" s="1"/>
  <c r="DO22" i="2"/>
  <c r="S122" i="4"/>
  <c r="DP24" i="7" s="1"/>
  <c r="DP58" i="7"/>
  <c r="AA78" i="4"/>
  <c r="DP10" i="9" s="1"/>
  <c r="DP44" i="9"/>
  <c r="K143" i="4"/>
  <c r="DK30" i="5" s="1"/>
  <c r="DK64" i="5"/>
  <c r="AQ44" i="4"/>
  <c r="DK19" i="14" s="1"/>
  <c r="DJ19" i="14"/>
  <c r="F117" i="4"/>
  <c r="F118" i="4" s="1"/>
  <c r="DO57" i="2"/>
  <c r="N39" i="4"/>
  <c r="DJ52" i="6"/>
  <c r="DJ43" i="7"/>
  <c r="R10" i="4"/>
  <c r="R11" i="4" s="1"/>
  <c r="DJ65" i="7"/>
  <c r="R146" i="4"/>
  <c r="R147" i="4" s="1"/>
  <c r="DJ59" i="9"/>
  <c r="Z60" i="4"/>
  <c r="Z61" i="4" s="1"/>
  <c r="AH146" i="4"/>
  <c r="AH147" i="4" s="1"/>
  <c r="DJ65" i="10"/>
  <c r="DJ59" i="13"/>
  <c r="AL60" i="4"/>
  <c r="AL61" i="4" s="1"/>
  <c r="AP11" i="4"/>
  <c r="DJ9" i="14" s="1"/>
  <c r="G135" i="4"/>
  <c r="DP32" i="2" s="1"/>
  <c r="AE92" i="4"/>
  <c r="DP15" i="11" s="1"/>
  <c r="DO15" i="11"/>
  <c r="AM105" i="4"/>
  <c r="DP19" i="13" s="1"/>
  <c r="DP53" i="13"/>
  <c r="N96" i="4"/>
  <c r="DO16" i="6" s="1"/>
  <c r="O96" i="4"/>
  <c r="DP16" i="6" s="1"/>
  <c r="DJ45" i="9"/>
  <c r="Z18" i="4"/>
  <c r="Z19" i="4" s="1"/>
  <c r="AP109" i="4"/>
  <c r="DO20" i="14" s="1"/>
  <c r="AP95" i="4"/>
  <c r="AP96" i="4" s="1"/>
  <c r="DO50" i="14"/>
  <c r="AI96" i="4"/>
  <c r="DP16" i="10" s="1"/>
  <c r="R135" i="4"/>
  <c r="DO32" i="7" s="1"/>
  <c r="AE105" i="4"/>
  <c r="DP19" i="11" s="1"/>
  <c r="DO19" i="11"/>
  <c r="AH31" i="4"/>
  <c r="DJ14" i="10" s="1"/>
  <c r="J19" i="4"/>
  <c r="DJ11" i="5" s="1"/>
  <c r="F60" i="4"/>
  <c r="F61" i="4" s="1"/>
  <c r="DJ59" i="2"/>
  <c r="W11" i="4"/>
  <c r="DK9" i="8" s="1"/>
  <c r="DJ9" i="8"/>
  <c r="Z10" i="4"/>
  <c r="DJ43" i="9"/>
  <c r="Z117" i="4"/>
  <c r="Z118" i="4" s="1"/>
  <c r="DO23" i="9" s="1"/>
  <c r="DO57" i="9"/>
  <c r="AL11" i="4"/>
  <c r="DJ9" i="13" s="1"/>
  <c r="AL87" i="4"/>
  <c r="DO48" i="13"/>
  <c r="AQ61" i="4"/>
  <c r="DK25" i="14" s="1"/>
  <c r="AP73" i="4"/>
  <c r="AP74" i="4" s="1"/>
  <c r="DO43" i="14"/>
  <c r="F122" i="4"/>
  <c r="DO24" i="2" s="1"/>
  <c r="G122" i="4"/>
  <c r="DP24" i="2" s="1"/>
  <c r="F7" i="4"/>
  <c r="DJ8" i="2" s="1"/>
  <c r="G7" i="4"/>
  <c r="DK8" i="2" s="1"/>
  <c r="R7" i="4"/>
  <c r="DJ8" i="7" s="1"/>
  <c r="S7" i="4"/>
  <c r="DK8" i="7" s="1"/>
  <c r="DP67" i="8"/>
  <c r="G11" i="4"/>
  <c r="DK9" i="2" s="1"/>
  <c r="DJ9" i="2"/>
  <c r="N10" i="4"/>
  <c r="DJ43" i="6"/>
  <c r="N146" i="4"/>
  <c r="N147" i="4" s="1"/>
  <c r="DJ65" i="6"/>
  <c r="W147" i="4"/>
  <c r="DK31" i="8" s="1"/>
  <c r="DJ31" i="8"/>
  <c r="AE131" i="4"/>
  <c r="DP31" i="11" s="1"/>
  <c r="DO31" i="11"/>
  <c r="AD117" i="4"/>
  <c r="AD118" i="4" s="1"/>
  <c r="DO57" i="11"/>
  <c r="AP26" i="4"/>
  <c r="DJ47" i="14"/>
  <c r="J70" i="4"/>
  <c r="DO8" i="5" s="1"/>
  <c r="K70" i="4"/>
  <c r="DP8" i="5" s="1"/>
  <c r="AA135" i="4"/>
  <c r="DP32" i="9" s="1"/>
  <c r="DO32" i="9"/>
  <c r="DK45" i="6"/>
  <c r="AE15" i="4"/>
  <c r="DK10" i="11" s="1"/>
  <c r="DJ10" i="11"/>
  <c r="AI105" i="4"/>
  <c r="DP19" i="10" s="1"/>
  <c r="DO19" i="10"/>
  <c r="S230" i="4"/>
  <c r="DK59" i="7" s="1"/>
  <c r="W61" i="4"/>
  <c r="DK25" i="8" s="1"/>
  <c r="V73" i="4"/>
  <c r="V74" i="4" s="1"/>
  <c r="DO43" i="8"/>
  <c r="AA131" i="4"/>
  <c r="DP31" i="9" s="1"/>
  <c r="DJ65" i="9"/>
  <c r="Z146" i="4"/>
  <c r="Z147" i="4" s="1"/>
  <c r="AH130" i="4"/>
  <c r="AH131" i="4" s="1"/>
  <c r="DO65" i="10"/>
  <c r="W23" i="4"/>
  <c r="DK12" i="8" s="1"/>
  <c r="DJ12" i="8"/>
  <c r="AM70" i="4"/>
  <c r="DP8" i="13" s="1"/>
  <c r="AM139" i="4"/>
  <c r="DP33" i="13" s="1"/>
  <c r="O15" i="4"/>
  <c r="DK10" i="6" s="1"/>
  <c r="AL135" i="4"/>
  <c r="DO32" i="13" s="1"/>
  <c r="AM135" i="4"/>
  <c r="DP32" i="13" s="1"/>
  <c r="J105" i="4"/>
  <c r="DO19" i="5" s="1"/>
  <c r="K105" i="4"/>
  <c r="DP19" i="5" s="1"/>
  <c r="G109" i="4"/>
  <c r="DP20" i="2" s="1"/>
  <c r="AA109" i="4"/>
  <c r="DP20" i="9" s="1"/>
  <c r="J117" i="4"/>
  <c r="J118" i="4" s="1"/>
  <c r="DO57" i="5"/>
  <c r="G131" i="4"/>
  <c r="DP31" i="2" s="1"/>
  <c r="DO31" i="2"/>
  <c r="AE27" i="4"/>
  <c r="DK13" i="11" s="1"/>
  <c r="DJ13" i="11"/>
  <c r="AD73" i="4"/>
  <c r="DO43" i="11"/>
  <c r="AQ131" i="4"/>
  <c r="DP31" i="14" s="1"/>
  <c r="DO31" i="14"/>
  <c r="J7" i="4"/>
  <c r="DJ8" i="5" s="1"/>
  <c r="K7" i="4"/>
  <c r="DK8" i="5" s="1"/>
  <c r="O135" i="4"/>
  <c r="DP32" i="6" s="1"/>
  <c r="DP66" i="6"/>
  <c r="AE7" i="4"/>
  <c r="DK8" i="11" s="1"/>
  <c r="DJ8" i="11"/>
  <c r="AM114" i="4"/>
  <c r="DP22" i="13" s="1"/>
  <c r="DO22" i="13"/>
  <c r="AA44" i="4"/>
  <c r="DK19" i="9" s="1"/>
  <c r="DJ19" i="9"/>
  <c r="J108" i="4"/>
  <c r="DO54" i="5"/>
  <c r="W96" i="4"/>
  <c r="DP16" i="8" s="1"/>
  <c r="DO16" i="8"/>
  <c r="AA188" i="4"/>
  <c r="DK45" i="9" s="1"/>
  <c r="AD138" i="4"/>
  <c r="DO67" i="11"/>
  <c r="W44" i="4"/>
  <c r="DK19" i="8" s="1"/>
  <c r="V44" i="4"/>
  <c r="DJ19" i="8" s="1"/>
  <c r="AL40" i="4"/>
  <c r="DJ18" i="13" s="1"/>
  <c r="W131" i="4"/>
  <c r="DP31" i="8" s="1"/>
  <c r="DO31" i="8"/>
  <c r="AE61" i="4"/>
  <c r="DK25" i="11" s="1"/>
  <c r="DJ25" i="11"/>
  <c r="AD87" i="4"/>
  <c r="AD88" i="4" s="1"/>
  <c r="DO48" i="11"/>
  <c r="AH26" i="4"/>
  <c r="AH27" i="4" s="1"/>
  <c r="DJ47" i="10"/>
  <c r="K15" i="4"/>
  <c r="DK10" i="5" s="1"/>
  <c r="DJ10" i="5"/>
  <c r="O70" i="4"/>
  <c r="DP8" i="6" s="1"/>
  <c r="DO8" i="6"/>
  <c r="AH70" i="4"/>
  <c r="DO8" i="10" s="1"/>
  <c r="AQ143" i="4"/>
  <c r="DK30" i="14" s="1"/>
  <c r="O122" i="4"/>
  <c r="DP24" i="6" s="1"/>
  <c r="AM31" i="4"/>
  <c r="DK14" i="13" s="1"/>
  <c r="DJ14" i="13"/>
  <c r="F95" i="4"/>
  <c r="F96" i="4" s="1"/>
  <c r="DO50" i="2"/>
  <c r="N138" i="4"/>
  <c r="N139" i="4" s="1"/>
  <c r="DO67" i="6"/>
  <c r="V138" i="4"/>
  <c r="V139" i="4" s="1"/>
  <c r="DO33" i="8" s="1"/>
  <c r="DO67" i="8"/>
  <c r="AD108" i="4"/>
  <c r="AD109" i="4" s="1"/>
  <c r="DO54" i="11"/>
  <c r="AM19" i="4"/>
  <c r="DK11" i="13" s="1"/>
  <c r="AD18" i="4"/>
  <c r="AD19" i="4" s="1"/>
  <c r="DJ45" i="11"/>
  <c r="O31" i="4"/>
  <c r="DK14" i="6" s="1"/>
  <c r="W15" i="4"/>
  <c r="DK10" i="8" s="1"/>
  <c r="AA92" i="4"/>
  <c r="DP15" i="9" s="1"/>
  <c r="DO15" i="9"/>
  <c r="AQ151" i="4"/>
  <c r="DK32" i="14" s="1"/>
  <c r="DJ32" i="14"/>
  <c r="DJ65" i="2"/>
  <c r="F146" i="4"/>
  <c r="F147" i="4" s="1"/>
  <c r="S131" i="4"/>
  <c r="DP31" i="7" s="1"/>
  <c r="DO31" i="7"/>
  <c r="R117" i="4"/>
  <c r="R118" i="4" s="1"/>
  <c r="DO57" i="7"/>
  <c r="AA88" i="4"/>
  <c r="DP14" i="9" s="1"/>
  <c r="DO14" i="9"/>
  <c r="AI40" i="4"/>
  <c r="DK18" i="10" s="1"/>
  <c r="DJ18" i="10"/>
  <c r="AH117" i="4"/>
  <c r="DO57" i="10"/>
  <c r="DJ64" i="13"/>
  <c r="AL142" i="4"/>
  <c r="AL143" i="4" s="1"/>
  <c r="AI122" i="4"/>
  <c r="DP24" i="10" s="1"/>
  <c r="DO24" i="10"/>
  <c r="N18" i="4"/>
  <c r="N19" i="4" s="1"/>
  <c r="DJ11" i="6" s="1"/>
  <c r="DJ45" i="6"/>
  <c r="AE96" i="4"/>
  <c r="DP16" i="11" s="1"/>
  <c r="Z95" i="4"/>
  <c r="Z96" i="4" s="1"/>
  <c r="DO50" i="9"/>
  <c r="W92" i="4"/>
  <c r="DP15" i="8" s="1"/>
  <c r="DO15" i="8"/>
  <c r="J130" i="4"/>
  <c r="DO65" i="5"/>
  <c r="J40" i="4"/>
  <c r="DJ18" i="5" s="1"/>
  <c r="G74" i="4"/>
  <c r="DP9" i="2" s="1"/>
  <c r="F87" i="4"/>
  <c r="DO48" i="2"/>
  <c r="AH61" i="4"/>
  <c r="DJ25" i="10" s="1"/>
  <c r="AI61" i="4"/>
  <c r="DK25" i="10" s="1"/>
  <c r="AI300" i="4"/>
  <c r="DP65" i="10" s="1"/>
  <c r="AL146" i="4"/>
  <c r="DJ65" i="13"/>
  <c r="DO57" i="14"/>
  <c r="AP117" i="4"/>
  <c r="AP118" i="4" s="1"/>
  <c r="K31" i="4"/>
  <c r="DK14" i="5" s="1"/>
  <c r="DJ14" i="5"/>
  <c r="O114" i="4"/>
  <c r="DP22" i="6" s="1"/>
  <c r="DO22" i="6"/>
  <c r="AQ135" i="4"/>
  <c r="DP32" i="14" s="1"/>
  <c r="DO32" i="14"/>
  <c r="G209" i="4"/>
  <c r="DK52" i="2" s="1"/>
  <c r="O61" i="4"/>
  <c r="DK25" i="6" s="1"/>
  <c r="DJ25" i="6"/>
  <c r="N117" i="4"/>
  <c r="N118" i="4" s="1"/>
  <c r="DO23" i="6" s="1"/>
  <c r="DO57" i="6"/>
  <c r="S243" i="4"/>
  <c r="DP43" i="7" s="1"/>
  <c r="W118" i="4"/>
  <c r="DP23" i="8" s="1"/>
  <c r="DO23" i="8"/>
  <c r="V87" i="4"/>
  <c r="V88" i="4" s="1"/>
  <c r="DO14" i="8" s="1"/>
  <c r="DO48" i="8"/>
  <c r="AE180" i="4"/>
  <c r="DK43" i="11" s="1"/>
  <c r="AE316" i="4"/>
  <c r="DK65" i="11" s="1"/>
  <c r="AI243" i="4"/>
  <c r="DP43" i="10" s="1"/>
  <c r="AM176" i="4"/>
  <c r="DK42" i="13" s="1"/>
  <c r="AM287" i="4"/>
  <c r="DP57" i="13" s="1"/>
  <c r="AE23" i="4"/>
  <c r="DK12" i="11" s="1"/>
  <c r="DK46" i="11"/>
  <c r="AQ192" i="4"/>
  <c r="DK46" i="14" s="1"/>
  <c r="AI92" i="4"/>
  <c r="DP15" i="10" s="1"/>
  <c r="DO15" i="10"/>
  <c r="G188" i="4"/>
  <c r="DK45" i="2" s="1"/>
  <c r="DO54" i="8"/>
  <c r="V108" i="4"/>
  <c r="V109" i="4" s="1"/>
  <c r="AI308" i="4"/>
  <c r="DP67" i="10" s="1"/>
  <c r="AP138" i="4"/>
  <c r="DO67" i="14"/>
  <c r="AM109" i="4"/>
  <c r="DP20" i="13" s="1"/>
  <c r="DO20" i="13"/>
  <c r="O105" i="4"/>
  <c r="DP19" i="6" s="1"/>
  <c r="DO19" i="6"/>
  <c r="AE31" i="4"/>
  <c r="DK14" i="11" s="1"/>
  <c r="DJ14" i="11"/>
  <c r="AE135" i="4"/>
  <c r="DP32" i="11" s="1"/>
  <c r="DO32" i="11"/>
  <c r="AI135" i="4"/>
  <c r="DP32" i="10" s="1"/>
  <c r="DO32" i="10"/>
  <c r="J88" i="4"/>
  <c r="DO14" i="5" s="1"/>
  <c r="S257" i="4"/>
  <c r="DP48" i="7" s="1"/>
  <c r="W209" i="4"/>
  <c r="DK52" i="8" s="1"/>
  <c r="AA74" i="4"/>
  <c r="DP9" i="9" s="1"/>
  <c r="DO9" i="9"/>
  <c r="AI257" i="4"/>
  <c r="DP48" i="10" s="1"/>
  <c r="AL130" i="4"/>
  <c r="DO65" i="13"/>
  <c r="AP146" i="4"/>
  <c r="DJ65" i="14"/>
  <c r="F70" i="4"/>
  <c r="DO8" i="2" s="1"/>
  <c r="G70" i="4"/>
  <c r="DP8" i="2" s="1"/>
  <c r="S70" i="4"/>
  <c r="DP8" i="7" s="1"/>
  <c r="DO8" i="7"/>
  <c r="AD70" i="4"/>
  <c r="DO8" i="11" s="1"/>
  <c r="AE70" i="4"/>
  <c r="DP8" i="11" s="1"/>
  <c r="AQ239" i="4"/>
  <c r="DP42" i="14" s="1"/>
  <c r="O109" i="4"/>
  <c r="DP20" i="6" s="1"/>
  <c r="S265" i="4"/>
  <c r="DP50" i="7" s="1"/>
  <c r="AA308" i="4"/>
  <c r="DP67" i="9" s="1"/>
  <c r="AI188" i="4"/>
  <c r="AQ188" i="4"/>
  <c r="DK45" i="14" s="1"/>
  <c r="S308" i="4"/>
  <c r="DP67" i="7" s="1"/>
  <c r="AI278" i="4"/>
  <c r="DP54" i="10" s="1"/>
  <c r="K316" i="4"/>
  <c r="N73" i="4"/>
  <c r="N74" i="4" s="1"/>
  <c r="DO43" i="6"/>
  <c r="S209" i="4"/>
  <c r="DK52" i="7" s="1"/>
  <c r="AA196" i="4"/>
  <c r="DK47" i="9" s="1"/>
  <c r="AD39" i="4"/>
  <c r="AD40" i="4" s="1"/>
  <c r="DJ18" i="11" s="1"/>
  <c r="DJ52" i="11"/>
  <c r="AQ88" i="4"/>
  <c r="DP14" i="14" s="1"/>
  <c r="DO14" i="14"/>
  <c r="AP114" i="4"/>
  <c r="DO22" i="14" s="1"/>
  <c r="AA31" i="4"/>
  <c r="DK14" i="9" s="1"/>
  <c r="DJ14" i="9"/>
  <c r="AE151" i="4"/>
  <c r="DK32" i="11" s="1"/>
  <c r="DJ32" i="11"/>
  <c r="W188" i="4"/>
  <c r="DK45" i="8" s="1"/>
  <c r="AM247" i="4"/>
  <c r="DP44" i="13" s="1"/>
  <c r="S15" i="4"/>
  <c r="DK10" i="7" s="1"/>
  <c r="R15" i="4"/>
  <c r="DJ10" i="7" s="1"/>
  <c r="AE122" i="4"/>
  <c r="DP24" i="11" s="1"/>
  <c r="DO24" i="11"/>
  <c r="O27" i="4"/>
  <c r="DK13" i="6" s="1"/>
  <c r="DJ13" i="6"/>
  <c r="N87" i="4"/>
  <c r="N88" i="4" s="1"/>
  <c r="DO48" i="6"/>
  <c r="Z39" i="4"/>
  <c r="DJ52" i="9"/>
  <c r="AA23" i="4"/>
  <c r="DK12" i="9" s="1"/>
  <c r="DJ12" i="9"/>
  <c r="AA114" i="4"/>
  <c r="DP22" i="9" s="1"/>
  <c r="DO22" i="9"/>
  <c r="AM96" i="4"/>
  <c r="DP16" i="13" s="1"/>
  <c r="AL96" i="4"/>
  <c r="DO16" i="13" s="1"/>
  <c r="DJ42" i="14"/>
  <c r="AP6" i="4"/>
  <c r="K135" i="4"/>
  <c r="DP32" i="5" s="1"/>
  <c r="J135" i="4"/>
  <c r="DO32" i="5" s="1"/>
  <c r="J138" i="4"/>
  <c r="J139" i="4" s="1"/>
  <c r="DO33" i="5" s="1"/>
  <c r="DO67" i="5"/>
  <c r="F138" i="4"/>
  <c r="DO67" i="2"/>
  <c r="S109" i="4"/>
  <c r="DP20" i="7" s="1"/>
  <c r="AL43" i="4"/>
  <c r="AL44" i="4" s="1"/>
  <c r="DJ53" i="13"/>
  <c r="C27" i="4"/>
  <c r="DK13" i="1" s="1"/>
  <c r="C15" i="4"/>
  <c r="DK10" i="1" s="1"/>
  <c r="C44" i="4"/>
  <c r="DK19" i="1" s="1"/>
  <c r="C147" i="4"/>
  <c r="DK31" i="1" s="1"/>
  <c r="C151" i="4"/>
  <c r="DK32" i="1" s="1"/>
  <c r="C11" i="4"/>
  <c r="DK9" i="1" s="1"/>
  <c r="C40" i="4"/>
  <c r="DK18" i="1" s="1"/>
  <c r="C19" i="4"/>
  <c r="DK11" i="1" s="1"/>
  <c r="C61" i="4"/>
  <c r="DK25" i="1" s="1"/>
  <c r="C118" i="4"/>
  <c r="DP23" i="1" s="1"/>
  <c r="Z40" i="4" l="1"/>
  <c r="DJ18" i="9" s="1"/>
  <c r="AA40" i="4"/>
  <c r="DK18" i="9" s="1"/>
  <c r="O74" i="4"/>
  <c r="DP9" i="6" s="1"/>
  <c r="DO9" i="6"/>
  <c r="K147" i="4"/>
  <c r="DK31" i="5" s="1"/>
  <c r="DK65" i="5"/>
  <c r="AI19" i="4"/>
  <c r="DK11" i="10" s="1"/>
  <c r="DK45" i="10"/>
  <c r="AP147" i="4"/>
  <c r="DJ31" i="14" s="1"/>
  <c r="AQ147" i="4"/>
  <c r="DK31" i="14" s="1"/>
  <c r="K88" i="4"/>
  <c r="DP14" i="5" s="1"/>
  <c r="AQ118" i="4"/>
  <c r="DP23" i="14" s="1"/>
  <c r="DO23" i="14"/>
  <c r="F88" i="4"/>
  <c r="DO14" i="2" s="1"/>
  <c r="S118" i="4"/>
  <c r="DP23" i="7" s="1"/>
  <c r="DO23" i="7"/>
  <c r="AE19" i="4"/>
  <c r="DK11" i="11" s="1"/>
  <c r="DJ11" i="11"/>
  <c r="AM40" i="4"/>
  <c r="DK18" i="13" s="1"/>
  <c r="AD74" i="4"/>
  <c r="DO9" i="11" s="1"/>
  <c r="AE74" i="4"/>
  <c r="DP9" i="11" s="1"/>
  <c r="AA147" i="4"/>
  <c r="DK31" i="9" s="1"/>
  <c r="DJ31" i="9"/>
  <c r="W74" i="4"/>
  <c r="DP9" i="8" s="1"/>
  <c r="DO9" i="8"/>
  <c r="O19" i="4"/>
  <c r="DK11" i="6" s="1"/>
  <c r="AE118" i="4"/>
  <c r="DP23" i="11" s="1"/>
  <c r="DO23" i="11"/>
  <c r="N11" i="4"/>
  <c r="DJ9" i="6" s="1"/>
  <c r="W139" i="4"/>
  <c r="DP33" i="8" s="1"/>
  <c r="AQ74" i="4"/>
  <c r="DP9" i="14" s="1"/>
  <c r="DO9" i="14"/>
  <c r="AM11" i="4"/>
  <c r="DK9" i="13" s="1"/>
  <c r="AI31" i="4"/>
  <c r="DK14" i="10" s="1"/>
  <c r="S135" i="4"/>
  <c r="DP32" i="7" s="1"/>
  <c r="AQ96" i="4"/>
  <c r="DP16" i="14" s="1"/>
  <c r="DO16" i="14"/>
  <c r="AQ11" i="4"/>
  <c r="DK9" i="14" s="1"/>
  <c r="S147" i="4"/>
  <c r="DK31" i="7" s="1"/>
  <c r="DJ31" i="7"/>
  <c r="AM27" i="4"/>
  <c r="DK13" i="13" s="1"/>
  <c r="DJ13" i="13"/>
  <c r="AA27" i="4"/>
  <c r="DK13" i="9" s="1"/>
  <c r="DJ13" i="9"/>
  <c r="AE147" i="4"/>
  <c r="DK31" i="11" s="1"/>
  <c r="DJ31" i="11"/>
  <c r="O88" i="4"/>
  <c r="DP14" i="6" s="1"/>
  <c r="DO14" i="6"/>
  <c r="J131" i="4"/>
  <c r="DO31" i="5" s="1"/>
  <c r="AA96" i="4"/>
  <c r="DP16" i="9" s="1"/>
  <c r="DO16" i="9"/>
  <c r="G96" i="4"/>
  <c r="DP16" i="2" s="1"/>
  <c r="DO16" i="2"/>
  <c r="AI27" i="4"/>
  <c r="DK13" i="10" s="1"/>
  <c r="DJ13" i="10"/>
  <c r="AD139" i="4"/>
  <c r="DO33" i="11" s="1"/>
  <c r="Z11" i="4"/>
  <c r="DJ9" i="9" s="1"/>
  <c r="AA11" i="4"/>
  <c r="DK9" i="9" s="1"/>
  <c r="G61" i="4"/>
  <c r="DK25" i="2" s="1"/>
  <c r="DJ25" i="2"/>
  <c r="AI147" i="4"/>
  <c r="DK31" i="10" s="1"/>
  <c r="DJ31" i="10"/>
  <c r="N40" i="4"/>
  <c r="DJ18" i="6" s="1"/>
  <c r="G27" i="4"/>
  <c r="DK13" i="2" s="1"/>
  <c r="DJ13" i="2"/>
  <c r="AI109" i="4"/>
  <c r="DP20" i="10" s="1"/>
  <c r="DO20" i="10"/>
  <c r="AQ19" i="4"/>
  <c r="DK11" i="14" s="1"/>
  <c r="DJ11" i="14"/>
  <c r="AA139" i="4"/>
  <c r="DP33" i="9" s="1"/>
  <c r="DO33" i="9"/>
  <c r="AH88" i="4"/>
  <c r="DO14" i="10" s="1"/>
  <c r="W40" i="4"/>
  <c r="DK18" i="8" s="1"/>
  <c r="DJ18" i="8"/>
  <c r="F19" i="4"/>
  <c r="DJ11" i="2" s="1"/>
  <c r="AL7" i="4"/>
  <c r="DJ8" i="13" s="1"/>
  <c r="R74" i="4"/>
  <c r="DO9" i="7" s="1"/>
  <c r="F40" i="4"/>
  <c r="DJ18" i="2" s="1"/>
  <c r="W88" i="4"/>
  <c r="DP14" i="8" s="1"/>
  <c r="AE40" i="4"/>
  <c r="DK18" i="11" s="1"/>
  <c r="F139" i="4"/>
  <c r="DO33" i="2" s="1"/>
  <c r="AP139" i="4"/>
  <c r="DO33" i="14" s="1"/>
  <c r="AM44" i="4"/>
  <c r="DK19" i="13" s="1"/>
  <c r="DJ19" i="13"/>
  <c r="AP7" i="4"/>
  <c r="DJ8" i="14" s="1"/>
  <c r="AQ114" i="4"/>
  <c r="DP22" i="14" s="1"/>
  <c r="AL131" i="4"/>
  <c r="DO31" i="13" s="1"/>
  <c r="K40" i="4"/>
  <c r="DK18" i="5" s="1"/>
  <c r="AH118" i="4"/>
  <c r="DO23" i="10" s="1"/>
  <c r="AI70" i="4"/>
  <c r="DP8" i="10" s="1"/>
  <c r="J109" i="4"/>
  <c r="DO20" i="5" s="1"/>
  <c r="K109" i="4"/>
  <c r="DP20" i="5" s="1"/>
  <c r="K118" i="4"/>
  <c r="DP23" i="5" s="1"/>
  <c r="DO23" i="5"/>
  <c r="AP27" i="4"/>
  <c r="DJ13" i="14" s="1"/>
  <c r="AQ27" i="4"/>
  <c r="DK13" i="14" s="1"/>
  <c r="O147" i="4"/>
  <c r="DK31" i="6" s="1"/>
  <c r="DJ31" i="6"/>
  <c r="K19" i="4"/>
  <c r="DK11" i="5" s="1"/>
  <c r="AQ109" i="4"/>
  <c r="DP20" i="14" s="1"/>
  <c r="AM61" i="4"/>
  <c r="DK25" i="13" s="1"/>
  <c r="DJ25" i="13"/>
  <c r="AA61" i="4"/>
  <c r="DK25" i="9" s="1"/>
  <c r="DJ25" i="9"/>
  <c r="S11" i="4"/>
  <c r="DK9" i="7" s="1"/>
  <c r="DJ9" i="7"/>
  <c r="S61" i="4"/>
  <c r="DK25" i="7" s="1"/>
  <c r="DJ25" i="7"/>
  <c r="W19" i="4"/>
  <c r="DK11" i="8" s="1"/>
  <c r="DJ11" i="8"/>
  <c r="AL23" i="4"/>
  <c r="DJ12" i="13" s="1"/>
  <c r="AM23" i="4"/>
  <c r="DK12" i="13" s="1"/>
  <c r="K44" i="4"/>
  <c r="DK19" i="5" s="1"/>
  <c r="AM74" i="4"/>
  <c r="DP9" i="13" s="1"/>
  <c r="AI139" i="4"/>
  <c r="DP33" i="10" s="1"/>
  <c r="DO33" i="10"/>
  <c r="AA15" i="4"/>
  <c r="DK10" i="9" s="1"/>
  <c r="W109" i="4"/>
  <c r="DP20" i="8" s="1"/>
  <c r="DO20" i="8"/>
  <c r="AL147" i="4"/>
  <c r="DJ31" i="13" s="1"/>
  <c r="AM143" i="4"/>
  <c r="DK30" i="13" s="1"/>
  <c r="DJ30" i="13"/>
  <c r="G147" i="4"/>
  <c r="DK31" i="2" s="1"/>
  <c r="DJ31" i="2"/>
  <c r="AE109" i="4"/>
  <c r="DP20" i="11" s="1"/>
  <c r="DO20" i="11"/>
  <c r="O139" i="4"/>
  <c r="DP33" i="6" s="1"/>
  <c r="DO33" i="6"/>
  <c r="AE88" i="4"/>
  <c r="DP14" i="11" s="1"/>
  <c r="DO14" i="11"/>
  <c r="AI131" i="4"/>
  <c r="DP31" i="10" s="1"/>
  <c r="DO31" i="10"/>
  <c r="AL88" i="4"/>
  <c r="DO14" i="13" s="1"/>
  <c r="AA19" i="4"/>
  <c r="DK11" i="9" s="1"/>
  <c r="DJ11" i="9"/>
  <c r="G118" i="4"/>
  <c r="DP23" i="2" s="1"/>
  <c r="DO23" i="2"/>
  <c r="AQ40" i="4"/>
  <c r="DK18" i="14" s="1"/>
  <c r="DJ18" i="14"/>
  <c r="AM78" i="4"/>
  <c r="DP10" i="13" s="1"/>
  <c r="DO10" i="13"/>
  <c r="R40" i="4"/>
  <c r="DJ18" i="7" s="1"/>
  <c r="S139" i="4"/>
  <c r="DP33" i="7" s="1"/>
  <c r="DO33" i="7"/>
  <c r="S96" i="4"/>
  <c r="DP16" i="7" s="1"/>
  <c r="DO16" i="7"/>
  <c r="AP70" i="4"/>
  <c r="DO8" i="14" s="1"/>
  <c r="AQ70" i="4"/>
  <c r="DP8" i="14" s="1"/>
  <c r="AA118" i="4"/>
  <c r="DP23" i="9" s="1"/>
  <c r="S88" i="4"/>
  <c r="DP14" i="7" s="1"/>
  <c r="DO14" i="7"/>
  <c r="AQ23" i="4"/>
  <c r="DK12" i="14" s="1"/>
  <c r="DJ12" i="14"/>
  <c r="AM118" i="4"/>
  <c r="DP23" i="13" s="1"/>
  <c r="DO23" i="13"/>
  <c r="AH74" i="4"/>
  <c r="DO9" i="10" s="1"/>
  <c r="AI74" i="4"/>
  <c r="DP9" i="10" s="1"/>
  <c r="AD11" i="4"/>
  <c r="DJ9" i="11" s="1"/>
  <c r="O118" i="4"/>
  <c r="DP23" i="6" s="1"/>
  <c r="K139" i="4"/>
  <c r="DP33" i="5" s="1"/>
  <c r="AE11" i="4" l="1"/>
  <c r="DK9" i="11" s="1"/>
  <c r="S40" i="4"/>
  <c r="DK18" i="7" s="1"/>
  <c r="AM147" i="4"/>
  <c r="DK31" i="13" s="1"/>
  <c r="AI118" i="4"/>
  <c r="DP23" i="10" s="1"/>
  <c r="AM131" i="4"/>
  <c r="DP31" i="13" s="1"/>
  <c r="G139" i="4"/>
  <c r="DP33" i="2" s="1"/>
  <c r="G40" i="4"/>
  <c r="DK18" i="2" s="1"/>
  <c r="AM7" i="4"/>
  <c r="DK8" i="13" s="1"/>
  <c r="O40" i="4"/>
  <c r="DK18" i="6" s="1"/>
  <c r="AE139" i="4"/>
  <c r="DP33" i="11" s="1"/>
  <c r="K131" i="4"/>
  <c r="DP31" i="5" s="1"/>
  <c r="G88" i="4"/>
  <c r="DP14" i="2" s="1"/>
  <c r="AQ7" i="4"/>
  <c r="DK8" i="14" s="1"/>
  <c r="AQ139" i="4"/>
  <c r="DP33" i="14" s="1"/>
  <c r="S74" i="4"/>
  <c r="DP9" i="7" s="1"/>
  <c r="G19" i="4"/>
  <c r="DK11" i="2" s="1"/>
  <c r="AI88" i="4"/>
  <c r="DP14" i="10" s="1"/>
  <c r="O11" i="4"/>
  <c r="DK9" i="6" s="1"/>
  <c r="AM88" i="4"/>
  <c r="DP14" i="13" s="1"/>
</calcChain>
</file>

<file path=xl/sharedStrings.xml><?xml version="1.0" encoding="utf-8"?>
<sst xmlns="http://schemas.openxmlformats.org/spreadsheetml/2006/main" count="6053" uniqueCount="98">
  <si>
    <t>اليوم  الصنف</t>
  </si>
  <si>
    <t>صني زيت</t>
  </si>
  <si>
    <t>حياة زيت</t>
  </si>
  <si>
    <t>جولدن ميكس</t>
  </si>
  <si>
    <t xml:space="preserve">شورتنج </t>
  </si>
  <si>
    <t>(12*,750ML)</t>
  </si>
  <si>
    <t>(4*2,4L)</t>
  </si>
  <si>
    <t>(4*4,4L)</t>
  </si>
  <si>
    <t>أولين (20L)</t>
  </si>
  <si>
    <t>أولين (16L)</t>
  </si>
  <si>
    <r>
      <rPr>
        <b/>
        <sz val="10"/>
        <color theme="1"/>
        <rFont val="Calibri"/>
        <family val="2"/>
        <scheme val="minor"/>
      </rPr>
      <t>(12 * ,750ML</t>
    </r>
    <r>
      <rPr>
        <b/>
        <sz val="11"/>
        <color theme="1"/>
        <rFont val="Calibri"/>
        <family val="2"/>
        <scheme val="minor"/>
      </rPr>
      <t>)</t>
    </r>
  </si>
  <si>
    <t>(4 * 1,5KG)</t>
  </si>
  <si>
    <t>(4 * 2,5KG)</t>
  </si>
  <si>
    <t>(6 * ,900 ML)</t>
  </si>
  <si>
    <t>(4 * 1,8 L)</t>
  </si>
  <si>
    <t>Hard(25KG)</t>
  </si>
  <si>
    <t>باكيت</t>
  </si>
  <si>
    <t>كرتون</t>
  </si>
  <si>
    <t xml:space="preserve">الصنف </t>
  </si>
  <si>
    <t>(12 * ,750ML)</t>
  </si>
  <si>
    <t>الاجمالي</t>
  </si>
  <si>
    <t>احمد شوقي</t>
  </si>
  <si>
    <t>اجمالي المبيعات</t>
  </si>
  <si>
    <t>فاتورة البيع</t>
  </si>
  <si>
    <t>المبلغ</t>
  </si>
  <si>
    <t>المرتجعات</t>
  </si>
  <si>
    <t>صنى - صويـــــــا</t>
  </si>
  <si>
    <t>حيــــــــــــــــــــــــــــاة (    زيــــــــــــــــــــــــت     )</t>
  </si>
  <si>
    <t>حيــــاة ( سمنة )</t>
  </si>
  <si>
    <t>مرزوقة  ( زيت )</t>
  </si>
  <si>
    <t>مرزوقة ( سمنة )</t>
  </si>
  <si>
    <t>نور  ( عباد الشمس )</t>
  </si>
  <si>
    <t>الفا ( عباد الشمس )</t>
  </si>
  <si>
    <t>أميرة ( سمنة )</t>
  </si>
  <si>
    <t>جولدن ميكس ( سمنة )</t>
  </si>
  <si>
    <t xml:space="preserve">خير بلدي ( سمن ) </t>
  </si>
  <si>
    <t>فيرن ( سمنة )</t>
  </si>
  <si>
    <t>فيرن ( زبدة )</t>
  </si>
  <si>
    <t>زيت اولين مكرر غذائي</t>
  </si>
  <si>
    <t>(4*2.5L)</t>
  </si>
  <si>
    <t>(4*4.5 L)</t>
  </si>
  <si>
    <t>(4*1.75 L)</t>
  </si>
  <si>
    <t>(4*1.8 L)</t>
  </si>
  <si>
    <t>( 1 * 20 L )</t>
  </si>
  <si>
    <t>(12* 970 ML)</t>
  </si>
  <si>
    <t>(1 *11 KG)</t>
  </si>
  <si>
    <t>( 4* 2.7 L)</t>
  </si>
  <si>
    <t>(6 * . 750 جرام)</t>
  </si>
  <si>
    <t>(1 * 11 KG )</t>
  </si>
  <si>
    <t>(6 * .700جرام)</t>
  </si>
  <si>
    <t>( 6 * 1.5 KG )</t>
  </si>
  <si>
    <t>( 16 * .450 جرام)</t>
  </si>
  <si>
    <t>( 12 * .700 جرام)</t>
  </si>
  <si>
    <t>( 4 * 1.4 KG )</t>
  </si>
  <si>
    <t>(20 * . 500  جرام)</t>
  </si>
  <si>
    <t>( 10 * 1   KG)</t>
  </si>
  <si>
    <t>(2 * 5 KG)</t>
  </si>
  <si>
    <t>(1 * 10 KG )</t>
  </si>
  <si>
    <t>( 1 * 50 KG )</t>
  </si>
  <si>
    <t>صني ( زيت )</t>
  </si>
  <si>
    <t>نور ( عباد الشمس )</t>
  </si>
  <si>
    <t>الفا ( عباد الشمس)</t>
  </si>
  <si>
    <t>أميرة  (سمنة )</t>
  </si>
  <si>
    <t>صني - صويا</t>
  </si>
  <si>
    <t>حياة( زيت )</t>
  </si>
  <si>
    <t>خير بلدي ( سمنة )</t>
  </si>
  <si>
    <t>حياة  (سمنة )</t>
  </si>
  <si>
    <t xml:space="preserve">مرزوقة زيت </t>
  </si>
  <si>
    <t>مرزوقة سمنة</t>
  </si>
  <si>
    <t>شورتنج</t>
  </si>
  <si>
    <t>فيرن  (زبدة )</t>
  </si>
  <si>
    <t>فيرن  (سمنة )</t>
  </si>
  <si>
    <t>اجمالي المرتجعات</t>
  </si>
  <si>
    <t>اذن مرتجع</t>
  </si>
  <si>
    <t xml:space="preserve">صني - صويا </t>
  </si>
  <si>
    <t>حياة سمنة</t>
  </si>
  <si>
    <t>نور - عباد الشمس</t>
  </si>
  <si>
    <t>الفا - عباد الشمس</t>
  </si>
  <si>
    <t xml:space="preserve">أميرة سمنة </t>
  </si>
  <si>
    <t xml:space="preserve">خير بلدي </t>
  </si>
  <si>
    <t>فيرن سمنة</t>
  </si>
  <si>
    <t>فيرن زبدة</t>
  </si>
  <si>
    <t>المرتجـــــــــــــــــــــــــــــــــــــــــــــــــــــــــــــعات                           المرتجـــــــــــــــــــــــــــــــــــــــــــــــــــــــــــــعات                المرتجـــــــــــــــــــــــــــــــــــــــــــــــــــــــــــــعات                  المرتجـــــــــــــــــــــــــــــــــــــــــــــــــــــــــــــعات                المرتجـــــــــــــــــــــــــــــــــــــــــــــــــــــــــــــعات               المرتجـــــــــــــــــــــــــــــــــــــــــــــــــــــــــــــعات</t>
  </si>
  <si>
    <t>محمد ابراهيم</t>
  </si>
  <si>
    <t>مصطفي عبدالفتاح</t>
  </si>
  <si>
    <t>رامي حواس</t>
  </si>
  <si>
    <t>محمد نبيه</t>
  </si>
  <si>
    <t>تامر غالي</t>
  </si>
  <si>
    <t>اسلام</t>
  </si>
  <si>
    <t>مندوب 1</t>
  </si>
  <si>
    <t>مندوب 2</t>
  </si>
  <si>
    <t>مندوب 3</t>
  </si>
  <si>
    <t>الشركة</t>
  </si>
  <si>
    <t>352/351</t>
  </si>
  <si>
    <t>3803(نسله)</t>
  </si>
  <si>
    <t>2829/2831(صرف)</t>
  </si>
  <si>
    <t>زهران</t>
  </si>
  <si>
    <t>محمد التيه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</si>
</sst>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55">
    <border>
      <left/>
      <right/>
      <top/>
      <bottom/>
      <diagonal/>
    </border>
    <border diagonalUp="1"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 style="thin">
        <color indexed="64"/>
      </diagonal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 diagonalUp="1"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 style="thin">
        <color indexed="64"/>
      </diagonal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4">
    <xf numFmtId="0" fontId="0" fillId="0" borderId="0" xfId="0"/>
    <xf numFmtId="164" fontId="1" fillId="0" borderId="7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0" xfId="0" applyBorder="1"/>
    <xf numFmtId="164" fontId="1" fillId="0" borderId="11" xfId="0" applyNumberFormat="1" applyFont="1" applyBorder="1" applyAlignment="1">
      <alignment horizontal="center" vertical="center"/>
    </xf>
    <xf numFmtId="0" fontId="0" fillId="0" borderId="9" xfId="0" applyBorder="1"/>
    <xf numFmtId="0" fontId="1" fillId="0" borderId="9" xfId="0" applyFont="1" applyBorder="1" applyAlignment="1">
      <alignment horizontal="center"/>
    </xf>
    <xf numFmtId="164" fontId="1" fillId="0" borderId="21" xfId="0" applyNumberFormat="1" applyFont="1" applyBorder="1" applyAlignment="1">
      <alignment horizontal="center" vertical="center"/>
    </xf>
    <xf numFmtId="0" fontId="0" fillId="10" borderId="16" xfId="0" applyFill="1" applyBorder="1" applyAlignment="1"/>
    <xf numFmtId="0" fontId="0" fillId="13" borderId="0" xfId="0" applyFill="1" applyBorder="1" applyAlignment="1"/>
    <xf numFmtId="0" fontId="0" fillId="13" borderId="16" xfId="0" applyFill="1" applyBorder="1" applyAlignment="1"/>
    <xf numFmtId="0" fontId="1" fillId="3" borderId="1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4" fillId="9" borderId="9" xfId="0" applyFont="1" applyFill="1" applyBorder="1" applyAlignment="1">
      <alignment horizontal="center" vertical="center"/>
    </xf>
    <xf numFmtId="0" fontId="4" fillId="9" borderId="9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2" fillId="3" borderId="26" xfId="0" applyFont="1" applyFill="1" applyBorder="1" applyAlignment="1">
      <alignment horizontal="center" vertical="center"/>
    </xf>
    <xf numFmtId="0" fontId="4" fillId="9" borderId="13" xfId="0" applyFont="1" applyFill="1" applyBorder="1" applyAlignment="1">
      <alignment horizontal="center" vertical="center"/>
    </xf>
    <xf numFmtId="0" fontId="1" fillId="15" borderId="0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0" fillId="0" borderId="0" xfId="0" applyBorder="1"/>
    <xf numFmtId="0" fontId="4" fillId="9" borderId="15" xfId="0" applyFont="1" applyFill="1" applyBorder="1" applyAlignment="1">
      <alignment horizontal="center" vertical="center"/>
    </xf>
    <xf numFmtId="0" fontId="0" fillId="15" borderId="0" xfId="0" applyFill="1" applyBorder="1"/>
    <xf numFmtId="0" fontId="2" fillId="0" borderId="1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4" fillId="15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15" borderId="0" xfId="0" applyFill="1"/>
    <xf numFmtId="0" fontId="2" fillId="0" borderId="1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Alignment="1">
      <alignment horizontal="center" vertical="center"/>
    </xf>
    <xf numFmtId="0" fontId="0" fillId="11" borderId="10" xfId="0" applyFill="1" applyBorder="1"/>
    <xf numFmtId="0" fontId="0" fillId="11" borderId="0" xfId="0" applyFill="1"/>
    <xf numFmtId="0" fontId="7" fillId="12" borderId="0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15" xfId="0" applyBorder="1"/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1" fillId="16" borderId="3" xfId="0" applyFont="1" applyFill="1" applyBorder="1" applyAlignment="1">
      <alignment horizontal="center" vertical="center"/>
    </xf>
    <xf numFmtId="0" fontId="1" fillId="16" borderId="9" xfId="0" applyFont="1" applyFill="1" applyBorder="1" applyAlignment="1">
      <alignment horizontal="center" vertical="center"/>
    </xf>
    <xf numFmtId="0" fontId="1" fillId="16" borderId="9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0" fillId="15" borderId="8" xfId="0" applyFill="1" applyBorder="1"/>
    <xf numFmtId="0" fontId="3" fillId="0" borderId="3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6" fillId="16" borderId="8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0" fillId="0" borderId="9" xfId="0" applyBorder="1" applyAlignment="1">
      <alignment horizontal="center"/>
    </xf>
    <xf numFmtId="0" fontId="4" fillId="9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7" fillId="12" borderId="46" xfId="0" applyFont="1" applyFill="1" applyBorder="1" applyAlignment="1">
      <alignment vertical="center"/>
    </xf>
    <xf numFmtId="0" fontId="7" fillId="12" borderId="0" xfId="0" applyFont="1" applyFill="1" applyBorder="1" applyAlignment="1">
      <alignment vertical="center"/>
    </xf>
    <xf numFmtId="0" fontId="8" fillId="15" borderId="0" xfId="0" applyFont="1" applyFill="1" applyBorder="1" applyAlignment="1">
      <alignment horizontal="center"/>
    </xf>
    <xf numFmtId="0" fontId="2" fillId="15" borderId="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17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18" borderId="8" xfId="0" applyFont="1" applyFill="1" applyBorder="1" applyAlignment="1">
      <alignment horizontal="center" vertical="center"/>
    </xf>
    <xf numFmtId="0" fontId="2" fillId="19" borderId="8" xfId="0" applyFont="1" applyFill="1" applyBorder="1" applyAlignment="1">
      <alignment horizontal="center" vertical="center"/>
    </xf>
    <xf numFmtId="0" fontId="2" fillId="20" borderId="8" xfId="0" applyFont="1" applyFill="1" applyBorder="1" applyAlignment="1">
      <alignment horizontal="center" vertical="center"/>
    </xf>
    <xf numFmtId="0" fontId="8" fillId="15" borderId="0" xfId="0" applyFont="1" applyFill="1" applyAlignment="1">
      <alignment horizontal="center"/>
    </xf>
    <xf numFmtId="0" fontId="2" fillId="21" borderId="8" xfId="0" applyFont="1" applyFill="1" applyBorder="1" applyAlignment="1">
      <alignment horizontal="center" vertical="center"/>
    </xf>
    <xf numFmtId="0" fontId="2" fillId="22" borderId="8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2" fillId="23" borderId="8" xfId="0" applyFont="1" applyFill="1" applyBorder="1" applyAlignment="1">
      <alignment horizontal="center" vertical="center"/>
    </xf>
    <xf numFmtId="0" fontId="2" fillId="16" borderId="8" xfId="0" applyFont="1" applyFill="1" applyBorder="1" applyAlignment="1">
      <alignment horizontal="center" vertical="center"/>
    </xf>
    <xf numFmtId="0" fontId="8" fillId="15" borderId="8" xfId="0" applyFont="1" applyFill="1" applyBorder="1" applyAlignment="1">
      <alignment horizontal="center"/>
    </xf>
    <xf numFmtId="0" fontId="0" fillId="10" borderId="16" xfId="0" applyFill="1" applyBorder="1" applyAlignment="1">
      <alignment horizontal="center"/>
    </xf>
    <xf numFmtId="0" fontId="0" fillId="10" borderId="22" xfId="0" applyFill="1" applyBorder="1" applyAlignment="1">
      <alignment horizontal="center"/>
    </xf>
    <xf numFmtId="0" fontId="0" fillId="10" borderId="23" xfId="0" applyFill="1" applyBorder="1" applyAlignment="1">
      <alignment horizontal="center"/>
    </xf>
    <xf numFmtId="0" fontId="0" fillId="10" borderId="0" xfId="0" applyFill="1" applyBorder="1" applyAlignment="1">
      <alignment horizontal="center"/>
    </xf>
    <xf numFmtId="0" fontId="0" fillId="10" borderId="24" xfId="0" applyFill="1" applyBorder="1" applyAlignment="1">
      <alignment horizontal="center"/>
    </xf>
    <xf numFmtId="0" fontId="0" fillId="10" borderId="25" xfId="0" applyFill="1" applyBorder="1" applyAlignment="1">
      <alignment horizontal="center"/>
    </xf>
    <xf numFmtId="0" fontId="0" fillId="14" borderId="0" xfId="0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16" borderId="6" xfId="0" applyFont="1" applyFill="1" applyBorder="1" applyAlignment="1">
      <alignment horizontal="center" vertical="center"/>
    </xf>
    <xf numFmtId="0" fontId="2" fillId="16" borderId="17" xfId="0" applyFont="1" applyFill="1" applyBorder="1" applyAlignment="1">
      <alignment horizontal="center" vertical="center"/>
    </xf>
    <xf numFmtId="0" fontId="6" fillId="16" borderId="11" xfId="0" applyFont="1" applyFill="1" applyBorder="1" applyAlignment="1">
      <alignment horizontal="center" vertical="center"/>
    </xf>
    <xf numFmtId="0" fontId="6" fillId="16" borderId="12" xfId="0" applyFont="1" applyFill="1" applyBorder="1" applyAlignment="1">
      <alignment horizontal="center" vertical="center"/>
    </xf>
    <xf numFmtId="0" fontId="6" fillId="16" borderId="8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9" borderId="11" xfId="0" applyFont="1" applyFill="1" applyBorder="1" applyAlignment="1">
      <alignment horizontal="center" vertical="center"/>
    </xf>
    <xf numFmtId="0" fontId="5" fillId="9" borderId="12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2" fillId="18" borderId="11" xfId="0" applyFont="1" applyFill="1" applyBorder="1" applyAlignment="1">
      <alignment horizontal="center" vertical="center"/>
    </xf>
    <xf numFmtId="0" fontId="2" fillId="18" borderId="12" xfId="0" applyFont="1" applyFill="1" applyBorder="1" applyAlignment="1">
      <alignment horizontal="center" vertical="center"/>
    </xf>
    <xf numFmtId="0" fontId="2" fillId="18" borderId="8" xfId="0" applyFont="1" applyFill="1" applyBorder="1" applyAlignment="1">
      <alignment horizontal="center" vertical="center"/>
    </xf>
    <xf numFmtId="0" fontId="2" fillId="17" borderId="11" xfId="0" applyFont="1" applyFill="1" applyBorder="1" applyAlignment="1">
      <alignment horizontal="center" vertical="center"/>
    </xf>
    <xf numFmtId="0" fontId="2" fillId="17" borderId="12" xfId="0" applyFont="1" applyFill="1" applyBorder="1" applyAlignment="1">
      <alignment horizontal="center" vertical="center"/>
    </xf>
    <xf numFmtId="0" fontId="2" fillId="17" borderId="8" xfId="0" applyFont="1" applyFill="1" applyBorder="1" applyAlignment="1">
      <alignment horizontal="center" vertical="center"/>
    </xf>
    <xf numFmtId="0" fontId="2" fillId="20" borderId="11" xfId="0" applyFont="1" applyFill="1" applyBorder="1" applyAlignment="1">
      <alignment horizontal="center" vertical="center"/>
    </xf>
    <xf numFmtId="0" fontId="2" fillId="20" borderId="12" xfId="0" applyFont="1" applyFill="1" applyBorder="1" applyAlignment="1">
      <alignment horizontal="center" vertical="center"/>
    </xf>
    <xf numFmtId="0" fontId="2" fillId="20" borderId="8" xfId="0" applyFont="1" applyFill="1" applyBorder="1" applyAlignment="1">
      <alignment horizontal="center" vertical="center"/>
    </xf>
    <xf numFmtId="0" fontId="2" fillId="21" borderId="11" xfId="0" applyFont="1" applyFill="1" applyBorder="1" applyAlignment="1">
      <alignment horizontal="center" vertical="center"/>
    </xf>
    <xf numFmtId="0" fontId="2" fillId="21" borderId="12" xfId="0" applyFont="1" applyFill="1" applyBorder="1" applyAlignment="1">
      <alignment horizontal="center" vertical="center"/>
    </xf>
    <xf numFmtId="0" fontId="2" fillId="21" borderId="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19" borderId="11" xfId="0" applyFont="1" applyFill="1" applyBorder="1" applyAlignment="1">
      <alignment horizontal="center" vertical="center"/>
    </xf>
    <xf numFmtId="0" fontId="2" fillId="19" borderId="12" xfId="0" applyFont="1" applyFill="1" applyBorder="1" applyAlignment="1">
      <alignment horizontal="center" vertical="center"/>
    </xf>
    <xf numFmtId="0" fontId="2" fillId="19" borderId="8" xfId="0" applyFont="1" applyFill="1" applyBorder="1" applyAlignment="1">
      <alignment horizontal="center" vertical="center"/>
    </xf>
    <xf numFmtId="0" fontId="2" fillId="22" borderId="11" xfId="0" applyFont="1" applyFill="1" applyBorder="1" applyAlignment="1">
      <alignment horizontal="center" vertical="center"/>
    </xf>
    <xf numFmtId="0" fontId="2" fillId="22" borderId="12" xfId="0" applyFont="1" applyFill="1" applyBorder="1" applyAlignment="1">
      <alignment horizontal="center" vertical="center"/>
    </xf>
    <xf numFmtId="0" fontId="2" fillId="22" borderId="8" xfId="0" applyFont="1" applyFill="1" applyBorder="1" applyAlignment="1">
      <alignment horizontal="center" vertical="center"/>
    </xf>
    <xf numFmtId="0" fontId="0" fillId="11" borderId="27" xfId="0" applyFill="1" applyBorder="1" applyAlignment="1">
      <alignment horizontal="center"/>
    </xf>
    <xf numFmtId="0" fontId="0" fillId="11" borderId="0" xfId="0" applyFill="1" applyAlignment="1">
      <alignment horizontal="center"/>
    </xf>
    <xf numFmtId="0" fontId="7" fillId="12" borderId="18" xfId="0" applyFont="1" applyFill="1" applyBorder="1" applyAlignment="1">
      <alignment horizontal="center" vertical="center"/>
    </xf>
    <xf numFmtId="0" fontId="7" fillId="12" borderId="19" xfId="0" applyFont="1" applyFill="1" applyBorder="1" applyAlignment="1">
      <alignment horizontal="center" vertical="center"/>
    </xf>
    <xf numFmtId="0" fontId="7" fillId="12" borderId="30" xfId="0" applyFont="1" applyFill="1" applyBorder="1" applyAlignment="1">
      <alignment horizontal="center" vertical="center"/>
    </xf>
    <xf numFmtId="0" fontId="7" fillId="12" borderId="5" xfId="0" applyFont="1" applyFill="1" applyBorder="1" applyAlignment="1">
      <alignment horizontal="center" vertical="center"/>
    </xf>
    <xf numFmtId="0" fontId="7" fillId="12" borderId="0" xfId="0" applyFont="1" applyFill="1" applyBorder="1" applyAlignment="1">
      <alignment horizontal="center" vertical="center"/>
    </xf>
    <xf numFmtId="0" fontId="2" fillId="23" borderId="11" xfId="0" applyFont="1" applyFill="1" applyBorder="1" applyAlignment="1">
      <alignment horizontal="center" vertical="center"/>
    </xf>
    <xf numFmtId="0" fontId="2" fillId="23" borderId="12" xfId="0" applyFont="1" applyFill="1" applyBorder="1" applyAlignment="1">
      <alignment horizontal="center" vertical="center"/>
    </xf>
    <xf numFmtId="0" fontId="2" fillId="23" borderId="8" xfId="0" applyFont="1" applyFill="1" applyBorder="1" applyAlignment="1">
      <alignment horizontal="center" vertical="center"/>
    </xf>
    <xf numFmtId="0" fontId="2" fillId="16" borderId="11" xfId="0" applyFont="1" applyFill="1" applyBorder="1" applyAlignment="1">
      <alignment horizontal="center" vertical="center"/>
    </xf>
    <xf numFmtId="0" fontId="2" fillId="16" borderId="12" xfId="0" applyFont="1" applyFill="1" applyBorder="1" applyAlignment="1">
      <alignment horizontal="center" vertical="center"/>
    </xf>
    <xf numFmtId="0" fontId="2" fillId="16" borderId="8" xfId="0" applyFont="1" applyFill="1" applyBorder="1" applyAlignment="1">
      <alignment horizontal="center" vertical="center"/>
    </xf>
    <xf numFmtId="0" fontId="6" fillId="23" borderId="11" xfId="0" applyFont="1" applyFill="1" applyBorder="1" applyAlignment="1">
      <alignment horizontal="center" vertical="center"/>
    </xf>
    <xf numFmtId="0" fontId="6" fillId="23" borderId="12" xfId="0" applyFont="1" applyFill="1" applyBorder="1" applyAlignment="1">
      <alignment horizontal="center" vertical="center"/>
    </xf>
    <xf numFmtId="0" fontId="6" fillId="23" borderId="8" xfId="0" applyFont="1" applyFill="1" applyBorder="1" applyAlignment="1">
      <alignment horizontal="center" vertical="center"/>
    </xf>
    <xf numFmtId="0" fontId="4" fillId="9" borderId="11" xfId="0" applyFont="1" applyFill="1" applyBorder="1" applyAlignment="1">
      <alignment horizontal="center" vertical="center"/>
    </xf>
    <xf numFmtId="0" fontId="4" fillId="9" borderId="12" xfId="0" applyFont="1" applyFill="1" applyBorder="1" applyAlignment="1">
      <alignment horizontal="center" vertical="center"/>
    </xf>
    <xf numFmtId="0" fontId="4" fillId="9" borderId="8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18" borderId="11" xfId="0" applyFont="1" applyFill="1" applyBorder="1" applyAlignment="1">
      <alignment horizontal="center" vertical="center"/>
    </xf>
    <xf numFmtId="0" fontId="6" fillId="18" borderId="12" xfId="0" applyFont="1" applyFill="1" applyBorder="1" applyAlignment="1">
      <alignment horizontal="center" vertical="center"/>
    </xf>
    <xf numFmtId="0" fontId="6" fillId="18" borderId="8" xfId="0" applyFont="1" applyFill="1" applyBorder="1" applyAlignment="1">
      <alignment horizontal="center" vertical="center"/>
    </xf>
    <xf numFmtId="0" fontId="6" fillId="17" borderId="11" xfId="0" applyFont="1" applyFill="1" applyBorder="1" applyAlignment="1">
      <alignment horizontal="center" vertical="center"/>
    </xf>
    <xf numFmtId="0" fontId="6" fillId="17" borderId="12" xfId="0" applyFont="1" applyFill="1" applyBorder="1" applyAlignment="1">
      <alignment horizontal="center" vertical="center"/>
    </xf>
    <xf numFmtId="0" fontId="6" fillId="17" borderId="8" xfId="0" applyFont="1" applyFill="1" applyBorder="1" applyAlignment="1">
      <alignment horizontal="center" vertical="center"/>
    </xf>
    <xf numFmtId="0" fontId="6" fillId="20" borderId="11" xfId="0" applyFont="1" applyFill="1" applyBorder="1" applyAlignment="1">
      <alignment horizontal="center" vertical="center"/>
    </xf>
    <xf numFmtId="0" fontId="6" fillId="20" borderId="12" xfId="0" applyFont="1" applyFill="1" applyBorder="1" applyAlignment="1">
      <alignment horizontal="center" vertical="center"/>
    </xf>
    <xf numFmtId="0" fontId="6" fillId="20" borderId="8" xfId="0" applyFont="1" applyFill="1" applyBorder="1" applyAlignment="1">
      <alignment horizontal="center" vertical="center"/>
    </xf>
    <xf numFmtId="0" fontId="6" fillId="21" borderId="11" xfId="0" applyFont="1" applyFill="1" applyBorder="1" applyAlignment="1">
      <alignment horizontal="center" vertical="center"/>
    </xf>
    <xf numFmtId="0" fontId="6" fillId="21" borderId="12" xfId="0" applyFont="1" applyFill="1" applyBorder="1" applyAlignment="1">
      <alignment horizontal="center" vertical="center"/>
    </xf>
    <xf numFmtId="0" fontId="6" fillId="21" borderId="8" xfId="0" applyFont="1" applyFill="1" applyBorder="1" applyAlignment="1">
      <alignment horizontal="center" vertical="center"/>
    </xf>
    <xf numFmtId="0" fontId="6" fillId="19" borderId="11" xfId="0" applyFont="1" applyFill="1" applyBorder="1" applyAlignment="1">
      <alignment horizontal="center" vertical="center"/>
    </xf>
    <xf numFmtId="0" fontId="6" fillId="19" borderId="12" xfId="0" applyFont="1" applyFill="1" applyBorder="1" applyAlignment="1">
      <alignment horizontal="center" vertical="center"/>
    </xf>
    <xf numFmtId="0" fontId="6" fillId="19" borderId="8" xfId="0" applyFont="1" applyFill="1" applyBorder="1" applyAlignment="1">
      <alignment horizontal="center" vertical="center"/>
    </xf>
    <xf numFmtId="0" fontId="6" fillId="22" borderId="11" xfId="0" applyFont="1" applyFill="1" applyBorder="1" applyAlignment="1">
      <alignment horizontal="center" vertical="center"/>
    </xf>
    <xf numFmtId="0" fontId="6" fillId="22" borderId="12" xfId="0" applyFont="1" applyFill="1" applyBorder="1" applyAlignment="1">
      <alignment horizontal="center" vertical="center"/>
    </xf>
    <xf numFmtId="0" fontId="6" fillId="22" borderId="8" xfId="0" applyFont="1" applyFill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9" borderId="9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12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&#1605;&#1576;&#1610;&#1593;&#1575;&#1578;.xlsx#'&#1586;&#1607;&#1585;&#1575;&#1606;'!A1" TargetMode="External"/><Relationship Id="rId13" Type="http://schemas.openxmlformats.org/officeDocument/2006/relationships/hyperlink" Target="&#1605;&#1576;&#1610;&#1593;&#1575;&#1578;.xlsx#'&#1585;&#1575;&#1605;&#1610; &#1581;&#1608;&#1575;&#1587;'!DI5:DQ5" TargetMode="External"/><Relationship Id="rId18" Type="http://schemas.openxmlformats.org/officeDocument/2006/relationships/hyperlink" Target="&#1605;&#1576;&#1610;&#1593;&#1575;&#1578;.xlsx#'&#1605;&#1606;&#1583;&#1608;&#1576; 2'!DI5:DQ5" TargetMode="External"/><Relationship Id="rId26" Type="http://schemas.openxmlformats.org/officeDocument/2006/relationships/hyperlink" Target="&#1605;&#1576;&#1610;&#1593;&#1575;&#1578;.xlsx#'&#1586;&#1607;&#1585;&#1575;&#1606;'!A39" TargetMode="External"/><Relationship Id="rId3" Type="http://schemas.openxmlformats.org/officeDocument/2006/relationships/hyperlink" Target="&#1605;&#1576;&#1610;&#1593;&#1575;&#1578;.xlsx#'&#1605;&#1589;&#1591;&#1601;&#1610; &#1593;&#1576;&#1583;&#1575;&#1604;&#1601;&#1578;&#1575;&#1581;'!A1" TargetMode="External"/><Relationship Id="rId21" Type="http://schemas.openxmlformats.org/officeDocument/2006/relationships/hyperlink" Target="&#1605;&#1576;&#1610;&#1593;&#1575;&#1578;.xlsx#'&#1605;&#1589;&#1591;&#1601;&#1610; &#1593;&#1576;&#1583;&#1575;&#1604;&#1601;&#1578;&#1575;&#1581;'!A39" TargetMode="External"/><Relationship Id="rId7" Type="http://schemas.openxmlformats.org/officeDocument/2006/relationships/hyperlink" Target="&#1605;&#1576;&#1610;&#1593;&#1575;&#1578;.xlsx#&#1575;&#1587;&#1604;&#1575;&#1605;!A1" TargetMode="External"/><Relationship Id="rId12" Type="http://schemas.openxmlformats.org/officeDocument/2006/relationships/hyperlink" Target="&#1605;&#1576;&#1610;&#1593;&#1575;&#1578;.xlsx#'&#1605;&#1589;&#1591;&#1601;&#1610; &#1593;&#1576;&#1583;&#1575;&#1604;&#1601;&#1578;&#1575;&#1581;'!DI5:DQ5" TargetMode="External"/><Relationship Id="rId17" Type="http://schemas.openxmlformats.org/officeDocument/2006/relationships/hyperlink" Target="&#1605;&#1576;&#1610;&#1593;&#1575;&#1578;.xlsx#'&#1586;&#1607;&#1585;&#1575;&#1606;'!DI5:DQ5" TargetMode="External"/><Relationship Id="rId25" Type="http://schemas.openxmlformats.org/officeDocument/2006/relationships/hyperlink" Target="&#1605;&#1576;&#1610;&#1593;&#1575;&#1578;.xlsx#&#1575;&#1587;&#1604;&#1575;&#1605;!A39" TargetMode="External"/><Relationship Id="rId2" Type="http://schemas.openxmlformats.org/officeDocument/2006/relationships/hyperlink" Target="&#1605;&#1576;&#1610;&#1593;&#1575;&#1578;.xlsx#'&#1605;&#1581;&#1605;&#1583; &#1575;&#1576;&#1585;&#1575;&#1607;&#1610;&#1605;'!A1" TargetMode="External"/><Relationship Id="rId16" Type="http://schemas.openxmlformats.org/officeDocument/2006/relationships/hyperlink" Target="&#1605;&#1576;&#1610;&#1593;&#1575;&#1578;.xlsx#&#1575;&#1587;&#1604;&#1575;&#1605;!DI5:DQ5" TargetMode="External"/><Relationship Id="rId20" Type="http://schemas.openxmlformats.org/officeDocument/2006/relationships/hyperlink" Target="&#1605;&#1576;&#1610;&#1593;&#1575;&#1578;.xlsx#'&#1605;&#1581;&#1605;&#1583; &#1575;&#1576;&#1585;&#1575;&#1607;&#1610;&#1605;'!A39" TargetMode="External"/><Relationship Id="rId29" Type="http://schemas.openxmlformats.org/officeDocument/2006/relationships/hyperlink" Target="&#1605;&#1576;&#1610;&#1593;&#1575;&#1578;.xlsx#&#1575;&#1604;&#1588;&#1585;&#1603;&#1577;!A1" TargetMode="External"/><Relationship Id="rId1" Type="http://schemas.openxmlformats.org/officeDocument/2006/relationships/hyperlink" Target="&#1605;&#1576;&#1610;&#1593;&#1575;&#1578;.xlsx#'&#1575;&#1581;&#1605;&#1583; &#1588;&#1608;&#1602;&#1610;'!A1" TargetMode="External"/><Relationship Id="rId6" Type="http://schemas.openxmlformats.org/officeDocument/2006/relationships/hyperlink" Target="&#1605;&#1576;&#1610;&#1593;&#1575;&#1578;.xlsx#'&#1578;&#1575;&#1605;&#1585; &#1594;&#1575;&#1604;&#1610;'!A1" TargetMode="External"/><Relationship Id="rId11" Type="http://schemas.openxmlformats.org/officeDocument/2006/relationships/hyperlink" Target="&#1605;&#1576;&#1610;&#1593;&#1575;&#1578;.xlsx#'&#1605;&#1581;&#1605;&#1583; &#1575;&#1576;&#1585;&#1575;&#1607;&#1610;&#1605;'!DI5:DQ5" TargetMode="External"/><Relationship Id="rId24" Type="http://schemas.openxmlformats.org/officeDocument/2006/relationships/hyperlink" Target="&#1605;&#1576;&#1610;&#1593;&#1575;&#1578;.xlsx#'&#1578;&#1575;&#1605;&#1585; &#1594;&#1575;&#1604;&#1610;'!A39" TargetMode="External"/><Relationship Id="rId32" Type="http://schemas.openxmlformats.org/officeDocument/2006/relationships/hyperlink" Target="&#1605;&#1576;&#1610;&#1593;&#1575;&#1578;.xlsx#'&#1605;&#1581;&#1605;&#1583; &#1575;&#1604;&#1578;&#1610;&#1607;'!A39" TargetMode="External"/><Relationship Id="rId5" Type="http://schemas.openxmlformats.org/officeDocument/2006/relationships/hyperlink" Target="&#1605;&#1576;&#1610;&#1593;&#1575;&#1578;.xlsx#'&#1605;&#1581;&#1605;&#1583; &#1606;&#1576;&#1610;&#1607;'!A1" TargetMode="External"/><Relationship Id="rId15" Type="http://schemas.openxmlformats.org/officeDocument/2006/relationships/hyperlink" Target="&#1605;&#1576;&#1610;&#1593;&#1575;&#1578;.xlsx#'&#1578;&#1575;&#1605;&#1585; &#1594;&#1575;&#1604;&#1610;'!DI5:DQ5" TargetMode="External"/><Relationship Id="rId23" Type="http://schemas.openxmlformats.org/officeDocument/2006/relationships/hyperlink" Target="&#1605;&#1576;&#1610;&#1593;&#1575;&#1578;.xlsx#'&#1605;&#1581;&#1605;&#1583; &#1606;&#1576;&#1610;&#1607;'!A39" TargetMode="External"/><Relationship Id="rId28" Type="http://schemas.openxmlformats.org/officeDocument/2006/relationships/hyperlink" Target="&#1605;&#1576;&#1610;&#1593;&#1575;&#1578;.xlsx#'&#1605;&#1581;&#1605;&#1583; &#1575;&#1604;&#1578;&#1610;&#1607;'!A1" TargetMode="External"/><Relationship Id="rId10" Type="http://schemas.openxmlformats.org/officeDocument/2006/relationships/hyperlink" Target="&#1605;&#1576;&#1610;&#1593;&#1575;&#1578;.xlsx#'&#1575;&#1581;&#1605;&#1583; &#1588;&#1608;&#1602;&#1610;'!DI5:DQ5" TargetMode="External"/><Relationship Id="rId19" Type="http://schemas.openxmlformats.org/officeDocument/2006/relationships/hyperlink" Target="&#1605;&#1576;&#1610;&#1593;&#1575;&#1578;.xlsx#'&#1575;&#1581;&#1605;&#1583; &#1588;&#1608;&#1602;&#1610;'!A39" TargetMode="External"/><Relationship Id="rId31" Type="http://schemas.openxmlformats.org/officeDocument/2006/relationships/hyperlink" Target="&#1605;&#1576;&#1610;&#1593;&#1575;&#1578;.xlsx#&#1575;&#1604;&#1588;&#1585;&#1603;&#1577;!DI5:DQ5" TargetMode="External"/><Relationship Id="rId4" Type="http://schemas.openxmlformats.org/officeDocument/2006/relationships/hyperlink" Target="&#1605;&#1576;&#1610;&#1593;&#1575;&#1578;.xlsx#'&#1585;&#1575;&#1605;&#1610; &#1581;&#1608;&#1575;&#1587;'!A1" TargetMode="External"/><Relationship Id="rId9" Type="http://schemas.openxmlformats.org/officeDocument/2006/relationships/hyperlink" Target="&#1605;&#1576;&#1610;&#1593;&#1575;&#1578;.xlsx#'&#1605;&#1606;&#1583;&#1608;&#1576; 2'!A1" TargetMode="External"/><Relationship Id="rId14" Type="http://schemas.openxmlformats.org/officeDocument/2006/relationships/hyperlink" Target="&#1605;&#1576;&#1610;&#1593;&#1575;&#1578;.xlsx#'&#1605;&#1581;&#1605;&#1583; &#1606;&#1576;&#1610;&#1607;'!DI5:DQ5" TargetMode="External"/><Relationship Id="rId22" Type="http://schemas.openxmlformats.org/officeDocument/2006/relationships/hyperlink" Target="&#1605;&#1576;&#1610;&#1593;&#1575;&#1578;.xlsx#'&#1585;&#1575;&#1605;&#1610; &#1581;&#1608;&#1575;&#1587;'!A39" TargetMode="External"/><Relationship Id="rId27" Type="http://schemas.openxmlformats.org/officeDocument/2006/relationships/hyperlink" Target="&#1605;&#1576;&#1610;&#1593;&#1575;&#1578;.xlsx#'&#1605;&#1606;&#1583;&#1608;&#1576; 2'!A39" TargetMode="External"/><Relationship Id="rId30" Type="http://schemas.openxmlformats.org/officeDocument/2006/relationships/hyperlink" Target="&#1605;&#1576;&#1610;&#1593;&#1575;&#1578;.xlsx#'&#1605;&#1581;&#1605;&#1583; &#1575;&#1604;&#1578;&#1610;&#1607;'!DI5:DQ5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414890</xdr:colOff>
      <xdr:row>0</xdr:row>
      <xdr:rowOff>104775</xdr:rowOff>
    </xdr:from>
    <xdr:to>
      <xdr:col>8</xdr:col>
      <xdr:colOff>548240</xdr:colOff>
      <xdr:row>4</xdr:row>
      <xdr:rowOff>95250</xdr:rowOff>
    </xdr:to>
    <xdr:sp macro="" textlink="">
      <xdr:nvSpPr>
        <xdr:cNvPr id="2" name="مستطيل مستدير الزوايا 1"/>
        <xdr:cNvSpPr/>
      </xdr:nvSpPr>
      <xdr:spPr>
        <a:xfrm>
          <a:off x="11262499677" y="104775"/>
          <a:ext cx="4260850" cy="794808"/>
        </a:xfrm>
        <a:prstGeom prst="round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4000" b="1">
              <a:latin typeface="ae_AlMateen" pitchFamily="18" charset="-78"/>
              <a:cs typeface="ae_AlMateen" pitchFamily="18" charset="-78"/>
            </a:rPr>
            <a:t>حركة المبيعات</a:t>
          </a:r>
        </a:p>
      </xdr:txBody>
    </xdr:sp>
    <xdr:clientData/>
  </xdr:twoCellAnchor>
  <xdr:twoCellAnchor>
    <xdr:from>
      <xdr:col>0</xdr:col>
      <xdr:colOff>19050</xdr:colOff>
      <xdr:row>6</xdr:row>
      <xdr:rowOff>57150</xdr:rowOff>
    </xdr:from>
    <xdr:to>
      <xdr:col>2</xdr:col>
      <xdr:colOff>304800</xdr:colOff>
      <xdr:row>8</xdr:row>
      <xdr:rowOff>161925</xdr:rowOff>
    </xdr:to>
    <xdr:sp macro="" textlink="">
      <xdr:nvSpPr>
        <xdr:cNvPr id="4" name="مستطيل مستدير الزوايا 3">
          <a:hlinkClick xmlns:r="http://schemas.openxmlformats.org/officeDocument/2006/relationships" r:id="rId1"/>
        </xdr:cNvPr>
        <xdr:cNvSpPr/>
      </xdr:nvSpPr>
      <xdr:spPr>
        <a:xfrm>
          <a:off x="11233785000" y="1143000"/>
          <a:ext cx="1657350" cy="4667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احمد شوقي</a:t>
          </a:r>
        </a:p>
      </xdr:txBody>
    </xdr:sp>
    <xdr:clientData/>
  </xdr:twoCellAnchor>
  <xdr:twoCellAnchor>
    <xdr:from>
      <xdr:col>2</xdr:col>
      <xdr:colOff>552450</xdr:colOff>
      <xdr:row>6</xdr:row>
      <xdr:rowOff>47625</xdr:rowOff>
    </xdr:from>
    <xdr:to>
      <xdr:col>5</xdr:col>
      <xdr:colOff>152400</xdr:colOff>
      <xdr:row>8</xdr:row>
      <xdr:rowOff>152400</xdr:rowOff>
    </xdr:to>
    <xdr:sp macro="" textlink="">
      <xdr:nvSpPr>
        <xdr:cNvPr id="5" name="مستطيل مستدير الزوايا 4">
          <a:hlinkClick xmlns:r="http://schemas.openxmlformats.org/officeDocument/2006/relationships" r:id="rId2"/>
        </xdr:cNvPr>
        <xdr:cNvSpPr/>
      </xdr:nvSpPr>
      <xdr:spPr>
        <a:xfrm>
          <a:off x="11231156100" y="1247775"/>
          <a:ext cx="1657350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محمد ابراهيم</a:t>
          </a:r>
        </a:p>
      </xdr:txBody>
    </xdr:sp>
    <xdr:clientData/>
  </xdr:twoCellAnchor>
  <xdr:twoCellAnchor>
    <xdr:from>
      <xdr:col>5</xdr:col>
      <xdr:colOff>400050</xdr:colOff>
      <xdr:row>6</xdr:row>
      <xdr:rowOff>57150</xdr:rowOff>
    </xdr:from>
    <xdr:to>
      <xdr:col>8</xdr:col>
      <xdr:colOff>0</xdr:colOff>
      <xdr:row>8</xdr:row>
      <xdr:rowOff>161925</xdr:rowOff>
    </xdr:to>
    <xdr:sp macro="" textlink="">
      <xdr:nvSpPr>
        <xdr:cNvPr id="6" name="مستطيل مستدير الزوايا 5">
          <a:hlinkClick xmlns:r="http://schemas.openxmlformats.org/officeDocument/2006/relationships" r:id="rId3"/>
        </xdr:cNvPr>
        <xdr:cNvSpPr/>
      </xdr:nvSpPr>
      <xdr:spPr>
        <a:xfrm>
          <a:off x="11229251100" y="1257300"/>
          <a:ext cx="1657350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مصطفي عبدالفتاح</a:t>
          </a:r>
        </a:p>
      </xdr:txBody>
    </xdr:sp>
    <xdr:clientData/>
  </xdr:twoCellAnchor>
  <xdr:twoCellAnchor>
    <xdr:from>
      <xdr:col>8</xdr:col>
      <xdr:colOff>180975</xdr:colOff>
      <xdr:row>6</xdr:row>
      <xdr:rowOff>57150</xdr:rowOff>
    </xdr:from>
    <xdr:to>
      <xdr:col>10</xdr:col>
      <xdr:colOff>466725</xdr:colOff>
      <xdr:row>8</xdr:row>
      <xdr:rowOff>161925</xdr:rowOff>
    </xdr:to>
    <xdr:sp macro="" textlink="">
      <xdr:nvSpPr>
        <xdr:cNvPr id="7" name="مستطيل مستدير الزوايا 6">
          <a:hlinkClick xmlns:r="http://schemas.openxmlformats.org/officeDocument/2006/relationships" r:id="rId4"/>
        </xdr:cNvPr>
        <xdr:cNvSpPr/>
      </xdr:nvSpPr>
      <xdr:spPr>
        <a:xfrm>
          <a:off x="11227412775" y="1257300"/>
          <a:ext cx="1657350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رامي حواس</a:t>
          </a:r>
        </a:p>
      </xdr:txBody>
    </xdr:sp>
    <xdr:clientData/>
  </xdr:twoCellAnchor>
  <xdr:twoCellAnchor>
    <xdr:from>
      <xdr:col>0</xdr:col>
      <xdr:colOff>0</xdr:colOff>
      <xdr:row>10</xdr:row>
      <xdr:rowOff>0</xdr:rowOff>
    </xdr:from>
    <xdr:to>
      <xdr:col>2</xdr:col>
      <xdr:colOff>285750</xdr:colOff>
      <xdr:row>12</xdr:row>
      <xdr:rowOff>104775</xdr:rowOff>
    </xdr:to>
    <xdr:sp macro="" textlink="">
      <xdr:nvSpPr>
        <xdr:cNvPr id="8" name="مستطيل مستدير الزوايا 7">
          <a:hlinkClick xmlns:r="http://schemas.openxmlformats.org/officeDocument/2006/relationships" r:id="rId5"/>
        </xdr:cNvPr>
        <xdr:cNvSpPr/>
      </xdr:nvSpPr>
      <xdr:spPr>
        <a:xfrm>
          <a:off x="11233080150" y="2000250"/>
          <a:ext cx="1657350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محمد نبيه</a:t>
          </a:r>
        </a:p>
      </xdr:txBody>
    </xdr:sp>
    <xdr:clientData/>
  </xdr:twoCellAnchor>
  <xdr:twoCellAnchor>
    <xdr:from>
      <xdr:col>2</xdr:col>
      <xdr:colOff>533400</xdr:colOff>
      <xdr:row>9</xdr:row>
      <xdr:rowOff>190500</xdr:rowOff>
    </xdr:from>
    <xdr:to>
      <xdr:col>5</xdr:col>
      <xdr:colOff>133350</xdr:colOff>
      <xdr:row>12</xdr:row>
      <xdr:rowOff>95250</xdr:rowOff>
    </xdr:to>
    <xdr:sp macro="" textlink="">
      <xdr:nvSpPr>
        <xdr:cNvPr id="9" name="مستطيل مستدير الزوايا 8">
          <a:hlinkClick xmlns:r="http://schemas.openxmlformats.org/officeDocument/2006/relationships" r:id="rId6"/>
        </xdr:cNvPr>
        <xdr:cNvSpPr/>
      </xdr:nvSpPr>
      <xdr:spPr>
        <a:xfrm>
          <a:off x="11231175150" y="1990725"/>
          <a:ext cx="1657350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تامر غالي</a:t>
          </a:r>
        </a:p>
      </xdr:txBody>
    </xdr:sp>
    <xdr:clientData/>
  </xdr:twoCellAnchor>
  <xdr:twoCellAnchor>
    <xdr:from>
      <xdr:col>5</xdr:col>
      <xdr:colOff>381000</xdr:colOff>
      <xdr:row>10</xdr:row>
      <xdr:rowOff>0</xdr:rowOff>
    </xdr:from>
    <xdr:to>
      <xdr:col>7</xdr:col>
      <xdr:colOff>666750</xdr:colOff>
      <xdr:row>12</xdr:row>
      <xdr:rowOff>104775</xdr:rowOff>
    </xdr:to>
    <xdr:sp macro="" textlink="">
      <xdr:nvSpPr>
        <xdr:cNvPr id="10" name="مستطيل مستدير الزوايا 9">
          <a:hlinkClick xmlns:r="http://schemas.openxmlformats.org/officeDocument/2006/relationships" r:id="rId7"/>
        </xdr:cNvPr>
        <xdr:cNvSpPr/>
      </xdr:nvSpPr>
      <xdr:spPr>
        <a:xfrm>
          <a:off x="11229270150" y="2000250"/>
          <a:ext cx="1657350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اسلام</a:t>
          </a:r>
        </a:p>
      </xdr:txBody>
    </xdr:sp>
    <xdr:clientData/>
  </xdr:twoCellAnchor>
  <xdr:twoCellAnchor>
    <xdr:from>
      <xdr:col>8</xdr:col>
      <xdr:colOff>161925</xdr:colOff>
      <xdr:row>10</xdr:row>
      <xdr:rowOff>0</xdr:rowOff>
    </xdr:from>
    <xdr:to>
      <xdr:col>10</xdr:col>
      <xdr:colOff>447675</xdr:colOff>
      <xdr:row>12</xdr:row>
      <xdr:rowOff>104775</xdr:rowOff>
    </xdr:to>
    <xdr:sp macro="" textlink="">
      <xdr:nvSpPr>
        <xdr:cNvPr id="11" name="مستطيل مستدير الزوايا 10">
          <a:hlinkClick xmlns:r="http://schemas.openxmlformats.org/officeDocument/2006/relationships" r:id="rId8"/>
        </xdr:cNvPr>
        <xdr:cNvSpPr/>
      </xdr:nvSpPr>
      <xdr:spPr>
        <a:xfrm>
          <a:off x="11227431825" y="2000250"/>
          <a:ext cx="1657350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زهران</a:t>
          </a:r>
        </a:p>
      </xdr:txBody>
    </xdr:sp>
    <xdr:clientData/>
  </xdr:twoCellAnchor>
  <xdr:twoCellAnchor>
    <xdr:from>
      <xdr:col>1</xdr:col>
      <xdr:colOff>441383</xdr:colOff>
      <xdr:row>13</xdr:row>
      <xdr:rowOff>95250</xdr:rowOff>
    </xdr:from>
    <xdr:to>
      <xdr:col>4</xdr:col>
      <xdr:colOff>39216</xdr:colOff>
      <xdr:row>16</xdr:row>
      <xdr:rowOff>0</xdr:rowOff>
    </xdr:to>
    <xdr:sp macro="" textlink="">
      <xdr:nvSpPr>
        <xdr:cNvPr id="12" name="مستطيل مستدير الزوايا 11">
          <a:hlinkClick xmlns:r="http://schemas.openxmlformats.org/officeDocument/2006/relationships" r:id="rId9"/>
        </xdr:cNvPr>
        <xdr:cNvSpPr/>
      </xdr:nvSpPr>
      <xdr:spPr>
        <a:xfrm>
          <a:off x="11265305284" y="2709333"/>
          <a:ext cx="1661583" cy="508000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مندوب 2</a:t>
          </a:r>
        </a:p>
      </xdr:txBody>
    </xdr:sp>
    <xdr:clientData/>
  </xdr:twoCellAnchor>
  <xdr:twoCellAnchor>
    <xdr:from>
      <xdr:col>2</xdr:col>
      <xdr:colOff>342900</xdr:colOff>
      <xdr:row>17</xdr:row>
      <xdr:rowOff>142875</xdr:rowOff>
    </xdr:from>
    <xdr:to>
      <xdr:col>8</xdr:col>
      <xdr:colOff>476250</xdr:colOff>
      <xdr:row>21</xdr:row>
      <xdr:rowOff>133350</xdr:rowOff>
    </xdr:to>
    <xdr:sp macro="" textlink="">
      <xdr:nvSpPr>
        <xdr:cNvPr id="14" name="مستطيل مستدير الزوايا 13"/>
        <xdr:cNvSpPr/>
      </xdr:nvSpPr>
      <xdr:spPr>
        <a:xfrm>
          <a:off x="11228774850" y="3543300"/>
          <a:ext cx="4248150" cy="790575"/>
        </a:xfrm>
        <a:prstGeom prst="round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4000" b="1">
              <a:latin typeface="ae_AlMateen" pitchFamily="18" charset="-78"/>
              <a:cs typeface="ae_AlMateen" pitchFamily="18" charset="-78"/>
            </a:rPr>
            <a:t>اجمالي المبيعات</a:t>
          </a:r>
        </a:p>
      </xdr:txBody>
    </xdr:sp>
    <xdr:clientData/>
  </xdr:twoCellAnchor>
  <xdr:twoCellAnchor>
    <xdr:from>
      <xdr:col>0</xdr:col>
      <xdr:colOff>9525</xdr:colOff>
      <xdr:row>23</xdr:row>
      <xdr:rowOff>114300</xdr:rowOff>
    </xdr:from>
    <xdr:to>
      <xdr:col>2</xdr:col>
      <xdr:colOff>295275</xdr:colOff>
      <xdr:row>26</xdr:row>
      <xdr:rowOff>19050</xdr:rowOff>
    </xdr:to>
    <xdr:sp macro="" textlink="">
      <xdr:nvSpPr>
        <xdr:cNvPr id="15" name="مستطيل مستدير الزوايا 14">
          <a:hlinkClick xmlns:r="http://schemas.openxmlformats.org/officeDocument/2006/relationships" r:id="rId10"/>
        </xdr:cNvPr>
        <xdr:cNvSpPr/>
      </xdr:nvSpPr>
      <xdr:spPr>
        <a:xfrm>
          <a:off x="11233070625" y="4714875"/>
          <a:ext cx="1657350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احمد شوقي</a:t>
          </a:r>
        </a:p>
      </xdr:txBody>
    </xdr:sp>
    <xdr:clientData/>
  </xdr:twoCellAnchor>
  <xdr:twoCellAnchor>
    <xdr:from>
      <xdr:col>2</xdr:col>
      <xdr:colOff>542925</xdr:colOff>
      <xdr:row>23</xdr:row>
      <xdr:rowOff>114300</xdr:rowOff>
    </xdr:from>
    <xdr:to>
      <xdr:col>5</xdr:col>
      <xdr:colOff>142875</xdr:colOff>
      <xdr:row>26</xdr:row>
      <xdr:rowOff>19050</xdr:rowOff>
    </xdr:to>
    <xdr:sp macro="" textlink="">
      <xdr:nvSpPr>
        <xdr:cNvPr id="16" name="مستطيل مستدير الزوايا 15">
          <a:hlinkClick xmlns:r="http://schemas.openxmlformats.org/officeDocument/2006/relationships" r:id="rId11"/>
        </xdr:cNvPr>
        <xdr:cNvSpPr/>
      </xdr:nvSpPr>
      <xdr:spPr>
        <a:xfrm>
          <a:off x="11231165625" y="4714875"/>
          <a:ext cx="1657350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محمد ابراهيم</a:t>
          </a:r>
        </a:p>
      </xdr:txBody>
    </xdr:sp>
    <xdr:clientData/>
  </xdr:twoCellAnchor>
  <xdr:twoCellAnchor>
    <xdr:from>
      <xdr:col>5</xdr:col>
      <xdr:colOff>466725</xdr:colOff>
      <xdr:row>23</xdr:row>
      <xdr:rowOff>104775</xdr:rowOff>
    </xdr:from>
    <xdr:to>
      <xdr:col>8</xdr:col>
      <xdr:colOff>66675</xdr:colOff>
      <xdr:row>26</xdr:row>
      <xdr:rowOff>9525</xdr:rowOff>
    </xdr:to>
    <xdr:sp macro="" textlink="">
      <xdr:nvSpPr>
        <xdr:cNvPr id="17" name="مستطيل مستدير الزوايا 16">
          <a:hlinkClick xmlns:r="http://schemas.openxmlformats.org/officeDocument/2006/relationships" r:id="rId12"/>
        </xdr:cNvPr>
        <xdr:cNvSpPr/>
      </xdr:nvSpPr>
      <xdr:spPr>
        <a:xfrm>
          <a:off x="11229184425" y="4705350"/>
          <a:ext cx="1657350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مصطفي عبدالفتاح</a:t>
          </a:r>
        </a:p>
      </xdr:txBody>
    </xdr:sp>
    <xdr:clientData/>
  </xdr:twoCellAnchor>
  <xdr:twoCellAnchor>
    <xdr:from>
      <xdr:col>8</xdr:col>
      <xdr:colOff>295275</xdr:colOff>
      <xdr:row>23</xdr:row>
      <xdr:rowOff>114300</xdr:rowOff>
    </xdr:from>
    <xdr:to>
      <xdr:col>10</xdr:col>
      <xdr:colOff>581025</xdr:colOff>
      <xdr:row>26</xdr:row>
      <xdr:rowOff>19050</xdr:rowOff>
    </xdr:to>
    <xdr:sp macro="" textlink="">
      <xdr:nvSpPr>
        <xdr:cNvPr id="18" name="مستطيل مستدير الزوايا 17">
          <a:hlinkClick xmlns:r="http://schemas.openxmlformats.org/officeDocument/2006/relationships" r:id="rId13"/>
        </xdr:cNvPr>
        <xdr:cNvSpPr/>
      </xdr:nvSpPr>
      <xdr:spPr>
        <a:xfrm>
          <a:off x="11227298475" y="4714875"/>
          <a:ext cx="1657350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رامي حواس</a:t>
          </a:r>
        </a:p>
      </xdr:txBody>
    </xdr:sp>
    <xdr:clientData/>
  </xdr:twoCellAnchor>
  <xdr:twoCellAnchor>
    <xdr:from>
      <xdr:col>0</xdr:col>
      <xdr:colOff>0</xdr:colOff>
      <xdr:row>27</xdr:row>
      <xdr:rowOff>38100</xdr:rowOff>
    </xdr:from>
    <xdr:to>
      <xdr:col>2</xdr:col>
      <xdr:colOff>276225</xdr:colOff>
      <xdr:row>29</xdr:row>
      <xdr:rowOff>161925</xdr:rowOff>
    </xdr:to>
    <xdr:sp macro="" textlink="">
      <xdr:nvSpPr>
        <xdr:cNvPr id="19" name="مستطيل مستدير الزوايا 18">
          <a:hlinkClick xmlns:r="http://schemas.openxmlformats.org/officeDocument/2006/relationships" r:id="rId14"/>
        </xdr:cNvPr>
        <xdr:cNvSpPr/>
      </xdr:nvSpPr>
      <xdr:spPr>
        <a:xfrm>
          <a:off x="11233089675" y="5438775"/>
          <a:ext cx="1657350" cy="52387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محمد نبيه</a:t>
          </a:r>
        </a:p>
      </xdr:txBody>
    </xdr:sp>
    <xdr:clientData/>
  </xdr:twoCellAnchor>
  <xdr:twoCellAnchor>
    <xdr:from>
      <xdr:col>2</xdr:col>
      <xdr:colOff>523875</xdr:colOff>
      <xdr:row>27</xdr:row>
      <xdr:rowOff>38100</xdr:rowOff>
    </xdr:from>
    <xdr:to>
      <xdr:col>5</xdr:col>
      <xdr:colOff>123825</xdr:colOff>
      <xdr:row>29</xdr:row>
      <xdr:rowOff>161925</xdr:rowOff>
    </xdr:to>
    <xdr:sp macro="" textlink="">
      <xdr:nvSpPr>
        <xdr:cNvPr id="20" name="مستطيل مستدير الزوايا 19">
          <a:hlinkClick xmlns:r="http://schemas.openxmlformats.org/officeDocument/2006/relationships" r:id="rId15"/>
        </xdr:cNvPr>
        <xdr:cNvSpPr/>
      </xdr:nvSpPr>
      <xdr:spPr>
        <a:xfrm>
          <a:off x="11231184675" y="5438775"/>
          <a:ext cx="1657350" cy="52387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تامر غالي</a:t>
          </a:r>
        </a:p>
      </xdr:txBody>
    </xdr:sp>
    <xdr:clientData/>
  </xdr:twoCellAnchor>
  <xdr:twoCellAnchor>
    <xdr:from>
      <xdr:col>5</xdr:col>
      <xdr:colOff>447675</xdr:colOff>
      <xdr:row>27</xdr:row>
      <xdr:rowOff>28575</xdr:rowOff>
    </xdr:from>
    <xdr:to>
      <xdr:col>8</xdr:col>
      <xdr:colOff>47625</xdr:colOff>
      <xdr:row>29</xdr:row>
      <xdr:rowOff>152400</xdr:rowOff>
    </xdr:to>
    <xdr:sp macro="" textlink="">
      <xdr:nvSpPr>
        <xdr:cNvPr id="21" name="مستطيل مستدير الزوايا 20">
          <a:hlinkClick xmlns:r="http://schemas.openxmlformats.org/officeDocument/2006/relationships" r:id="rId16"/>
        </xdr:cNvPr>
        <xdr:cNvSpPr/>
      </xdr:nvSpPr>
      <xdr:spPr>
        <a:xfrm>
          <a:off x="11229203475" y="5429250"/>
          <a:ext cx="1657350" cy="52387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اسلام</a:t>
          </a:r>
        </a:p>
      </xdr:txBody>
    </xdr:sp>
    <xdr:clientData/>
  </xdr:twoCellAnchor>
  <xdr:twoCellAnchor>
    <xdr:from>
      <xdr:col>8</xdr:col>
      <xdr:colOff>276225</xdr:colOff>
      <xdr:row>27</xdr:row>
      <xdr:rowOff>38100</xdr:rowOff>
    </xdr:from>
    <xdr:to>
      <xdr:col>10</xdr:col>
      <xdr:colOff>561975</xdr:colOff>
      <xdr:row>29</xdr:row>
      <xdr:rowOff>161925</xdr:rowOff>
    </xdr:to>
    <xdr:sp macro="" textlink="">
      <xdr:nvSpPr>
        <xdr:cNvPr id="22" name="مستطيل مستدير الزوايا 21">
          <a:hlinkClick xmlns:r="http://schemas.openxmlformats.org/officeDocument/2006/relationships" r:id="rId17"/>
        </xdr:cNvPr>
        <xdr:cNvSpPr/>
      </xdr:nvSpPr>
      <xdr:spPr>
        <a:xfrm>
          <a:off x="11227317525" y="5438775"/>
          <a:ext cx="1657350" cy="52387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زهران</a:t>
          </a:r>
        </a:p>
      </xdr:txBody>
    </xdr:sp>
    <xdr:clientData/>
  </xdr:twoCellAnchor>
  <xdr:twoCellAnchor>
    <xdr:from>
      <xdr:col>1</xdr:col>
      <xdr:colOff>526044</xdr:colOff>
      <xdr:row>30</xdr:row>
      <xdr:rowOff>179917</xdr:rowOff>
    </xdr:from>
    <xdr:to>
      <xdr:col>4</xdr:col>
      <xdr:colOff>123877</xdr:colOff>
      <xdr:row>33</xdr:row>
      <xdr:rowOff>103717</xdr:rowOff>
    </xdr:to>
    <xdr:sp macro="" textlink="">
      <xdr:nvSpPr>
        <xdr:cNvPr id="23" name="مستطيل مستدير الزوايا 22">
          <a:hlinkClick xmlns:r="http://schemas.openxmlformats.org/officeDocument/2006/relationships" r:id="rId18"/>
        </xdr:cNvPr>
        <xdr:cNvSpPr/>
      </xdr:nvSpPr>
      <xdr:spPr>
        <a:xfrm>
          <a:off x="11265220623" y="6212417"/>
          <a:ext cx="1661583" cy="527050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مندوب 2</a:t>
          </a:r>
        </a:p>
      </xdr:txBody>
    </xdr:sp>
    <xdr:clientData/>
  </xdr:twoCellAnchor>
  <xdr:twoCellAnchor>
    <xdr:from>
      <xdr:col>16</xdr:col>
      <xdr:colOff>447675</xdr:colOff>
      <xdr:row>0</xdr:row>
      <xdr:rowOff>104775</xdr:rowOff>
    </xdr:from>
    <xdr:to>
      <xdr:col>22</xdr:col>
      <xdr:colOff>581025</xdr:colOff>
      <xdr:row>4</xdr:row>
      <xdr:rowOff>95250</xdr:rowOff>
    </xdr:to>
    <xdr:sp macro="" textlink="">
      <xdr:nvSpPr>
        <xdr:cNvPr id="24" name="مستطيل مستدير الزوايا 23"/>
        <xdr:cNvSpPr/>
      </xdr:nvSpPr>
      <xdr:spPr>
        <a:xfrm>
          <a:off x="11219383200" y="104775"/>
          <a:ext cx="4248150" cy="790575"/>
        </a:xfrm>
        <a:prstGeom prst="round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4000" b="1">
              <a:latin typeface="ae_AlMateen" pitchFamily="18" charset="-78"/>
              <a:cs typeface="ae_AlMateen" pitchFamily="18" charset="-78"/>
            </a:rPr>
            <a:t>حركة المرتجعات</a:t>
          </a:r>
        </a:p>
      </xdr:txBody>
    </xdr:sp>
    <xdr:clientData/>
  </xdr:twoCellAnchor>
  <xdr:twoCellAnchor>
    <xdr:from>
      <xdr:col>14</xdr:col>
      <xdr:colOff>152400</xdr:colOff>
      <xdr:row>6</xdr:row>
      <xdr:rowOff>57150</xdr:rowOff>
    </xdr:from>
    <xdr:to>
      <xdr:col>16</xdr:col>
      <xdr:colOff>438150</xdr:colOff>
      <xdr:row>8</xdr:row>
      <xdr:rowOff>161925</xdr:rowOff>
    </xdr:to>
    <xdr:sp macro="" textlink="">
      <xdr:nvSpPr>
        <xdr:cNvPr id="25" name="مستطيل مستدير الزوايا 24">
          <a:hlinkClick xmlns:r="http://schemas.openxmlformats.org/officeDocument/2006/relationships" r:id="rId19"/>
        </xdr:cNvPr>
        <xdr:cNvSpPr/>
      </xdr:nvSpPr>
      <xdr:spPr>
        <a:xfrm>
          <a:off x="11224050450" y="1257300"/>
          <a:ext cx="1657350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احمد شوقي</a:t>
          </a:r>
        </a:p>
      </xdr:txBody>
    </xdr:sp>
    <xdr:clientData/>
  </xdr:twoCellAnchor>
  <xdr:twoCellAnchor>
    <xdr:from>
      <xdr:col>17</xdr:col>
      <xdr:colOff>0</xdr:colOff>
      <xdr:row>6</xdr:row>
      <xdr:rowOff>47625</xdr:rowOff>
    </xdr:from>
    <xdr:to>
      <xdr:col>19</xdr:col>
      <xdr:colOff>285750</xdr:colOff>
      <xdr:row>8</xdr:row>
      <xdr:rowOff>152400</xdr:rowOff>
    </xdr:to>
    <xdr:sp macro="" textlink="">
      <xdr:nvSpPr>
        <xdr:cNvPr id="26" name="مستطيل مستدير الزوايا 25">
          <a:hlinkClick xmlns:r="http://schemas.openxmlformats.org/officeDocument/2006/relationships" r:id="rId20"/>
        </xdr:cNvPr>
        <xdr:cNvSpPr/>
      </xdr:nvSpPr>
      <xdr:spPr>
        <a:xfrm>
          <a:off x="11221735875" y="1247775"/>
          <a:ext cx="1657350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محمد ابراهيم</a:t>
          </a:r>
        </a:p>
      </xdr:txBody>
    </xdr:sp>
    <xdr:clientData/>
  </xdr:twoCellAnchor>
  <xdr:twoCellAnchor>
    <xdr:from>
      <xdr:col>19</xdr:col>
      <xdr:colOff>533400</xdr:colOff>
      <xdr:row>6</xdr:row>
      <xdr:rowOff>57150</xdr:rowOff>
    </xdr:from>
    <xdr:to>
      <xdr:col>22</xdr:col>
      <xdr:colOff>133350</xdr:colOff>
      <xdr:row>8</xdr:row>
      <xdr:rowOff>161925</xdr:rowOff>
    </xdr:to>
    <xdr:sp macro="" textlink="">
      <xdr:nvSpPr>
        <xdr:cNvPr id="27" name="مستطيل مستدير الزوايا 26">
          <a:hlinkClick xmlns:r="http://schemas.openxmlformats.org/officeDocument/2006/relationships" r:id="rId21"/>
        </xdr:cNvPr>
        <xdr:cNvSpPr/>
      </xdr:nvSpPr>
      <xdr:spPr>
        <a:xfrm>
          <a:off x="11219830875" y="1257300"/>
          <a:ext cx="1657350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مصطفي عبدالفتاح</a:t>
          </a:r>
        </a:p>
      </xdr:txBody>
    </xdr:sp>
    <xdr:clientData/>
  </xdr:twoCellAnchor>
  <xdr:twoCellAnchor>
    <xdr:from>
      <xdr:col>22</xdr:col>
      <xdr:colOff>314325</xdr:colOff>
      <xdr:row>6</xdr:row>
      <xdr:rowOff>57150</xdr:rowOff>
    </xdr:from>
    <xdr:to>
      <xdr:col>24</xdr:col>
      <xdr:colOff>600075</xdr:colOff>
      <xdr:row>8</xdr:row>
      <xdr:rowOff>161925</xdr:rowOff>
    </xdr:to>
    <xdr:sp macro="" textlink="">
      <xdr:nvSpPr>
        <xdr:cNvPr id="28" name="مستطيل مستدير الزوايا 27">
          <a:hlinkClick xmlns:r="http://schemas.openxmlformats.org/officeDocument/2006/relationships" r:id="rId22"/>
        </xdr:cNvPr>
        <xdr:cNvSpPr/>
      </xdr:nvSpPr>
      <xdr:spPr>
        <a:xfrm>
          <a:off x="11217992550" y="1257300"/>
          <a:ext cx="1657350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رامي حواس</a:t>
          </a:r>
        </a:p>
      </xdr:txBody>
    </xdr:sp>
    <xdr:clientData/>
  </xdr:twoCellAnchor>
  <xdr:twoCellAnchor>
    <xdr:from>
      <xdr:col>14</xdr:col>
      <xdr:colOff>133350</xdr:colOff>
      <xdr:row>10</xdr:row>
      <xdr:rowOff>0</xdr:rowOff>
    </xdr:from>
    <xdr:to>
      <xdr:col>16</xdr:col>
      <xdr:colOff>419100</xdr:colOff>
      <xdr:row>12</xdr:row>
      <xdr:rowOff>104775</xdr:rowOff>
    </xdr:to>
    <xdr:sp macro="" textlink="">
      <xdr:nvSpPr>
        <xdr:cNvPr id="29" name="مستطيل مستدير الزوايا 28">
          <a:hlinkClick xmlns:r="http://schemas.openxmlformats.org/officeDocument/2006/relationships" r:id="rId23"/>
        </xdr:cNvPr>
        <xdr:cNvSpPr/>
      </xdr:nvSpPr>
      <xdr:spPr>
        <a:xfrm>
          <a:off x="11223659925" y="2000250"/>
          <a:ext cx="1657350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محمد نبيه</a:t>
          </a:r>
        </a:p>
      </xdr:txBody>
    </xdr:sp>
    <xdr:clientData/>
  </xdr:twoCellAnchor>
  <xdr:twoCellAnchor>
    <xdr:from>
      <xdr:col>16</xdr:col>
      <xdr:colOff>666750</xdr:colOff>
      <xdr:row>9</xdr:row>
      <xdr:rowOff>190500</xdr:rowOff>
    </xdr:from>
    <xdr:to>
      <xdr:col>19</xdr:col>
      <xdr:colOff>266700</xdr:colOff>
      <xdr:row>12</xdr:row>
      <xdr:rowOff>95250</xdr:rowOff>
    </xdr:to>
    <xdr:sp macro="" textlink="">
      <xdr:nvSpPr>
        <xdr:cNvPr id="30" name="مستطيل مستدير الزوايا 29">
          <a:hlinkClick xmlns:r="http://schemas.openxmlformats.org/officeDocument/2006/relationships" r:id="rId24"/>
        </xdr:cNvPr>
        <xdr:cNvSpPr/>
      </xdr:nvSpPr>
      <xdr:spPr>
        <a:xfrm>
          <a:off x="11221754925" y="1990725"/>
          <a:ext cx="1657350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تامر غالي</a:t>
          </a:r>
        </a:p>
      </xdr:txBody>
    </xdr:sp>
    <xdr:clientData/>
  </xdr:twoCellAnchor>
  <xdr:twoCellAnchor>
    <xdr:from>
      <xdr:col>19</xdr:col>
      <xdr:colOff>514350</xdr:colOff>
      <xdr:row>10</xdr:row>
      <xdr:rowOff>0</xdr:rowOff>
    </xdr:from>
    <xdr:to>
      <xdr:col>22</xdr:col>
      <xdr:colOff>114300</xdr:colOff>
      <xdr:row>12</xdr:row>
      <xdr:rowOff>104775</xdr:rowOff>
    </xdr:to>
    <xdr:sp macro="" textlink="">
      <xdr:nvSpPr>
        <xdr:cNvPr id="31" name="مستطيل مستدير الزوايا 30">
          <a:hlinkClick xmlns:r="http://schemas.openxmlformats.org/officeDocument/2006/relationships" r:id="rId25"/>
        </xdr:cNvPr>
        <xdr:cNvSpPr/>
      </xdr:nvSpPr>
      <xdr:spPr>
        <a:xfrm>
          <a:off x="11219849925" y="2000250"/>
          <a:ext cx="1657350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اسلام</a:t>
          </a:r>
        </a:p>
      </xdr:txBody>
    </xdr:sp>
    <xdr:clientData/>
  </xdr:twoCellAnchor>
  <xdr:twoCellAnchor>
    <xdr:from>
      <xdr:col>22</xdr:col>
      <xdr:colOff>295275</xdr:colOff>
      <xdr:row>10</xdr:row>
      <xdr:rowOff>0</xdr:rowOff>
    </xdr:from>
    <xdr:to>
      <xdr:col>24</xdr:col>
      <xdr:colOff>581025</xdr:colOff>
      <xdr:row>12</xdr:row>
      <xdr:rowOff>104775</xdr:rowOff>
    </xdr:to>
    <xdr:sp macro="" textlink="">
      <xdr:nvSpPr>
        <xdr:cNvPr id="32" name="مستطيل مستدير الزوايا 31">
          <a:hlinkClick xmlns:r="http://schemas.openxmlformats.org/officeDocument/2006/relationships" r:id="rId26"/>
        </xdr:cNvPr>
        <xdr:cNvSpPr/>
      </xdr:nvSpPr>
      <xdr:spPr>
        <a:xfrm>
          <a:off x="11218011600" y="2000250"/>
          <a:ext cx="1657350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زهران</a:t>
          </a:r>
        </a:p>
      </xdr:txBody>
    </xdr:sp>
    <xdr:clientData/>
  </xdr:twoCellAnchor>
  <xdr:twoCellAnchor>
    <xdr:from>
      <xdr:col>15</xdr:col>
      <xdr:colOff>558854</xdr:colOff>
      <xdr:row>13</xdr:row>
      <xdr:rowOff>95250</xdr:rowOff>
    </xdr:from>
    <xdr:to>
      <xdr:col>18</xdr:col>
      <xdr:colOff>156688</xdr:colOff>
      <xdr:row>16</xdr:row>
      <xdr:rowOff>0</xdr:rowOff>
    </xdr:to>
    <xdr:sp macro="" textlink="">
      <xdr:nvSpPr>
        <xdr:cNvPr id="33" name="مستطيل مستدير الزوايا 32">
          <a:hlinkClick xmlns:r="http://schemas.openxmlformats.org/officeDocument/2006/relationships" r:id="rId27"/>
        </xdr:cNvPr>
        <xdr:cNvSpPr/>
      </xdr:nvSpPr>
      <xdr:spPr>
        <a:xfrm>
          <a:off x="11257419646" y="2709333"/>
          <a:ext cx="1661584" cy="508000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مندوب 2</a:t>
          </a:r>
        </a:p>
      </xdr:txBody>
    </xdr:sp>
    <xdr:clientData/>
  </xdr:twoCellAnchor>
  <xdr:twoCellAnchor>
    <xdr:from>
      <xdr:col>16</xdr:col>
      <xdr:colOff>476250</xdr:colOff>
      <xdr:row>17</xdr:row>
      <xdr:rowOff>142875</xdr:rowOff>
    </xdr:from>
    <xdr:to>
      <xdr:col>22</xdr:col>
      <xdr:colOff>609600</xdr:colOff>
      <xdr:row>21</xdr:row>
      <xdr:rowOff>133350</xdr:rowOff>
    </xdr:to>
    <xdr:sp macro="" textlink="">
      <xdr:nvSpPr>
        <xdr:cNvPr id="34" name="مستطيل مستدير الزوايا 33"/>
        <xdr:cNvSpPr/>
      </xdr:nvSpPr>
      <xdr:spPr>
        <a:xfrm>
          <a:off x="11219354625" y="3543300"/>
          <a:ext cx="4248150" cy="790575"/>
        </a:xfrm>
        <a:prstGeom prst="round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4000" b="1">
              <a:latin typeface="ae_AlMateen" pitchFamily="18" charset="-78"/>
              <a:cs typeface="ae_AlMateen" pitchFamily="18" charset="-78"/>
            </a:rPr>
            <a:t>اجمالي المرتجعات</a:t>
          </a:r>
        </a:p>
      </xdr:txBody>
    </xdr:sp>
    <xdr:clientData/>
  </xdr:twoCellAnchor>
  <xdr:twoCellAnchor>
    <xdr:from>
      <xdr:col>14</xdr:col>
      <xdr:colOff>142875</xdr:colOff>
      <xdr:row>23</xdr:row>
      <xdr:rowOff>114300</xdr:rowOff>
    </xdr:from>
    <xdr:to>
      <xdr:col>16</xdr:col>
      <xdr:colOff>428625</xdr:colOff>
      <xdr:row>26</xdr:row>
      <xdr:rowOff>19050</xdr:rowOff>
    </xdr:to>
    <xdr:sp macro="" textlink="">
      <xdr:nvSpPr>
        <xdr:cNvPr id="35" name="مستطيل مستدير الزوايا 34"/>
        <xdr:cNvSpPr/>
      </xdr:nvSpPr>
      <xdr:spPr>
        <a:xfrm>
          <a:off x="11223650400" y="4714875"/>
          <a:ext cx="1657350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احمد شوقي</a:t>
          </a:r>
        </a:p>
      </xdr:txBody>
    </xdr:sp>
    <xdr:clientData/>
  </xdr:twoCellAnchor>
  <xdr:twoCellAnchor>
    <xdr:from>
      <xdr:col>16</xdr:col>
      <xdr:colOff>676275</xdr:colOff>
      <xdr:row>23</xdr:row>
      <xdr:rowOff>114300</xdr:rowOff>
    </xdr:from>
    <xdr:to>
      <xdr:col>19</xdr:col>
      <xdr:colOff>276225</xdr:colOff>
      <xdr:row>26</xdr:row>
      <xdr:rowOff>19050</xdr:rowOff>
    </xdr:to>
    <xdr:sp macro="" textlink="">
      <xdr:nvSpPr>
        <xdr:cNvPr id="36" name="مستطيل مستدير الزوايا 35"/>
        <xdr:cNvSpPr/>
      </xdr:nvSpPr>
      <xdr:spPr>
        <a:xfrm>
          <a:off x="11221745400" y="4714875"/>
          <a:ext cx="1657350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محمد ابراهيم</a:t>
          </a:r>
        </a:p>
      </xdr:txBody>
    </xdr:sp>
    <xdr:clientData/>
  </xdr:twoCellAnchor>
  <xdr:twoCellAnchor>
    <xdr:from>
      <xdr:col>19</xdr:col>
      <xdr:colOff>600075</xdr:colOff>
      <xdr:row>23</xdr:row>
      <xdr:rowOff>104775</xdr:rowOff>
    </xdr:from>
    <xdr:to>
      <xdr:col>22</xdr:col>
      <xdr:colOff>200025</xdr:colOff>
      <xdr:row>26</xdr:row>
      <xdr:rowOff>9525</xdr:rowOff>
    </xdr:to>
    <xdr:sp macro="" textlink="">
      <xdr:nvSpPr>
        <xdr:cNvPr id="37" name="مستطيل مستدير الزوايا 36"/>
        <xdr:cNvSpPr/>
      </xdr:nvSpPr>
      <xdr:spPr>
        <a:xfrm>
          <a:off x="11219764200" y="4705350"/>
          <a:ext cx="1657350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مصطفي عبدالفتاح</a:t>
          </a:r>
        </a:p>
      </xdr:txBody>
    </xdr:sp>
    <xdr:clientData/>
  </xdr:twoCellAnchor>
  <xdr:twoCellAnchor>
    <xdr:from>
      <xdr:col>22</xdr:col>
      <xdr:colOff>428625</xdr:colOff>
      <xdr:row>23</xdr:row>
      <xdr:rowOff>114300</xdr:rowOff>
    </xdr:from>
    <xdr:to>
      <xdr:col>25</xdr:col>
      <xdr:colOff>28575</xdr:colOff>
      <xdr:row>26</xdr:row>
      <xdr:rowOff>19050</xdr:rowOff>
    </xdr:to>
    <xdr:sp macro="" textlink="">
      <xdr:nvSpPr>
        <xdr:cNvPr id="38" name="مستطيل مستدير الزوايا 37"/>
        <xdr:cNvSpPr/>
      </xdr:nvSpPr>
      <xdr:spPr>
        <a:xfrm>
          <a:off x="11217878250" y="4714875"/>
          <a:ext cx="1657350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رامي حواس</a:t>
          </a:r>
        </a:p>
      </xdr:txBody>
    </xdr:sp>
    <xdr:clientData/>
  </xdr:twoCellAnchor>
  <xdr:twoCellAnchor>
    <xdr:from>
      <xdr:col>14</xdr:col>
      <xdr:colOff>123825</xdr:colOff>
      <xdr:row>27</xdr:row>
      <xdr:rowOff>38100</xdr:rowOff>
    </xdr:from>
    <xdr:to>
      <xdr:col>16</xdr:col>
      <xdr:colOff>409575</xdr:colOff>
      <xdr:row>29</xdr:row>
      <xdr:rowOff>161925</xdr:rowOff>
    </xdr:to>
    <xdr:sp macro="" textlink="">
      <xdr:nvSpPr>
        <xdr:cNvPr id="39" name="مستطيل مستدير الزوايا 38"/>
        <xdr:cNvSpPr/>
      </xdr:nvSpPr>
      <xdr:spPr>
        <a:xfrm>
          <a:off x="11223669450" y="5438775"/>
          <a:ext cx="1657350" cy="52387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محمد نبيه</a:t>
          </a:r>
        </a:p>
      </xdr:txBody>
    </xdr:sp>
    <xdr:clientData/>
  </xdr:twoCellAnchor>
  <xdr:twoCellAnchor>
    <xdr:from>
      <xdr:col>16</xdr:col>
      <xdr:colOff>657225</xdr:colOff>
      <xdr:row>27</xdr:row>
      <xdr:rowOff>38100</xdr:rowOff>
    </xdr:from>
    <xdr:to>
      <xdr:col>19</xdr:col>
      <xdr:colOff>257175</xdr:colOff>
      <xdr:row>29</xdr:row>
      <xdr:rowOff>161925</xdr:rowOff>
    </xdr:to>
    <xdr:sp macro="" textlink="">
      <xdr:nvSpPr>
        <xdr:cNvPr id="40" name="مستطيل مستدير الزوايا 39"/>
        <xdr:cNvSpPr/>
      </xdr:nvSpPr>
      <xdr:spPr>
        <a:xfrm>
          <a:off x="11221764450" y="5438775"/>
          <a:ext cx="1657350" cy="52387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تامر غالي</a:t>
          </a:r>
        </a:p>
      </xdr:txBody>
    </xdr:sp>
    <xdr:clientData/>
  </xdr:twoCellAnchor>
  <xdr:twoCellAnchor>
    <xdr:from>
      <xdr:col>19</xdr:col>
      <xdr:colOff>581025</xdr:colOff>
      <xdr:row>27</xdr:row>
      <xdr:rowOff>28575</xdr:rowOff>
    </xdr:from>
    <xdr:to>
      <xdr:col>22</xdr:col>
      <xdr:colOff>180975</xdr:colOff>
      <xdr:row>29</xdr:row>
      <xdr:rowOff>152400</xdr:rowOff>
    </xdr:to>
    <xdr:sp macro="" textlink="">
      <xdr:nvSpPr>
        <xdr:cNvPr id="41" name="مستطيل مستدير الزوايا 40"/>
        <xdr:cNvSpPr/>
      </xdr:nvSpPr>
      <xdr:spPr>
        <a:xfrm>
          <a:off x="11219783250" y="5429250"/>
          <a:ext cx="1657350" cy="52387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اسلام</a:t>
          </a:r>
        </a:p>
      </xdr:txBody>
    </xdr:sp>
    <xdr:clientData/>
  </xdr:twoCellAnchor>
  <xdr:twoCellAnchor>
    <xdr:from>
      <xdr:col>22</xdr:col>
      <xdr:colOff>409575</xdr:colOff>
      <xdr:row>27</xdr:row>
      <xdr:rowOff>38100</xdr:rowOff>
    </xdr:from>
    <xdr:to>
      <xdr:col>25</xdr:col>
      <xdr:colOff>9525</xdr:colOff>
      <xdr:row>29</xdr:row>
      <xdr:rowOff>161925</xdr:rowOff>
    </xdr:to>
    <xdr:sp macro="" textlink="">
      <xdr:nvSpPr>
        <xdr:cNvPr id="42" name="مستطيل مستدير الزوايا 41"/>
        <xdr:cNvSpPr/>
      </xdr:nvSpPr>
      <xdr:spPr>
        <a:xfrm>
          <a:off x="11217897300" y="5438775"/>
          <a:ext cx="1657350" cy="52387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زهران</a:t>
          </a:r>
        </a:p>
      </xdr:txBody>
    </xdr:sp>
    <xdr:clientData/>
  </xdr:twoCellAnchor>
  <xdr:twoCellAnchor>
    <xdr:from>
      <xdr:col>16</xdr:col>
      <xdr:colOff>36030</xdr:colOff>
      <xdr:row>30</xdr:row>
      <xdr:rowOff>190500</xdr:rowOff>
    </xdr:from>
    <xdr:to>
      <xdr:col>18</xdr:col>
      <xdr:colOff>321781</xdr:colOff>
      <xdr:row>33</xdr:row>
      <xdr:rowOff>114300</xdr:rowOff>
    </xdr:to>
    <xdr:sp macro="" textlink="">
      <xdr:nvSpPr>
        <xdr:cNvPr id="43" name="مستطيل مستدير الزوايا 42"/>
        <xdr:cNvSpPr/>
      </xdr:nvSpPr>
      <xdr:spPr>
        <a:xfrm>
          <a:off x="11257254553" y="6223000"/>
          <a:ext cx="1661584" cy="527050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مندوب 2</a:t>
          </a:r>
        </a:p>
      </xdr:txBody>
    </xdr:sp>
    <xdr:clientData/>
  </xdr:twoCellAnchor>
  <xdr:twoCellAnchor>
    <xdr:from>
      <xdr:col>59</xdr:col>
      <xdr:colOff>121709</xdr:colOff>
      <xdr:row>13</xdr:row>
      <xdr:rowOff>81492</xdr:rowOff>
    </xdr:from>
    <xdr:to>
      <xdr:col>61</xdr:col>
      <xdr:colOff>407458</xdr:colOff>
      <xdr:row>15</xdr:row>
      <xdr:rowOff>187325</xdr:rowOff>
    </xdr:to>
    <xdr:sp macro="" textlink="">
      <xdr:nvSpPr>
        <xdr:cNvPr id="44" name="مستطيل مستدير الزوايا 43">
          <a:hlinkClick xmlns:r="http://schemas.openxmlformats.org/officeDocument/2006/relationships" r:id="rId9"/>
        </xdr:cNvPr>
        <xdr:cNvSpPr/>
      </xdr:nvSpPr>
      <xdr:spPr>
        <a:xfrm>
          <a:off x="11228456292" y="2695575"/>
          <a:ext cx="1661583" cy="508000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مندوب 2</a:t>
          </a:r>
        </a:p>
      </xdr:txBody>
    </xdr:sp>
    <xdr:clientData/>
  </xdr:twoCellAnchor>
  <xdr:twoCellAnchor>
    <xdr:from>
      <xdr:col>4</xdr:col>
      <xdr:colOff>285807</xdr:colOff>
      <xdr:row>13</xdr:row>
      <xdr:rowOff>95253</xdr:rowOff>
    </xdr:from>
    <xdr:to>
      <xdr:col>6</xdr:col>
      <xdr:colOff>571557</xdr:colOff>
      <xdr:row>16</xdr:row>
      <xdr:rowOff>3</xdr:rowOff>
    </xdr:to>
    <xdr:sp macro="" textlink="">
      <xdr:nvSpPr>
        <xdr:cNvPr id="45" name="مستطيل مستدير الزوايا 44">
          <a:hlinkClick xmlns:r="http://schemas.openxmlformats.org/officeDocument/2006/relationships" r:id="rId28"/>
        </xdr:cNvPr>
        <xdr:cNvSpPr/>
      </xdr:nvSpPr>
      <xdr:spPr>
        <a:xfrm>
          <a:off x="11263397110" y="2709336"/>
          <a:ext cx="1661583" cy="508000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محمد التيه</a:t>
          </a:r>
          <a:endParaRPr lang="en-US" sz="1800" b="1">
            <a:latin typeface="ae_AlMateen" pitchFamily="18" charset="-78"/>
            <a:cs typeface="ae_AlMateen" pitchFamily="18" charset="-78"/>
          </a:endParaRPr>
        </a:p>
      </xdr:txBody>
    </xdr:sp>
    <xdr:clientData/>
  </xdr:twoCellAnchor>
  <xdr:twoCellAnchor>
    <xdr:from>
      <xdr:col>7</xdr:col>
      <xdr:colOff>179964</xdr:colOff>
      <xdr:row>13</xdr:row>
      <xdr:rowOff>95253</xdr:rowOff>
    </xdr:from>
    <xdr:to>
      <xdr:col>9</xdr:col>
      <xdr:colOff>465714</xdr:colOff>
      <xdr:row>16</xdr:row>
      <xdr:rowOff>3</xdr:rowOff>
    </xdr:to>
    <xdr:sp macro="" textlink="">
      <xdr:nvSpPr>
        <xdr:cNvPr id="46" name="مستطيل مستدير الزوايا 45">
          <a:hlinkClick xmlns:r="http://schemas.openxmlformats.org/officeDocument/2006/relationships" r:id="rId29"/>
        </xdr:cNvPr>
        <xdr:cNvSpPr/>
      </xdr:nvSpPr>
      <xdr:spPr>
        <a:xfrm>
          <a:off x="11261439203" y="2709336"/>
          <a:ext cx="1661583" cy="508000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الشركة</a:t>
          </a:r>
        </a:p>
      </xdr:txBody>
    </xdr:sp>
    <xdr:clientData/>
  </xdr:twoCellAnchor>
  <xdr:twoCellAnchor>
    <xdr:from>
      <xdr:col>4</xdr:col>
      <xdr:colOff>455130</xdr:colOff>
      <xdr:row>30</xdr:row>
      <xdr:rowOff>190503</xdr:rowOff>
    </xdr:from>
    <xdr:to>
      <xdr:col>7</xdr:col>
      <xdr:colOff>52963</xdr:colOff>
      <xdr:row>33</xdr:row>
      <xdr:rowOff>95253</xdr:rowOff>
    </xdr:to>
    <xdr:sp macro="" textlink="">
      <xdr:nvSpPr>
        <xdr:cNvPr id="47" name="مستطيل مستدير الزوايا 46">
          <a:hlinkClick xmlns:r="http://schemas.openxmlformats.org/officeDocument/2006/relationships" r:id="rId30"/>
        </xdr:cNvPr>
        <xdr:cNvSpPr/>
      </xdr:nvSpPr>
      <xdr:spPr>
        <a:xfrm>
          <a:off x="11263227787" y="6223003"/>
          <a:ext cx="1661583" cy="508000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محمد التيه</a:t>
          </a:r>
          <a:endParaRPr lang="en-US" sz="1800" b="1">
            <a:latin typeface="ae_AlMateen" pitchFamily="18" charset="-78"/>
            <a:cs typeface="ae_AlMateen" pitchFamily="18" charset="-78"/>
          </a:endParaRPr>
        </a:p>
      </xdr:txBody>
    </xdr:sp>
    <xdr:clientData/>
  </xdr:twoCellAnchor>
  <xdr:twoCellAnchor>
    <xdr:from>
      <xdr:col>7</xdr:col>
      <xdr:colOff>349287</xdr:colOff>
      <xdr:row>30</xdr:row>
      <xdr:rowOff>190503</xdr:rowOff>
    </xdr:from>
    <xdr:to>
      <xdr:col>9</xdr:col>
      <xdr:colOff>635037</xdr:colOff>
      <xdr:row>33</xdr:row>
      <xdr:rowOff>95253</xdr:rowOff>
    </xdr:to>
    <xdr:sp macro="" textlink="">
      <xdr:nvSpPr>
        <xdr:cNvPr id="48" name="مستطيل مستدير الزوايا 47">
          <a:hlinkClick xmlns:r="http://schemas.openxmlformats.org/officeDocument/2006/relationships" r:id="rId31"/>
        </xdr:cNvPr>
        <xdr:cNvSpPr/>
      </xdr:nvSpPr>
      <xdr:spPr>
        <a:xfrm>
          <a:off x="11261269880" y="6223003"/>
          <a:ext cx="1661583" cy="508000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الشركة</a:t>
          </a:r>
        </a:p>
      </xdr:txBody>
    </xdr:sp>
    <xdr:clientData/>
  </xdr:twoCellAnchor>
  <xdr:twoCellAnchor>
    <xdr:from>
      <xdr:col>18</xdr:col>
      <xdr:colOff>359869</xdr:colOff>
      <xdr:row>13</xdr:row>
      <xdr:rowOff>95251</xdr:rowOff>
    </xdr:from>
    <xdr:to>
      <xdr:col>20</xdr:col>
      <xdr:colOff>645618</xdr:colOff>
      <xdr:row>16</xdr:row>
      <xdr:rowOff>1</xdr:rowOff>
    </xdr:to>
    <xdr:sp macro="" textlink="">
      <xdr:nvSpPr>
        <xdr:cNvPr id="49" name="مستطيل مستدير الزوايا 48">
          <a:hlinkClick xmlns:r="http://schemas.openxmlformats.org/officeDocument/2006/relationships" r:id="rId32"/>
        </xdr:cNvPr>
        <xdr:cNvSpPr/>
      </xdr:nvSpPr>
      <xdr:spPr>
        <a:xfrm>
          <a:off x="11255554882" y="2709334"/>
          <a:ext cx="1661583" cy="508000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محمد التيه</a:t>
          </a:r>
          <a:endParaRPr lang="en-US" sz="1800" b="1">
            <a:latin typeface="ae_AlMateen" pitchFamily="18" charset="-78"/>
            <a:cs typeface="ae_AlMateen" pitchFamily="18" charset="-78"/>
          </a:endParaRPr>
        </a:p>
      </xdr:txBody>
    </xdr:sp>
    <xdr:clientData/>
  </xdr:twoCellAnchor>
  <xdr:twoCellAnchor>
    <xdr:from>
      <xdr:col>21</xdr:col>
      <xdr:colOff>254026</xdr:colOff>
      <xdr:row>13</xdr:row>
      <xdr:rowOff>95251</xdr:rowOff>
    </xdr:from>
    <xdr:to>
      <xdr:col>23</xdr:col>
      <xdr:colOff>539775</xdr:colOff>
      <xdr:row>16</xdr:row>
      <xdr:rowOff>1</xdr:rowOff>
    </xdr:to>
    <xdr:sp macro="" textlink="">
      <xdr:nvSpPr>
        <xdr:cNvPr id="50" name="مستطيل مستدير الزوايا 49"/>
        <xdr:cNvSpPr/>
      </xdr:nvSpPr>
      <xdr:spPr>
        <a:xfrm>
          <a:off x="11253596975" y="2709334"/>
          <a:ext cx="1661583" cy="508000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الشركة</a:t>
          </a:r>
        </a:p>
      </xdr:txBody>
    </xdr:sp>
    <xdr:clientData/>
  </xdr:twoCellAnchor>
  <xdr:twoCellAnchor>
    <xdr:from>
      <xdr:col>18</xdr:col>
      <xdr:colOff>656192</xdr:colOff>
      <xdr:row>31</xdr:row>
      <xdr:rowOff>1</xdr:rowOff>
    </xdr:from>
    <xdr:to>
      <xdr:col>21</xdr:col>
      <xdr:colOff>254025</xdr:colOff>
      <xdr:row>33</xdr:row>
      <xdr:rowOff>105834</xdr:rowOff>
    </xdr:to>
    <xdr:sp macro="" textlink="">
      <xdr:nvSpPr>
        <xdr:cNvPr id="51" name="مستطيل مستدير الزوايا 50"/>
        <xdr:cNvSpPr/>
      </xdr:nvSpPr>
      <xdr:spPr>
        <a:xfrm>
          <a:off x="11255258559" y="6233584"/>
          <a:ext cx="1661583" cy="508000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محمد التيه</a:t>
          </a:r>
          <a:endParaRPr lang="en-US" sz="1800" b="1">
            <a:latin typeface="ae_AlMateen" pitchFamily="18" charset="-78"/>
            <a:cs typeface="ae_AlMateen" pitchFamily="18" charset="-78"/>
          </a:endParaRPr>
        </a:p>
      </xdr:txBody>
    </xdr:sp>
    <xdr:clientData/>
  </xdr:twoCellAnchor>
  <xdr:twoCellAnchor>
    <xdr:from>
      <xdr:col>21</xdr:col>
      <xdr:colOff>550349</xdr:colOff>
      <xdr:row>31</xdr:row>
      <xdr:rowOff>1</xdr:rowOff>
    </xdr:from>
    <xdr:to>
      <xdr:col>24</xdr:col>
      <xdr:colOff>148182</xdr:colOff>
      <xdr:row>33</xdr:row>
      <xdr:rowOff>105834</xdr:rowOff>
    </xdr:to>
    <xdr:sp macro="" textlink="">
      <xdr:nvSpPr>
        <xdr:cNvPr id="52" name="مستطيل مستدير الزوايا 51"/>
        <xdr:cNvSpPr/>
      </xdr:nvSpPr>
      <xdr:spPr>
        <a:xfrm>
          <a:off x="11253300652" y="6233584"/>
          <a:ext cx="1661583" cy="508000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الشركة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rightToLeft="1" zoomScale="90" zoomScaleNormal="90" workbookViewId="0">
      <selection activeCell="O1" sqref="O1:Z46"/>
    </sheetView>
  </sheetViews>
  <sheetFormatPr defaultColWidth="9" defaultRowHeight="16.5" thickTop="1" thickBottom="1" x14ac:dyDescent="0.3"/>
  <cols>
    <col min="1" max="11" width="9" style="9"/>
    <col min="12" max="12" width="2.42578125" style="9" hidden="1" customWidth="1"/>
    <col min="13" max="13" width="1.85546875" style="9" hidden="1" customWidth="1"/>
    <col min="14" max="14" width="2.5703125" style="9" customWidth="1"/>
    <col min="15" max="24" width="9" style="9"/>
    <col min="25" max="25" width="9" style="9" customWidth="1"/>
    <col min="26" max="26" width="3" style="9" customWidth="1"/>
    <col min="27" max="27" width="3.5703125" style="9" customWidth="1"/>
    <col min="28" max="16384" width="9" style="9"/>
  </cols>
  <sheetData>
    <row r="1" spans="1:27" thickTop="1" thickBot="1" x14ac:dyDescent="0.3">
      <c r="A1" s="95"/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10"/>
      <c r="O1" s="89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11"/>
    </row>
    <row r="2" spans="1:27" thickTop="1" thickBot="1" x14ac:dyDescent="0.3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10"/>
      <c r="O2" s="91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11"/>
    </row>
    <row r="3" spans="1:27" thickTop="1" thickBot="1" x14ac:dyDescent="0.3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10"/>
      <c r="O3" s="91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11"/>
    </row>
    <row r="4" spans="1:27" thickTop="1" thickBot="1" x14ac:dyDescent="0.3">
      <c r="A4" s="95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10"/>
      <c r="O4" s="91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11"/>
    </row>
    <row r="5" spans="1:27" thickTop="1" thickBot="1" x14ac:dyDescent="0.3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10"/>
      <c r="O5" s="91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11"/>
    </row>
    <row r="6" spans="1:27" thickTop="1" thickBot="1" x14ac:dyDescent="0.3">
      <c r="A6" s="95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10"/>
      <c r="O6" s="91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11"/>
    </row>
    <row r="7" spans="1:27" thickTop="1" thickBot="1" x14ac:dyDescent="0.3">
      <c r="A7" s="95"/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10"/>
      <c r="O7" s="91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11"/>
    </row>
    <row r="8" spans="1:27" thickTop="1" thickBot="1" x14ac:dyDescent="0.3">
      <c r="A8" s="95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10"/>
      <c r="O8" s="91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11"/>
    </row>
    <row r="9" spans="1:27" thickTop="1" thickBot="1" x14ac:dyDescent="0.3">
      <c r="A9" s="95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10"/>
      <c r="O9" s="91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11"/>
    </row>
    <row r="10" spans="1:27" thickTop="1" thickBot="1" x14ac:dyDescent="0.3">
      <c r="A10" s="95"/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10"/>
      <c r="O10" s="91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11"/>
    </row>
    <row r="11" spans="1:27" thickTop="1" thickBot="1" x14ac:dyDescent="0.3">
      <c r="A11" s="95"/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10"/>
      <c r="O11" s="91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11"/>
    </row>
    <row r="12" spans="1:27" thickTop="1" thickBot="1" x14ac:dyDescent="0.3">
      <c r="A12" s="95"/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10"/>
      <c r="O12" s="91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11"/>
    </row>
    <row r="13" spans="1:27" thickTop="1" thickBot="1" x14ac:dyDescent="0.3">
      <c r="A13" s="95"/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10"/>
      <c r="O13" s="91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11"/>
    </row>
    <row r="14" spans="1:27" thickTop="1" thickBot="1" x14ac:dyDescent="0.3">
      <c r="A14" s="95"/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10"/>
      <c r="O14" s="91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11"/>
    </row>
    <row r="15" spans="1:27" thickTop="1" thickBot="1" x14ac:dyDescent="0.3">
      <c r="A15" s="95"/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10"/>
      <c r="O15" s="91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11"/>
    </row>
    <row r="16" spans="1:27" thickTop="1" thickBot="1" x14ac:dyDescent="0.3">
      <c r="A16" s="95"/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10"/>
      <c r="O16" s="91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11"/>
    </row>
    <row r="17" spans="1:27" thickTop="1" thickBot="1" x14ac:dyDescent="0.3">
      <c r="A17" s="95"/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10"/>
      <c r="O17" s="91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11"/>
    </row>
    <row r="18" spans="1:27" thickTop="1" thickBot="1" x14ac:dyDescent="0.3">
      <c r="A18" s="95"/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10"/>
      <c r="O18" s="91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11"/>
    </row>
    <row r="19" spans="1:27" thickTop="1" thickBot="1" x14ac:dyDescent="0.3">
      <c r="A19" s="95"/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10"/>
      <c r="O19" s="91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11"/>
    </row>
    <row r="20" spans="1:27" thickTop="1" thickBot="1" x14ac:dyDescent="0.3">
      <c r="A20" s="95"/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10"/>
      <c r="O20" s="91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11"/>
    </row>
    <row r="21" spans="1:27" thickTop="1" thickBot="1" x14ac:dyDescent="0.3">
      <c r="A21" s="95"/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10"/>
      <c r="O21" s="91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11"/>
    </row>
    <row r="22" spans="1:27" thickTop="1" thickBot="1" x14ac:dyDescent="0.3">
      <c r="A22" s="95"/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10"/>
      <c r="O22" s="91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11"/>
    </row>
    <row r="23" spans="1:27" thickTop="1" thickBot="1" x14ac:dyDescent="0.3">
      <c r="A23" s="95"/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10"/>
      <c r="O23" s="91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11"/>
    </row>
    <row r="24" spans="1:27" thickTop="1" thickBot="1" x14ac:dyDescent="0.3">
      <c r="A24" s="95"/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10"/>
      <c r="O24" s="91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11"/>
    </row>
    <row r="25" spans="1:27" thickTop="1" thickBot="1" x14ac:dyDescent="0.3">
      <c r="A25" s="95"/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10"/>
      <c r="O25" s="91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11"/>
    </row>
    <row r="26" spans="1:27" thickTop="1" thickBot="1" x14ac:dyDescent="0.3">
      <c r="A26" s="95"/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10"/>
      <c r="O26" s="91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11"/>
    </row>
    <row r="27" spans="1:27" thickTop="1" thickBot="1" x14ac:dyDescent="0.3">
      <c r="A27" s="95"/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10"/>
      <c r="O27" s="91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11"/>
    </row>
    <row r="28" spans="1:27" thickTop="1" thickBot="1" x14ac:dyDescent="0.3">
      <c r="A28" s="95"/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10"/>
      <c r="O28" s="91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11"/>
    </row>
    <row r="29" spans="1:27" thickTop="1" thickBot="1" x14ac:dyDescent="0.3">
      <c r="A29" s="95"/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10"/>
      <c r="O29" s="91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11"/>
    </row>
    <row r="30" spans="1:27" thickTop="1" thickBot="1" x14ac:dyDescent="0.3">
      <c r="A30" s="95"/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10"/>
      <c r="O30" s="91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11"/>
    </row>
    <row r="31" spans="1:27" thickTop="1" thickBot="1" x14ac:dyDescent="0.3">
      <c r="A31" s="95"/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10"/>
      <c r="O31" s="91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11"/>
    </row>
    <row r="32" spans="1:27" thickTop="1" thickBot="1" x14ac:dyDescent="0.3">
      <c r="A32" s="95"/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10"/>
      <c r="O32" s="91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11"/>
    </row>
    <row r="33" spans="1:27" thickTop="1" thickBot="1" x14ac:dyDescent="0.3">
      <c r="A33" s="95"/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10"/>
      <c r="O33" s="91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11"/>
    </row>
    <row r="34" spans="1:27" thickTop="1" thickBot="1" x14ac:dyDescent="0.3">
      <c r="A34" s="95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10"/>
      <c r="O34" s="91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11"/>
    </row>
    <row r="35" spans="1:27" thickTop="1" thickBot="1" x14ac:dyDescent="0.3">
      <c r="A35" s="95"/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10"/>
      <c r="O35" s="91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11"/>
    </row>
    <row r="36" spans="1:27" thickTop="1" thickBot="1" x14ac:dyDescent="0.3">
      <c r="A36" s="95"/>
      <c r="B36" s="95"/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10"/>
      <c r="O36" s="91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11"/>
    </row>
    <row r="37" spans="1:27" thickTop="1" thickBot="1" x14ac:dyDescent="0.3">
      <c r="A37" s="95"/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10"/>
      <c r="O37" s="91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11"/>
    </row>
    <row r="38" spans="1:27" thickTop="1" thickBot="1" x14ac:dyDescent="0.3">
      <c r="A38" s="95"/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10"/>
      <c r="O38" s="91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11"/>
    </row>
    <row r="39" spans="1:27" thickTop="1" thickBot="1" x14ac:dyDescent="0.3">
      <c r="A39" s="95"/>
      <c r="B39" s="95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10"/>
      <c r="O39" s="91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11"/>
    </row>
    <row r="40" spans="1:27" thickTop="1" thickBot="1" x14ac:dyDescent="0.3">
      <c r="A40" s="95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10"/>
      <c r="O40" s="91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11"/>
    </row>
    <row r="41" spans="1:27" thickTop="1" thickBot="1" x14ac:dyDescent="0.3">
      <c r="A41" s="95"/>
      <c r="B41" s="95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10"/>
      <c r="O41" s="91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11"/>
    </row>
    <row r="42" spans="1:27" thickTop="1" thickBot="1" x14ac:dyDescent="0.3">
      <c r="A42" s="95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10"/>
      <c r="O42" s="91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11"/>
    </row>
    <row r="43" spans="1:27" thickTop="1" thickBot="1" x14ac:dyDescent="0.3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10"/>
      <c r="O43" s="91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11"/>
    </row>
    <row r="44" spans="1:27" thickTop="1" thickBot="1" x14ac:dyDescent="0.3">
      <c r="A44" s="95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10"/>
      <c r="O44" s="91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11"/>
    </row>
    <row r="45" spans="1:27" thickTop="1" thickBot="1" x14ac:dyDescent="0.3">
      <c r="A45" s="95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10"/>
      <c r="O45" s="91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11"/>
    </row>
    <row r="46" spans="1:27" thickTop="1" thickBot="1" x14ac:dyDescent="0.3">
      <c r="A46" s="95"/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10"/>
      <c r="O46" s="93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11"/>
    </row>
    <row r="47" spans="1:27" thickTop="1" thickBot="1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</row>
  </sheetData>
  <mergeCells count="2">
    <mergeCell ref="O1:Z46"/>
    <mergeCell ref="A1:M4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"/>
  <dimension ref="A1:DQ76"/>
  <sheetViews>
    <sheetView rightToLeft="1" workbookViewId="0">
      <pane xSplit="1" ySplit="4" topLeftCell="DG26" activePane="bottomRight" state="frozen"/>
      <selection pane="topRight" activeCell="B1" sqref="B1"/>
      <selection pane="bottomLeft" activeCell="A5" sqref="A5"/>
      <selection pane="bottomRight" activeCell="DI39" sqref="DI39:DQ39"/>
    </sheetView>
  </sheetViews>
  <sheetFormatPr defaultRowHeight="15" x14ac:dyDescent="0.25"/>
  <cols>
    <col min="1" max="1" width="9.7109375" style="4" bestFit="1" customWidth="1"/>
    <col min="2" max="2" width="10.140625" customWidth="1"/>
    <col min="3" max="23" width="6.5703125" customWidth="1"/>
    <col min="24" max="24" width="11.42578125" bestFit="1" customWidth="1"/>
    <col min="25" max="31" width="6.5703125" customWidth="1"/>
    <col min="32" max="32" width="9.140625" bestFit="1" customWidth="1"/>
    <col min="33" max="33" width="6.5703125" customWidth="1"/>
    <col min="34" max="34" width="9.140625" bestFit="1" customWidth="1"/>
    <col min="35" max="35" width="6.5703125" customWidth="1"/>
    <col min="36" max="36" width="11.28515625" customWidth="1"/>
    <col min="37" max="40" width="6.5703125" customWidth="1"/>
    <col min="41" max="41" width="12.42578125" bestFit="1" customWidth="1"/>
    <col min="42" max="51" width="6.5703125" customWidth="1"/>
    <col min="52" max="52" width="14.28515625" bestFit="1" customWidth="1"/>
    <col min="53" max="62" width="6.5703125" customWidth="1"/>
    <col min="63" max="63" width="10.7109375" bestFit="1" customWidth="1"/>
    <col min="64" max="79" width="6.5703125" customWidth="1"/>
    <col min="80" max="80" width="10.7109375" bestFit="1" customWidth="1"/>
    <col min="81" max="99" width="6.5703125" customWidth="1"/>
    <col min="100" max="100" width="10.7109375" bestFit="1" customWidth="1"/>
    <col min="101" max="101" width="6.5703125" customWidth="1"/>
    <col min="102" max="102" width="16.140625" bestFit="1" customWidth="1"/>
    <col min="103" max="103" width="6.5703125" customWidth="1"/>
    <col min="104" max="104" width="11.28515625" bestFit="1" customWidth="1"/>
    <col min="105" max="105" width="6.5703125" customWidth="1"/>
    <col min="106" max="106" width="11.28515625" customWidth="1"/>
    <col min="107" max="107" width="6.5703125" customWidth="1"/>
    <col min="108" max="108" width="11.28515625" customWidth="1"/>
    <col min="109" max="109" width="6.5703125" customWidth="1"/>
    <col min="110" max="110" width="15.5703125" customWidth="1"/>
    <col min="111" max="112" width="30.5703125" customWidth="1"/>
    <col min="113" max="113" width="16.85546875" bestFit="1" customWidth="1"/>
    <col min="117" max="117" width="0.85546875" customWidth="1"/>
    <col min="118" max="118" width="13.42578125" bestFit="1" customWidth="1"/>
  </cols>
  <sheetData>
    <row r="1" spans="1:121" ht="23.25" customHeight="1" thickTop="1" thickBot="1" x14ac:dyDescent="0.3">
      <c r="A1" s="110" t="s">
        <v>0</v>
      </c>
      <c r="B1" s="112" t="s">
        <v>23</v>
      </c>
      <c r="C1" s="118" t="s">
        <v>1</v>
      </c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2"/>
      <c r="W1" s="13"/>
      <c r="X1" s="12" t="s">
        <v>26</v>
      </c>
      <c r="Y1" s="12"/>
      <c r="Z1" s="120" t="s">
        <v>27</v>
      </c>
      <c r="AA1" s="121"/>
      <c r="AB1" s="121"/>
      <c r="AC1" s="121"/>
      <c r="AD1" s="121"/>
      <c r="AE1" s="121"/>
      <c r="AF1" s="121"/>
      <c r="AG1" s="121"/>
      <c r="AH1" s="121"/>
      <c r="AI1" s="122"/>
      <c r="AJ1" s="120" t="s">
        <v>28</v>
      </c>
      <c r="AK1" s="122"/>
      <c r="AL1" s="120" t="s">
        <v>29</v>
      </c>
      <c r="AM1" s="121"/>
      <c r="AN1" s="122"/>
      <c r="AO1" s="120" t="s">
        <v>30</v>
      </c>
      <c r="AP1" s="122"/>
      <c r="AQ1" s="120" t="s">
        <v>31</v>
      </c>
      <c r="AR1" s="121"/>
      <c r="AS1" s="121"/>
      <c r="AT1" s="121"/>
      <c r="AU1" s="121"/>
      <c r="AV1" s="121"/>
      <c r="AW1" s="121"/>
      <c r="AX1" s="121"/>
      <c r="AY1" s="122"/>
      <c r="AZ1" s="120" t="s">
        <v>32</v>
      </c>
      <c r="BA1" s="122"/>
      <c r="BB1" s="120" t="s">
        <v>33</v>
      </c>
      <c r="BC1" s="121"/>
      <c r="BD1" s="121"/>
      <c r="BE1" s="121"/>
      <c r="BF1" s="121"/>
      <c r="BG1" s="121"/>
      <c r="BH1" s="121"/>
      <c r="BI1" s="121"/>
      <c r="BJ1" s="121"/>
      <c r="BK1" s="121"/>
      <c r="BL1" s="122"/>
      <c r="BM1" s="120" t="s">
        <v>34</v>
      </c>
      <c r="BN1" s="121"/>
      <c r="BO1" s="121"/>
      <c r="BP1" s="121"/>
      <c r="BQ1" s="121"/>
      <c r="BR1" s="122"/>
      <c r="BS1" s="120" t="s">
        <v>35</v>
      </c>
      <c r="BT1" s="121"/>
      <c r="BU1" s="121"/>
      <c r="BV1" s="121"/>
      <c r="BW1" s="121"/>
      <c r="BX1" s="121"/>
      <c r="BY1" s="121"/>
      <c r="BZ1" s="121"/>
      <c r="CA1" s="121"/>
      <c r="CB1" s="121"/>
      <c r="CC1" s="122"/>
      <c r="CD1" s="120" t="s">
        <v>36</v>
      </c>
      <c r="CE1" s="121"/>
      <c r="CF1" s="121"/>
      <c r="CG1" s="121"/>
      <c r="CH1" s="121"/>
      <c r="CI1" s="121"/>
      <c r="CJ1" s="121"/>
      <c r="CK1" s="121"/>
      <c r="CL1" s="122"/>
      <c r="CM1" s="120" t="s">
        <v>37</v>
      </c>
      <c r="CN1" s="121"/>
      <c r="CO1" s="121"/>
      <c r="CP1" s="121"/>
      <c r="CQ1" s="121"/>
      <c r="CR1" s="121"/>
      <c r="CS1" s="121"/>
      <c r="CT1" s="121"/>
      <c r="CU1" s="121"/>
      <c r="CV1" s="121"/>
      <c r="CW1" s="122"/>
      <c r="CX1" s="120" t="s">
        <v>38</v>
      </c>
      <c r="CY1" s="122"/>
      <c r="CZ1" s="120" t="s">
        <v>4</v>
      </c>
      <c r="DA1" s="122"/>
      <c r="DB1" s="14"/>
      <c r="DC1" s="14"/>
      <c r="DD1" s="21"/>
      <c r="DE1" s="21"/>
      <c r="DF1" s="21"/>
      <c r="DG1" s="22"/>
    </row>
    <row r="2" spans="1:121" ht="17.25" thickTop="1" thickBot="1" x14ac:dyDescent="0.3">
      <c r="A2" s="110"/>
      <c r="B2" s="112"/>
      <c r="C2" s="116" t="s">
        <v>5</v>
      </c>
      <c r="D2" s="117"/>
      <c r="E2" s="51"/>
      <c r="F2" s="117" t="s">
        <v>6</v>
      </c>
      <c r="G2" s="117"/>
      <c r="H2" s="51"/>
      <c r="I2" s="117" t="s">
        <v>7</v>
      </c>
      <c r="J2" s="117"/>
      <c r="K2" s="51"/>
      <c r="L2" s="118" t="s">
        <v>39</v>
      </c>
      <c r="M2" s="112"/>
      <c r="N2" s="51"/>
      <c r="O2" s="118" t="s">
        <v>40</v>
      </c>
      <c r="P2" s="112"/>
      <c r="Q2" s="51"/>
      <c r="R2" s="118" t="s">
        <v>41</v>
      </c>
      <c r="S2" s="112"/>
      <c r="T2" s="51"/>
      <c r="U2" s="118" t="s">
        <v>42</v>
      </c>
      <c r="V2" s="112"/>
      <c r="W2" s="51"/>
      <c r="X2" s="107" t="s">
        <v>43</v>
      </c>
      <c r="Y2" s="51"/>
      <c r="Z2" s="116" t="s">
        <v>5</v>
      </c>
      <c r="AA2" s="117"/>
      <c r="AB2" s="51"/>
      <c r="AC2" s="118" t="s">
        <v>44</v>
      </c>
      <c r="AD2" s="112"/>
      <c r="AE2" s="51"/>
      <c r="AF2" s="117" t="s">
        <v>9</v>
      </c>
      <c r="AG2" s="51"/>
      <c r="AH2" s="117" t="s">
        <v>8</v>
      </c>
      <c r="AI2" s="51"/>
      <c r="AJ2" s="107" t="s">
        <v>45</v>
      </c>
      <c r="AK2" s="51"/>
      <c r="AL2" s="117" t="s">
        <v>10</v>
      </c>
      <c r="AM2" s="117"/>
      <c r="AN2" s="51"/>
      <c r="AO2" s="107" t="s">
        <v>45</v>
      </c>
      <c r="AP2" s="51"/>
      <c r="AQ2" s="116" t="s">
        <v>13</v>
      </c>
      <c r="AR2" s="117"/>
      <c r="AS2" s="51"/>
      <c r="AT2" s="117" t="s">
        <v>14</v>
      </c>
      <c r="AU2" s="117"/>
      <c r="AV2" s="51"/>
      <c r="AW2" s="118" t="s">
        <v>46</v>
      </c>
      <c r="AX2" s="112"/>
      <c r="AY2" s="51"/>
      <c r="AZ2" s="107" t="s">
        <v>43</v>
      </c>
      <c r="BA2" s="51"/>
      <c r="BB2" s="117" t="s">
        <v>47</v>
      </c>
      <c r="BC2" s="117"/>
      <c r="BD2" s="51"/>
      <c r="BE2" s="117" t="s">
        <v>11</v>
      </c>
      <c r="BF2" s="117"/>
      <c r="BG2" s="51"/>
      <c r="BH2" s="118" t="s">
        <v>12</v>
      </c>
      <c r="BI2" s="112"/>
      <c r="BJ2" s="51"/>
      <c r="BK2" s="107" t="s">
        <v>48</v>
      </c>
      <c r="BL2" s="51"/>
      <c r="BM2" s="117" t="s">
        <v>49</v>
      </c>
      <c r="BN2" s="117"/>
      <c r="BO2" s="51"/>
      <c r="BP2" s="117" t="s">
        <v>11</v>
      </c>
      <c r="BQ2" s="117"/>
      <c r="BR2" s="51"/>
      <c r="BS2" s="117" t="s">
        <v>49</v>
      </c>
      <c r="BT2" s="117"/>
      <c r="BU2" s="51"/>
      <c r="BV2" s="118" t="s">
        <v>50</v>
      </c>
      <c r="BW2" s="112"/>
      <c r="BX2" s="51"/>
      <c r="BY2" s="118" t="s">
        <v>12</v>
      </c>
      <c r="BZ2" s="112"/>
      <c r="CA2" s="51"/>
      <c r="CB2" s="107" t="s">
        <v>48</v>
      </c>
      <c r="CC2" s="51"/>
      <c r="CD2" s="118" t="s">
        <v>51</v>
      </c>
      <c r="CE2" s="112"/>
      <c r="CF2" s="51"/>
      <c r="CG2" s="118" t="s">
        <v>52</v>
      </c>
      <c r="CH2" s="112"/>
      <c r="CI2" s="51"/>
      <c r="CJ2" s="118" t="s">
        <v>53</v>
      </c>
      <c r="CK2" s="112"/>
      <c r="CL2" s="51"/>
      <c r="CM2" s="118" t="s">
        <v>54</v>
      </c>
      <c r="CN2" s="112"/>
      <c r="CO2" s="51"/>
      <c r="CP2" s="118" t="s">
        <v>55</v>
      </c>
      <c r="CQ2" s="112"/>
      <c r="CR2" s="51"/>
      <c r="CS2" s="118" t="s">
        <v>56</v>
      </c>
      <c r="CT2" s="112"/>
      <c r="CU2" s="51"/>
      <c r="CV2" s="107" t="s">
        <v>57</v>
      </c>
      <c r="CW2" s="51"/>
      <c r="CX2" s="107" t="s">
        <v>58</v>
      </c>
      <c r="CY2" s="51"/>
      <c r="CZ2" s="118" t="s">
        <v>15</v>
      </c>
      <c r="DA2" s="51"/>
      <c r="DB2" s="14"/>
      <c r="DC2" s="51"/>
      <c r="DD2" s="21"/>
      <c r="DE2" s="51"/>
      <c r="DF2" s="21"/>
      <c r="DG2" s="22"/>
    </row>
    <row r="3" spans="1:121" ht="15.75" customHeight="1" thickTop="1" thickBot="1" x14ac:dyDescent="0.3">
      <c r="A3" s="110"/>
      <c r="B3" s="112"/>
      <c r="C3" s="96" t="s">
        <v>16</v>
      </c>
      <c r="D3" s="96" t="s">
        <v>17</v>
      </c>
      <c r="E3" s="98" t="s">
        <v>24</v>
      </c>
      <c r="F3" s="96" t="s">
        <v>16</v>
      </c>
      <c r="G3" s="96" t="s">
        <v>17</v>
      </c>
      <c r="H3" s="98" t="s">
        <v>24</v>
      </c>
      <c r="I3" s="96" t="s">
        <v>16</v>
      </c>
      <c r="J3" s="96" t="s">
        <v>17</v>
      </c>
      <c r="K3" s="98" t="s">
        <v>24</v>
      </c>
      <c r="L3" s="96" t="s">
        <v>16</v>
      </c>
      <c r="M3" s="96" t="s">
        <v>17</v>
      </c>
      <c r="N3" s="98" t="s">
        <v>24</v>
      </c>
      <c r="O3" s="97" t="s">
        <v>16</v>
      </c>
      <c r="P3" s="96" t="s">
        <v>17</v>
      </c>
      <c r="Q3" s="98" t="s">
        <v>24</v>
      </c>
      <c r="R3" s="96" t="s">
        <v>16</v>
      </c>
      <c r="S3" s="96" t="s">
        <v>17</v>
      </c>
      <c r="T3" s="98" t="s">
        <v>24</v>
      </c>
      <c r="U3" s="96" t="s">
        <v>16</v>
      </c>
      <c r="V3" s="96" t="s">
        <v>17</v>
      </c>
      <c r="W3" s="98" t="s">
        <v>24</v>
      </c>
      <c r="X3" s="108"/>
      <c r="Y3" s="98" t="s">
        <v>24</v>
      </c>
      <c r="Z3" s="96" t="s">
        <v>16</v>
      </c>
      <c r="AA3" s="96" t="s">
        <v>17</v>
      </c>
      <c r="AB3" s="98" t="s">
        <v>24</v>
      </c>
      <c r="AC3" s="96" t="s">
        <v>16</v>
      </c>
      <c r="AD3" s="96" t="s">
        <v>17</v>
      </c>
      <c r="AE3" s="98" t="s">
        <v>24</v>
      </c>
      <c r="AF3" s="117"/>
      <c r="AG3" s="98" t="s">
        <v>24</v>
      </c>
      <c r="AH3" s="117"/>
      <c r="AI3" s="98" t="s">
        <v>24</v>
      </c>
      <c r="AJ3" s="108"/>
      <c r="AK3" s="98" t="s">
        <v>24</v>
      </c>
      <c r="AL3" s="96" t="s">
        <v>16</v>
      </c>
      <c r="AM3" s="96" t="s">
        <v>17</v>
      </c>
      <c r="AN3" s="98" t="s">
        <v>24</v>
      </c>
      <c r="AO3" s="108"/>
      <c r="AP3" s="98" t="s">
        <v>24</v>
      </c>
      <c r="AQ3" s="96" t="s">
        <v>16</v>
      </c>
      <c r="AR3" s="96" t="s">
        <v>17</v>
      </c>
      <c r="AS3" s="98" t="s">
        <v>24</v>
      </c>
      <c r="AT3" s="96" t="s">
        <v>16</v>
      </c>
      <c r="AU3" s="96" t="s">
        <v>17</v>
      </c>
      <c r="AV3" s="98" t="s">
        <v>24</v>
      </c>
      <c r="AW3" s="96" t="s">
        <v>16</v>
      </c>
      <c r="AX3" s="96" t="s">
        <v>17</v>
      </c>
      <c r="AY3" s="98" t="s">
        <v>24</v>
      </c>
      <c r="AZ3" s="108"/>
      <c r="BA3" s="98" t="s">
        <v>24</v>
      </c>
      <c r="BB3" s="96" t="s">
        <v>16</v>
      </c>
      <c r="BC3" s="96" t="s">
        <v>17</v>
      </c>
      <c r="BD3" s="98" t="s">
        <v>24</v>
      </c>
      <c r="BE3" s="96" t="s">
        <v>16</v>
      </c>
      <c r="BF3" s="96" t="s">
        <v>17</v>
      </c>
      <c r="BG3" s="98" t="s">
        <v>24</v>
      </c>
      <c r="BH3" s="97" t="s">
        <v>16</v>
      </c>
      <c r="BI3" s="97" t="s">
        <v>17</v>
      </c>
      <c r="BJ3" s="98" t="s">
        <v>24</v>
      </c>
      <c r="BK3" s="108"/>
      <c r="BL3" s="98" t="s">
        <v>24</v>
      </c>
      <c r="BM3" s="96" t="s">
        <v>16</v>
      </c>
      <c r="BN3" s="97" t="s">
        <v>17</v>
      </c>
      <c r="BO3" s="98" t="s">
        <v>24</v>
      </c>
      <c r="BP3" s="96" t="s">
        <v>16</v>
      </c>
      <c r="BQ3" s="97" t="s">
        <v>17</v>
      </c>
      <c r="BR3" s="98" t="s">
        <v>24</v>
      </c>
      <c r="BS3" s="96" t="s">
        <v>16</v>
      </c>
      <c r="BT3" s="97" t="s">
        <v>17</v>
      </c>
      <c r="BU3" s="98" t="s">
        <v>24</v>
      </c>
      <c r="BV3" s="96" t="s">
        <v>16</v>
      </c>
      <c r="BW3" s="97" t="s">
        <v>17</v>
      </c>
      <c r="BX3" s="98" t="s">
        <v>24</v>
      </c>
      <c r="BY3" s="96" t="s">
        <v>16</v>
      </c>
      <c r="BZ3" s="97" t="s">
        <v>17</v>
      </c>
      <c r="CA3" s="98" t="s">
        <v>24</v>
      </c>
      <c r="CB3" s="108"/>
      <c r="CC3" s="98" t="s">
        <v>24</v>
      </c>
      <c r="CD3" s="96" t="s">
        <v>16</v>
      </c>
      <c r="CE3" s="97" t="s">
        <v>17</v>
      </c>
      <c r="CF3" s="98" t="s">
        <v>24</v>
      </c>
      <c r="CG3" s="96" t="s">
        <v>16</v>
      </c>
      <c r="CH3" s="97" t="s">
        <v>17</v>
      </c>
      <c r="CI3" s="98" t="s">
        <v>24</v>
      </c>
      <c r="CJ3" s="96" t="s">
        <v>16</v>
      </c>
      <c r="CK3" s="97" t="s">
        <v>17</v>
      </c>
      <c r="CL3" s="98" t="s">
        <v>24</v>
      </c>
      <c r="CM3" s="96" t="s">
        <v>16</v>
      </c>
      <c r="CN3" s="97" t="s">
        <v>17</v>
      </c>
      <c r="CO3" s="98" t="s">
        <v>24</v>
      </c>
      <c r="CP3" s="96" t="s">
        <v>16</v>
      </c>
      <c r="CQ3" s="97" t="s">
        <v>17</v>
      </c>
      <c r="CR3" s="98" t="s">
        <v>24</v>
      </c>
      <c r="CS3" s="96" t="s">
        <v>16</v>
      </c>
      <c r="CT3" s="97" t="s">
        <v>17</v>
      </c>
      <c r="CU3" s="98" t="s">
        <v>24</v>
      </c>
      <c r="CV3" s="108"/>
      <c r="CW3" s="98" t="s">
        <v>24</v>
      </c>
      <c r="CX3" s="108"/>
      <c r="CY3" s="98" t="s">
        <v>24</v>
      </c>
      <c r="CZ3" s="118"/>
      <c r="DA3" s="98" t="s">
        <v>24</v>
      </c>
      <c r="DB3" s="14"/>
      <c r="DC3" s="98" t="s">
        <v>24</v>
      </c>
      <c r="DD3" s="21"/>
      <c r="DE3" s="98" t="s">
        <v>24</v>
      </c>
      <c r="DF3" s="21"/>
      <c r="DG3" s="22"/>
      <c r="DI3" s="123"/>
      <c r="DJ3" s="123"/>
      <c r="DK3" s="123"/>
      <c r="DL3" s="54"/>
      <c r="DM3" s="23"/>
      <c r="DN3" s="23"/>
    </row>
    <row r="4" spans="1:121" ht="15.75" customHeight="1" thickTop="1" thickBot="1" x14ac:dyDescent="0.3">
      <c r="A4" s="111"/>
      <c r="B4" s="113"/>
      <c r="C4" s="97"/>
      <c r="D4" s="97"/>
      <c r="E4" s="99"/>
      <c r="F4" s="97"/>
      <c r="G4" s="97"/>
      <c r="H4" s="99"/>
      <c r="I4" s="97"/>
      <c r="J4" s="97"/>
      <c r="K4" s="99"/>
      <c r="L4" s="97"/>
      <c r="M4" s="97"/>
      <c r="N4" s="99"/>
      <c r="O4" s="106"/>
      <c r="P4" s="97"/>
      <c r="Q4" s="99"/>
      <c r="R4" s="97"/>
      <c r="S4" s="97"/>
      <c r="T4" s="99"/>
      <c r="U4" s="97"/>
      <c r="V4" s="97"/>
      <c r="W4" s="99"/>
      <c r="X4" s="109"/>
      <c r="Y4" s="99"/>
      <c r="Z4" s="97"/>
      <c r="AA4" s="97"/>
      <c r="AB4" s="99"/>
      <c r="AC4" s="97"/>
      <c r="AD4" s="97"/>
      <c r="AE4" s="99"/>
      <c r="AF4" s="107"/>
      <c r="AG4" s="99"/>
      <c r="AH4" s="107"/>
      <c r="AI4" s="99"/>
      <c r="AJ4" s="109"/>
      <c r="AK4" s="99"/>
      <c r="AL4" s="97"/>
      <c r="AM4" s="97"/>
      <c r="AN4" s="99"/>
      <c r="AO4" s="109"/>
      <c r="AP4" s="99"/>
      <c r="AQ4" s="97"/>
      <c r="AR4" s="97"/>
      <c r="AS4" s="99"/>
      <c r="AT4" s="97"/>
      <c r="AU4" s="97"/>
      <c r="AV4" s="99"/>
      <c r="AW4" s="97"/>
      <c r="AX4" s="97"/>
      <c r="AY4" s="99"/>
      <c r="AZ4" s="109"/>
      <c r="BA4" s="99"/>
      <c r="BB4" s="97"/>
      <c r="BC4" s="97"/>
      <c r="BD4" s="99"/>
      <c r="BE4" s="97"/>
      <c r="BF4" s="97"/>
      <c r="BG4" s="99"/>
      <c r="BH4" s="106"/>
      <c r="BI4" s="106"/>
      <c r="BJ4" s="99"/>
      <c r="BK4" s="109"/>
      <c r="BL4" s="99"/>
      <c r="BM4" s="97"/>
      <c r="BN4" s="106"/>
      <c r="BO4" s="99"/>
      <c r="BP4" s="97"/>
      <c r="BQ4" s="106"/>
      <c r="BR4" s="99"/>
      <c r="BS4" s="97"/>
      <c r="BT4" s="106"/>
      <c r="BU4" s="99"/>
      <c r="BV4" s="97"/>
      <c r="BW4" s="106"/>
      <c r="BX4" s="99"/>
      <c r="BY4" s="97"/>
      <c r="BZ4" s="106"/>
      <c r="CA4" s="99"/>
      <c r="CB4" s="109"/>
      <c r="CC4" s="99"/>
      <c r="CD4" s="97"/>
      <c r="CE4" s="106"/>
      <c r="CF4" s="99"/>
      <c r="CG4" s="97"/>
      <c r="CH4" s="106"/>
      <c r="CI4" s="99"/>
      <c r="CJ4" s="97"/>
      <c r="CK4" s="106"/>
      <c r="CL4" s="99"/>
      <c r="CM4" s="97"/>
      <c r="CN4" s="106"/>
      <c r="CO4" s="99"/>
      <c r="CP4" s="97"/>
      <c r="CQ4" s="106"/>
      <c r="CR4" s="99"/>
      <c r="CS4" s="97"/>
      <c r="CT4" s="106"/>
      <c r="CU4" s="99"/>
      <c r="CV4" s="109"/>
      <c r="CW4" s="99"/>
      <c r="CX4" s="109"/>
      <c r="CY4" s="99"/>
      <c r="CZ4" s="126"/>
      <c r="DA4" s="99"/>
      <c r="DB4" s="24"/>
      <c r="DC4" s="99"/>
      <c r="DD4" s="21"/>
      <c r="DE4" s="99"/>
      <c r="DF4" s="21"/>
      <c r="DG4" s="22"/>
      <c r="DI4" s="25" t="s">
        <v>18</v>
      </c>
      <c r="DJ4" s="25" t="s">
        <v>16</v>
      </c>
      <c r="DK4" s="25" t="s">
        <v>17</v>
      </c>
      <c r="DL4" s="15" t="s">
        <v>24</v>
      </c>
      <c r="DM4" s="26"/>
      <c r="DN4" s="25" t="s">
        <v>18</v>
      </c>
      <c r="DO4" s="25" t="s">
        <v>16</v>
      </c>
      <c r="DP4" s="25" t="s">
        <v>17</v>
      </c>
      <c r="DQ4" s="15" t="s">
        <v>24</v>
      </c>
    </row>
    <row r="5" spans="1:121" ht="15.75" customHeight="1" thickBot="1" x14ac:dyDescent="0.3">
      <c r="A5" s="1">
        <v>43344</v>
      </c>
      <c r="B5" s="2"/>
      <c r="C5" s="3"/>
      <c r="D5" s="3"/>
      <c r="E5" s="52"/>
      <c r="F5" s="3"/>
      <c r="G5" s="3"/>
      <c r="H5" s="52"/>
      <c r="I5" s="3"/>
      <c r="J5" s="3"/>
      <c r="K5" s="52"/>
      <c r="L5" s="3"/>
      <c r="M5" s="3"/>
      <c r="N5" s="52"/>
      <c r="O5" s="3"/>
      <c r="P5" s="3"/>
      <c r="Q5" s="52"/>
      <c r="R5" s="3"/>
      <c r="S5" s="3"/>
      <c r="T5" s="52"/>
      <c r="U5" s="3"/>
      <c r="V5" s="3"/>
      <c r="W5" s="52"/>
      <c r="X5" s="3"/>
      <c r="Y5" s="52"/>
      <c r="Z5" s="3"/>
      <c r="AA5" s="3"/>
      <c r="AB5" s="52"/>
      <c r="AC5" s="3"/>
      <c r="AD5" s="3"/>
      <c r="AE5" s="52"/>
      <c r="AF5" s="3"/>
      <c r="AG5" s="52"/>
      <c r="AH5" s="3"/>
      <c r="AI5" s="52"/>
      <c r="AJ5" s="3"/>
      <c r="AK5" s="52"/>
      <c r="AL5" s="3"/>
      <c r="AM5" s="3"/>
      <c r="AN5" s="52"/>
      <c r="AO5" s="3"/>
      <c r="AP5" s="52"/>
      <c r="AQ5" s="3"/>
      <c r="AR5" s="3"/>
      <c r="AS5" s="52"/>
      <c r="AT5" s="3"/>
      <c r="AU5" s="3"/>
      <c r="AV5" s="52"/>
      <c r="AW5" s="3"/>
      <c r="AX5" s="3"/>
      <c r="AY5" s="52"/>
      <c r="AZ5" s="3"/>
      <c r="BA5" s="52"/>
      <c r="BB5" s="3"/>
      <c r="BC5" s="3"/>
      <c r="BD5" s="52"/>
      <c r="BE5" s="3"/>
      <c r="BF5" s="3"/>
      <c r="BG5" s="52"/>
      <c r="BH5" s="3"/>
      <c r="BI5" s="3"/>
      <c r="BJ5" s="52"/>
      <c r="BK5" s="3"/>
      <c r="BL5" s="52"/>
      <c r="BM5" s="3"/>
      <c r="BN5" s="3"/>
      <c r="BO5" s="52"/>
      <c r="BP5" s="3"/>
      <c r="BQ5" s="3"/>
      <c r="BR5" s="52"/>
      <c r="BS5" s="3"/>
      <c r="BT5" s="3"/>
      <c r="BU5" s="52"/>
      <c r="BV5" s="3"/>
      <c r="BW5" s="3"/>
      <c r="BX5" s="52"/>
      <c r="BY5" s="3"/>
      <c r="BZ5" s="3"/>
      <c r="CA5" s="52"/>
      <c r="CB5" s="3"/>
      <c r="CC5" s="52"/>
      <c r="CD5" s="3"/>
      <c r="CE5" s="3"/>
      <c r="CF5" s="52"/>
      <c r="CG5" s="3"/>
      <c r="CH5" s="3"/>
      <c r="CI5" s="52"/>
      <c r="CJ5" s="3"/>
      <c r="CK5" s="3"/>
      <c r="CL5" s="52"/>
      <c r="CM5" s="3"/>
      <c r="CN5" s="3"/>
      <c r="CO5" s="52"/>
      <c r="CP5" s="3"/>
      <c r="CQ5" s="3"/>
      <c r="CR5" s="52"/>
      <c r="CS5" s="3"/>
      <c r="CT5" s="3"/>
      <c r="CU5" s="52"/>
      <c r="CV5" s="3"/>
      <c r="CW5" s="52"/>
      <c r="CX5" s="3"/>
      <c r="CY5" s="52"/>
      <c r="CZ5" s="27"/>
      <c r="DA5" s="52"/>
      <c r="DB5" s="3"/>
      <c r="DC5" s="52"/>
      <c r="DD5" s="46"/>
      <c r="DE5" s="52"/>
      <c r="DF5" s="28"/>
      <c r="DG5" s="29"/>
      <c r="DI5" s="124" t="s">
        <v>22</v>
      </c>
      <c r="DJ5" s="125"/>
      <c r="DK5" s="125"/>
      <c r="DL5" s="125"/>
      <c r="DM5" s="125"/>
      <c r="DN5" s="125"/>
      <c r="DO5" s="125"/>
      <c r="DP5" s="125"/>
      <c r="DQ5" s="125"/>
    </row>
    <row r="6" spans="1:121" ht="15.75" customHeight="1" thickBot="1" x14ac:dyDescent="0.3">
      <c r="A6" s="1">
        <v>43345</v>
      </c>
      <c r="B6" s="2"/>
      <c r="C6" s="3"/>
      <c r="D6" s="3"/>
      <c r="E6" s="52"/>
      <c r="F6" s="3"/>
      <c r="G6" s="3"/>
      <c r="H6" s="52"/>
      <c r="I6" s="3"/>
      <c r="J6" s="3"/>
      <c r="K6" s="52"/>
      <c r="L6" s="3"/>
      <c r="M6" s="3"/>
      <c r="N6" s="52"/>
      <c r="O6" s="3"/>
      <c r="P6" s="3"/>
      <c r="Q6" s="52"/>
      <c r="R6" s="3"/>
      <c r="S6" s="3"/>
      <c r="T6" s="52"/>
      <c r="U6" s="3"/>
      <c r="V6" s="3"/>
      <c r="W6" s="52"/>
      <c r="X6" s="3"/>
      <c r="Y6" s="52"/>
      <c r="Z6" s="3"/>
      <c r="AA6" s="3"/>
      <c r="AB6" s="52"/>
      <c r="AC6" s="3"/>
      <c r="AD6" s="3"/>
      <c r="AE6" s="52"/>
      <c r="AF6" s="3"/>
      <c r="AG6" s="52"/>
      <c r="AH6" s="3"/>
      <c r="AI6" s="52"/>
      <c r="AJ6" s="3"/>
      <c r="AK6" s="52"/>
      <c r="AL6" s="3"/>
      <c r="AM6" s="3"/>
      <c r="AN6" s="52"/>
      <c r="AO6" s="3"/>
      <c r="AP6" s="52"/>
      <c r="AQ6" s="3"/>
      <c r="AR6" s="3"/>
      <c r="AS6" s="52"/>
      <c r="AT6" s="3"/>
      <c r="AU6" s="3"/>
      <c r="AV6" s="52"/>
      <c r="AW6" s="3"/>
      <c r="AX6" s="3"/>
      <c r="AY6" s="52"/>
      <c r="AZ6" s="3"/>
      <c r="BA6" s="52"/>
      <c r="BB6" s="3"/>
      <c r="BC6" s="3"/>
      <c r="BD6" s="52"/>
      <c r="BE6" s="3"/>
      <c r="BF6" s="3"/>
      <c r="BG6" s="52"/>
      <c r="BH6" s="3"/>
      <c r="BI6" s="3"/>
      <c r="BJ6" s="52"/>
      <c r="BK6" s="3"/>
      <c r="BL6" s="52"/>
      <c r="BM6" s="3"/>
      <c r="BN6" s="3"/>
      <c r="BO6" s="52"/>
      <c r="BP6" s="3"/>
      <c r="BQ6" s="3"/>
      <c r="BR6" s="52"/>
      <c r="BS6" s="3"/>
      <c r="BT6" s="3"/>
      <c r="BU6" s="52"/>
      <c r="BV6" s="3"/>
      <c r="BW6" s="3"/>
      <c r="BX6" s="52"/>
      <c r="BY6" s="3"/>
      <c r="BZ6" s="3"/>
      <c r="CA6" s="52"/>
      <c r="CB6" s="3"/>
      <c r="CC6" s="52"/>
      <c r="CD6" s="3"/>
      <c r="CE6" s="3"/>
      <c r="CF6" s="52"/>
      <c r="CG6" s="3"/>
      <c r="CH6" s="3"/>
      <c r="CI6" s="52"/>
      <c r="CJ6" s="3"/>
      <c r="CK6" s="3"/>
      <c r="CL6" s="52"/>
      <c r="CM6" s="3"/>
      <c r="CN6" s="3"/>
      <c r="CO6" s="52"/>
      <c r="CP6" s="3"/>
      <c r="CQ6" s="3"/>
      <c r="CR6" s="52"/>
      <c r="CS6" s="3"/>
      <c r="CT6" s="3"/>
      <c r="CU6" s="52"/>
      <c r="CV6" s="3"/>
      <c r="CW6" s="52"/>
      <c r="CX6" s="3"/>
      <c r="CY6" s="52"/>
      <c r="CZ6" s="27"/>
      <c r="DA6" s="52"/>
      <c r="DB6" s="3"/>
      <c r="DC6" s="52"/>
      <c r="DD6" s="3"/>
      <c r="DE6" s="52"/>
      <c r="DF6" s="7"/>
      <c r="DG6" s="29"/>
      <c r="DI6" s="30" t="s">
        <v>18</v>
      </c>
      <c r="DJ6" s="30" t="s">
        <v>16</v>
      </c>
      <c r="DK6" s="30" t="s">
        <v>17</v>
      </c>
      <c r="DL6" s="65" t="s">
        <v>24</v>
      </c>
      <c r="DM6" s="31"/>
      <c r="DN6" s="30" t="s">
        <v>18</v>
      </c>
      <c r="DO6" s="30" t="s">
        <v>16</v>
      </c>
      <c r="DP6" s="30" t="s">
        <v>17</v>
      </c>
      <c r="DQ6" s="65" t="s">
        <v>24</v>
      </c>
    </row>
    <row r="7" spans="1:121" ht="15.75" customHeight="1" thickBot="1" x14ac:dyDescent="0.3">
      <c r="A7" s="1">
        <v>43346</v>
      </c>
      <c r="B7" s="2"/>
      <c r="C7" s="3"/>
      <c r="D7" s="3"/>
      <c r="E7" s="52"/>
      <c r="F7" s="3"/>
      <c r="G7" s="3"/>
      <c r="H7" s="52"/>
      <c r="I7" s="3"/>
      <c r="J7" s="3"/>
      <c r="K7" s="52"/>
      <c r="L7" s="3"/>
      <c r="M7" s="3"/>
      <c r="N7" s="52"/>
      <c r="O7" s="3"/>
      <c r="P7" s="3"/>
      <c r="Q7" s="52"/>
      <c r="R7" s="3"/>
      <c r="S7" s="3"/>
      <c r="T7" s="52"/>
      <c r="U7" s="3"/>
      <c r="V7" s="3"/>
      <c r="W7" s="52"/>
      <c r="X7" s="3"/>
      <c r="Y7" s="52"/>
      <c r="Z7" s="3"/>
      <c r="AA7" s="3"/>
      <c r="AB7" s="52"/>
      <c r="AC7" s="3"/>
      <c r="AD7" s="3"/>
      <c r="AE7" s="52"/>
      <c r="AF7" s="3"/>
      <c r="AG7" s="52"/>
      <c r="AH7" s="3"/>
      <c r="AI7" s="52"/>
      <c r="AJ7" s="3"/>
      <c r="AK7" s="52"/>
      <c r="AL7" s="3"/>
      <c r="AM7" s="3"/>
      <c r="AN7" s="52"/>
      <c r="AO7" s="3"/>
      <c r="AP7" s="52"/>
      <c r="AQ7" s="3"/>
      <c r="AR7" s="3"/>
      <c r="AS7" s="52"/>
      <c r="AT7" s="3"/>
      <c r="AU7" s="3"/>
      <c r="AV7" s="52"/>
      <c r="AW7" s="3"/>
      <c r="AX7" s="3"/>
      <c r="AY7" s="52"/>
      <c r="AZ7" s="3"/>
      <c r="BA7" s="52"/>
      <c r="BB7" s="3"/>
      <c r="BC7" s="3"/>
      <c r="BD7" s="52"/>
      <c r="BE7" s="3"/>
      <c r="BF7" s="3"/>
      <c r="BG7" s="52"/>
      <c r="BH7" s="3"/>
      <c r="BI7" s="3"/>
      <c r="BJ7" s="52"/>
      <c r="BK7" s="3"/>
      <c r="BL7" s="52"/>
      <c r="BM7" s="3"/>
      <c r="BN7" s="3"/>
      <c r="BO7" s="52"/>
      <c r="BP7" s="3"/>
      <c r="BQ7" s="3"/>
      <c r="BR7" s="52"/>
      <c r="BS7" s="3"/>
      <c r="BT7" s="3"/>
      <c r="BU7" s="52"/>
      <c r="BV7" s="3"/>
      <c r="BW7" s="3"/>
      <c r="BX7" s="52"/>
      <c r="BY7" s="3"/>
      <c r="BZ7" s="3"/>
      <c r="CA7" s="52"/>
      <c r="CB7" s="3"/>
      <c r="CC7" s="52"/>
      <c r="CD7" s="3"/>
      <c r="CE7" s="3"/>
      <c r="CF7" s="52"/>
      <c r="CG7" s="3"/>
      <c r="CH7" s="3"/>
      <c r="CI7" s="52"/>
      <c r="CJ7" s="3"/>
      <c r="CK7" s="3"/>
      <c r="CL7" s="52"/>
      <c r="CM7" s="3"/>
      <c r="CN7" s="3"/>
      <c r="CO7" s="52"/>
      <c r="CP7" s="3"/>
      <c r="CQ7" s="3"/>
      <c r="CR7" s="52"/>
      <c r="CS7" s="3"/>
      <c r="CT7" s="3"/>
      <c r="CU7" s="52"/>
      <c r="CV7" s="3"/>
      <c r="CW7" s="52"/>
      <c r="CX7" s="3"/>
      <c r="CY7" s="52"/>
      <c r="CZ7" s="27"/>
      <c r="DA7" s="52"/>
      <c r="DB7" s="3"/>
      <c r="DC7" s="52"/>
      <c r="DD7" s="3"/>
      <c r="DE7" s="52"/>
      <c r="DF7" s="7"/>
      <c r="DG7" s="29"/>
      <c r="DI7" s="100" t="s">
        <v>59</v>
      </c>
      <c r="DJ7" s="101"/>
      <c r="DK7" s="102"/>
      <c r="DL7" s="62"/>
      <c r="DM7" s="31"/>
      <c r="DN7" s="127" t="s">
        <v>60</v>
      </c>
      <c r="DO7" s="128"/>
      <c r="DP7" s="129"/>
      <c r="DQ7" s="63"/>
    </row>
    <row r="8" spans="1:121" ht="16.5" thickBot="1" x14ac:dyDescent="0.3">
      <c r="A8" s="1">
        <v>43347</v>
      </c>
      <c r="B8" s="2"/>
      <c r="C8" s="3"/>
      <c r="D8" s="3"/>
      <c r="E8" s="52"/>
      <c r="F8" s="3"/>
      <c r="G8" s="3"/>
      <c r="H8" s="52"/>
      <c r="I8" s="3"/>
      <c r="J8" s="3"/>
      <c r="K8" s="52"/>
      <c r="L8" s="3"/>
      <c r="M8" s="3"/>
      <c r="N8" s="52"/>
      <c r="O8" s="3"/>
      <c r="P8" s="3"/>
      <c r="Q8" s="52"/>
      <c r="R8" s="3"/>
      <c r="S8" s="3"/>
      <c r="T8" s="52"/>
      <c r="U8" s="3"/>
      <c r="V8" s="3"/>
      <c r="W8" s="52"/>
      <c r="X8" s="3"/>
      <c r="Y8" s="52"/>
      <c r="Z8" s="3"/>
      <c r="AA8" s="3"/>
      <c r="AB8" s="52"/>
      <c r="AC8" s="3"/>
      <c r="AD8" s="3"/>
      <c r="AE8" s="52"/>
      <c r="AF8" s="3"/>
      <c r="AG8" s="52"/>
      <c r="AH8" s="3"/>
      <c r="AI8" s="52"/>
      <c r="AJ8" s="3"/>
      <c r="AK8" s="52"/>
      <c r="AL8" s="3"/>
      <c r="AM8" s="3"/>
      <c r="AN8" s="52"/>
      <c r="AO8" s="3"/>
      <c r="AP8" s="52"/>
      <c r="AQ8" s="3"/>
      <c r="AR8" s="3"/>
      <c r="AS8" s="52"/>
      <c r="AT8" s="3"/>
      <c r="AU8" s="3"/>
      <c r="AV8" s="52"/>
      <c r="AW8" s="3"/>
      <c r="AX8" s="3"/>
      <c r="AY8" s="52"/>
      <c r="AZ8" s="3"/>
      <c r="BA8" s="52"/>
      <c r="BB8" s="3"/>
      <c r="BC8" s="3"/>
      <c r="BD8" s="52"/>
      <c r="BE8" s="3"/>
      <c r="BF8" s="3"/>
      <c r="BG8" s="52"/>
      <c r="BH8" s="3"/>
      <c r="BI8" s="3"/>
      <c r="BJ8" s="52"/>
      <c r="BK8" s="3"/>
      <c r="BL8" s="52"/>
      <c r="BM8" s="3"/>
      <c r="BN8" s="3"/>
      <c r="BO8" s="52"/>
      <c r="BP8" s="3"/>
      <c r="BQ8" s="3"/>
      <c r="BR8" s="52"/>
      <c r="BS8" s="3"/>
      <c r="BT8" s="3"/>
      <c r="BU8" s="52"/>
      <c r="BV8" s="3"/>
      <c r="BW8" s="3"/>
      <c r="BX8" s="52"/>
      <c r="BY8" s="3"/>
      <c r="BZ8" s="3"/>
      <c r="CA8" s="52"/>
      <c r="CB8" s="3"/>
      <c r="CC8" s="52"/>
      <c r="CD8" s="3"/>
      <c r="CE8" s="3"/>
      <c r="CF8" s="52"/>
      <c r="CG8" s="3"/>
      <c r="CH8" s="3"/>
      <c r="CI8" s="52"/>
      <c r="CJ8" s="3"/>
      <c r="CK8" s="3"/>
      <c r="CL8" s="52"/>
      <c r="CM8" s="3"/>
      <c r="CN8" s="3"/>
      <c r="CO8" s="52"/>
      <c r="CP8" s="3"/>
      <c r="CQ8" s="3"/>
      <c r="CR8" s="52"/>
      <c r="CS8" s="3"/>
      <c r="CT8" s="3"/>
      <c r="CU8" s="52"/>
      <c r="CV8" s="3"/>
      <c r="CW8" s="52"/>
      <c r="CX8" s="3"/>
      <c r="CY8" s="52"/>
      <c r="CZ8" s="27"/>
      <c r="DA8" s="52"/>
      <c r="DB8" s="3"/>
      <c r="DC8" s="52"/>
      <c r="DD8" s="3"/>
      <c r="DE8" s="52"/>
      <c r="DF8" s="7"/>
      <c r="DG8" s="29"/>
      <c r="DI8" s="32" t="s">
        <v>5</v>
      </c>
      <c r="DJ8" s="33">
        <f>'معادلة الفك والتجميع'!$AH$7</f>
        <v>0</v>
      </c>
      <c r="DK8" s="33">
        <f>'معادلة الفك والتجميع'!$AI$7</f>
        <v>0</v>
      </c>
      <c r="DL8" s="33">
        <f>$E$36</f>
        <v>0</v>
      </c>
      <c r="DM8" s="74"/>
      <c r="DN8" s="32" t="s">
        <v>13</v>
      </c>
      <c r="DO8" s="33">
        <f>'معادلة الفك والتجميع'!$AH$70</f>
        <v>0</v>
      </c>
      <c r="DP8" s="33">
        <f>'معادلة الفك والتجميع'!$AI$70</f>
        <v>0</v>
      </c>
      <c r="DQ8" s="33">
        <f>$AS$36</f>
        <v>0</v>
      </c>
    </row>
    <row r="9" spans="1:121" ht="16.5" thickBot="1" x14ac:dyDescent="0.3">
      <c r="A9" s="1">
        <v>43348</v>
      </c>
      <c r="B9" s="2"/>
      <c r="C9" s="3"/>
      <c r="D9" s="3"/>
      <c r="E9" s="52"/>
      <c r="F9" s="3"/>
      <c r="G9" s="3"/>
      <c r="H9" s="52"/>
      <c r="I9" s="3"/>
      <c r="J9" s="3"/>
      <c r="K9" s="52"/>
      <c r="L9" s="3"/>
      <c r="M9" s="3"/>
      <c r="N9" s="52"/>
      <c r="O9" s="3"/>
      <c r="P9" s="3"/>
      <c r="Q9" s="52"/>
      <c r="R9" s="3"/>
      <c r="S9" s="3"/>
      <c r="T9" s="52"/>
      <c r="U9" s="3"/>
      <c r="V9" s="3"/>
      <c r="W9" s="52"/>
      <c r="X9" s="3"/>
      <c r="Y9" s="52"/>
      <c r="Z9" s="3"/>
      <c r="AA9" s="3"/>
      <c r="AB9" s="52"/>
      <c r="AC9" s="3"/>
      <c r="AD9" s="3"/>
      <c r="AE9" s="52"/>
      <c r="AF9" s="3"/>
      <c r="AG9" s="52"/>
      <c r="AH9" s="3"/>
      <c r="AI9" s="52"/>
      <c r="AJ9" s="3"/>
      <c r="AK9" s="52"/>
      <c r="AL9" s="3"/>
      <c r="AM9" s="3"/>
      <c r="AN9" s="52"/>
      <c r="AO9" s="3"/>
      <c r="AP9" s="52"/>
      <c r="AQ9" s="3"/>
      <c r="AR9" s="3"/>
      <c r="AS9" s="52"/>
      <c r="AT9" s="3"/>
      <c r="AU9" s="3"/>
      <c r="AV9" s="52"/>
      <c r="AW9" s="3"/>
      <c r="AX9" s="3"/>
      <c r="AY9" s="52"/>
      <c r="AZ9" s="3"/>
      <c r="BA9" s="52"/>
      <c r="BB9" s="3"/>
      <c r="BC9" s="3"/>
      <c r="BD9" s="52"/>
      <c r="BE9" s="3"/>
      <c r="BF9" s="3"/>
      <c r="BG9" s="52"/>
      <c r="BH9" s="3"/>
      <c r="BI9" s="3"/>
      <c r="BJ9" s="52"/>
      <c r="BK9" s="3"/>
      <c r="BL9" s="52"/>
      <c r="BM9" s="3"/>
      <c r="BN9" s="3"/>
      <c r="BO9" s="52"/>
      <c r="BP9" s="3"/>
      <c r="BQ9" s="3"/>
      <c r="BR9" s="52"/>
      <c r="BS9" s="3"/>
      <c r="BT9" s="3"/>
      <c r="BU9" s="52"/>
      <c r="BV9" s="3"/>
      <c r="BW9" s="3"/>
      <c r="BX9" s="52"/>
      <c r="BY9" s="3"/>
      <c r="BZ9" s="3"/>
      <c r="CA9" s="52"/>
      <c r="CB9" s="3"/>
      <c r="CC9" s="52"/>
      <c r="CD9" s="3"/>
      <c r="CE9" s="3"/>
      <c r="CF9" s="52"/>
      <c r="CG9" s="3"/>
      <c r="CH9" s="3"/>
      <c r="CI9" s="52"/>
      <c r="CJ9" s="3"/>
      <c r="CK9" s="3"/>
      <c r="CL9" s="52"/>
      <c r="CM9" s="3"/>
      <c r="CN9" s="3"/>
      <c r="CO9" s="52"/>
      <c r="CP9" s="3"/>
      <c r="CQ9" s="3"/>
      <c r="CR9" s="52"/>
      <c r="CS9" s="3"/>
      <c r="CT9" s="3"/>
      <c r="CU9" s="52"/>
      <c r="CV9" s="3"/>
      <c r="CW9" s="52"/>
      <c r="CX9" s="3"/>
      <c r="CY9" s="52"/>
      <c r="CZ9" s="27"/>
      <c r="DA9" s="52"/>
      <c r="DB9" s="3"/>
      <c r="DC9" s="52"/>
      <c r="DD9" s="3"/>
      <c r="DE9" s="52"/>
      <c r="DF9" s="7"/>
      <c r="DG9" s="29"/>
      <c r="DI9" s="32" t="s">
        <v>6</v>
      </c>
      <c r="DJ9" s="32">
        <f>'معادلة الفك والتجميع'!$AH$11</f>
        <v>0</v>
      </c>
      <c r="DK9" s="32">
        <f>'معادلة الفك والتجميع'!$AI$11</f>
        <v>0</v>
      </c>
      <c r="DL9" s="33">
        <f>$H$36</f>
        <v>0</v>
      </c>
      <c r="DM9" s="75"/>
      <c r="DN9" s="32" t="s">
        <v>14</v>
      </c>
      <c r="DO9" s="32">
        <f>'معادلة الفك والتجميع'!$AH$74</f>
        <v>0</v>
      </c>
      <c r="DP9" s="32">
        <f>'معادلة الفك والتجميع'!$AI$74</f>
        <v>0</v>
      </c>
      <c r="DQ9" s="33">
        <f>$AV$36</f>
        <v>0</v>
      </c>
    </row>
    <row r="10" spans="1:121" ht="16.5" thickBot="1" x14ac:dyDescent="0.3">
      <c r="A10" s="1">
        <v>43349</v>
      </c>
      <c r="B10" s="2"/>
      <c r="C10" s="3"/>
      <c r="D10" s="3"/>
      <c r="E10" s="52"/>
      <c r="F10" s="3"/>
      <c r="G10" s="3"/>
      <c r="H10" s="52"/>
      <c r="I10" s="3"/>
      <c r="J10" s="3"/>
      <c r="K10" s="52"/>
      <c r="L10" s="3"/>
      <c r="M10" s="3"/>
      <c r="N10" s="52"/>
      <c r="O10" s="3"/>
      <c r="P10" s="3"/>
      <c r="Q10" s="52"/>
      <c r="R10" s="3"/>
      <c r="S10" s="3"/>
      <c r="T10" s="52"/>
      <c r="U10" s="3"/>
      <c r="V10" s="3"/>
      <c r="W10" s="52"/>
      <c r="X10" s="3"/>
      <c r="Y10" s="52"/>
      <c r="Z10" s="3"/>
      <c r="AA10" s="3"/>
      <c r="AB10" s="52"/>
      <c r="AC10" s="3"/>
      <c r="AD10" s="3"/>
      <c r="AE10" s="52"/>
      <c r="AF10" s="3"/>
      <c r="AG10" s="52"/>
      <c r="AH10" s="3"/>
      <c r="AI10" s="52"/>
      <c r="AJ10" s="3"/>
      <c r="AK10" s="52"/>
      <c r="AL10" s="3"/>
      <c r="AM10" s="3"/>
      <c r="AN10" s="52"/>
      <c r="AO10" s="3"/>
      <c r="AP10" s="52"/>
      <c r="AQ10" s="3"/>
      <c r="AR10" s="3"/>
      <c r="AS10" s="52"/>
      <c r="AT10" s="3"/>
      <c r="AU10" s="3"/>
      <c r="AV10" s="52"/>
      <c r="AW10" s="3"/>
      <c r="AX10" s="3"/>
      <c r="AY10" s="52"/>
      <c r="AZ10" s="3"/>
      <c r="BA10" s="52"/>
      <c r="BB10" s="3"/>
      <c r="BC10" s="3"/>
      <c r="BD10" s="52"/>
      <c r="BE10" s="3"/>
      <c r="BF10" s="3"/>
      <c r="BG10" s="52"/>
      <c r="BH10" s="3"/>
      <c r="BI10" s="3"/>
      <c r="BJ10" s="52"/>
      <c r="BK10" s="3"/>
      <c r="BL10" s="52"/>
      <c r="BM10" s="3"/>
      <c r="BN10" s="3"/>
      <c r="BO10" s="52"/>
      <c r="BP10" s="3"/>
      <c r="BQ10" s="3"/>
      <c r="BR10" s="52"/>
      <c r="BS10" s="3"/>
      <c r="BT10" s="3"/>
      <c r="BU10" s="52"/>
      <c r="BV10" s="3"/>
      <c r="BW10" s="3"/>
      <c r="BX10" s="52"/>
      <c r="BY10" s="3"/>
      <c r="BZ10" s="3"/>
      <c r="CA10" s="52"/>
      <c r="CB10" s="3"/>
      <c r="CC10" s="52"/>
      <c r="CD10" s="3"/>
      <c r="CE10" s="3"/>
      <c r="CF10" s="52"/>
      <c r="CG10" s="3"/>
      <c r="CH10" s="3"/>
      <c r="CI10" s="52"/>
      <c r="CJ10" s="3"/>
      <c r="CK10" s="3"/>
      <c r="CL10" s="52"/>
      <c r="CM10" s="3"/>
      <c r="CN10" s="3"/>
      <c r="CO10" s="52"/>
      <c r="CP10" s="3"/>
      <c r="CQ10" s="3"/>
      <c r="CR10" s="52"/>
      <c r="CS10" s="3"/>
      <c r="CT10" s="3"/>
      <c r="CU10" s="52"/>
      <c r="CV10" s="3"/>
      <c r="CW10" s="52"/>
      <c r="CX10" s="3"/>
      <c r="CY10" s="52"/>
      <c r="CZ10" s="27"/>
      <c r="DA10" s="52"/>
      <c r="DB10" s="3"/>
      <c r="DC10" s="52"/>
      <c r="DD10" s="3"/>
      <c r="DE10" s="52"/>
      <c r="DF10" s="7"/>
      <c r="DG10" s="29"/>
      <c r="DI10" s="32" t="s">
        <v>7</v>
      </c>
      <c r="DJ10" s="33">
        <f>'معادلة الفك والتجميع'!$AH$15</f>
        <v>0</v>
      </c>
      <c r="DK10" s="33">
        <f>'معادلة الفك والتجميع'!$AI$15</f>
        <v>0</v>
      </c>
      <c r="DL10" s="33">
        <f>$K$36</f>
        <v>0</v>
      </c>
      <c r="DM10" s="74"/>
      <c r="DN10" s="32" t="s">
        <v>46</v>
      </c>
      <c r="DO10" s="33">
        <f>'معادلة الفك والتجميع'!$AH$78</f>
        <v>0</v>
      </c>
      <c r="DP10" s="33">
        <f>'معادلة الفك والتجميع'!$AI$78</f>
        <v>0</v>
      </c>
      <c r="DQ10" s="33">
        <f>$AY$36</f>
        <v>0</v>
      </c>
    </row>
    <row r="11" spans="1:121" ht="16.5" thickBot="1" x14ac:dyDescent="0.3">
      <c r="A11" s="1">
        <v>43350</v>
      </c>
      <c r="B11" s="2"/>
      <c r="C11" s="3"/>
      <c r="D11" s="3"/>
      <c r="E11" s="52"/>
      <c r="F11" s="3"/>
      <c r="G11" s="3"/>
      <c r="H11" s="52"/>
      <c r="I11" s="3"/>
      <c r="J11" s="3"/>
      <c r="K11" s="52"/>
      <c r="L11" s="3"/>
      <c r="M11" s="3"/>
      <c r="N11" s="52"/>
      <c r="O11" s="3"/>
      <c r="P11" s="3"/>
      <c r="Q11" s="52"/>
      <c r="R11" s="3"/>
      <c r="S11" s="3"/>
      <c r="T11" s="52"/>
      <c r="U11" s="3"/>
      <c r="V11" s="3"/>
      <c r="W11" s="52"/>
      <c r="X11" s="3"/>
      <c r="Y11" s="52"/>
      <c r="Z11" s="3"/>
      <c r="AA11" s="3"/>
      <c r="AB11" s="52"/>
      <c r="AC11" s="3"/>
      <c r="AD11" s="3"/>
      <c r="AE11" s="52"/>
      <c r="AF11" s="3"/>
      <c r="AG11" s="52"/>
      <c r="AH11" s="3"/>
      <c r="AI11" s="52"/>
      <c r="AJ11" s="3"/>
      <c r="AK11" s="52"/>
      <c r="AL11" s="3"/>
      <c r="AM11" s="3"/>
      <c r="AN11" s="52"/>
      <c r="AO11" s="3"/>
      <c r="AP11" s="52"/>
      <c r="AQ11" s="3"/>
      <c r="AR11" s="3"/>
      <c r="AS11" s="52"/>
      <c r="AT11" s="3"/>
      <c r="AU11" s="3"/>
      <c r="AV11" s="52"/>
      <c r="AW11" s="3"/>
      <c r="AX11" s="3"/>
      <c r="AY11" s="52"/>
      <c r="AZ11" s="3"/>
      <c r="BA11" s="52"/>
      <c r="BB11" s="3"/>
      <c r="BC11" s="3"/>
      <c r="BD11" s="52"/>
      <c r="BE11" s="3"/>
      <c r="BF11" s="3"/>
      <c r="BG11" s="52"/>
      <c r="BH11" s="3"/>
      <c r="BI11" s="3"/>
      <c r="BJ11" s="52"/>
      <c r="BK11" s="3"/>
      <c r="BL11" s="52"/>
      <c r="BM11" s="3"/>
      <c r="BN11" s="3"/>
      <c r="BO11" s="52"/>
      <c r="BP11" s="3"/>
      <c r="BQ11" s="3"/>
      <c r="BR11" s="52"/>
      <c r="BS11" s="3"/>
      <c r="BT11" s="3"/>
      <c r="BU11" s="52"/>
      <c r="BV11" s="3"/>
      <c r="BW11" s="3"/>
      <c r="BX11" s="52"/>
      <c r="BY11" s="3"/>
      <c r="BZ11" s="3"/>
      <c r="CA11" s="52"/>
      <c r="CB11" s="3"/>
      <c r="CC11" s="52"/>
      <c r="CD11" s="3"/>
      <c r="CE11" s="3"/>
      <c r="CF11" s="52"/>
      <c r="CG11" s="3"/>
      <c r="CH11" s="3"/>
      <c r="CI11" s="52"/>
      <c r="CJ11" s="3"/>
      <c r="CK11" s="3"/>
      <c r="CL11" s="52"/>
      <c r="CM11" s="3"/>
      <c r="CN11" s="3"/>
      <c r="CO11" s="52"/>
      <c r="CP11" s="3"/>
      <c r="CQ11" s="3"/>
      <c r="CR11" s="52"/>
      <c r="CS11" s="3"/>
      <c r="CT11" s="3"/>
      <c r="CU11" s="52"/>
      <c r="CV11" s="3"/>
      <c r="CW11" s="52"/>
      <c r="CX11" s="3"/>
      <c r="CY11" s="52"/>
      <c r="CZ11" s="27"/>
      <c r="DA11" s="52"/>
      <c r="DB11" s="3"/>
      <c r="DC11" s="52"/>
      <c r="DD11" s="3"/>
      <c r="DE11" s="52"/>
      <c r="DF11" s="7"/>
      <c r="DG11" s="29"/>
      <c r="DI11" s="32" t="s">
        <v>39</v>
      </c>
      <c r="DJ11" s="33">
        <f>'معادلة الفك والتجميع'!$AH$19</f>
        <v>0</v>
      </c>
      <c r="DK11" s="33">
        <f>'معادلة الفك والتجميع'!$AI$19</f>
        <v>0</v>
      </c>
      <c r="DL11" s="33">
        <f>$N$36</f>
        <v>0</v>
      </c>
      <c r="DM11" s="74"/>
      <c r="DN11" s="142" t="s">
        <v>61</v>
      </c>
      <c r="DO11" s="143"/>
      <c r="DP11" s="144"/>
      <c r="DQ11" s="76"/>
    </row>
    <row r="12" spans="1:121" ht="16.5" thickBot="1" x14ac:dyDescent="0.3">
      <c r="A12" s="1">
        <v>43351</v>
      </c>
      <c r="B12" s="2"/>
      <c r="C12" s="3"/>
      <c r="D12" s="3"/>
      <c r="E12" s="52"/>
      <c r="F12" s="3"/>
      <c r="G12" s="3"/>
      <c r="H12" s="52"/>
      <c r="I12" s="3"/>
      <c r="J12" s="3"/>
      <c r="K12" s="52"/>
      <c r="L12" s="3"/>
      <c r="M12" s="3"/>
      <c r="N12" s="52"/>
      <c r="O12" s="3"/>
      <c r="P12" s="3"/>
      <c r="Q12" s="52"/>
      <c r="R12" s="3"/>
      <c r="S12" s="3"/>
      <c r="T12" s="52"/>
      <c r="U12" s="3"/>
      <c r="V12" s="3"/>
      <c r="W12" s="52"/>
      <c r="X12" s="3"/>
      <c r="Y12" s="52"/>
      <c r="Z12" s="3"/>
      <c r="AA12" s="3"/>
      <c r="AB12" s="52"/>
      <c r="AC12" s="3"/>
      <c r="AD12" s="3"/>
      <c r="AE12" s="52"/>
      <c r="AF12" s="3"/>
      <c r="AG12" s="52"/>
      <c r="AH12" s="3"/>
      <c r="AI12" s="52"/>
      <c r="AJ12" s="3"/>
      <c r="AK12" s="52"/>
      <c r="AL12" s="3"/>
      <c r="AM12" s="3"/>
      <c r="AN12" s="52"/>
      <c r="AO12" s="3"/>
      <c r="AP12" s="52"/>
      <c r="AQ12" s="3"/>
      <c r="AR12" s="3"/>
      <c r="AS12" s="52"/>
      <c r="AT12" s="3"/>
      <c r="AU12" s="3"/>
      <c r="AV12" s="52"/>
      <c r="AW12" s="3"/>
      <c r="AX12" s="3"/>
      <c r="AY12" s="52"/>
      <c r="AZ12" s="3"/>
      <c r="BA12" s="52"/>
      <c r="BB12" s="3"/>
      <c r="BC12" s="3"/>
      <c r="BD12" s="52"/>
      <c r="BE12" s="3"/>
      <c r="BF12" s="3"/>
      <c r="BG12" s="52"/>
      <c r="BH12" s="3"/>
      <c r="BI12" s="3"/>
      <c r="BJ12" s="52"/>
      <c r="BK12" s="3"/>
      <c r="BL12" s="52"/>
      <c r="BM12" s="3"/>
      <c r="BN12" s="3"/>
      <c r="BO12" s="52"/>
      <c r="BP12" s="3"/>
      <c r="BQ12" s="3"/>
      <c r="BR12" s="52"/>
      <c r="BS12" s="3"/>
      <c r="BT12" s="3"/>
      <c r="BU12" s="52"/>
      <c r="BV12" s="3"/>
      <c r="BW12" s="3"/>
      <c r="BX12" s="52"/>
      <c r="BY12" s="3"/>
      <c r="BZ12" s="3"/>
      <c r="CA12" s="52"/>
      <c r="CB12" s="3"/>
      <c r="CC12" s="52"/>
      <c r="CD12" s="3"/>
      <c r="CE12" s="3"/>
      <c r="CF12" s="52"/>
      <c r="CG12" s="3"/>
      <c r="CH12" s="3"/>
      <c r="CI12" s="52"/>
      <c r="CJ12" s="3"/>
      <c r="CK12" s="3"/>
      <c r="CL12" s="52"/>
      <c r="CM12" s="3"/>
      <c r="CN12" s="3"/>
      <c r="CO12" s="52"/>
      <c r="CP12" s="3"/>
      <c r="CQ12" s="3"/>
      <c r="CR12" s="52"/>
      <c r="CS12" s="3"/>
      <c r="CT12" s="3"/>
      <c r="CU12" s="52"/>
      <c r="CV12" s="3"/>
      <c r="CW12" s="52"/>
      <c r="CX12" s="3"/>
      <c r="CY12" s="52"/>
      <c r="CZ12" s="27"/>
      <c r="DA12" s="52"/>
      <c r="DB12" s="3"/>
      <c r="DC12" s="52"/>
      <c r="DD12" s="3"/>
      <c r="DE12" s="52"/>
      <c r="DF12" s="7"/>
      <c r="DG12" s="29"/>
      <c r="DI12" s="32" t="s">
        <v>40</v>
      </c>
      <c r="DJ12" s="33">
        <f>'معادلة الفك والتجميع'!$AH$23</f>
        <v>0</v>
      </c>
      <c r="DK12" s="33">
        <f>'معادلة الفك والتجميع'!$AI$23</f>
        <v>0</v>
      </c>
      <c r="DL12" s="33">
        <f>$Q$36</f>
        <v>0</v>
      </c>
      <c r="DM12" s="74"/>
      <c r="DN12" s="33" t="s">
        <v>43</v>
      </c>
      <c r="DO12" s="33"/>
      <c r="DP12" s="33">
        <f>'معادلة الفك والتجميع'!$AI$83</f>
        <v>0</v>
      </c>
      <c r="DQ12" s="33">
        <f>$BA$36</f>
        <v>0</v>
      </c>
    </row>
    <row r="13" spans="1:121" ht="16.5" thickBot="1" x14ac:dyDescent="0.3">
      <c r="A13" s="1">
        <v>43352</v>
      </c>
      <c r="B13" s="2"/>
      <c r="C13" s="3"/>
      <c r="D13" s="3"/>
      <c r="E13" s="52"/>
      <c r="F13" s="3"/>
      <c r="G13" s="3"/>
      <c r="H13" s="52"/>
      <c r="I13" s="3"/>
      <c r="J13" s="3"/>
      <c r="K13" s="52"/>
      <c r="L13" s="3"/>
      <c r="M13" s="3"/>
      <c r="N13" s="52"/>
      <c r="O13" s="3"/>
      <c r="P13" s="3"/>
      <c r="Q13" s="52"/>
      <c r="R13" s="3"/>
      <c r="S13" s="3"/>
      <c r="T13" s="52"/>
      <c r="U13" s="3"/>
      <c r="V13" s="3"/>
      <c r="W13" s="52"/>
      <c r="X13" s="3"/>
      <c r="Y13" s="52"/>
      <c r="Z13" s="3"/>
      <c r="AA13" s="3"/>
      <c r="AB13" s="52"/>
      <c r="AC13" s="3"/>
      <c r="AD13" s="3"/>
      <c r="AE13" s="52"/>
      <c r="AF13" s="3"/>
      <c r="AG13" s="52"/>
      <c r="AH13" s="3"/>
      <c r="AI13" s="52"/>
      <c r="AJ13" s="3"/>
      <c r="AK13" s="52"/>
      <c r="AL13" s="3"/>
      <c r="AM13" s="3"/>
      <c r="AN13" s="52"/>
      <c r="AO13" s="3"/>
      <c r="AP13" s="52"/>
      <c r="AQ13" s="3"/>
      <c r="AR13" s="3"/>
      <c r="AS13" s="52"/>
      <c r="AT13" s="3"/>
      <c r="AU13" s="3"/>
      <c r="AV13" s="52"/>
      <c r="AW13" s="3"/>
      <c r="AX13" s="3"/>
      <c r="AY13" s="52"/>
      <c r="AZ13" s="3"/>
      <c r="BA13" s="52"/>
      <c r="BB13" s="3"/>
      <c r="BC13" s="3"/>
      <c r="BD13" s="52"/>
      <c r="BE13" s="3"/>
      <c r="BF13" s="3"/>
      <c r="BG13" s="52"/>
      <c r="BH13" s="3"/>
      <c r="BI13" s="3"/>
      <c r="BJ13" s="52"/>
      <c r="BK13" s="3"/>
      <c r="BL13" s="52"/>
      <c r="BM13" s="3"/>
      <c r="BN13" s="3"/>
      <c r="BO13" s="52"/>
      <c r="BP13" s="3"/>
      <c r="BQ13" s="3"/>
      <c r="BR13" s="52"/>
      <c r="BS13" s="3"/>
      <c r="BT13" s="3"/>
      <c r="BU13" s="52"/>
      <c r="BV13" s="3"/>
      <c r="BW13" s="3"/>
      <c r="BX13" s="52"/>
      <c r="BY13" s="3"/>
      <c r="BZ13" s="3"/>
      <c r="CA13" s="52"/>
      <c r="CB13" s="3"/>
      <c r="CC13" s="52"/>
      <c r="CD13" s="3"/>
      <c r="CE13" s="3"/>
      <c r="CF13" s="52"/>
      <c r="CG13" s="3"/>
      <c r="CH13" s="3"/>
      <c r="CI13" s="52"/>
      <c r="CJ13" s="3"/>
      <c r="CK13" s="3"/>
      <c r="CL13" s="52"/>
      <c r="CM13" s="3"/>
      <c r="CN13" s="3"/>
      <c r="CO13" s="52"/>
      <c r="CP13" s="3"/>
      <c r="CQ13" s="3"/>
      <c r="CR13" s="52"/>
      <c r="CS13" s="3"/>
      <c r="CT13" s="3"/>
      <c r="CU13" s="52"/>
      <c r="CV13" s="3"/>
      <c r="CW13" s="52"/>
      <c r="CX13" s="3"/>
      <c r="CY13" s="52"/>
      <c r="CZ13" s="27"/>
      <c r="DA13" s="52"/>
      <c r="DB13" s="3"/>
      <c r="DC13" s="52"/>
      <c r="DD13" s="3"/>
      <c r="DE13" s="52"/>
      <c r="DF13" s="7"/>
      <c r="DG13" s="29"/>
      <c r="DI13" s="32" t="s">
        <v>41</v>
      </c>
      <c r="DJ13" s="33">
        <f>'معادلة الفك والتجميع'!$AH$27</f>
        <v>0</v>
      </c>
      <c r="DK13" s="33">
        <f>'معادلة الفك والتجميع'!$AI$27</f>
        <v>0</v>
      </c>
      <c r="DL13" s="33">
        <f>$T$36</f>
        <v>0</v>
      </c>
      <c r="DM13" s="75"/>
      <c r="DN13" s="133" t="s">
        <v>62</v>
      </c>
      <c r="DO13" s="134"/>
      <c r="DP13" s="135"/>
      <c r="DQ13" s="77"/>
    </row>
    <row r="14" spans="1:121" ht="16.5" thickBot="1" x14ac:dyDescent="0.3">
      <c r="A14" s="1">
        <v>43353</v>
      </c>
      <c r="B14" s="2"/>
      <c r="C14" s="3"/>
      <c r="D14" s="3"/>
      <c r="E14" s="52"/>
      <c r="F14" s="3"/>
      <c r="G14" s="3"/>
      <c r="H14" s="52"/>
      <c r="I14" s="3"/>
      <c r="J14" s="3"/>
      <c r="K14" s="52"/>
      <c r="L14" s="3"/>
      <c r="M14" s="3"/>
      <c r="N14" s="52"/>
      <c r="O14" s="3"/>
      <c r="P14" s="3"/>
      <c r="Q14" s="52"/>
      <c r="R14" s="3"/>
      <c r="S14" s="3"/>
      <c r="T14" s="52"/>
      <c r="U14" s="3"/>
      <c r="V14" s="3"/>
      <c r="W14" s="52"/>
      <c r="X14" s="3"/>
      <c r="Y14" s="52"/>
      <c r="Z14" s="3"/>
      <c r="AA14" s="3"/>
      <c r="AB14" s="52"/>
      <c r="AC14" s="3"/>
      <c r="AD14" s="3"/>
      <c r="AE14" s="52"/>
      <c r="AF14" s="3"/>
      <c r="AG14" s="52"/>
      <c r="AH14" s="3"/>
      <c r="AI14" s="52"/>
      <c r="AJ14" s="3"/>
      <c r="AK14" s="52"/>
      <c r="AL14" s="3"/>
      <c r="AM14" s="3"/>
      <c r="AN14" s="52"/>
      <c r="AO14" s="3"/>
      <c r="AP14" s="52"/>
      <c r="AQ14" s="3"/>
      <c r="AR14" s="3"/>
      <c r="AS14" s="52"/>
      <c r="AT14" s="3"/>
      <c r="AU14" s="3"/>
      <c r="AV14" s="52"/>
      <c r="AW14" s="3"/>
      <c r="AX14" s="3"/>
      <c r="AY14" s="52"/>
      <c r="AZ14" s="3"/>
      <c r="BA14" s="52"/>
      <c r="BB14" s="3"/>
      <c r="BC14" s="3"/>
      <c r="BD14" s="52"/>
      <c r="BE14" s="3"/>
      <c r="BF14" s="3"/>
      <c r="BG14" s="52"/>
      <c r="BH14" s="3"/>
      <c r="BI14" s="3"/>
      <c r="BJ14" s="52"/>
      <c r="BK14" s="3"/>
      <c r="BL14" s="52"/>
      <c r="BM14" s="3"/>
      <c r="BN14" s="3"/>
      <c r="BO14" s="52"/>
      <c r="BP14" s="3"/>
      <c r="BQ14" s="3"/>
      <c r="BR14" s="52"/>
      <c r="BS14" s="3"/>
      <c r="BT14" s="3"/>
      <c r="BU14" s="52"/>
      <c r="BV14" s="3"/>
      <c r="BW14" s="3"/>
      <c r="BX14" s="52"/>
      <c r="BY14" s="3"/>
      <c r="BZ14" s="3"/>
      <c r="CA14" s="52"/>
      <c r="CB14" s="3"/>
      <c r="CC14" s="52"/>
      <c r="CD14" s="3"/>
      <c r="CE14" s="3"/>
      <c r="CF14" s="52"/>
      <c r="CG14" s="3"/>
      <c r="CH14" s="3"/>
      <c r="CI14" s="52"/>
      <c r="CJ14" s="3"/>
      <c r="CK14" s="3"/>
      <c r="CL14" s="52"/>
      <c r="CM14" s="3"/>
      <c r="CN14" s="3"/>
      <c r="CO14" s="52"/>
      <c r="CP14" s="3"/>
      <c r="CQ14" s="3"/>
      <c r="CR14" s="52"/>
      <c r="CS14" s="3"/>
      <c r="CT14" s="3"/>
      <c r="CU14" s="52"/>
      <c r="CV14" s="3"/>
      <c r="CW14" s="52"/>
      <c r="CX14" s="3"/>
      <c r="CY14" s="52"/>
      <c r="CZ14" s="27"/>
      <c r="DA14" s="52"/>
      <c r="DB14" s="3"/>
      <c r="DC14" s="52"/>
      <c r="DD14" s="3"/>
      <c r="DE14" s="52"/>
      <c r="DF14" s="7"/>
      <c r="DG14" s="29"/>
      <c r="DI14" s="32" t="s">
        <v>42</v>
      </c>
      <c r="DJ14" s="33">
        <f>'معادلة الفك والتجميع'!$AH$31</f>
        <v>0</v>
      </c>
      <c r="DK14" s="33">
        <f>'معادلة الفك والتجميع'!$AI$31</f>
        <v>0</v>
      </c>
      <c r="DL14" s="33">
        <f>$W$36</f>
        <v>0</v>
      </c>
      <c r="DM14" s="74"/>
      <c r="DN14" s="33" t="s">
        <v>47</v>
      </c>
      <c r="DO14" s="33">
        <f>'معادلة الفك والتجميع'!$AH$88</f>
        <v>0</v>
      </c>
      <c r="DP14" s="33">
        <f>'معادلة الفك والتجميع'!$AI$88</f>
        <v>0</v>
      </c>
      <c r="DQ14" s="33">
        <f>$BD$36</f>
        <v>0</v>
      </c>
    </row>
    <row r="15" spans="1:121" ht="16.5" thickBot="1" x14ac:dyDescent="0.3">
      <c r="A15" s="1">
        <v>43354</v>
      </c>
      <c r="B15" s="2"/>
      <c r="C15" s="3"/>
      <c r="D15" s="3"/>
      <c r="E15" s="52"/>
      <c r="F15" s="3"/>
      <c r="G15" s="3"/>
      <c r="H15" s="52"/>
      <c r="I15" s="3"/>
      <c r="J15" s="3"/>
      <c r="K15" s="52"/>
      <c r="L15" s="3"/>
      <c r="M15" s="3"/>
      <c r="N15" s="52"/>
      <c r="O15" s="3"/>
      <c r="P15" s="3"/>
      <c r="Q15" s="52"/>
      <c r="R15" s="3"/>
      <c r="S15" s="3"/>
      <c r="T15" s="52"/>
      <c r="U15" s="3"/>
      <c r="V15" s="3"/>
      <c r="W15" s="52"/>
      <c r="X15" s="3"/>
      <c r="Y15" s="52"/>
      <c r="Z15" s="3"/>
      <c r="AA15" s="3"/>
      <c r="AB15" s="52"/>
      <c r="AC15" s="3"/>
      <c r="AD15" s="3"/>
      <c r="AE15" s="52"/>
      <c r="AF15" s="3"/>
      <c r="AG15" s="52"/>
      <c r="AH15" s="3"/>
      <c r="AI15" s="52"/>
      <c r="AJ15" s="3"/>
      <c r="AK15" s="52"/>
      <c r="AL15" s="3"/>
      <c r="AM15" s="3"/>
      <c r="AN15" s="52"/>
      <c r="AO15" s="3"/>
      <c r="AP15" s="52"/>
      <c r="AQ15" s="3"/>
      <c r="AR15" s="3"/>
      <c r="AS15" s="52"/>
      <c r="AT15" s="3"/>
      <c r="AU15" s="3"/>
      <c r="AV15" s="52"/>
      <c r="AW15" s="3"/>
      <c r="AX15" s="3"/>
      <c r="AY15" s="52"/>
      <c r="AZ15" s="3"/>
      <c r="BA15" s="52"/>
      <c r="BB15" s="3"/>
      <c r="BC15" s="3"/>
      <c r="BD15" s="52"/>
      <c r="BE15" s="3"/>
      <c r="BF15" s="3"/>
      <c r="BG15" s="52"/>
      <c r="BH15" s="3"/>
      <c r="BI15" s="3"/>
      <c r="BJ15" s="52"/>
      <c r="BK15" s="3"/>
      <c r="BL15" s="52"/>
      <c r="BM15" s="3"/>
      <c r="BN15" s="3"/>
      <c r="BO15" s="52"/>
      <c r="BP15" s="3"/>
      <c r="BQ15" s="3"/>
      <c r="BR15" s="52"/>
      <c r="BS15" s="3"/>
      <c r="BT15" s="3"/>
      <c r="BU15" s="52"/>
      <c r="BV15" s="3"/>
      <c r="BW15" s="3"/>
      <c r="BX15" s="52"/>
      <c r="BY15" s="3"/>
      <c r="BZ15" s="3"/>
      <c r="CA15" s="52"/>
      <c r="CB15" s="3"/>
      <c r="CC15" s="52"/>
      <c r="CD15" s="3"/>
      <c r="CE15" s="3"/>
      <c r="CF15" s="52"/>
      <c r="CG15" s="3"/>
      <c r="CH15" s="3"/>
      <c r="CI15" s="52"/>
      <c r="CJ15" s="3"/>
      <c r="CK15" s="3"/>
      <c r="CL15" s="52"/>
      <c r="CM15" s="3"/>
      <c r="CN15" s="3"/>
      <c r="CO15" s="52"/>
      <c r="CP15" s="3"/>
      <c r="CQ15" s="3"/>
      <c r="CR15" s="52"/>
      <c r="CS15" s="3"/>
      <c r="CT15" s="3"/>
      <c r="CU15" s="52"/>
      <c r="CV15" s="3"/>
      <c r="CW15" s="52"/>
      <c r="CX15" s="3"/>
      <c r="CY15" s="52"/>
      <c r="CZ15" s="27"/>
      <c r="DA15" s="52"/>
      <c r="DB15" s="3"/>
      <c r="DC15" s="52"/>
      <c r="DD15" s="3"/>
      <c r="DE15" s="52"/>
      <c r="DF15" s="3"/>
      <c r="DG15" s="35"/>
      <c r="DI15" s="103" t="s">
        <v>63</v>
      </c>
      <c r="DJ15" s="104"/>
      <c r="DK15" s="105"/>
      <c r="DL15" s="78"/>
      <c r="DM15" s="75"/>
      <c r="DN15" s="33" t="s">
        <v>11</v>
      </c>
      <c r="DO15" s="33">
        <f>'معادلة الفك والتجميع'!$AH$92</f>
        <v>0</v>
      </c>
      <c r="DP15" s="33">
        <f>'معادلة الفك والتجميع'!$AI$92</f>
        <v>0</v>
      </c>
      <c r="DQ15" s="33">
        <f>$BG$36</f>
        <v>0</v>
      </c>
    </row>
    <row r="16" spans="1:121" ht="16.5" thickBot="1" x14ac:dyDescent="0.3">
      <c r="A16" s="1">
        <v>43355</v>
      </c>
      <c r="B16" s="2"/>
      <c r="C16" s="3"/>
      <c r="D16" s="3"/>
      <c r="E16" s="52"/>
      <c r="F16" s="3"/>
      <c r="G16" s="3"/>
      <c r="H16" s="52"/>
      <c r="I16" s="3"/>
      <c r="J16" s="3"/>
      <c r="K16" s="52"/>
      <c r="L16" s="3"/>
      <c r="M16" s="3"/>
      <c r="N16" s="52"/>
      <c r="O16" s="3"/>
      <c r="P16" s="3"/>
      <c r="Q16" s="52"/>
      <c r="R16" s="3"/>
      <c r="S16" s="3"/>
      <c r="T16" s="52"/>
      <c r="U16" s="3"/>
      <c r="V16" s="3"/>
      <c r="W16" s="52"/>
      <c r="X16" s="3"/>
      <c r="Y16" s="52"/>
      <c r="Z16" s="3"/>
      <c r="AA16" s="3"/>
      <c r="AB16" s="52"/>
      <c r="AC16" s="3"/>
      <c r="AD16" s="3"/>
      <c r="AE16" s="52"/>
      <c r="AF16" s="3"/>
      <c r="AG16" s="52"/>
      <c r="AH16" s="3"/>
      <c r="AI16" s="52"/>
      <c r="AJ16" s="3"/>
      <c r="AK16" s="52"/>
      <c r="AL16" s="3"/>
      <c r="AM16" s="3"/>
      <c r="AN16" s="52"/>
      <c r="AO16" s="3"/>
      <c r="AP16" s="52"/>
      <c r="AQ16" s="3"/>
      <c r="AR16" s="3"/>
      <c r="AS16" s="52"/>
      <c r="AT16" s="3"/>
      <c r="AU16" s="3"/>
      <c r="AV16" s="52"/>
      <c r="AW16" s="3"/>
      <c r="AX16" s="3"/>
      <c r="AY16" s="52"/>
      <c r="AZ16" s="3"/>
      <c r="BA16" s="52"/>
      <c r="BB16" s="3"/>
      <c r="BC16" s="3"/>
      <c r="BD16" s="52"/>
      <c r="BE16" s="3"/>
      <c r="BF16" s="3"/>
      <c r="BG16" s="52"/>
      <c r="BH16" s="3"/>
      <c r="BI16" s="3"/>
      <c r="BJ16" s="52"/>
      <c r="BK16" s="3"/>
      <c r="BL16" s="52"/>
      <c r="BM16" s="3"/>
      <c r="BN16" s="3"/>
      <c r="BO16" s="52"/>
      <c r="BP16" s="3"/>
      <c r="BQ16" s="3"/>
      <c r="BR16" s="52"/>
      <c r="BS16" s="3"/>
      <c r="BT16" s="3"/>
      <c r="BU16" s="52"/>
      <c r="BV16" s="3"/>
      <c r="BW16" s="3"/>
      <c r="BX16" s="52"/>
      <c r="BY16" s="3"/>
      <c r="BZ16" s="3"/>
      <c r="CA16" s="52"/>
      <c r="CB16" s="3"/>
      <c r="CC16" s="52"/>
      <c r="CD16" s="3"/>
      <c r="CE16" s="3"/>
      <c r="CF16" s="52"/>
      <c r="CG16" s="3"/>
      <c r="CH16" s="3"/>
      <c r="CI16" s="52"/>
      <c r="CJ16" s="3"/>
      <c r="CK16" s="3"/>
      <c r="CL16" s="52"/>
      <c r="CM16" s="3"/>
      <c r="CN16" s="3"/>
      <c r="CO16" s="52"/>
      <c r="CP16" s="3"/>
      <c r="CQ16" s="3"/>
      <c r="CR16" s="52"/>
      <c r="CS16" s="3"/>
      <c r="CT16" s="3"/>
      <c r="CU16" s="52"/>
      <c r="CV16" s="3"/>
      <c r="CW16" s="52"/>
      <c r="CX16" s="3"/>
      <c r="CY16" s="52"/>
      <c r="CZ16" s="27"/>
      <c r="DA16" s="52"/>
      <c r="DB16" s="3"/>
      <c r="DC16" s="52"/>
      <c r="DD16" s="3"/>
      <c r="DE16" s="52"/>
      <c r="DF16" s="7"/>
      <c r="DG16" s="29"/>
      <c r="DI16" s="32" t="s">
        <v>43</v>
      </c>
      <c r="DJ16" s="33"/>
      <c r="DK16" s="33">
        <f>'معادلة الفك والتجميع'!$AI$35</f>
        <v>0</v>
      </c>
      <c r="DL16" s="33">
        <f>$Y$36</f>
        <v>0</v>
      </c>
      <c r="DM16" s="74"/>
      <c r="DN16" s="33" t="s">
        <v>12</v>
      </c>
      <c r="DO16" s="33">
        <f>'معادلة الفك والتجميع'!$AH$96</f>
        <v>0</v>
      </c>
      <c r="DP16" s="33">
        <f>'معادلة الفك والتجميع'!$AI$96</f>
        <v>0</v>
      </c>
      <c r="DQ16" s="33">
        <f>$BJ$36</f>
        <v>0</v>
      </c>
    </row>
    <row r="17" spans="1:121" ht="16.5" thickBot="1" x14ac:dyDescent="0.3">
      <c r="A17" s="1">
        <v>43356</v>
      </c>
      <c r="B17" s="2"/>
      <c r="C17" s="3"/>
      <c r="D17" s="3"/>
      <c r="E17" s="52"/>
      <c r="F17" s="3"/>
      <c r="G17" s="3"/>
      <c r="H17" s="52"/>
      <c r="I17" s="3"/>
      <c r="J17" s="3"/>
      <c r="K17" s="52"/>
      <c r="L17" s="3"/>
      <c r="M17" s="3"/>
      <c r="N17" s="52"/>
      <c r="O17" s="3"/>
      <c r="P17" s="3"/>
      <c r="Q17" s="52"/>
      <c r="R17" s="3"/>
      <c r="S17" s="3"/>
      <c r="T17" s="52"/>
      <c r="U17" s="3"/>
      <c r="V17" s="3"/>
      <c r="W17" s="52"/>
      <c r="X17" s="3"/>
      <c r="Y17" s="52"/>
      <c r="Z17" s="3"/>
      <c r="AA17" s="3"/>
      <c r="AB17" s="52"/>
      <c r="AC17" s="3"/>
      <c r="AD17" s="3"/>
      <c r="AE17" s="52"/>
      <c r="AF17" s="3"/>
      <c r="AG17" s="52"/>
      <c r="AH17" s="3"/>
      <c r="AI17" s="52"/>
      <c r="AJ17" s="3"/>
      <c r="AK17" s="52"/>
      <c r="AL17" s="3"/>
      <c r="AM17" s="3"/>
      <c r="AN17" s="52"/>
      <c r="AO17" s="3"/>
      <c r="AP17" s="52"/>
      <c r="AQ17" s="3"/>
      <c r="AR17" s="3"/>
      <c r="AS17" s="52"/>
      <c r="AT17" s="3"/>
      <c r="AU17" s="3"/>
      <c r="AV17" s="52"/>
      <c r="AW17" s="3"/>
      <c r="AX17" s="3"/>
      <c r="AY17" s="52"/>
      <c r="AZ17" s="3"/>
      <c r="BA17" s="52"/>
      <c r="BB17" s="3"/>
      <c r="BC17" s="3"/>
      <c r="BD17" s="52"/>
      <c r="BE17" s="3"/>
      <c r="BF17" s="3"/>
      <c r="BG17" s="52"/>
      <c r="BH17" s="3"/>
      <c r="BI17" s="3"/>
      <c r="BJ17" s="52"/>
      <c r="BK17" s="3"/>
      <c r="BL17" s="52"/>
      <c r="BM17" s="3"/>
      <c r="BN17" s="3"/>
      <c r="BO17" s="52"/>
      <c r="BP17" s="3"/>
      <c r="BQ17" s="3"/>
      <c r="BR17" s="52"/>
      <c r="BS17" s="3"/>
      <c r="BT17" s="3"/>
      <c r="BU17" s="52"/>
      <c r="BV17" s="3"/>
      <c r="BW17" s="3"/>
      <c r="BX17" s="52"/>
      <c r="BY17" s="3"/>
      <c r="BZ17" s="3"/>
      <c r="CA17" s="52"/>
      <c r="CB17" s="3"/>
      <c r="CC17" s="52"/>
      <c r="CD17" s="3"/>
      <c r="CE17" s="3"/>
      <c r="CF17" s="52"/>
      <c r="CG17" s="3"/>
      <c r="CH17" s="3"/>
      <c r="CI17" s="52"/>
      <c r="CJ17" s="3"/>
      <c r="CK17" s="3"/>
      <c r="CL17" s="52"/>
      <c r="CM17" s="3"/>
      <c r="CN17" s="3"/>
      <c r="CO17" s="52"/>
      <c r="CP17" s="3"/>
      <c r="CQ17" s="3"/>
      <c r="CR17" s="52"/>
      <c r="CS17" s="3"/>
      <c r="CT17" s="3"/>
      <c r="CU17" s="52"/>
      <c r="CV17" s="3"/>
      <c r="CW17" s="52"/>
      <c r="CX17" s="3"/>
      <c r="CY17" s="52"/>
      <c r="CZ17" s="27"/>
      <c r="DA17" s="52"/>
      <c r="DB17" s="3"/>
      <c r="DC17" s="52"/>
      <c r="DD17" s="3"/>
      <c r="DE17" s="52"/>
      <c r="DF17" s="7"/>
      <c r="DG17" s="29"/>
      <c r="DI17" s="130" t="s">
        <v>64</v>
      </c>
      <c r="DJ17" s="131"/>
      <c r="DK17" s="132"/>
      <c r="DL17" s="79"/>
      <c r="DM17" s="74"/>
      <c r="DN17" s="33" t="s">
        <v>48</v>
      </c>
      <c r="DO17" s="33"/>
      <c r="DP17" s="33">
        <f>'معادلة الفك والتجميع'!$AI$100</f>
        <v>0</v>
      </c>
      <c r="DQ17" s="33">
        <f>$BL$36</f>
        <v>0</v>
      </c>
    </row>
    <row r="18" spans="1:121" ht="16.5" thickBot="1" x14ac:dyDescent="0.3">
      <c r="A18" s="1">
        <v>43357</v>
      </c>
      <c r="B18" s="2"/>
      <c r="C18" s="3"/>
      <c r="D18" s="3"/>
      <c r="E18" s="52"/>
      <c r="F18" s="3"/>
      <c r="G18" s="3"/>
      <c r="H18" s="52"/>
      <c r="I18" s="3"/>
      <c r="J18" s="3"/>
      <c r="K18" s="52"/>
      <c r="L18" s="3"/>
      <c r="M18" s="3"/>
      <c r="N18" s="52"/>
      <c r="O18" s="3"/>
      <c r="P18" s="3"/>
      <c r="Q18" s="52"/>
      <c r="R18" s="3"/>
      <c r="S18" s="3"/>
      <c r="T18" s="52"/>
      <c r="U18" s="3"/>
      <c r="V18" s="3"/>
      <c r="W18" s="52"/>
      <c r="X18" s="3"/>
      <c r="Y18" s="52"/>
      <c r="Z18" s="3"/>
      <c r="AA18" s="3"/>
      <c r="AB18" s="52"/>
      <c r="AC18" s="3"/>
      <c r="AD18" s="3"/>
      <c r="AE18" s="52"/>
      <c r="AF18" s="3"/>
      <c r="AG18" s="52"/>
      <c r="AH18" s="3"/>
      <c r="AI18" s="52"/>
      <c r="AJ18" s="3"/>
      <c r="AK18" s="52"/>
      <c r="AL18" s="3"/>
      <c r="AM18" s="3"/>
      <c r="AN18" s="52"/>
      <c r="AO18" s="3"/>
      <c r="AP18" s="52"/>
      <c r="AQ18" s="3"/>
      <c r="AR18" s="3"/>
      <c r="AS18" s="52"/>
      <c r="AT18" s="3"/>
      <c r="AU18" s="3"/>
      <c r="AV18" s="52"/>
      <c r="AW18" s="3"/>
      <c r="AX18" s="3"/>
      <c r="AY18" s="52"/>
      <c r="AZ18" s="3"/>
      <c r="BA18" s="52"/>
      <c r="BB18" s="3"/>
      <c r="BC18" s="3"/>
      <c r="BD18" s="52"/>
      <c r="BE18" s="3"/>
      <c r="BF18" s="3"/>
      <c r="BG18" s="52"/>
      <c r="BH18" s="3"/>
      <c r="BI18" s="3"/>
      <c r="BJ18" s="52"/>
      <c r="BK18" s="3"/>
      <c r="BL18" s="52"/>
      <c r="BM18" s="3"/>
      <c r="BN18" s="3"/>
      <c r="BO18" s="52"/>
      <c r="BP18" s="3"/>
      <c r="BQ18" s="3"/>
      <c r="BR18" s="52"/>
      <c r="BS18" s="3"/>
      <c r="BT18" s="3"/>
      <c r="BU18" s="52"/>
      <c r="BV18" s="3"/>
      <c r="BW18" s="3"/>
      <c r="BX18" s="52"/>
      <c r="BY18" s="3"/>
      <c r="BZ18" s="3"/>
      <c r="CA18" s="52"/>
      <c r="CB18" s="3"/>
      <c r="CC18" s="52"/>
      <c r="CD18" s="3"/>
      <c r="CE18" s="3"/>
      <c r="CF18" s="52"/>
      <c r="CG18" s="3"/>
      <c r="CH18" s="3"/>
      <c r="CI18" s="52"/>
      <c r="CJ18" s="3"/>
      <c r="CK18" s="3"/>
      <c r="CL18" s="52"/>
      <c r="CM18" s="3"/>
      <c r="CN18" s="3"/>
      <c r="CO18" s="52"/>
      <c r="CP18" s="3"/>
      <c r="CQ18" s="3"/>
      <c r="CR18" s="52"/>
      <c r="CS18" s="3"/>
      <c r="CT18" s="3"/>
      <c r="CU18" s="52"/>
      <c r="CV18" s="3"/>
      <c r="CW18" s="52"/>
      <c r="CX18" s="3"/>
      <c r="CY18" s="52"/>
      <c r="CZ18" s="27"/>
      <c r="DA18" s="52"/>
      <c r="DB18" s="3"/>
      <c r="DC18" s="52"/>
      <c r="DD18" s="3"/>
      <c r="DE18" s="52"/>
      <c r="DF18" s="7"/>
      <c r="DG18" s="29"/>
      <c r="DI18" s="32" t="s">
        <v>5</v>
      </c>
      <c r="DJ18" s="33">
        <f>'معادلة الفك والتجميع'!$AH$40</f>
        <v>0</v>
      </c>
      <c r="DK18" s="33">
        <f>'معادلة الفك والتجميع'!$AI$40</f>
        <v>0</v>
      </c>
      <c r="DL18" s="33">
        <f>$AB$36</f>
        <v>0</v>
      </c>
      <c r="DM18" s="74"/>
      <c r="DN18" s="145" t="s">
        <v>34</v>
      </c>
      <c r="DO18" s="146"/>
      <c r="DP18" s="147"/>
      <c r="DQ18" s="80"/>
    </row>
    <row r="19" spans="1:121" ht="16.5" thickBot="1" x14ac:dyDescent="0.3">
      <c r="A19" s="1">
        <v>43358</v>
      </c>
      <c r="B19" s="2"/>
      <c r="C19" s="3"/>
      <c r="D19" s="3"/>
      <c r="E19" s="52"/>
      <c r="F19" s="3"/>
      <c r="G19" s="3"/>
      <c r="H19" s="52"/>
      <c r="I19" s="3"/>
      <c r="J19" s="3"/>
      <c r="K19" s="52"/>
      <c r="L19" s="3"/>
      <c r="M19" s="3"/>
      <c r="N19" s="52"/>
      <c r="O19" s="3"/>
      <c r="P19" s="3"/>
      <c r="Q19" s="52"/>
      <c r="R19" s="3"/>
      <c r="S19" s="3"/>
      <c r="T19" s="52"/>
      <c r="U19" s="3"/>
      <c r="V19" s="3"/>
      <c r="W19" s="52"/>
      <c r="X19" s="3"/>
      <c r="Y19" s="52"/>
      <c r="Z19" s="3"/>
      <c r="AA19" s="3"/>
      <c r="AB19" s="52"/>
      <c r="AC19" s="3"/>
      <c r="AD19" s="3"/>
      <c r="AE19" s="52"/>
      <c r="AF19" s="3"/>
      <c r="AG19" s="52"/>
      <c r="AH19" s="3"/>
      <c r="AI19" s="52"/>
      <c r="AJ19" s="3"/>
      <c r="AK19" s="52"/>
      <c r="AL19" s="3"/>
      <c r="AM19" s="3"/>
      <c r="AN19" s="52"/>
      <c r="AO19" s="3"/>
      <c r="AP19" s="52"/>
      <c r="AQ19" s="3"/>
      <c r="AR19" s="3"/>
      <c r="AS19" s="52"/>
      <c r="AT19" s="3"/>
      <c r="AU19" s="3"/>
      <c r="AV19" s="52"/>
      <c r="AW19" s="3"/>
      <c r="AX19" s="3"/>
      <c r="AY19" s="52"/>
      <c r="AZ19" s="3"/>
      <c r="BA19" s="52"/>
      <c r="BB19" s="3"/>
      <c r="BC19" s="3"/>
      <c r="BD19" s="52"/>
      <c r="BE19" s="3"/>
      <c r="BF19" s="3"/>
      <c r="BG19" s="52"/>
      <c r="BH19" s="3"/>
      <c r="BI19" s="3"/>
      <c r="BJ19" s="52"/>
      <c r="BK19" s="3"/>
      <c r="BL19" s="52"/>
      <c r="BM19" s="3"/>
      <c r="BN19" s="3"/>
      <c r="BO19" s="52"/>
      <c r="BP19" s="3"/>
      <c r="BQ19" s="3"/>
      <c r="BR19" s="52"/>
      <c r="BS19" s="3"/>
      <c r="BT19" s="3"/>
      <c r="BU19" s="52"/>
      <c r="BV19" s="3"/>
      <c r="BW19" s="3"/>
      <c r="BX19" s="52"/>
      <c r="BY19" s="3"/>
      <c r="BZ19" s="3"/>
      <c r="CA19" s="52"/>
      <c r="CB19" s="3"/>
      <c r="CC19" s="52"/>
      <c r="CD19" s="3"/>
      <c r="CE19" s="3"/>
      <c r="CF19" s="52"/>
      <c r="CG19" s="3"/>
      <c r="CH19" s="3"/>
      <c r="CI19" s="52"/>
      <c r="CJ19" s="3"/>
      <c r="CK19" s="3"/>
      <c r="CL19" s="52"/>
      <c r="CM19" s="3"/>
      <c r="CN19" s="3"/>
      <c r="CO19" s="52"/>
      <c r="CP19" s="3"/>
      <c r="CQ19" s="3"/>
      <c r="CR19" s="52"/>
      <c r="CS19" s="3"/>
      <c r="CT19" s="3"/>
      <c r="CU19" s="52"/>
      <c r="CV19" s="3"/>
      <c r="CW19" s="52"/>
      <c r="CX19" s="3"/>
      <c r="CY19" s="52"/>
      <c r="CZ19" s="27"/>
      <c r="DA19" s="52"/>
      <c r="DB19" s="3"/>
      <c r="DC19" s="52"/>
      <c r="DD19" s="3"/>
      <c r="DE19" s="52"/>
      <c r="DF19" s="7"/>
      <c r="DG19" s="29"/>
      <c r="DI19" s="32" t="s">
        <v>44</v>
      </c>
      <c r="DJ19" s="33">
        <f>'معادلة الفك والتجميع'!$AH$44</f>
        <v>0</v>
      </c>
      <c r="DK19" s="33">
        <f>'معادلة الفك والتجميع'!$AI$44</f>
        <v>0</v>
      </c>
      <c r="DL19" s="33">
        <f>$AE$36</f>
        <v>0</v>
      </c>
      <c r="DM19" s="74"/>
      <c r="DN19" s="33" t="s">
        <v>49</v>
      </c>
      <c r="DO19" s="33">
        <f>'معادلة الفك والتجميع'!$AH$105</f>
        <v>0</v>
      </c>
      <c r="DP19" s="33">
        <f>'معادلة الفك والتجميع'!$AI$105</f>
        <v>0</v>
      </c>
      <c r="DQ19" s="33">
        <f>$BO$36</f>
        <v>0</v>
      </c>
    </row>
    <row r="20" spans="1:121" ht="16.5" thickBot="1" x14ac:dyDescent="0.3">
      <c r="A20" s="1">
        <v>43359</v>
      </c>
      <c r="B20" s="2"/>
      <c r="C20" s="3"/>
      <c r="D20" s="3"/>
      <c r="E20" s="52"/>
      <c r="F20" s="3"/>
      <c r="G20" s="3"/>
      <c r="H20" s="52"/>
      <c r="I20" s="3"/>
      <c r="J20" s="3"/>
      <c r="K20" s="52"/>
      <c r="L20" s="3"/>
      <c r="M20" s="3"/>
      <c r="N20" s="52"/>
      <c r="O20" s="3"/>
      <c r="P20" s="3"/>
      <c r="Q20" s="52"/>
      <c r="R20" s="3"/>
      <c r="S20" s="3"/>
      <c r="T20" s="52"/>
      <c r="U20" s="3"/>
      <c r="V20" s="3"/>
      <c r="W20" s="52"/>
      <c r="X20" s="3"/>
      <c r="Y20" s="52"/>
      <c r="Z20" s="3"/>
      <c r="AA20" s="3"/>
      <c r="AB20" s="52"/>
      <c r="AC20" s="3"/>
      <c r="AD20" s="3"/>
      <c r="AE20" s="52"/>
      <c r="AF20" s="3"/>
      <c r="AG20" s="52"/>
      <c r="AH20" s="3"/>
      <c r="AI20" s="52"/>
      <c r="AJ20" s="3"/>
      <c r="AK20" s="52"/>
      <c r="AL20" s="3"/>
      <c r="AM20" s="3"/>
      <c r="AN20" s="52"/>
      <c r="AO20" s="3"/>
      <c r="AP20" s="52"/>
      <c r="AQ20" s="3"/>
      <c r="AR20" s="3"/>
      <c r="AS20" s="52"/>
      <c r="AT20" s="3"/>
      <c r="AU20" s="3"/>
      <c r="AV20" s="52"/>
      <c r="AW20" s="3"/>
      <c r="AX20" s="3"/>
      <c r="AY20" s="52"/>
      <c r="AZ20" s="3"/>
      <c r="BA20" s="52"/>
      <c r="BB20" s="3"/>
      <c r="BC20" s="3"/>
      <c r="BD20" s="52"/>
      <c r="BE20" s="3"/>
      <c r="BF20" s="3"/>
      <c r="BG20" s="52"/>
      <c r="BH20" s="3"/>
      <c r="BI20" s="3"/>
      <c r="BJ20" s="52"/>
      <c r="BK20" s="3"/>
      <c r="BL20" s="52"/>
      <c r="BM20" s="3"/>
      <c r="BN20" s="3"/>
      <c r="BO20" s="52"/>
      <c r="BP20" s="3"/>
      <c r="BQ20" s="3"/>
      <c r="BR20" s="52"/>
      <c r="BS20" s="3"/>
      <c r="BT20" s="3"/>
      <c r="BU20" s="52"/>
      <c r="BV20" s="3"/>
      <c r="BW20" s="3"/>
      <c r="BX20" s="52"/>
      <c r="BY20" s="3"/>
      <c r="BZ20" s="3"/>
      <c r="CA20" s="52"/>
      <c r="CB20" s="3"/>
      <c r="CC20" s="52"/>
      <c r="CD20" s="3"/>
      <c r="CE20" s="3"/>
      <c r="CF20" s="52"/>
      <c r="CG20" s="3"/>
      <c r="CH20" s="3"/>
      <c r="CI20" s="52"/>
      <c r="CJ20" s="3"/>
      <c r="CK20" s="3"/>
      <c r="CL20" s="52"/>
      <c r="CM20" s="3"/>
      <c r="CN20" s="3"/>
      <c r="CO20" s="52"/>
      <c r="CP20" s="3"/>
      <c r="CQ20" s="3"/>
      <c r="CR20" s="52"/>
      <c r="CS20" s="3"/>
      <c r="CT20" s="3"/>
      <c r="CU20" s="52"/>
      <c r="CV20" s="3"/>
      <c r="CW20" s="52"/>
      <c r="CX20" s="3"/>
      <c r="CY20" s="52"/>
      <c r="CZ20" s="27"/>
      <c r="DA20" s="52"/>
      <c r="DB20" s="3"/>
      <c r="DC20" s="52"/>
      <c r="DD20" s="3"/>
      <c r="DE20" s="52"/>
      <c r="DF20" s="7"/>
      <c r="DG20" s="29"/>
      <c r="DI20" s="32" t="s">
        <v>9</v>
      </c>
      <c r="DJ20" s="33"/>
      <c r="DK20" s="33">
        <f>'معادلة الفك والتجميع'!$AI$48</f>
        <v>0</v>
      </c>
      <c r="DL20" s="33">
        <f>$AG$36</f>
        <v>0</v>
      </c>
      <c r="DM20" s="74"/>
      <c r="DN20" s="33" t="s">
        <v>11</v>
      </c>
      <c r="DO20" s="33">
        <f>'معادلة الفك والتجميع'!$AH$109</f>
        <v>0</v>
      </c>
      <c r="DP20" s="33">
        <f>'معادلة الفك والتجميع'!$AI$109</f>
        <v>0</v>
      </c>
      <c r="DQ20" s="33">
        <f>$BR$36</f>
        <v>0</v>
      </c>
    </row>
    <row r="21" spans="1:121" ht="16.5" thickBot="1" x14ac:dyDescent="0.3">
      <c r="A21" s="1">
        <v>43360</v>
      </c>
      <c r="B21" s="2"/>
      <c r="C21" s="3"/>
      <c r="D21" s="3"/>
      <c r="E21" s="52"/>
      <c r="F21" s="3"/>
      <c r="G21" s="3"/>
      <c r="H21" s="52"/>
      <c r="I21" s="3"/>
      <c r="J21" s="3"/>
      <c r="K21" s="52"/>
      <c r="L21" s="3"/>
      <c r="M21" s="3"/>
      <c r="N21" s="52"/>
      <c r="O21" s="3"/>
      <c r="P21" s="3"/>
      <c r="Q21" s="52"/>
      <c r="R21" s="3"/>
      <c r="S21" s="3"/>
      <c r="T21" s="52"/>
      <c r="U21" s="3"/>
      <c r="V21" s="3"/>
      <c r="W21" s="52"/>
      <c r="X21" s="3"/>
      <c r="Y21" s="52"/>
      <c r="Z21" s="3"/>
      <c r="AA21" s="3"/>
      <c r="AB21" s="52"/>
      <c r="AC21" s="3"/>
      <c r="AD21" s="3"/>
      <c r="AE21" s="52"/>
      <c r="AF21" s="3"/>
      <c r="AG21" s="52"/>
      <c r="AH21" s="3"/>
      <c r="AI21" s="52"/>
      <c r="AJ21" s="3"/>
      <c r="AK21" s="52"/>
      <c r="AL21" s="3"/>
      <c r="AM21" s="3"/>
      <c r="AN21" s="52"/>
      <c r="AO21" s="3"/>
      <c r="AP21" s="52"/>
      <c r="AQ21" s="3"/>
      <c r="AR21" s="3"/>
      <c r="AS21" s="52"/>
      <c r="AT21" s="3"/>
      <c r="AU21" s="3"/>
      <c r="AV21" s="52"/>
      <c r="AW21" s="3"/>
      <c r="AX21" s="3"/>
      <c r="AY21" s="52"/>
      <c r="AZ21" s="3"/>
      <c r="BA21" s="52"/>
      <c r="BB21" s="3"/>
      <c r="BC21" s="3"/>
      <c r="BD21" s="52"/>
      <c r="BE21" s="3"/>
      <c r="BF21" s="3"/>
      <c r="BG21" s="52"/>
      <c r="BH21" s="3"/>
      <c r="BI21" s="3"/>
      <c r="BJ21" s="52"/>
      <c r="BK21" s="3"/>
      <c r="BL21" s="52"/>
      <c r="BM21" s="3"/>
      <c r="BN21" s="3"/>
      <c r="BO21" s="52"/>
      <c r="BP21" s="3"/>
      <c r="BQ21" s="3"/>
      <c r="BR21" s="52"/>
      <c r="BS21" s="3"/>
      <c r="BT21" s="3"/>
      <c r="BU21" s="52"/>
      <c r="BV21" s="3"/>
      <c r="BW21" s="3"/>
      <c r="BX21" s="52"/>
      <c r="BY21" s="3"/>
      <c r="BZ21" s="3"/>
      <c r="CA21" s="52"/>
      <c r="CB21" s="3"/>
      <c r="CC21" s="52"/>
      <c r="CD21" s="3"/>
      <c r="CE21" s="3"/>
      <c r="CF21" s="52"/>
      <c r="CG21" s="3"/>
      <c r="CH21" s="3"/>
      <c r="CI21" s="52"/>
      <c r="CJ21" s="3"/>
      <c r="CK21" s="3"/>
      <c r="CL21" s="52"/>
      <c r="CM21" s="3"/>
      <c r="CN21" s="3"/>
      <c r="CO21" s="52"/>
      <c r="CP21" s="3"/>
      <c r="CQ21" s="3"/>
      <c r="CR21" s="52"/>
      <c r="CS21" s="3"/>
      <c r="CT21" s="3"/>
      <c r="CU21" s="52"/>
      <c r="CV21" s="3"/>
      <c r="CW21" s="52"/>
      <c r="CX21" s="3"/>
      <c r="CY21" s="52"/>
      <c r="CZ21" s="27"/>
      <c r="DA21" s="52"/>
      <c r="DB21" s="3"/>
      <c r="DC21" s="52"/>
      <c r="DD21" s="3"/>
      <c r="DE21" s="52"/>
      <c r="DF21" s="7"/>
      <c r="DG21" s="29"/>
      <c r="DI21" s="32" t="s">
        <v>8</v>
      </c>
      <c r="DJ21" s="33"/>
      <c r="DK21" s="33">
        <f>'معادلة الفك والتجميع'!$AI$52</f>
        <v>0</v>
      </c>
      <c r="DL21" s="33">
        <f>$AI$36</f>
        <v>0</v>
      </c>
      <c r="DM21" s="75"/>
      <c r="DN21" s="142" t="s">
        <v>65</v>
      </c>
      <c r="DO21" s="143"/>
      <c r="DP21" s="144"/>
      <c r="DQ21" s="76"/>
    </row>
    <row r="22" spans="1:121" ht="16.5" thickBot="1" x14ac:dyDescent="0.3">
      <c r="A22" s="1">
        <v>43361</v>
      </c>
      <c r="B22" s="2"/>
      <c r="C22" s="3"/>
      <c r="D22" s="3"/>
      <c r="E22" s="52"/>
      <c r="F22" s="3"/>
      <c r="G22" s="3"/>
      <c r="H22" s="52"/>
      <c r="I22" s="3"/>
      <c r="J22" s="3"/>
      <c r="K22" s="52"/>
      <c r="L22" s="3"/>
      <c r="M22" s="3"/>
      <c r="N22" s="52"/>
      <c r="O22" s="3"/>
      <c r="P22" s="3"/>
      <c r="Q22" s="52"/>
      <c r="R22" s="3"/>
      <c r="S22" s="3"/>
      <c r="T22" s="52"/>
      <c r="U22" s="3"/>
      <c r="V22" s="3"/>
      <c r="W22" s="52"/>
      <c r="X22" s="3"/>
      <c r="Y22" s="52"/>
      <c r="Z22" s="3"/>
      <c r="AA22" s="3"/>
      <c r="AB22" s="52"/>
      <c r="AC22" s="3"/>
      <c r="AD22" s="3"/>
      <c r="AE22" s="52"/>
      <c r="AF22" s="3"/>
      <c r="AG22" s="52"/>
      <c r="AH22" s="3"/>
      <c r="AI22" s="52"/>
      <c r="AJ22" s="3"/>
      <c r="AK22" s="52"/>
      <c r="AL22" s="3"/>
      <c r="AM22" s="3"/>
      <c r="AN22" s="52"/>
      <c r="AO22" s="3"/>
      <c r="AP22" s="52"/>
      <c r="AQ22" s="3"/>
      <c r="AR22" s="3"/>
      <c r="AS22" s="52"/>
      <c r="AT22" s="3"/>
      <c r="AU22" s="3"/>
      <c r="AV22" s="52"/>
      <c r="AW22" s="3"/>
      <c r="AX22" s="3"/>
      <c r="AY22" s="52"/>
      <c r="AZ22" s="3"/>
      <c r="BA22" s="52"/>
      <c r="BB22" s="3"/>
      <c r="BC22" s="3"/>
      <c r="BD22" s="52"/>
      <c r="BE22" s="3"/>
      <c r="BF22" s="3"/>
      <c r="BG22" s="52"/>
      <c r="BH22" s="3"/>
      <c r="BI22" s="3"/>
      <c r="BJ22" s="52"/>
      <c r="BK22" s="3"/>
      <c r="BL22" s="52"/>
      <c r="BM22" s="3"/>
      <c r="BN22" s="3"/>
      <c r="BO22" s="52"/>
      <c r="BP22" s="3"/>
      <c r="BQ22" s="3"/>
      <c r="BR22" s="52"/>
      <c r="BS22" s="3"/>
      <c r="BT22" s="3"/>
      <c r="BU22" s="52"/>
      <c r="BV22" s="3"/>
      <c r="BW22" s="3"/>
      <c r="BX22" s="52"/>
      <c r="BY22" s="3"/>
      <c r="BZ22" s="3"/>
      <c r="CA22" s="52"/>
      <c r="CB22" s="3"/>
      <c r="CC22" s="52"/>
      <c r="CD22" s="3"/>
      <c r="CE22" s="3"/>
      <c r="CF22" s="52"/>
      <c r="CG22" s="3"/>
      <c r="CH22" s="3"/>
      <c r="CI22" s="52"/>
      <c r="CJ22" s="3"/>
      <c r="CK22" s="3"/>
      <c r="CL22" s="52"/>
      <c r="CM22" s="3"/>
      <c r="CN22" s="3"/>
      <c r="CO22" s="52"/>
      <c r="CP22" s="3"/>
      <c r="CQ22" s="3"/>
      <c r="CR22" s="52"/>
      <c r="CS22" s="3"/>
      <c r="CT22" s="3"/>
      <c r="CU22" s="52"/>
      <c r="CV22" s="3"/>
      <c r="CW22" s="52"/>
      <c r="CX22" s="3"/>
      <c r="CY22" s="52"/>
      <c r="CZ22" s="27"/>
      <c r="DA22" s="52"/>
      <c r="DB22" s="3"/>
      <c r="DC22" s="52"/>
      <c r="DD22" s="3"/>
      <c r="DE22" s="52"/>
      <c r="DF22" s="7"/>
      <c r="DG22" s="29"/>
      <c r="DI22" s="133" t="s">
        <v>66</v>
      </c>
      <c r="DJ22" s="134"/>
      <c r="DK22" s="135"/>
      <c r="DL22" s="77"/>
      <c r="DM22" s="74"/>
      <c r="DN22" s="33" t="s">
        <v>49</v>
      </c>
      <c r="DO22" s="33">
        <f>'معادلة الفك والتجميع'!$AH$114</f>
        <v>0</v>
      </c>
      <c r="DP22" s="33">
        <f>'معادلة الفك والتجميع'!$AI$114</f>
        <v>0</v>
      </c>
      <c r="DQ22" s="33">
        <f>$BU$36</f>
        <v>0</v>
      </c>
    </row>
    <row r="23" spans="1:121" ht="16.5" thickBot="1" x14ac:dyDescent="0.3">
      <c r="A23" s="1">
        <v>43362</v>
      </c>
      <c r="B23" s="2"/>
      <c r="C23" s="3"/>
      <c r="D23" s="3"/>
      <c r="E23" s="52"/>
      <c r="F23" s="3"/>
      <c r="G23" s="3"/>
      <c r="H23" s="52"/>
      <c r="I23" s="3"/>
      <c r="J23" s="3"/>
      <c r="K23" s="52"/>
      <c r="L23" s="3"/>
      <c r="M23" s="3"/>
      <c r="N23" s="52"/>
      <c r="O23" s="3"/>
      <c r="P23" s="3"/>
      <c r="Q23" s="52"/>
      <c r="R23" s="3"/>
      <c r="S23" s="3"/>
      <c r="T23" s="52"/>
      <c r="U23" s="3"/>
      <c r="V23" s="3"/>
      <c r="W23" s="52"/>
      <c r="X23" s="3"/>
      <c r="Y23" s="52"/>
      <c r="Z23" s="3"/>
      <c r="AA23" s="3"/>
      <c r="AB23" s="52"/>
      <c r="AC23" s="3"/>
      <c r="AD23" s="3"/>
      <c r="AE23" s="52"/>
      <c r="AF23" s="3"/>
      <c r="AG23" s="52"/>
      <c r="AH23" s="3"/>
      <c r="AI23" s="52"/>
      <c r="AJ23" s="3"/>
      <c r="AK23" s="52"/>
      <c r="AL23" s="3"/>
      <c r="AM23" s="3"/>
      <c r="AN23" s="52"/>
      <c r="AO23" s="3"/>
      <c r="AP23" s="52"/>
      <c r="AQ23" s="3"/>
      <c r="AR23" s="3"/>
      <c r="AS23" s="52"/>
      <c r="AT23" s="3"/>
      <c r="AU23" s="3"/>
      <c r="AV23" s="52"/>
      <c r="AW23" s="3"/>
      <c r="AX23" s="3"/>
      <c r="AY23" s="52"/>
      <c r="AZ23" s="3"/>
      <c r="BA23" s="52"/>
      <c r="BB23" s="3"/>
      <c r="BC23" s="3"/>
      <c r="BD23" s="52"/>
      <c r="BE23" s="3"/>
      <c r="BF23" s="3"/>
      <c r="BG23" s="52"/>
      <c r="BH23" s="3"/>
      <c r="BI23" s="3"/>
      <c r="BJ23" s="52"/>
      <c r="BK23" s="3"/>
      <c r="BL23" s="52"/>
      <c r="BM23" s="3"/>
      <c r="BN23" s="3"/>
      <c r="BO23" s="52"/>
      <c r="BP23" s="3"/>
      <c r="BQ23" s="3"/>
      <c r="BR23" s="52"/>
      <c r="BS23" s="3"/>
      <c r="BT23" s="3"/>
      <c r="BU23" s="52"/>
      <c r="BV23" s="3"/>
      <c r="BW23" s="3"/>
      <c r="BX23" s="52"/>
      <c r="BY23" s="3"/>
      <c r="BZ23" s="3"/>
      <c r="CA23" s="52"/>
      <c r="CB23" s="3"/>
      <c r="CC23" s="52"/>
      <c r="CD23" s="3"/>
      <c r="CE23" s="3"/>
      <c r="CF23" s="52"/>
      <c r="CG23" s="3"/>
      <c r="CH23" s="3"/>
      <c r="CI23" s="52"/>
      <c r="CJ23" s="3"/>
      <c r="CK23" s="3"/>
      <c r="CL23" s="52"/>
      <c r="CM23" s="3"/>
      <c r="CN23" s="3"/>
      <c r="CO23" s="52"/>
      <c r="CP23" s="3"/>
      <c r="CQ23" s="3"/>
      <c r="CR23" s="52"/>
      <c r="CS23" s="3"/>
      <c r="CT23" s="3"/>
      <c r="CU23" s="52"/>
      <c r="CV23" s="3"/>
      <c r="CW23" s="52"/>
      <c r="CX23" s="3"/>
      <c r="CY23" s="52"/>
      <c r="CZ23" s="27"/>
      <c r="DA23" s="52"/>
      <c r="DB23" s="3"/>
      <c r="DC23" s="52"/>
      <c r="DD23" s="3"/>
      <c r="DE23" s="52"/>
      <c r="DF23" s="7"/>
      <c r="DG23" s="29"/>
      <c r="DI23" s="32" t="s">
        <v>45</v>
      </c>
      <c r="DJ23" s="33"/>
      <c r="DK23" s="33">
        <f>'معادلة الفك والتجميع'!$AI$56</f>
        <v>0</v>
      </c>
      <c r="DL23" s="33">
        <f>$AK$36</f>
        <v>0</v>
      </c>
      <c r="DM23" s="75"/>
      <c r="DN23" s="33" t="s">
        <v>50</v>
      </c>
      <c r="DO23" s="33">
        <f>'معادلة الفك والتجميع'!$AH$118</f>
        <v>0</v>
      </c>
      <c r="DP23" s="33">
        <f>'معادلة الفك والتجميع'!$AI$118</f>
        <v>0</v>
      </c>
      <c r="DQ23" s="33">
        <f>$BX$36</f>
        <v>0</v>
      </c>
    </row>
    <row r="24" spans="1:121" ht="16.5" thickBot="1" x14ac:dyDescent="0.3">
      <c r="A24" s="1">
        <v>43363</v>
      </c>
      <c r="B24" s="2"/>
      <c r="C24" s="3"/>
      <c r="D24" s="3"/>
      <c r="E24" s="52"/>
      <c r="F24" s="3"/>
      <c r="G24" s="3"/>
      <c r="H24" s="52"/>
      <c r="I24" s="3"/>
      <c r="J24" s="3"/>
      <c r="K24" s="52"/>
      <c r="L24" s="3"/>
      <c r="M24" s="3"/>
      <c r="N24" s="52"/>
      <c r="O24" s="3"/>
      <c r="P24" s="3"/>
      <c r="Q24" s="52"/>
      <c r="R24" s="3"/>
      <c r="S24" s="3"/>
      <c r="T24" s="52"/>
      <c r="U24" s="3"/>
      <c r="V24" s="3"/>
      <c r="W24" s="52"/>
      <c r="X24" s="3"/>
      <c r="Y24" s="52"/>
      <c r="Z24" s="3"/>
      <c r="AA24" s="3"/>
      <c r="AB24" s="52"/>
      <c r="AC24" s="3"/>
      <c r="AD24" s="3"/>
      <c r="AE24" s="52"/>
      <c r="AF24" s="3"/>
      <c r="AG24" s="52"/>
      <c r="AH24" s="3"/>
      <c r="AI24" s="52"/>
      <c r="AJ24" s="3"/>
      <c r="AK24" s="52"/>
      <c r="AL24" s="3"/>
      <c r="AM24" s="3"/>
      <c r="AN24" s="52"/>
      <c r="AO24" s="3"/>
      <c r="AP24" s="52"/>
      <c r="AQ24" s="3"/>
      <c r="AR24" s="3"/>
      <c r="AS24" s="52"/>
      <c r="AT24" s="3"/>
      <c r="AU24" s="3"/>
      <c r="AV24" s="52"/>
      <c r="AW24" s="3"/>
      <c r="AX24" s="3"/>
      <c r="AY24" s="52"/>
      <c r="AZ24" s="3"/>
      <c r="BA24" s="52"/>
      <c r="BB24" s="3"/>
      <c r="BC24" s="3"/>
      <c r="BD24" s="52"/>
      <c r="BE24" s="3"/>
      <c r="BF24" s="3"/>
      <c r="BG24" s="52"/>
      <c r="BH24" s="3"/>
      <c r="BI24" s="3"/>
      <c r="BJ24" s="52"/>
      <c r="BK24" s="3"/>
      <c r="BL24" s="52"/>
      <c r="BM24" s="3"/>
      <c r="BN24" s="3"/>
      <c r="BO24" s="52"/>
      <c r="BP24" s="3"/>
      <c r="BQ24" s="3"/>
      <c r="BR24" s="52"/>
      <c r="BS24" s="3"/>
      <c r="BT24" s="3"/>
      <c r="BU24" s="52"/>
      <c r="BV24" s="3"/>
      <c r="BW24" s="3"/>
      <c r="BX24" s="52"/>
      <c r="BY24" s="3"/>
      <c r="BZ24" s="3"/>
      <c r="CA24" s="52"/>
      <c r="CB24" s="3"/>
      <c r="CC24" s="52"/>
      <c r="CD24" s="3"/>
      <c r="CE24" s="3"/>
      <c r="CF24" s="52"/>
      <c r="CG24" s="3"/>
      <c r="CH24" s="3"/>
      <c r="CI24" s="52"/>
      <c r="CJ24" s="3"/>
      <c r="CK24" s="3"/>
      <c r="CL24" s="52"/>
      <c r="CM24" s="3"/>
      <c r="CN24" s="3"/>
      <c r="CO24" s="52"/>
      <c r="CP24" s="3"/>
      <c r="CQ24" s="3"/>
      <c r="CR24" s="52"/>
      <c r="CS24" s="3"/>
      <c r="CT24" s="3"/>
      <c r="CU24" s="52"/>
      <c r="CV24" s="3"/>
      <c r="CW24" s="52"/>
      <c r="CX24" s="3"/>
      <c r="CY24" s="52"/>
      <c r="CZ24" s="27"/>
      <c r="DA24" s="52"/>
      <c r="DB24" s="3"/>
      <c r="DC24" s="52"/>
      <c r="DD24" s="3"/>
      <c r="DE24" s="52"/>
      <c r="DF24" s="7"/>
      <c r="DG24" s="29"/>
      <c r="DI24" s="136" t="s">
        <v>67</v>
      </c>
      <c r="DJ24" s="137"/>
      <c r="DK24" s="138"/>
      <c r="DL24" s="81"/>
      <c r="DM24" s="74"/>
      <c r="DN24" s="33" t="s">
        <v>12</v>
      </c>
      <c r="DO24" s="33">
        <f>'معادلة الفك والتجميع'!$AH$122</f>
        <v>0</v>
      </c>
      <c r="DP24" s="33">
        <f>'معادلة الفك والتجميع'!$AI$122</f>
        <v>0</v>
      </c>
      <c r="DQ24" s="33">
        <f>$CA$36</f>
        <v>0</v>
      </c>
    </row>
    <row r="25" spans="1:121" ht="16.5" thickBot="1" x14ac:dyDescent="0.3">
      <c r="A25" s="1">
        <v>43364</v>
      </c>
      <c r="B25" s="2"/>
      <c r="C25" s="3"/>
      <c r="D25" s="3"/>
      <c r="E25" s="52"/>
      <c r="F25" s="3"/>
      <c r="G25" s="3"/>
      <c r="H25" s="52"/>
      <c r="I25" s="3"/>
      <c r="J25" s="3"/>
      <c r="K25" s="52"/>
      <c r="L25" s="3"/>
      <c r="M25" s="3"/>
      <c r="N25" s="52"/>
      <c r="O25" s="3"/>
      <c r="P25" s="3"/>
      <c r="Q25" s="52"/>
      <c r="R25" s="3"/>
      <c r="S25" s="3"/>
      <c r="T25" s="52"/>
      <c r="U25" s="3"/>
      <c r="V25" s="3"/>
      <c r="W25" s="52"/>
      <c r="X25" s="3"/>
      <c r="Y25" s="52"/>
      <c r="Z25" s="3"/>
      <c r="AA25" s="3"/>
      <c r="AB25" s="52"/>
      <c r="AC25" s="3"/>
      <c r="AD25" s="3"/>
      <c r="AE25" s="52"/>
      <c r="AF25" s="3"/>
      <c r="AG25" s="52"/>
      <c r="AH25" s="3"/>
      <c r="AI25" s="52"/>
      <c r="AJ25" s="3"/>
      <c r="AK25" s="52"/>
      <c r="AL25" s="3"/>
      <c r="AM25" s="3"/>
      <c r="AN25" s="52"/>
      <c r="AO25" s="3"/>
      <c r="AP25" s="52"/>
      <c r="AQ25" s="3"/>
      <c r="AR25" s="3"/>
      <c r="AS25" s="52"/>
      <c r="AT25" s="3"/>
      <c r="AU25" s="3"/>
      <c r="AV25" s="52"/>
      <c r="AW25" s="3"/>
      <c r="AX25" s="3"/>
      <c r="AY25" s="52"/>
      <c r="AZ25" s="3"/>
      <c r="BA25" s="52"/>
      <c r="BB25" s="3"/>
      <c r="BC25" s="3"/>
      <c r="BD25" s="52"/>
      <c r="BE25" s="3"/>
      <c r="BF25" s="3"/>
      <c r="BG25" s="52"/>
      <c r="BH25" s="3"/>
      <c r="BI25" s="3"/>
      <c r="BJ25" s="52"/>
      <c r="BK25" s="3"/>
      <c r="BL25" s="52"/>
      <c r="BM25" s="3"/>
      <c r="BN25" s="3"/>
      <c r="BO25" s="52"/>
      <c r="BP25" s="3"/>
      <c r="BQ25" s="3"/>
      <c r="BR25" s="52"/>
      <c r="BS25" s="3"/>
      <c r="BT25" s="3"/>
      <c r="BU25" s="52"/>
      <c r="BV25" s="3"/>
      <c r="BW25" s="3"/>
      <c r="BX25" s="52"/>
      <c r="BY25" s="3"/>
      <c r="BZ25" s="3"/>
      <c r="CA25" s="52"/>
      <c r="CB25" s="3"/>
      <c r="CC25" s="52"/>
      <c r="CD25" s="3"/>
      <c r="CE25" s="3"/>
      <c r="CF25" s="52"/>
      <c r="CG25" s="3"/>
      <c r="CH25" s="3"/>
      <c r="CI25" s="52"/>
      <c r="CJ25" s="3"/>
      <c r="CK25" s="3"/>
      <c r="CL25" s="52"/>
      <c r="CM25" s="3"/>
      <c r="CN25" s="3"/>
      <c r="CO25" s="52"/>
      <c r="CP25" s="3"/>
      <c r="CQ25" s="3"/>
      <c r="CR25" s="52"/>
      <c r="CS25" s="3"/>
      <c r="CT25" s="3"/>
      <c r="CU25" s="52"/>
      <c r="CV25" s="3"/>
      <c r="CW25" s="52"/>
      <c r="CX25" s="3"/>
      <c r="CY25" s="52"/>
      <c r="CZ25" s="27"/>
      <c r="DA25" s="52"/>
      <c r="DB25" s="3"/>
      <c r="DC25" s="52"/>
      <c r="DD25" s="3"/>
      <c r="DE25" s="52"/>
      <c r="DF25" s="7"/>
      <c r="DG25" s="29"/>
      <c r="DI25" s="32" t="s">
        <v>19</v>
      </c>
      <c r="DJ25" s="33">
        <f>'معادلة الفك والتجميع'!$AH$61</f>
        <v>0</v>
      </c>
      <c r="DK25" s="33">
        <f>'معادلة الفك والتجميع'!$AI$61</f>
        <v>0</v>
      </c>
      <c r="DL25" s="33">
        <f>$AN$36</f>
        <v>0</v>
      </c>
      <c r="DM25" s="82"/>
      <c r="DN25" s="33" t="s">
        <v>48</v>
      </c>
      <c r="DO25" s="33"/>
      <c r="DP25" s="33">
        <f>'معادلة الفك والتجميع'!$AI$126</f>
        <v>0</v>
      </c>
      <c r="DQ25" s="33">
        <f>$CC$36</f>
        <v>0</v>
      </c>
    </row>
    <row r="26" spans="1:121" ht="16.5" thickBot="1" x14ac:dyDescent="0.3">
      <c r="A26" s="1">
        <v>43365</v>
      </c>
      <c r="B26" s="2"/>
      <c r="C26" s="3"/>
      <c r="D26" s="3"/>
      <c r="E26" s="52"/>
      <c r="F26" s="3"/>
      <c r="G26" s="3"/>
      <c r="H26" s="52"/>
      <c r="I26" s="3"/>
      <c r="J26" s="3"/>
      <c r="K26" s="52"/>
      <c r="L26" s="3"/>
      <c r="M26" s="3"/>
      <c r="N26" s="52"/>
      <c r="O26" s="3"/>
      <c r="P26" s="3"/>
      <c r="Q26" s="52"/>
      <c r="R26" s="3"/>
      <c r="S26" s="3"/>
      <c r="T26" s="52"/>
      <c r="U26" s="3"/>
      <c r="V26" s="3"/>
      <c r="W26" s="52"/>
      <c r="X26" s="3"/>
      <c r="Y26" s="52"/>
      <c r="Z26" s="3"/>
      <c r="AA26" s="3"/>
      <c r="AB26" s="52"/>
      <c r="AC26" s="3"/>
      <c r="AD26" s="3"/>
      <c r="AE26" s="52"/>
      <c r="AF26" s="3"/>
      <c r="AG26" s="52"/>
      <c r="AH26" s="3"/>
      <c r="AI26" s="52"/>
      <c r="AJ26" s="3"/>
      <c r="AK26" s="52"/>
      <c r="AL26" s="3"/>
      <c r="AM26" s="3"/>
      <c r="AN26" s="52"/>
      <c r="AO26" s="3"/>
      <c r="AP26" s="52"/>
      <c r="AQ26" s="3"/>
      <c r="AR26" s="3"/>
      <c r="AS26" s="52"/>
      <c r="AT26" s="3"/>
      <c r="AU26" s="3"/>
      <c r="AV26" s="52"/>
      <c r="AW26" s="3"/>
      <c r="AX26" s="3"/>
      <c r="AY26" s="52"/>
      <c r="AZ26" s="3"/>
      <c r="BA26" s="52"/>
      <c r="BB26" s="3"/>
      <c r="BC26" s="3"/>
      <c r="BD26" s="52"/>
      <c r="BE26" s="3"/>
      <c r="BF26" s="3"/>
      <c r="BG26" s="52"/>
      <c r="BH26" s="3"/>
      <c r="BI26" s="3"/>
      <c r="BJ26" s="52"/>
      <c r="BK26" s="3"/>
      <c r="BL26" s="52"/>
      <c r="BM26" s="3"/>
      <c r="BN26" s="3"/>
      <c r="BO26" s="52"/>
      <c r="BP26" s="3"/>
      <c r="BQ26" s="3"/>
      <c r="BR26" s="52"/>
      <c r="BS26" s="3"/>
      <c r="BT26" s="3"/>
      <c r="BU26" s="52"/>
      <c r="BV26" s="3"/>
      <c r="BW26" s="3"/>
      <c r="BX26" s="52"/>
      <c r="BY26" s="3"/>
      <c r="BZ26" s="3"/>
      <c r="CA26" s="52"/>
      <c r="CB26" s="3"/>
      <c r="CC26" s="52"/>
      <c r="CD26" s="3"/>
      <c r="CE26" s="3"/>
      <c r="CF26" s="52"/>
      <c r="CG26" s="3"/>
      <c r="CH26" s="3"/>
      <c r="CI26" s="52"/>
      <c r="CJ26" s="3"/>
      <c r="CK26" s="3"/>
      <c r="CL26" s="52"/>
      <c r="CM26" s="3"/>
      <c r="CN26" s="3"/>
      <c r="CO26" s="52"/>
      <c r="CP26" s="3"/>
      <c r="CQ26" s="3"/>
      <c r="CR26" s="52"/>
      <c r="CS26" s="3"/>
      <c r="CT26" s="3"/>
      <c r="CU26" s="52"/>
      <c r="CV26" s="3"/>
      <c r="CW26" s="52"/>
      <c r="CX26" s="3"/>
      <c r="CY26" s="52"/>
      <c r="CZ26" s="27"/>
      <c r="DA26" s="52"/>
      <c r="DB26" s="3"/>
      <c r="DC26" s="52"/>
      <c r="DD26" s="3"/>
      <c r="DE26" s="52"/>
      <c r="DF26" s="7"/>
      <c r="DG26" s="29"/>
      <c r="DI26" s="139" t="s">
        <v>68</v>
      </c>
      <c r="DJ26" s="140"/>
      <c r="DK26" s="141"/>
      <c r="DL26" s="83"/>
      <c r="DM26" s="82"/>
      <c r="DN26" s="148" t="s">
        <v>38</v>
      </c>
      <c r="DO26" s="149"/>
      <c r="DP26" s="150"/>
      <c r="DQ26" s="84"/>
    </row>
    <row r="27" spans="1:121" ht="16.5" thickBot="1" x14ac:dyDescent="0.3">
      <c r="A27" s="1">
        <v>43366</v>
      </c>
      <c r="B27" s="2"/>
      <c r="C27" s="3"/>
      <c r="D27" s="3"/>
      <c r="E27" s="52"/>
      <c r="F27" s="3"/>
      <c r="G27" s="3"/>
      <c r="H27" s="52"/>
      <c r="I27" s="3"/>
      <c r="J27" s="3"/>
      <c r="K27" s="52"/>
      <c r="L27" s="3"/>
      <c r="M27" s="3"/>
      <c r="N27" s="52"/>
      <c r="O27" s="3"/>
      <c r="P27" s="3"/>
      <c r="Q27" s="52"/>
      <c r="R27" s="3"/>
      <c r="S27" s="3"/>
      <c r="T27" s="52"/>
      <c r="U27" s="3"/>
      <c r="V27" s="3"/>
      <c r="W27" s="52"/>
      <c r="X27" s="3"/>
      <c r="Y27" s="52"/>
      <c r="Z27" s="3"/>
      <c r="AA27" s="3"/>
      <c r="AB27" s="52"/>
      <c r="AC27" s="3"/>
      <c r="AD27" s="3"/>
      <c r="AE27" s="52"/>
      <c r="AF27" s="3"/>
      <c r="AG27" s="52"/>
      <c r="AH27" s="3"/>
      <c r="AI27" s="52"/>
      <c r="AJ27" s="3"/>
      <c r="AK27" s="52"/>
      <c r="AL27" s="3"/>
      <c r="AM27" s="3"/>
      <c r="AN27" s="52"/>
      <c r="AO27" s="3"/>
      <c r="AP27" s="52"/>
      <c r="AQ27" s="3"/>
      <c r="AR27" s="3"/>
      <c r="AS27" s="52"/>
      <c r="AT27" s="3"/>
      <c r="AU27" s="3"/>
      <c r="AV27" s="52"/>
      <c r="AW27" s="3"/>
      <c r="AX27" s="3"/>
      <c r="AY27" s="52"/>
      <c r="AZ27" s="3"/>
      <c r="BA27" s="52"/>
      <c r="BB27" s="3"/>
      <c r="BC27" s="3"/>
      <c r="BD27" s="52"/>
      <c r="BE27" s="3"/>
      <c r="BF27" s="3"/>
      <c r="BG27" s="52"/>
      <c r="BH27" s="3"/>
      <c r="BI27" s="3"/>
      <c r="BJ27" s="52"/>
      <c r="BK27" s="3"/>
      <c r="BL27" s="52"/>
      <c r="BM27" s="3"/>
      <c r="BN27" s="3"/>
      <c r="BO27" s="52"/>
      <c r="BP27" s="3"/>
      <c r="BQ27" s="3"/>
      <c r="BR27" s="52"/>
      <c r="BS27" s="3"/>
      <c r="BT27" s="3"/>
      <c r="BU27" s="52"/>
      <c r="BV27" s="3"/>
      <c r="BW27" s="3"/>
      <c r="BX27" s="52"/>
      <c r="BY27" s="3"/>
      <c r="BZ27" s="3"/>
      <c r="CA27" s="52"/>
      <c r="CB27" s="3"/>
      <c r="CC27" s="52"/>
      <c r="CD27" s="3"/>
      <c r="CE27" s="3"/>
      <c r="CF27" s="52"/>
      <c r="CG27" s="3"/>
      <c r="CH27" s="3"/>
      <c r="CI27" s="52"/>
      <c r="CJ27" s="3"/>
      <c r="CK27" s="3"/>
      <c r="CL27" s="52"/>
      <c r="CM27" s="3"/>
      <c r="CN27" s="3"/>
      <c r="CO27" s="52"/>
      <c r="CP27" s="3"/>
      <c r="CQ27" s="3"/>
      <c r="CR27" s="52"/>
      <c r="CS27" s="3"/>
      <c r="CT27" s="3"/>
      <c r="CU27" s="52"/>
      <c r="CV27" s="3"/>
      <c r="CW27" s="52"/>
      <c r="CX27" s="3"/>
      <c r="CY27" s="52"/>
      <c r="CZ27" s="27"/>
      <c r="DA27" s="52"/>
      <c r="DB27" s="3"/>
      <c r="DC27" s="52"/>
      <c r="DD27" s="3"/>
      <c r="DE27" s="52"/>
      <c r="DF27" s="7"/>
      <c r="DG27" s="29"/>
      <c r="DI27" s="37" t="s">
        <v>45</v>
      </c>
      <c r="DJ27" s="38"/>
      <c r="DK27" s="38">
        <f>'معادلة الفك والتجميع'!$AI$65</f>
        <v>0</v>
      </c>
      <c r="DL27" s="33">
        <f>$AP$36</f>
        <v>0</v>
      </c>
      <c r="DM27" s="82"/>
      <c r="DN27" s="33" t="s">
        <v>58</v>
      </c>
      <c r="DO27" s="33"/>
      <c r="DP27" s="33">
        <f>'معادلة الفك والتجميع'!$AI$160</f>
        <v>0</v>
      </c>
      <c r="DQ27" s="33">
        <f>$CY$36</f>
        <v>0</v>
      </c>
    </row>
    <row r="28" spans="1:121" ht="16.5" thickBot="1" x14ac:dyDescent="0.3">
      <c r="A28" s="1">
        <v>43367</v>
      </c>
      <c r="B28" s="2"/>
      <c r="C28" s="3"/>
      <c r="D28" s="3"/>
      <c r="E28" s="52"/>
      <c r="F28" s="3"/>
      <c r="G28" s="3"/>
      <c r="H28" s="52"/>
      <c r="I28" s="3"/>
      <c r="J28" s="3"/>
      <c r="K28" s="52"/>
      <c r="L28" s="3"/>
      <c r="M28" s="3"/>
      <c r="N28" s="52"/>
      <c r="O28" s="3"/>
      <c r="P28" s="3"/>
      <c r="Q28" s="52"/>
      <c r="R28" s="3"/>
      <c r="S28" s="3"/>
      <c r="T28" s="52"/>
      <c r="U28" s="3"/>
      <c r="V28" s="3"/>
      <c r="W28" s="52"/>
      <c r="X28" s="3"/>
      <c r="Y28" s="52"/>
      <c r="Z28" s="3"/>
      <c r="AA28" s="3"/>
      <c r="AB28" s="52"/>
      <c r="AC28" s="3"/>
      <c r="AD28" s="3"/>
      <c r="AE28" s="52"/>
      <c r="AF28" s="3"/>
      <c r="AG28" s="52"/>
      <c r="AH28" s="3"/>
      <c r="AI28" s="52"/>
      <c r="AJ28" s="3"/>
      <c r="AK28" s="52"/>
      <c r="AL28" s="3"/>
      <c r="AM28" s="3"/>
      <c r="AN28" s="52"/>
      <c r="AO28" s="3"/>
      <c r="AP28" s="52"/>
      <c r="AQ28" s="3"/>
      <c r="AR28" s="3"/>
      <c r="AS28" s="52"/>
      <c r="AT28" s="3"/>
      <c r="AU28" s="3"/>
      <c r="AV28" s="52"/>
      <c r="AW28" s="3"/>
      <c r="AX28" s="3"/>
      <c r="AY28" s="52"/>
      <c r="AZ28" s="3"/>
      <c r="BA28" s="52"/>
      <c r="BB28" s="3"/>
      <c r="BC28" s="3"/>
      <c r="BD28" s="52"/>
      <c r="BE28" s="3"/>
      <c r="BF28" s="3"/>
      <c r="BG28" s="52"/>
      <c r="BH28" s="3"/>
      <c r="BI28" s="3"/>
      <c r="BJ28" s="52"/>
      <c r="BK28" s="3"/>
      <c r="BL28" s="52"/>
      <c r="BM28" s="3"/>
      <c r="BN28" s="3"/>
      <c r="BO28" s="52"/>
      <c r="BP28" s="3"/>
      <c r="BQ28" s="3"/>
      <c r="BR28" s="52"/>
      <c r="BS28" s="3"/>
      <c r="BT28" s="3"/>
      <c r="BU28" s="52"/>
      <c r="BV28" s="3"/>
      <c r="BW28" s="3"/>
      <c r="BX28" s="52"/>
      <c r="BY28" s="3"/>
      <c r="BZ28" s="3"/>
      <c r="CA28" s="52"/>
      <c r="CB28" s="3"/>
      <c r="CC28" s="52"/>
      <c r="CD28" s="3"/>
      <c r="CE28" s="3"/>
      <c r="CF28" s="52"/>
      <c r="CG28" s="3"/>
      <c r="CH28" s="3"/>
      <c r="CI28" s="52"/>
      <c r="CJ28" s="3"/>
      <c r="CK28" s="3"/>
      <c r="CL28" s="52"/>
      <c r="CM28" s="3"/>
      <c r="CN28" s="3"/>
      <c r="CO28" s="52"/>
      <c r="CP28" s="3"/>
      <c r="CQ28" s="3"/>
      <c r="CR28" s="52"/>
      <c r="CS28" s="3"/>
      <c r="CT28" s="3"/>
      <c r="CU28" s="52"/>
      <c r="CV28" s="3"/>
      <c r="CW28" s="52"/>
      <c r="CX28" s="3"/>
      <c r="CY28" s="52"/>
      <c r="CZ28" s="27"/>
      <c r="DA28" s="52"/>
      <c r="DB28" s="3"/>
      <c r="DC28" s="52"/>
      <c r="DD28" s="3"/>
      <c r="DE28" s="52"/>
      <c r="DF28" s="7"/>
      <c r="DG28" s="29"/>
      <c r="DI28" s="85"/>
      <c r="DJ28" s="85"/>
      <c r="DK28" s="85"/>
      <c r="DL28" s="85"/>
      <c r="DM28" s="82"/>
      <c r="DN28" s="158" t="s">
        <v>69</v>
      </c>
      <c r="DO28" s="159"/>
      <c r="DP28" s="160"/>
      <c r="DQ28" s="86"/>
    </row>
    <row r="29" spans="1:121" ht="16.5" thickBot="1" x14ac:dyDescent="0.3">
      <c r="A29" s="1">
        <v>43368</v>
      </c>
      <c r="B29" s="2"/>
      <c r="C29" s="3"/>
      <c r="D29" s="3"/>
      <c r="E29" s="52"/>
      <c r="F29" s="3"/>
      <c r="G29" s="3"/>
      <c r="H29" s="52"/>
      <c r="I29" s="3"/>
      <c r="J29" s="3"/>
      <c r="K29" s="52"/>
      <c r="L29" s="3"/>
      <c r="M29" s="3"/>
      <c r="N29" s="52"/>
      <c r="O29" s="3"/>
      <c r="P29" s="3"/>
      <c r="Q29" s="52"/>
      <c r="R29" s="3"/>
      <c r="S29" s="3"/>
      <c r="T29" s="52"/>
      <c r="U29" s="3"/>
      <c r="V29" s="3"/>
      <c r="W29" s="52"/>
      <c r="X29" s="3"/>
      <c r="Y29" s="52"/>
      <c r="Z29" s="3"/>
      <c r="AA29" s="3"/>
      <c r="AB29" s="52"/>
      <c r="AC29" s="3"/>
      <c r="AD29" s="3"/>
      <c r="AE29" s="52"/>
      <c r="AF29" s="3"/>
      <c r="AG29" s="52"/>
      <c r="AH29" s="3"/>
      <c r="AI29" s="52"/>
      <c r="AJ29" s="3"/>
      <c r="AK29" s="52"/>
      <c r="AL29" s="3"/>
      <c r="AM29" s="3"/>
      <c r="AN29" s="52"/>
      <c r="AO29" s="3"/>
      <c r="AP29" s="52"/>
      <c r="AQ29" s="3"/>
      <c r="AR29" s="3"/>
      <c r="AS29" s="52"/>
      <c r="AT29" s="3"/>
      <c r="AU29" s="3"/>
      <c r="AV29" s="52"/>
      <c r="AW29" s="3"/>
      <c r="AX29" s="3"/>
      <c r="AY29" s="52"/>
      <c r="AZ29" s="3"/>
      <c r="BA29" s="52"/>
      <c r="BB29" s="3"/>
      <c r="BC29" s="3"/>
      <c r="BD29" s="52"/>
      <c r="BE29" s="3"/>
      <c r="BF29" s="3"/>
      <c r="BG29" s="52"/>
      <c r="BH29" s="3"/>
      <c r="BI29" s="3"/>
      <c r="BJ29" s="52"/>
      <c r="BK29" s="3"/>
      <c r="BL29" s="52"/>
      <c r="BM29" s="3"/>
      <c r="BN29" s="3"/>
      <c r="BO29" s="52"/>
      <c r="BP29" s="3"/>
      <c r="BQ29" s="3"/>
      <c r="BR29" s="52"/>
      <c r="BS29" s="3"/>
      <c r="BT29" s="3"/>
      <c r="BU29" s="52"/>
      <c r="BV29" s="3"/>
      <c r="BW29" s="3"/>
      <c r="BX29" s="52"/>
      <c r="BY29" s="3"/>
      <c r="BZ29" s="3"/>
      <c r="CA29" s="52"/>
      <c r="CB29" s="3"/>
      <c r="CC29" s="52"/>
      <c r="CD29" s="3"/>
      <c r="CE29" s="3"/>
      <c r="CF29" s="52"/>
      <c r="CG29" s="3"/>
      <c r="CH29" s="3"/>
      <c r="CI29" s="52"/>
      <c r="CJ29" s="3"/>
      <c r="CK29" s="3"/>
      <c r="CL29" s="52"/>
      <c r="CM29" s="3"/>
      <c r="CN29" s="3"/>
      <c r="CO29" s="52"/>
      <c r="CP29" s="3"/>
      <c r="CQ29" s="3"/>
      <c r="CR29" s="52"/>
      <c r="CS29" s="3"/>
      <c r="CT29" s="3"/>
      <c r="CU29" s="52"/>
      <c r="CV29" s="3"/>
      <c r="CW29" s="52"/>
      <c r="CX29" s="3"/>
      <c r="CY29" s="52"/>
      <c r="CZ29" s="27"/>
      <c r="DA29" s="52"/>
      <c r="DB29" s="3"/>
      <c r="DC29" s="52"/>
      <c r="DD29" s="3"/>
      <c r="DE29" s="52"/>
      <c r="DF29" s="7"/>
      <c r="DG29" s="29"/>
      <c r="DI29" s="139" t="s">
        <v>70</v>
      </c>
      <c r="DJ29" s="140"/>
      <c r="DK29" s="141"/>
      <c r="DL29" s="83"/>
      <c r="DM29" s="82"/>
      <c r="DN29" s="33" t="s">
        <v>15</v>
      </c>
      <c r="DO29" s="33"/>
      <c r="DP29" s="33">
        <f>'معادلة الفك والتجميع'!$AI$165</f>
        <v>0</v>
      </c>
      <c r="DQ29" s="33">
        <f>$DA$36</f>
        <v>0</v>
      </c>
    </row>
    <row r="30" spans="1:121" ht="16.5" thickBot="1" x14ac:dyDescent="0.3">
      <c r="A30" s="5">
        <v>43369</v>
      </c>
      <c r="B30" s="3"/>
      <c r="C30" s="3"/>
      <c r="D30" s="3"/>
      <c r="E30" s="52"/>
      <c r="F30" s="3"/>
      <c r="G30" s="3"/>
      <c r="H30" s="52"/>
      <c r="I30" s="3"/>
      <c r="J30" s="3"/>
      <c r="K30" s="52"/>
      <c r="L30" s="3"/>
      <c r="M30" s="3"/>
      <c r="N30" s="52"/>
      <c r="O30" s="3"/>
      <c r="P30" s="3"/>
      <c r="Q30" s="52"/>
      <c r="R30" s="3"/>
      <c r="S30" s="3"/>
      <c r="T30" s="52"/>
      <c r="U30" s="3"/>
      <c r="V30" s="3"/>
      <c r="W30" s="52"/>
      <c r="X30" s="3"/>
      <c r="Y30" s="52"/>
      <c r="Z30" s="3"/>
      <c r="AA30" s="3"/>
      <c r="AB30" s="52"/>
      <c r="AC30" s="3"/>
      <c r="AD30" s="3"/>
      <c r="AE30" s="52"/>
      <c r="AF30" s="3"/>
      <c r="AG30" s="52"/>
      <c r="AH30" s="3"/>
      <c r="AI30" s="52"/>
      <c r="AJ30" s="3"/>
      <c r="AK30" s="52"/>
      <c r="AL30" s="3"/>
      <c r="AM30" s="3"/>
      <c r="AN30" s="52"/>
      <c r="AO30" s="3"/>
      <c r="AP30" s="52"/>
      <c r="AQ30" s="3"/>
      <c r="AR30" s="3"/>
      <c r="AS30" s="52"/>
      <c r="AT30" s="3"/>
      <c r="AU30" s="3"/>
      <c r="AV30" s="52"/>
      <c r="AW30" s="3"/>
      <c r="AX30" s="3"/>
      <c r="AY30" s="52"/>
      <c r="AZ30" s="3"/>
      <c r="BA30" s="52"/>
      <c r="BB30" s="3"/>
      <c r="BC30" s="3"/>
      <c r="BD30" s="52"/>
      <c r="BE30" s="3"/>
      <c r="BF30" s="3"/>
      <c r="BG30" s="52"/>
      <c r="BH30" s="3"/>
      <c r="BI30" s="3"/>
      <c r="BJ30" s="52"/>
      <c r="BK30" s="3"/>
      <c r="BL30" s="52"/>
      <c r="BM30" s="3"/>
      <c r="BN30" s="3"/>
      <c r="BO30" s="52"/>
      <c r="BP30" s="3"/>
      <c r="BQ30" s="3"/>
      <c r="BR30" s="52"/>
      <c r="BS30" s="3"/>
      <c r="BT30" s="3"/>
      <c r="BU30" s="52"/>
      <c r="BV30" s="3"/>
      <c r="BW30" s="3"/>
      <c r="BX30" s="52"/>
      <c r="BY30" s="3"/>
      <c r="BZ30" s="3"/>
      <c r="CA30" s="52"/>
      <c r="CB30" s="3"/>
      <c r="CC30" s="52"/>
      <c r="CD30" s="3"/>
      <c r="CE30" s="3"/>
      <c r="CF30" s="52"/>
      <c r="CG30" s="3"/>
      <c r="CH30" s="3"/>
      <c r="CI30" s="52"/>
      <c r="CJ30" s="3"/>
      <c r="CK30" s="3"/>
      <c r="CL30" s="52"/>
      <c r="CM30" s="3"/>
      <c r="CN30" s="3"/>
      <c r="CO30" s="52"/>
      <c r="CP30" s="3"/>
      <c r="CQ30" s="3"/>
      <c r="CR30" s="52"/>
      <c r="CS30" s="3"/>
      <c r="CT30" s="3"/>
      <c r="CU30" s="52"/>
      <c r="CV30" s="3"/>
      <c r="CW30" s="52"/>
      <c r="CX30" s="3"/>
      <c r="CY30" s="52"/>
      <c r="CZ30" s="27"/>
      <c r="DA30" s="52"/>
      <c r="DB30" s="3"/>
      <c r="DC30" s="52"/>
      <c r="DD30" s="3"/>
      <c r="DE30" s="52"/>
      <c r="DF30" s="7"/>
      <c r="DG30" s="29"/>
      <c r="DI30" s="33" t="s">
        <v>54</v>
      </c>
      <c r="DJ30" s="33">
        <f>'معادلة الفك والتجميع'!$AH$143</f>
        <v>0</v>
      </c>
      <c r="DK30" s="33">
        <f>'معادلة الفك والتجميع'!$AI$143</f>
        <v>0</v>
      </c>
      <c r="DL30" s="33">
        <f>$CO$36</f>
        <v>0</v>
      </c>
      <c r="DM30" s="82"/>
      <c r="DN30" s="161" t="s">
        <v>71</v>
      </c>
      <c r="DO30" s="162"/>
      <c r="DP30" s="163"/>
      <c r="DQ30" s="87"/>
    </row>
    <row r="31" spans="1:121" ht="16.5" thickBot="1" x14ac:dyDescent="0.3">
      <c r="A31" s="5">
        <v>43370</v>
      </c>
      <c r="B31" s="7"/>
      <c r="C31" s="7"/>
      <c r="D31" s="7"/>
      <c r="E31" s="53"/>
      <c r="F31" s="7"/>
      <c r="G31" s="7"/>
      <c r="H31" s="53"/>
      <c r="I31" s="7"/>
      <c r="J31" s="7"/>
      <c r="K31" s="53"/>
      <c r="L31" s="7"/>
      <c r="M31" s="7"/>
      <c r="N31" s="53"/>
      <c r="O31" s="7"/>
      <c r="P31" s="7"/>
      <c r="Q31" s="53"/>
      <c r="R31" s="7"/>
      <c r="S31" s="7"/>
      <c r="T31" s="53"/>
      <c r="U31" s="7"/>
      <c r="V31" s="7"/>
      <c r="W31" s="53"/>
      <c r="X31" s="7"/>
      <c r="Y31" s="53"/>
      <c r="Z31" s="7"/>
      <c r="AA31" s="7"/>
      <c r="AB31" s="53"/>
      <c r="AC31" s="7"/>
      <c r="AD31" s="7"/>
      <c r="AE31" s="53"/>
      <c r="AF31" s="7"/>
      <c r="AG31" s="53"/>
      <c r="AH31" s="7"/>
      <c r="AI31" s="53"/>
      <c r="AJ31" s="7"/>
      <c r="AK31" s="53"/>
      <c r="AL31" s="7"/>
      <c r="AM31" s="7"/>
      <c r="AN31" s="53"/>
      <c r="AO31" s="7"/>
      <c r="AP31" s="53"/>
      <c r="AQ31" s="7"/>
      <c r="AR31" s="7"/>
      <c r="AS31" s="53"/>
      <c r="AT31" s="7"/>
      <c r="AU31" s="7"/>
      <c r="AV31" s="53"/>
      <c r="AW31" s="7"/>
      <c r="AX31" s="7"/>
      <c r="AY31" s="53"/>
      <c r="AZ31" s="7"/>
      <c r="BA31" s="53"/>
      <c r="BB31" s="7"/>
      <c r="BC31" s="7"/>
      <c r="BD31" s="53"/>
      <c r="BE31" s="7"/>
      <c r="BF31" s="7"/>
      <c r="BG31" s="53"/>
      <c r="BH31" s="7"/>
      <c r="BI31" s="7"/>
      <c r="BJ31" s="53"/>
      <c r="BK31" s="7"/>
      <c r="BL31" s="53"/>
      <c r="BM31" s="7"/>
      <c r="BN31" s="7"/>
      <c r="BO31" s="53"/>
      <c r="BP31" s="7"/>
      <c r="BQ31" s="7"/>
      <c r="BR31" s="53"/>
      <c r="BS31" s="7"/>
      <c r="BT31" s="7"/>
      <c r="BU31" s="53"/>
      <c r="BV31" s="7"/>
      <c r="BW31" s="7"/>
      <c r="BX31" s="53"/>
      <c r="BY31" s="7"/>
      <c r="BZ31" s="7"/>
      <c r="CA31" s="53"/>
      <c r="CB31" s="7"/>
      <c r="CC31" s="53"/>
      <c r="CD31" s="7"/>
      <c r="CE31" s="7"/>
      <c r="CF31" s="53"/>
      <c r="CG31" s="7"/>
      <c r="CH31" s="7"/>
      <c r="CI31" s="53"/>
      <c r="CJ31" s="7"/>
      <c r="CK31" s="7"/>
      <c r="CL31" s="53"/>
      <c r="CM31" s="7"/>
      <c r="CN31" s="7"/>
      <c r="CO31" s="53"/>
      <c r="CP31" s="7"/>
      <c r="CQ31" s="7"/>
      <c r="CR31" s="53"/>
      <c r="CS31" s="7"/>
      <c r="CT31" s="7"/>
      <c r="CU31" s="53"/>
      <c r="CV31" s="7"/>
      <c r="CW31" s="53"/>
      <c r="CX31" s="7"/>
      <c r="CY31" s="53"/>
      <c r="CZ31" s="39"/>
      <c r="DA31" s="53"/>
      <c r="DB31" s="7"/>
      <c r="DC31" s="53"/>
      <c r="DD31" s="7"/>
      <c r="DE31" s="53"/>
      <c r="DF31" s="7"/>
      <c r="DG31" s="29"/>
      <c r="DI31" s="33" t="s">
        <v>55</v>
      </c>
      <c r="DJ31" s="33">
        <f>'معادلة الفك والتجميع'!$AH$147</f>
        <v>0</v>
      </c>
      <c r="DK31" s="33">
        <f>'معادلة الفك والتجميع'!$AI$147</f>
        <v>0</v>
      </c>
      <c r="DL31" s="33">
        <f>$CR$36</f>
        <v>0</v>
      </c>
      <c r="DM31" s="82"/>
      <c r="DN31" s="33" t="s">
        <v>51</v>
      </c>
      <c r="DO31" s="33">
        <f>'معادلة الفك والتجميع'!$AH$131</f>
        <v>0</v>
      </c>
      <c r="DP31" s="33">
        <f>'معادلة الفك والتجميع'!$AI$131</f>
        <v>0</v>
      </c>
      <c r="DQ31" s="33">
        <f>$CF$36</f>
        <v>0</v>
      </c>
    </row>
    <row r="32" spans="1:121" ht="16.5" thickBot="1" x14ac:dyDescent="0.3">
      <c r="A32" s="5">
        <v>43371</v>
      </c>
      <c r="B32" s="7"/>
      <c r="C32" s="7"/>
      <c r="D32" s="7"/>
      <c r="E32" s="53"/>
      <c r="F32" s="7"/>
      <c r="G32" s="7"/>
      <c r="H32" s="53"/>
      <c r="I32" s="7"/>
      <c r="J32" s="7"/>
      <c r="K32" s="53"/>
      <c r="L32" s="7"/>
      <c r="M32" s="7"/>
      <c r="N32" s="53"/>
      <c r="O32" s="7"/>
      <c r="P32" s="7"/>
      <c r="Q32" s="53"/>
      <c r="R32" s="7"/>
      <c r="S32" s="7"/>
      <c r="T32" s="53"/>
      <c r="U32" s="7"/>
      <c r="V32" s="7"/>
      <c r="W32" s="53"/>
      <c r="X32" s="7"/>
      <c r="Y32" s="53"/>
      <c r="Z32" s="7"/>
      <c r="AA32" s="7"/>
      <c r="AB32" s="53"/>
      <c r="AC32" s="7"/>
      <c r="AD32" s="7"/>
      <c r="AE32" s="53"/>
      <c r="AF32" s="7"/>
      <c r="AG32" s="53"/>
      <c r="AH32" s="7"/>
      <c r="AI32" s="53"/>
      <c r="AJ32" s="7"/>
      <c r="AK32" s="53"/>
      <c r="AL32" s="7"/>
      <c r="AM32" s="7"/>
      <c r="AN32" s="53"/>
      <c r="AO32" s="7"/>
      <c r="AP32" s="53"/>
      <c r="AQ32" s="7"/>
      <c r="AR32" s="7"/>
      <c r="AS32" s="53"/>
      <c r="AT32" s="7"/>
      <c r="AU32" s="7"/>
      <c r="AV32" s="53"/>
      <c r="AW32" s="7"/>
      <c r="AX32" s="7"/>
      <c r="AY32" s="53"/>
      <c r="AZ32" s="7"/>
      <c r="BA32" s="53"/>
      <c r="BB32" s="7"/>
      <c r="BC32" s="7"/>
      <c r="BD32" s="53"/>
      <c r="BE32" s="7"/>
      <c r="BF32" s="7"/>
      <c r="BG32" s="53"/>
      <c r="BH32" s="7"/>
      <c r="BI32" s="7"/>
      <c r="BJ32" s="53"/>
      <c r="BK32" s="7"/>
      <c r="BL32" s="53"/>
      <c r="BM32" s="7"/>
      <c r="BN32" s="7"/>
      <c r="BO32" s="53"/>
      <c r="BP32" s="7"/>
      <c r="BQ32" s="7"/>
      <c r="BR32" s="53"/>
      <c r="BS32" s="7"/>
      <c r="BT32" s="7"/>
      <c r="BU32" s="53"/>
      <c r="BV32" s="7"/>
      <c r="BW32" s="7"/>
      <c r="BX32" s="53"/>
      <c r="BY32" s="7"/>
      <c r="BZ32" s="7"/>
      <c r="CA32" s="53"/>
      <c r="CB32" s="7"/>
      <c r="CC32" s="53"/>
      <c r="CD32" s="7"/>
      <c r="CE32" s="7"/>
      <c r="CF32" s="53"/>
      <c r="CG32" s="7"/>
      <c r="CH32" s="7"/>
      <c r="CI32" s="53"/>
      <c r="CJ32" s="7"/>
      <c r="CK32" s="7"/>
      <c r="CL32" s="53"/>
      <c r="CM32" s="7"/>
      <c r="CN32" s="7"/>
      <c r="CO32" s="53"/>
      <c r="CP32" s="7"/>
      <c r="CQ32" s="7"/>
      <c r="CR32" s="53"/>
      <c r="CS32" s="7"/>
      <c r="CT32" s="7"/>
      <c r="CU32" s="53"/>
      <c r="CV32" s="7"/>
      <c r="CW32" s="53"/>
      <c r="CX32" s="7"/>
      <c r="CY32" s="53"/>
      <c r="CZ32" s="39"/>
      <c r="DA32" s="53"/>
      <c r="DB32" s="7"/>
      <c r="DC32" s="53"/>
      <c r="DD32" s="7"/>
      <c r="DE32" s="53"/>
      <c r="DF32" s="7"/>
      <c r="DG32" s="29"/>
      <c r="DI32" s="33" t="s">
        <v>56</v>
      </c>
      <c r="DJ32" s="38">
        <f>'معادلة الفك والتجميع'!$AH$151</f>
        <v>0</v>
      </c>
      <c r="DK32" s="38">
        <f>'معادلة الفك والتجميع'!$AI$151</f>
        <v>0</v>
      </c>
      <c r="DL32" s="33">
        <f>$CU$36</f>
        <v>0</v>
      </c>
      <c r="DM32" s="82"/>
      <c r="DN32" s="33" t="s">
        <v>52</v>
      </c>
      <c r="DO32" s="38">
        <f>'معادلة الفك والتجميع'!$AH$135</f>
        <v>0</v>
      </c>
      <c r="DP32" s="38">
        <f>'معادلة الفك والتجميع'!$AI$135</f>
        <v>0</v>
      </c>
      <c r="DQ32" s="33">
        <f>$CI$36</f>
        <v>0</v>
      </c>
    </row>
    <row r="33" spans="1:121" ht="16.5" thickBot="1" x14ac:dyDescent="0.3">
      <c r="A33" s="5">
        <v>43372</v>
      </c>
      <c r="B33" s="7"/>
      <c r="C33" s="7"/>
      <c r="D33" s="7"/>
      <c r="E33" s="53"/>
      <c r="F33" s="7"/>
      <c r="G33" s="7"/>
      <c r="H33" s="53"/>
      <c r="I33" s="7"/>
      <c r="J33" s="7"/>
      <c r="K33" s="53"/>
      <c r="L33" s="7"/>
      <c r="M33" s="7"/>
      <c r="N33" s="53"/>
      <c r="O33" s="7"/>
      <c r="P33" s="7"/>
      <c r="Q33" s="53"/>
      <c r="R33" s="7"/>
      <c r="S33" s="7"/>
      <c r="T33" s="53"/>
      <c r="U33" s="7"/>
      <c r="V33" s="7"/>
      <c r="W33" s="53"/>
      <c r="X33" s="7"/>
      <c r="Y33" s="53"/>
      <c r="Z33" s="7"/>
      <c r="AA33" s="7"/>
      <c r="AB33" s="53"/>
      <c r="AC33" s="7"/>
      <c r="AD33" s="7"/>
      <c r="AE33" s="53"/>
      <c r="AF33" s="7"/>
      <c r="AG33" s="53"/>
      <c r="AH33" s="7"/>
      <c r="AI33" s="53"/>
      <c r="AJ33" s="7"/>
      <c r="AK33" s="53"/>
      <c r="AL33" s="7"/>
      <c r="AM33" s="7"/>
      <c r="AN33" s="53"/>
      <c r="AO33" s="7"/>
      <c r="AP33" s="53"/>
      <c r="AQ33" s="7"/>
      <c r="AR33" s="7"/>
      <c r="AS33" s="53"/>
      <c r="AT33" s="7"/>
      <c r="AU33" s="7"/>
      <c r="AV33" s="53"/>
      <c r="AW33" s="7"/>
      <c r="AX33" s="7"/>
      <c r="AY33" s="53"/>
      <c r="AZ33" s="7"/>
      <c r="BA33" s="53"/>
      <c r="BB33" s="7"/>
      <c r="BC33" s="7"/>
      <c r="BD33" s="53"/>
      <c r="BE33" s="7"/>
      <c r="BF33" s="7"/>
      <c r="BG33" s="53"/>
      <c r="BH33" s="7"/>
      <c r="BI33" s="7"/>
      <c r="BJ33" s="53"/>
      <c r="BK33" s="7"/>
      <c r="BL33" s="53"/>
      <c r="BM33" s="7"/>
      <c r="BN33" s="7"/>
      <c r="BO33" s="53"/>
      <c r="BP33" s="7"/>
      <c r="BQ33" s="7"/>
      <c r="BR33" s="53"/>
      <c r="BS33" s="7"/>
      <c r="BT33" s="7"/>
      <c r="BU33" s="53"/>
      <c r="BV33" s="7"/>
      <c r="BW33" s="7"/>
      <c r="BX33" s="53"/>
      <c r="BY33" s="7"/>
      <c r="BZ33" s="7"/>
      <c r="CA33" s="53"/>
      <c r="CB33" s="7"/>
      <c r="CC33" s="53"/>
      <c r="CD33" s="7"/>
      <c r="CE33" s="7"/>
      <c r="CF33" s="53"/>
      <c r="CG33" s="7"/>
      <c r="CH33" s="7"/>
      <c r="CI33" s="53"/>
      <c r="CJ33" s="7"/>
      <c r="CK33" s="7"/>
      <c r="CL33" s="53"/>
      <c r="CM33" s="7"/>
      <c r="CN33" s="7"/>
      <c r="CO33" s="53"/>
      <c r="CP33" s="7"/>
      <c r="CQ33" s="7"/>
      <c r="CR33" s="53"/>
      <c r="CS33" s="7"/>
      <c r="CT33" s="7"/>
      <c r="CU33" s="53"/>
      <c r="CV33" s="7"/>
      <c r="CW33" s="53"/>
      <c r="CX33" s="7"/>
      <c r="CY33" s="53"/>
      <c r="CZ33" s="39"/>
      <c r="DA33" s="53"/>
      <c r="DB33" s="7"/>
      <c r="DC33" s="53"/>
      <c r="DD33" s="7"/>
      <c r="DE33" s="53"/>
      <c r="DF33" s="7"/>
      <c r="DG33" s="29"/>
      <c r="DI33" s="33" t="s">
        <v>57</v>
      </c>
      <c r="DJ33" s="33"/>
      <c r="DK33" s="33">
        <f>'معادلة الفك والتجميع'!$AI$155</f>
        <v>0</v>
      </c>
      <c r="DL33" s="33">
        <f>$CW$36</f>
        <v>0</v>
      </c>
      <c r="DM33" s="88"/>
      <c r="DN33" s="33" t="s">
        <v>53</v>
      </c>
      <c r="DO33" s="33">
        <f>'معادلة الفك والتجميع'!$AH$139</f>
        <v>0</v>
      </c>
      <c r="DP33" s="33">
        <f>'معادلة الفك والتجميع'!$AI$139</f>
        <v>0</v>
      </c>
      <c r="DQ33" s="33">
        <f>$CL$36</f>
        <v>0</v>
      </c>
    </row>
    <row r="34" spans="1:121" ht="16.5" thickBot="1" x14ac:dyDescent="0.3">
      <c r="A34" s="5">
        <v>43373</v>
      </c>
      <c r="B34" s="7"/>
      <c r="C34" s="7"/>
      <c r="D34" s="7"/>
      <c r="E34" s="53"/>
      <c r="F34" s="7"/>
      <c r="G34" s="7"/>
      <c r="H34" s="53"/>
      <c r="I34" s="7"/>
      <c r="J34" s="7"/>
      <c r="K34" s="53"/>
      <c r="L34" s="7"/>
      <c r="M34" s="7"/>
      <c r="N34" s="53"/>
      <c r="O34" s="7"/>
      <c r="P34" s="7"/>
      <c r="Q34" s="53"/>
      <c r="R34" s="7"/>
      <c r="S34" s="7"/>
      <c r="T34" s="53"/>
      <c r="U34" s="7"/>
      <c r="V34" s="7"/>
      <c r="W34" s="53"/>
      <c r="X34" s="7"/>
      <c r="Y34" s="53"/>
      <c r="Z34" s="7"/>
      <c r="AA34" s="7"/>
      <c r="AB34" s="53"/>
      <c r="AC34" s="7"/>
      <c r="AD34" s="7"/>
      <c r="AE34" s="53"/>
      <c r="AF34" s="7"/>
      <c r="AG34" s="53"/>
      <c r="AH34" s="7"/>
      <c r="AI34" s="53"/>
      <c r="AJ34" s="7"/>
      <c r="AK34" s="53"/>
      <c r="AL34" s="7"/>
      <c r="AM34" s="7"/>
      <c r="AN34" s="53"/>
      <c r="AO34" s="7"/>
      <c r="AP34" s="53"/>
      <c r="AQ34" s="7"/>
      <c r="AR34" s="7"/>
      <c r="AS34" s="53"/>
      <c r="AT34" s="7"/>
      <c r="AU34" s="7"/>
      <c r="AV34" s="53"/>
      <c r="AW34" s="7"/>
      <c r="AX34" s="7"/>
      <c r="AY34" s="53"/>
      <c r="AZ34" s="7"/>
      <c r="BA34" s="53"/>
      <c r="BB34" s="7"/>
      <c r="BC34" s="7"/>
      <c r="BD34" s="53"/>
      <c r="BE34" s="7"/>
      <c r="BF34" s="7"/>
      <c r="BG34" s="53"/>
      <c r="BH34" s="7"/>
      <c r="BI34" s="7"/>
      <c r="BJ34" s="53"/>
      <c r="BK34" s="7"/>
      <c r="BL34" s="53"/>
      <c r="BM34" s="7"/>
      <c r="BN34" s="7"/>
      <c r="BO34" s="53"/>
      <c r="BP34" s="7"/>
      <c r="BQ34" s="7"/>
      <c r="BR34" s="53"/>
      <c r="BS34" s="7"/>
      <c r="BT34" s="7"/>
      <c r="BU34" s="53"/>
      <c r="BV34" s="7"/>
      <c r="BW34" s="7"/>
      <c r="BX34" s="53"/>
      <c r="BY34" s="7"/>
      <c r="BZ34" s="7"/>
      <c r="CA34" s="53"/>
      <c r="CB34" s="7"/>
      <c r="CC34" s="53"/>
      <c r="CD34" s="7"/>
      <c r="CE34" s="7"/>
      <c r="CF34" s="53"/>
      <c r="CG34" s="7"/>
      <c r="CH34" s="7"/>
      <c r="CI34" s="53"/>
      <c r="CJ34" s="7"/>
      <c r="CK34" s="7"/>
      <c r="CL34" s="53"/>
      <c r="CM34" s="7"/>
      <c r="CN34" s="7"/>
      <c r="CO34" s="53"/>
      <c r="CP34" s="7"/>
      <c r="CQ34" s="7"/>
      <c r="CR34" s="53"/>
      <c r="CS34" s="7"/>
      <c r="CT34" s="7"/>
      <c r="CU34" s="53"/>
      <c r="CV34" s="7"/>
      <c r="CW34" s="53"/>
      <c r="CX34" s="7"/>
      <c r="CY34" s="53"/>
      <c r="CZ34" s="39"/>
      <c r="DA34" s="53"/>
      <c r="DB34" s="7"/>
      <c r="DC34" s="53"/>
      <c r="DD34" s="7"/>
      <c r="DE34" s="53"/>
      <c r="DF34" s="7"/>
      <c r="DG34" s="29"/>
      <c r="DI34" s="40"/>
      <c r="DJ34" s="40"/>
      <c r="DK34" s="40"/>
      <c r="DL34" s="40"/>
      <c r="DM34" s="41"/>
      <c r="DN34" s="40"/>
      <c r="DO34" s="40"/>
      <c r="DP34" s="40"/>
    </row>
    <row r="35" spans="1:121" ht="16.5" thickBot="1" x14ac:dyDescent="0.3">
      <c r="A35" s="5">
        <v>43374</v>
      </c>
      <c r="B35" s="7"/>
      <c r="C35" s="7"/>
      <c r="D35" s="7"/>
      <c r="E35" s="53"/>
      <c r="F35" s="7"/>
      <c r="G35" s="7"/>
      <c r="H35" s="53"/>
      <c r="I35" s="7"/>
      <c r="J35" s="7"/>
      <c r="K35" s="53"/>
      <c r="L35" s="7"/>
      <c r="M35" s="7"/>
      <c r="N35" s="53"/>
      <c r="O35" s="7"/>
      <c r="P35" s="7"/>
      <c r="Q35" s="53"/>
      <c r="R35" s="7"/>
      <c r="S35" s="7"/>
      <c r="T35" s="53"/>
      <c r="U35" s="7"/>
      <c r="V35" s="7"/>
      <c r="W35" s="53"/>
      <c r="X35" s="7"/>
      <c r="Y35" s="53"/>
      <c r="Z35" s="7"/>
      <c r="AA35" s="7"/>
      <c r="AB35" s="53"/>
      <c r="AC35" s="7"/>
      <c r="AD35" s="7"/>
      <c r="AE35" s="53"/>
      <c r="AF35" s="7"/>
      <c r="AG35" s="53"/>
      <c r="AH35" s="7"/>
      <c r="AI35" s="53"/>
      <c r="AJ35" s="7"/>
      <c r="AK35" s="53"/>
      <c r="AL35" s="7"/>
      <c r="AM35" s="7"/>
      <c r="AN35" s="53"/>
      <c r="AO35" s="7"/>
      <c r="AP35" s="53"/>
      <c r="AQ35" s="7"/>
      <c r="AR35" s="7"/>
      <c r="AS35" s="53"/>
      <c r="AT35" s="7"/>
      <c r="AU35" s="7"/>
      <c r="AV35" s="53"/>
      <c r="AW35" s="7"/>
      <c r="AX35" s="7"/>
      <c r="AY35" s="53"/>
      <c r="AZ35" s="7"/>
      <c r="BA35" s="53"/>
      <c r="BB35" s="7"/>
      <c r="BC35" s="7"/>
      <c r="BD35" s="53"/>
      <c r="BE35" s="7"/>
      <c r="BF35" s="7"/>
      <c r="BG35" s="53"/>
      <c r="BH35" s="7"/>
      <c r="BI35" s="7"/>
      <c r="BJ35" s="53"/>
      <c r="BK35" s="7"/>
      <c r="BL35" s="53"/>
      <c r="BM35" s="7"/>
      <c r="BN35" s="7"/>
      <c r="BO35" s="53"/>
      <c r="BP35" s="7"/>
      <c r="BQ35" s="7"/>
      <c r="BR35" s="53"/>
      <c r="BS35" s="7"/>
      <c r="BT35" s="7"/>
      <c r="BU35" s="53"/>
      <c r="BV35" s="7"/>
      <c r="BW35" s="7"/>
      <c r="BX35" s="53"/>
      <c r="BY35" s="7"/>
      <c r="BZ35" s="7"/>
      <c r="CA35" s="53"/>
      <c r="CB35" s="7"/>
      <c r="CC35" s="53"/>
      <c r="CD35" s="7"/>
      <c r="CE35" s="7"/>
      <c r="CF35" s="53"/>
      <c r="CG35" s="7"/>
      <c r="CH35" s="7"/>
      <c r="CI35" s="53"/>
      <c r="CJ35" s="7"/>
      <c r="CK35" s="7"/>
      <c r="CL35" s="53"/>
      <c r="CM35" s="7"/>
      <c r="CN35" s="7"/>
      <c r="CO35" s="53"/>
      <c r="CP35" s="7"/>
      <c r="CQ35" s="7"/>
      <c r="CR35" s="53"/>
      <c r="CS35" s="7"/>
      <c r="CT35" s="7"/>
      <c r="CU35" s="53"/>
      <c r="CV35" s="7"/>
      <c r="CW35" s="53"/>
      <c r="CX35" s="7"/>
      <c r="CY35" s="53"/>
      <c r="CZ35" s="39"/>
      <c r="DA35" s="53"/>
      <c r="DB35" s="7"/>
      <c r="DC35" s="53"/>
      <c r="DD35" s="7"/>
      <c r="DE35" s="53"/>
      <c r="DF35" s="7"/>
      <c r="DG35" s="29"/>
      <c r="DI35" s="22"/>
      <c r="DJ35" s="22"/>
      <c r="DK35" s="22"/>
      <c r="DL35" s="22"/>
      <c r="DM35" s="41"/>
      <c r="DN35" s="22"/>
      <c r="DO35" s="22"/>
      <c r="DP35" s="22"/>
    </row>
    <row r="36" spans="1:121" ht="15.75" thickBot="1" x14ac:dyDescent="0.3">
      <c r="A36" s="5" t="s">
        <v>20</v>
      </c>
      <c r="B36" s="7"/>
      <c r="C36" s="7">
        <f>SUM(C5:C35)</f>
        <v>0</v>
      </c>
      <c r="D36" s="7">
        <f t="shared" ref="D36:BO36" si="0">SUM(D5:D35)</f>
        <v>0</v>
      </c>
      <c r="E36" s="7">
        <f t="shared" si="0"/>
        <v>0</v>
      </c>
      <c r="F36" s="7">
        <f t="shared" si="0"/>
        <v>0</v>
      </c>
      <c r="G36" s="7">
        <f t="shared" si="0"/>
        <v>0</v>
      </c>
      <c r="H36" s="7">
        <f t="shared" si="0"/>
        <v>0</v>
      </c>
      <c r="I36" s="7">
        <f t="shared" si="0"/>
        <v>0</v>
      </c>
      <c r="J36" s="7">
        <f t="shared" si="0"/>
        <v>0</v>
      </c>
      <c r="K36" s="7">
        <f t="shared" si="0"/>
        <v>0</v>
      </c>
      <c r="L36" s="7">
        <f t="shared" si="0"/>
        <v>0</v>
      </c>
      <c r="M36" s="7">
        <f t="shared" si="0"/>
        <v>0</v>
      </c>
      <c r="N36" s="7">
        <f t="shared" si="0"/>
        <v>0</v>
      </c>
      <c r="O36" s="7">
        <f t="shared" si="0"/>
        <v>0</v>
      </c>
      <c r="P36" s="7">
        <f t="shared" si="0"/>
        <v>0</v>
      </c>
      <c r="Q36" s="7">
        <f t="shared" si="0"/>
        <v>0</v>
      </c>
      <c r="R36" s="7">
        <f t="shared" si="0"/>
        <v>0</v>
      </c>
      <c r="S36" s="7">
        <f t="shared" si="0"/>
        <v>0</v>
      </c>
      <c r="T36" s="7">
        <f t="shared" si="0"/>
        <v>0</v>
      </c>
      <c r="U36" s="7">
        <f t="shared" si="0"/>
        <v>0</v>
      </c>
      <c r="V36" s="7">
        <f t="shared" si="0"/>
        <v>0</v>
      </c>
      <c r="W36" s="7">
        <f t="shared" si="0"/>
        <v>0</v>
      </c>
      <c r="X36" s="7">
        <f t="shared" si="0"/>
        <v>0</v>
      </c>
      <c r="Y36" s="7">
        <f t="shared" si="0"/>
        <v>0</v>
      </c>
      <c r="Z36" s="7">
        <f t="shared" si="0"/>
        <v>0</v>
      </c>
      <c r="AA36" s="7">
        <f t="shared" si="0"/>
        <v>0</v>
      </c>
      <c r="AB36" s="7">
        <f t="shared" si="0"/>
        <v>0</v>
      </c>
      <c r="AC36" s="7">
        <f t="shared" si="0"/>
        <v>0</v>
      </c>
      <c r="AD36" s="7">
        <f t="shared" si="0"/>
        <v>0</v>
      </c>
      <c r="AE36" s="7">
        <f t="shared" si="0"/>
        <v>0</v>
      </c>
      <c r="AF36" s="7">
        <f t="shared" si="0"/>
        <v>0</v>
      </c>
      <c r="AG36" s="7">
        <f t="shared" si="0"/>
        <v>0</v>
      </c>
      <c r="AH36" s="7">
        <f t="shared" si="0"/>
        <v>0</v>
      </c>
      <c r="AI36" s="7">
        <f t="shared" si="0"/>
        <v>0</v>
      </c>
      <c r="AJ36" s="7">
        <f t="shared" si="0"/>
        <v>0</v>
      </c>
      <c r="AK36" s="7">
        <f t="shared" si="0"/>
        <v>0</v>
      </c>
      <c r="AL36" s="7">
        <f t="shared" si="0"/>
        <v>0</v>
      </c>
      <c r="AM36" s="7">
        <f t="shared" si="0"/>
        <v>0</v>
      </c>
      <c r="AN36" s="7">
        <f t="shared" si="0"/>
        <v>0</v>
      </c>
      <c r="AO36" s="7">
        <f t="shared" si="0"/>
        <v>0</v>
      </c>
      <c r="AP36" s="7">
        <f t="shared" si="0"/>
        <v>0</v>
      </c>
      <c r="AQ36" s="7">
        <f t="shared" si="0"/>
        <v>0</v>
      </c>
      <c r="AR36" s="7">
        <f t="shared" si="0"/>
        <v>0</v>
      </c>
      <c r="AS36" s="7">
        <f t="shared" si="0"/>
        <v>0</v>
      </c>
      <c r="AT36" s="7">
        <f t="shared" si="0"/>
        <v>0</v>
      </c>
      <c r="AU36" s="7">
        <f t="shared" si="0"/>
        <v>0</v>
      </c>
      <c r="AV36" s="7">
        <f t="shared" si="0"/>
        <v>0</v>
      </c>
      <c r="AW36" s="7">
        <f t="shared" si="0"/>
        <v>0</v>
      </c>
      <c r="AX36" s="7">
        <f t="shared" si="0"/>
        <v>0</v>
      </c>
      <c r="AY36" s="7">
        <f t="shared" si="0"/>
        <v>0</v>
      </c>
      <c r="AZ36" s="7">
        <f t="shared" si="0"/>
        <v>0</v>
      </c>
      <c r="BA36" s="7">
        <f t="shared" si="0"/>
        <v>0</v>
      </c>
      <c r="BB36" s="7">
        <f t="shared" si="0"/>
        <v>0</v>
      </c>
      <c r="BC36" s="7">
        <f t="shared" si="0"/>
        <v>0</v>
      </c>
      <c r="BD36" s="7">
        <f t="shared" si="0"/>
        <v>0</v>
      </c>
      <c r="BE36" s="7">
        <f t="shared" si="0"/>
        <v>0</v>
      </c>
      <c r="BF36" s="7">
        <f t="shared" si="0"/>
        <v>0</v>
      </c>
      <c r="BG36" s="7">
        <f t="shared" si="0"/>
        <v>0</v>
      </c>
      <c r="BH36" s="7">
        <f t="shared" si="0"/>
        <v>0</v>
      </c>
      <c r="BI36" s="7">
        <f t="shared" si="0"/>
        <v>0</v>
      </c>
      <c r="BJ36" s="7">
        <f t="shared" si="0"/>
        <v>0</v>
      </c>
      <c r="BK36" s="7">
        <f t="shared" si="0"/>
        <v>0</v>
      </c>
      <c r="BL36" s="7">
        <f t="shared" si="0"/>
        <v>0</v>
      </c>
      <c r="BM36" s="7">
        <f t="shared" si="0"/>
        <v>0</v>
      </c>
      <c r="BN36" s="7">
        <f t="shared" si="0"/>
        <v>0</v>
      </c>
      <c r="BO36" s="7">
        <f t="shared" si="0"/>
        <v>0</v>
      </c>
      <c r="BP36" s="7">
        <f t="shared" ref="BP36:DF36" si="1">SUM(BP5:BP35)</f>
        <v>0</v>
      </c>
      <c r="BQ36" s="7">
        <f t="shared" si="1"/>
        <v>0</v>
      </c>
      <c r="BR36" s="7">
        <f t="shared" si="1"/>
        <v>0</v>
      </c>
      <c r="BS36" s="7">
        <f t="shared" si="1"/>
        <v>0</v>
      </c>
      <c r="BT36" s="7">
        <f t="shared" si="1"/>
        <v>0</v>
      </c>
      <c r="BU36" s="7">
        <f t="shared" si="1"/>
        <v>0</v>
      </c>
      <c r="BV36" s="7">
        <f t="shared" si="1"/>
        <v>0</v>
      </c>
      <c r="BW36" s="7">
        <f t="shared" si="1"/>
        <v>0</v>
      </c>
      <c r="BX36" s="7">
        <f t="shared" si="1"/>
        <v>0</v>
      </c>
      <c r="BY36" s="7">
        <f t="shared" si="1"/>
        <v>0</v>
      </c>
      <c r="BZ36" s="7">
        <f t="shared" si="1"/>
        <v>0</v>
      </c>
      <c r="CA36" s="7">
        <f t="shared" si="1"/>
        <v>0</v>
      </c>
      <c r="CB36" s="7">
        <f t="shared" si="1"/>
        <v>0</v>
      </c>
      <c r="CC36" s="7">
        <f t="shared" si="1"/>
        <v>0</v>
      </c>
      <c r="CD36" s="7">
        <f t="shared" si="1"/>
        <v>0</v>
      </c>
      <c r="CE36" s="7">
        <f t="shared" si="1"/>
        <v>0</v>
      </c>
      <c r="CF36" s="7">
        <f t="shared" si="1"/>
        <v>0</v>
      </c>
      <c r="CG36" s="7">
        <f t="shared" si="1"/>
        <v>0</v>
      </c>
      <c r="CH36" s="7">
        <f t="shared" si="1"/>
        <v>0</v>
      </c>
      <c r="CI36" s="7">
        <f t="shared" si="1"/>
        <v>0</v>
      </c>
      <c r="CJ36" s="7">
        <f t="shared" si="1"/>
        <v>0</v>
      </c>
      <c r="CK36" s="7">
        <f t="shared" si="1"/>
        <v>0</v>
      </c>
      <c r="CL36" s="7">
        <f t="shared" si="1"/>
        <v>0</v>
      </c>
      <c r="CM36" s="7">
        <f t="shared" si="1"/>
        <v>0</v>
      </c>
      <c r="CN36" s="7">
        <f t="shared" si="1"/>
        <v>0</v>
      </c>
      <c r="CO36" s="7">
        <f t="shared" si="1"/>
        <v>0</v>
      </c>
      <c r="CP36" s="7">
        <f t="shared" si="1"/>
        <v>0</v>
      </c>
      <c r="CQ36" s="7">
        <f t="shared" si="1"/>
        <v>0</v>
      </c>
      <c r="CR36" s="7">
        <f t="shared" si="1"/>
        <v>0</v>
      </c>
      <c r="CS36" s="7">
        <f t="shared" si="1"/>
        <v>0</v>
      </c>
      <c r="CT36" s="7">
        <f t="shared" si="1"/>
        <v>0</v>
      </c>
      <c r="CU36" s="7">
        <f t="shared" si="1"/>
        <v>0</v>
      </c>
      <c r="CV36" s="7">
        <f t="shared" si="1"/>
        <v>0</v>
      </c>
      <c r="CW36" s="7">
        <f t="shared" si="1"/>
        <v>0</v>
      </c>
      <c r="CX36" s="7">
        <f t="shared" si="1"/>
        <v>0</v>
      </c>
      <c r="CY36" s="7">
        <f t="shared" si="1"/>
        <v>0</v>
      </c>
      <c r="CZ36" s="7">
        <f t="shared" si="1"/>
        <v>0</v>
      </c>
      <c r="DA36" s="7">
        <f t="shared" si="1"/>
        <v>0</v>
      </c>
      <c r="DB36" s="7">
        <f t="shared" si="1"/>
        <v>0</v>
      </c>
      <c r="DC36" s="7">
        <f t="shared" si="1"/>
        <v>0</v>
      </c>
      <c r="DD36" s="7">
        <f t="shared" si="1"/>
        <v>0</v>
      </c>
      <c r="DE36" s="7">
        <f t="shared" si="1"/>
        <v>0</v>
      </c>
      <c r="DF36" s="7">
        <f t="shared" si="1"/>
        <v>0</v>
      </c>
      <c r="DG36" s="29"/>
      <c r="DI36" s="42"/>
      <c r="DJ36" s="42"/>
      <c r="DK36" s="42"/>
      <c r="DL36" s="42"/>
    </row>
    <row r="37" spans="1:12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  <c r="CR37" s="44"/>
      <c r="CS37" s="44"/>
      <c r="CT37" s="44"/>
      <c r="CU37" s="44"/>
      <c r="CV37" s="44"/>
      <c r="CW37" s="44"/>
      <c r="CX37" s="44"/>
      <c r="CY37" s="44"/>
      <c r="CZ37" s="44"/>
      <c r="DA37" s="44"/>
      <c r="DB37" s="44"/>
      <c r="DC37" s="151"/>
      <c r="DD37" s="151"/>
      <c r="DE37" s="151"/>
      <c r="DF37" s="151"/>
      <c r="DI37" s="42"/>
      <c r="DJ37" s="42"/>
      <c r="DK37" s="42"/>
      <c r="DL37" s="42"/>
    </row>
    <row r="38" spans="1:121" ht="15.75" thickBot="1" x14ac:dyDescent="0.3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44"/>
      <c r="CR38" s="44"/>
      <c r="CS38" s="44"/>
      <c r="CT38" s="44"/>
      <c r="CU38" s="44"/>
      <c r="CV38" s="44"/>
      <c r="CW38" s="44"/>
      <c r="CX38" s="44"/>
      <c r="CY38" s="44"/>
      <c r="CZ38" s="44"/>
      <c r="DA38" s="44"/>
      <c r="DB38" s="44"/>
      <c r="DC38" s="152"/>
      <c r="DD38" s="152"/>
      <c r="DE38" s="152"/>
      <c r="DF38" s="152"/>
      <c r="DI38" s="42"/>
      <c r="DJ38" s="42"/>
      <c r="DK38" s="42"/>
      <c r="DL38" s="42"/>
    </row>
    <row r="39" spans="1:121" ht="27.75" thickTop="1" thickBot="1" x14ac:dyDescent="0.3">
      <c r="A39" s="153" t="s">
        <v>25</v>
      </c>
      <c r="B39" s="154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  <c r="AJ39" s="154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4"/>
      <c r="BI39" s="154"/>
      <c r="BJ39" s="154"/>
      <c r="BK39" s="154"/>
      <c r="BL39" s="154"/>
      <c r="BM39" s="154"/>
      <c r="BN39" s="154"/>
      <c r="BO39" s="154"/>
      <c r="BP39" s="154"/>
      <c r="BQ39" s="154"/>
      <c r="BR39" s="154"/>
      <c r="BS39" s="154"/>
      <c r="BT39" s="154"/>
      <c r="BU39" s="154"/>
      <c r="BV39" s="154"/>
      <c r="BW39" s="154"/>
      <c r="BX39" s="154"/>
      <c r="BY39" s="154"/>
      <c r="BZ39" s="154"/>
      <c r="CA39" s="154"/>
      <c r="CB39" s="154"/>
      <c r="CC39" s="154"/>
      <c r="CD39" s="154"/>
      <c r="CE39" s="154"/>
      <c r="CF39" s="154"/>
      <c r="CG39" s="154"/>
      <c r="CH39" s="154"/>
      <c r="CI39" s="154"/>
      <c r="CJ39" s="154"/>
      <c r="CK39" s="154"/>
      <c r="CL39" s="154"/>
      <c r="CM39" s="154"/>
      <c r="CN39" s="154"/>
      <c r="CO39" s="154"/>
      <c r="CP39" s="154"/>
      <c r="CQ39" s="154"/>
      <c r="CR39" s="154"/>
      <c r="CS39" s="154"/>
      <c r="CT39" s="154"/>
      <c r="CU39" s="154"/>
      <c r="CV39" s="154"/>
      <c r="CW39" s="154"/>
      <c r="CX39" s="154"/>
      <c r="CY39" s="155"/>
      <c r="CZ39" s="156"/>
      <c r="DA39" s="45"/>
      <c r="DB39" s="45"/>
      <c r="DC39" s="157"/>
      <c r="DD39" s="157"/>
      <c r="DE39" s="157"/>
      <c r="DF39" s="157"/>
      <c r="DI39" s="167" t="s">
        <v>72</v>
      </c>
      <c r="DJ39" s="168"/>
      <c r="DK39" s="168"/>
      <c r="DL39" s="168"/>
      <c r="DM39" s="168"/>
      <c r="DN39" s="168"/>
      <c r="DO39" s="168"/>
      <c r="DP39" s="168"/>
      <c r="DQ39" s="169"/>
    </row>
    <row r="40" spans="1:121" ht="22.5" thickTop="1" thickBot="1" x14ac:dyDescent="0.3">
      <c r="A40" s="110" t="s">
        <v>0</v>
      </c>
      <c r="B40" s="112" t="s">
        <v>73</v>
      </c>
      <c r="C40" s="118" t="s">
        <v>1</v>
      </c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2"/>
      <c r="W40" s="13"/>
      <c r="X40" s="12" t="s">
        <v>26</v>
      </c>
      <c r="Y40" s="12"/>
      <c r="Z40" s="120" t="s">
        <v>27</v>
      </c>
      <c r="AA40" s="121"/>
      <c r="AB40" s="121"/>
      <c r="AC40" s="121"/>
      <c r="AD40" s="121"/>
      <c r="AE40" s="121"/>
      <c r="AF40" s="121"/>
      <c r="AG40" s="121"/>
      <c r="AH40" s="121"/>
      <c r="AI40" s="122"/>
      <c r="AJ40" s="120" t="s">
        <v>28</v>
      </c>
      <c r="AK40" s="122"/>
      <c r="AL40" s="120" t="s">
        <v>29</v>
      </c>
      <c r="AM40" s="121"/>
      <c r="AN40" s="122"/>
      <c r="AO40" s="120" t="s">
        <v>30</v>
      </c>
      <c r="AP40" s="122"/>
      <c r="AQ40" s="120" t="s">
        <v>31</v>
      </c>
      <c r="AR40" s="121"/>
      <c r="AS40" s="121"/>
      <c r="AT40" s="121"/>
      <c r="AU40" s="121"/>
      <c r="AV40" s="121"/>
      <c r="AW40" s="121"/>
      <c r="AX40" s="121"/>
      <c r="AY40" s="122"/>
      <c r="AZ40" s="120" t="s">
        <v>32</v>
      </c>
      <c r="BA40" s="122"/>
      <c r="BB40" s="120" t="s">
        <v>33</v>
      </c>
      <c r="BC40" s="121"/>
      <c r="BD40" s="121"/>
      <c r="BE40" s="121"/>
      <c r="BF40" s="121"/>
      <c r="BG40" s="121"/>
      <c r="BH40" s="121"/>
      <c r="BI40" s="121"/>
      <c r="BJ40" s="121"/>
      <c r="BK40" s="121"/>
      <c r="BL40" s="122"/>
      <c r="BM40" s="120" t="s">
        <v>34</v>
      </c>
      <c r="BN40" s="121"/>
      <c r="BO40" s="121"/>
      <c r="BP40" s="121"/>
      <c r="BQ40" s="121"/>
      <c r="BR40" s="122"/>
      <c r="BS40" s="120" t="s">
        <v>35</v>
      </c>
      <c r="BT40" s="121"/>
      <c r="BU40" s="121"/>
      <c r="BV40" s="121"/>
      <c r="BW40" s="121"/>
      <c r="BX40" s="121"/>
      <c r="BY40" s="121"/>
      <c r="BZ40" s="121"/>
      <c r="CA40" s="121"/>
      <c r="CB40" s="121"/>
      <c r="CC40" s="122"/>
      <c r="CD40" s="120" t="s">
        <v>36</v>
      </c>
      <c r="CE40" s="121"/>
      <c r="CF40" s="121"/>
      <c r="CG40" s="121"/>
      <c r="CH40" s="121"/>
      <c r="CI40" s="121"/>
      <c r="CJ40" s="121"/>
      <c r="CK40" s="121"/>
      <c r="CL40" s="122"/>
      <c r="CM40" s="120" t="s">
        <v>37</v>
      </c>
      <c r="CN40" s="121"/>
      <c r="CO40" s="121"/>
      <c r="CP40" s="121"/>
      <c r="CQ40" s="121"/>
      <c r="CR40" s="121"/>
      <c r="CS40" s="121"/>
      <c r="CT40" s="121"/>
      <c r="CU40" s="121"/>
      <c r="CV40" s="121"/>
      <c r="CW40" s="122"/>
      <c r="CX40" s="120" t="s">
        <v>38</v>
      </c>
      <c r="CY40" s="122"/>
      <c r="CZ40" s="120" t="s">
        <v>4</v>
      </c>
      <c r="DA40" s="122"/>
      <c r="DB40" s="14"/>
      <c r="DC40" s="14"/>
      <c r="DD40" s="21"/>
      <c r="DE40" s="21"/>
      <c r="DF40" s="21"/>
      <c r="DI40" s="30" t="s">
        <v>18</v>
      </c>
      <c r="DJ40" s="30" t="s">
        <v>16</v>
      </c>
      <c r="DK40" s="30" t="s">
        <v>17</v>
      </c>
      <c r="DL40" s="65" t="s">
        <v>24</v>
      </c>
      <c r="DM40" s="31"/>
      <c r="DN40" s="30" t="s">
        <v>18</v>
      </c>
      <c r="DO40" s="30" t="s">
        <v>16</v>
      </c>
      <c r="DP40" s="30" t="s">
        <v>17</v>
      </c>
      <c r="DQ40" s="65" t="s">
        <v>24</v>
      </c>
    </row>
    <row r="41" spans="1:121" ht="18.75" thickTop="1" thickBot="1" x14ac:dyDescent="0.3">
      <c r="A41" s="110"/>
      <c r="B41" s="112"/>
      <c r="C41" s="116" t="s">
        <v>5</v>
      </c>
      <c r="D41" s="117"/>
      <c r="E41" s="51"/>
      <c r="F41" s="117" t="s">
        <v>6</v>
      </c>
      <c r="G41" s="117"/>
      <c r="H41" s="51"/>
      <c r="I41" s="117" t="s">
        <v>7</v>
      </c>
      <c r="J41" s="117"/>
      <c r="K41" s="51"/>
      <c r="L41" s="118" t="s">
        <v>39</v>
      </c>
      <c r="M41" s="112"/>
      <c r="N41" s="51"/>
      <c r="O41" s="118" t="s">
        <v>40</v>
      </c>
      <c r="P41" s="112"/>
      <c r="Q41" s="51"/>
      <c r="R41" s="118" t="s">
        <v>41</v>
      </c>
      <c r="S41" s="112"/>
      <c r="T41" s="51"/>
      <c r="U41" s="118" t="s">
        <v>42</v>
      </c>
      <c r="V41" s="112"/>
      <c r="W41" s="51"/>
      <c r="X41" s="107" t="s">
        <v>43</v>
      </c>
      <c r="Y41" s="51"/>
      <c r="Z41" s="116" t="s">
        <v>5</v>
      </c>
      <c r="AA41" s="117"/>
      <c r="AB41" s="51"/>
      <c r="AC41" s="118" t="s">
        <v>44</v>
      </c>
      <c r="AD41" s="112"/>
      <c r="AE41" s="51"/>
      <c r="AF41" s="117" t="s">
        <v>9</v>
      </c>
      <c r="AG41" s="51"/>
      <c r="AH41" s="117" t="s">
        <v>8</v>
      </c>
      <c r="AI41" s="51"/>
      <c r="AJ41" s="107" t="s">
        <v>45</v>
      </c>
      <c r="AK41" s="51"/>
      <c r="AL41" s="117" t="s">
        <v>10</v>
      </c>
      <c r="AM41" s="117"/>
      <c r="AN41" s="51"/>
      <c r="AO41" s="107" t="s">
        <v>45</v>
      </c>
      <c r="AP41" s="51"/>
      <c r="AQ41" s="116" t="s">
        <v>13</v>
      </c>
      <c r="AR41" s="117"/>
      <c r="AS41" s="51"/>
      <c r="AT41" s="117" t="s">
        <v>14</v>
      </c>
      <c r="AU41" s="117"/>
      <c r="AV41" s="51"/>
      <c r="AW41" s="118" t="s">
        <v>46</v>
      </c>
      <c r="AX41" s="112"/>
      <c r="AY41" s="51"/>
      <c r="AZ41" s="107" t="s">
        <v>43</v>
      </c>
      <c r="BA41" s="51"/>
      <c r="BB41" s="117" t="s">
        <v>47</v>
      </c>
      <c r="BC41" s="117"/>
      <c r="BD41" s="51"/>
      <c r="BE41" s="117" t="s">
        <v>11</v>
      </c>
      <c r="BF41" s="117"/>
      <c r="BG41" s="51"/>
      <c r="BH41" s="118" t="s">
        <v>12</v>
      </c>
      <c r="BI41" s="112"/>
      <c r="BJ41" s="51"/>
      <c r="BK41" s="107" t="s">
        <v>48</v>
      </c>
      <c r="BL41" s="51"/>
      <c r="BM41" s="117" t="s">
        <v>49</v>
      </c>
      <c r="BN41" s="117"/>
      <c r="BO41" s="51"/>
      <c r="BP41" s="117" t="s">
        <v>11</v>
      </c>
      <c r="BQ41" s="117"/>
      <c r="BR41" s="51"/>
      <c r="BS41" s="117" t="s">
        <v>49</v>
      </c>
      <c r="BT41" s="117"/>
      <c r="BU41" s="51"/>
      <c r="BV41" s="118" t="s">
        <v>50</v>
      </c>
      <c r="BW41" s="112"/>
      <c r="BX41" s="51"/>
      <c r="BY41" s="118" t="s">
        <v>12</v>
      </c>
      <c r="BZ41" s="112"/>
      <c r="CA41" s="51"/>
      <c r="CB41" s="107" t="s">
        <v>48</v>
      </c>
      <c r="CC41" s="51"/>
      <c r="CD41" s="118" t="s">
        <v>51</v>
      </c>
      <c r="CE41" s="112"/>
      <c r="CF41" s="51"/>
      <c r="CG41" s="118" t="s">
        <v>52</v>
      </c>
      <c r="CH41" s="112"/>
      <c r="CI41" s="51"/>
      <c r="CJ41" s="118" t="s">
        <v>53</v>
      </c>
      <c r="CK41" s="112"/>
      <c r="CL41" s="51"/>
      <c r="CM41" s="118" t="s">
        <v>54</v>
      </c>
      <c r="CN41" s="112"/>
      <c r="CO41" s="51"/>
      <c r="CP41" s="118" t="s">
        <v>55</v>
      </c>
      <c r="CQ41" s="112"/>
      <c r="CR41" s="51"/>
      <c r="CS41" s="118" t="s">
        <v>56</v>
      </c>
      <c r="CT41" s="112"/>
      <c r="CU41" s="51"/>
      <c r="CV41" s="107" t="s">
        <v>57</v>
      </c>
      <c r="CW41" s="51"/>
      <c r="CX41" s="107" t="s">
        <v>58</v>
      </c>
      <c r="CY41" s="51"/>
      <c r="CZ41" s="118" t="s">
        <v>15</v>
      </c>
      <c r="DA41" s="51"/>
      <c r="DB41" s="14"/>
      <c r="DC41" s="51"/>
      <c r="DD41" s="21"/>
      <c r="DE41" s="51"/>
      <c r="DF41" s="21"/>
      <c r="DI41" s="100" t="s">
        <v>59</v>
      </c>
      <c r="DJ41" s="101"/>
      <c r="DK41" s="102"/>
      <c r="DL41" s="62"/>
      <c r="DM41" s="31"/>
      <c r="DN41" s="127" t="s">
        <v>60</v>
      </c>
      <c r="DO41" s="128"/>
      <c r="DP41" s="129"/>
      <c r="DQ41" s="63"/>
    </row>
    <row r="42" spans="1:121" ht="15.75" customHeight="1" thickTop="1" thickBot="1" x14ac:dyDescent="0.3">
      <c r="A42" s="110"/>
      <c r="B42" s="112"/>
      <c r="C42" s="96" t="s">
        <v>16</v>
      </c>
      <c r="D42" s="96" t="s">
        <v>17</v>
      </c>
      <c r="E42" s="98" t="s">
        <v>24</v>
      </c>
      <c r="F42" s="96" t="s">
        <v>16</v>
      </c>
      <c r="G42" s="96" t="s">
        <v>17</v>
      </c>
      <c r="H42" s="98" t="s">
        <v>24</v>
      </c>
      <c r="I42" s="96" t="s">
        <v>16</v>
      </c>
      <c r="J42" s="96" t="s">
        <v>17</v>
      </c>
      <c r="K42" s="98" t="s">
        <v>24</v>
      </c>
      <c r="L42" s="96" t="s">
        <v>16</v>
      </c>
      <c r="M42" s="96" t="s">
        <v>17</v>
      </c>
      <c r="N42" s="98" t="s">
        <v>24</v>
      </c>
      <c r="O42" s="97" t="s">
        <v>16</v>
      </c>
      <c r="P42" s="96" t="s">
        <v>17</v>
      </c>
      <c r="Q42" s="98" t="s">
        <v>24</v>
      </c>
      <c r="R42" s="96" t="s">
        <v>16</v>
      </c>
      <c r="S42" s="96" t="s">
        <v>17</v>
      </c>
      <c r="T42" s="98" t="s">
        <v>24</v>
      </c>
      <c r="U42" s="96" t="s">
        <v>16</v>
      </c>
      <c r="V42" s="96" t="s">
        <v>17</v>
      </c>
      <c r="W42" s="98" t="s">
        <v>24</v>
      </c>
      <c r="X42" s="108"/>
      <c r="Y42" s="98" t="s">
        <v>24</v>
      </c>
      <c r="Z42" s="96" t="s">
        <v>16</v>
      </c>
      <c r="AA42" s="96" t="s">
        <v>17</v>
      </c>
      <c r="AB42" s="98" t="s">
        <v>24</v>
      </c>
      <c r="AC42" s="96" t="s">
        <v>16</v>
      </c>
      <c r="AD42" s="96" t="s">
        <v>17</v>
      </c>
      <c r="AE42" s="98" t="s">
        <v>24</v>
      </c>
      <c r="AF42" s="117"/>
      <c r="AG42" s="98" t="s">
        <v>24</v>
      </c>
      <c r="AH42" s="117"/>
      <c r="AI42" s="98" t="s">
        <v>24</v>
      </c>
      <c r="AJ42" s="108"/>
      <c r="AK42" s="98" t="s">
        <v>24</v>
      </c>
      <c r="AL42" s="96" t="s">
        <v>16</v>
      </c>
      <c r="AM42" s="96" t="s">
        <v>17</v>
      </c>
      <c r="AN42" s="98" t="s">
        <v>24</v>
      </c>
      <c r="AO42" s="108"/>
      <c r="AP42" s="98" t="s">
        <v>24</v>
      </c>
      <c r="AQ42" s="96" t="s">
        <v>16</v>
      </c>
      <c r="AR42" s="96" t="s">
        <v>17</v>
      </c>
      <c r="AS42" s="98" t="s">
        <v>24</v>
      </c>
      <c r="AT42" s="96" t="s">
        <v>16</v>
      </c>
      <c r="AU42" s="96" t="s">
        <v>17</v>
      </c>
      <c r="AV42" s="98" t="s">
        <v>24</v>
      </c>
      <c r="AW42" s="96" t="s">
        <v>16</v>
      </c>
      <c r="AX42" s="96" t="s">
        <v>17</v>
      </c>
      <c r="AY42" s="98" t="s">
        <v>24</v>
      </c>
      <c r="AZ42" s="108"/>
      <c r="BA42" s="98" t="s">
        <v>24</v>
      </c>
      <c r="BB42" s="96" t="s">
        <v>16</v>
      </c>
      <c r="BC42" s="96" t="s">
        <v>17</v>
      </c>
      <c r="BD42" s="98" t="s">
        <v>24</v>
      </c>
      <c r="BE42" s="96" t="s">
        <v>16</v>
      </c>
      <c r="BF42" s="96" t="s">
        <v>17</v>
      </c>
      <c r="BG42" s="98" t="s">
        <v>24</v>
      </c>
      <c r="BH42" s="97" t="s">
        <v>16</v>
      </c>
      <c r="BI42" s="97" t="s">
        <v>17</v>
      </c>
      <c r="BJ42" s="98" t="s">
        <v>24</v>
      </c>
      <c r="BK42" s="108"/>
      <c r="BL42" s="98" t="s">
        <v>24</v>
      </c>
      <c r="BM42" s="96" t="s">
        <v>16</v>
      </c>
      <c r="BN42" s="97" t="s">
        <v>17</v>
      </c>
      <c r="BO42" s="98" t="s">
        <v>24</v>
      </c>
      <c r="BP42" s="96" t="s">
        <v>16</v>
      </c>
      <c r="BQ42" s="97" t="s">
        <v>17</v>
      </c>
      <c r="BR42" s="98" t="s">
        <v>24</v>
      </c>
      <c r="BS42" s="96" t="s">
        <v>16</v>
      </c>
      <c r="BT42" s="97" t="s">
        <v>17</v>
      </c>
      <c r="BU42" s="98" t="s">
        <v>24</v>
      </c>
      <c r="BV42" s="96" t="s">
        <v>16</v>
      </c>
      <c r="BW42" s="97" t="s">
        <v>17</v>
      </c>
      <c r="BX42" s="98" t="s">
        <v>24</v>
      </c>
      <c r="BY42" s="96" t="s">
        <v>16</v>
      </c>
      <c r="BZ42" s="97" t="s">
        <v>17</v>
      </c>
      <c r="CA42" s="98" t="s">
        <v>24</v>
      </c>
      <c r="CB42" s="108"/>
      <c r="CC42" s="98" t="s">
        <v>24</v>
      </c>
      <c r="CD42" s="96" t="s">
        <v>16</v>
      </c>
      <c r="CE42" s="97" t="s">
        <v>17</v>
      </c>
      <c r="CF42" s="98" t="s">
        <v>24</v>
      </c>
      <c r="CG42" s="96" t="s">
        <v>16</v>
      </c>
      <c r="CH42" s="97" t="s">
        <v>17</v>
      </c>
      <c r="CI42" s="98" t="s">
        <v>24</v>
      </c>
      <c r="CJ42" s="96" t="s">
        <v>16</v>
      </c>
      <c r="CK42" s="97" t="s">
        <v>17</v>
      </c>
      <c r="CL42" s="98" t="s">
        <v>24</v>
      </c>
      <c r="CM42" s="96" t="s">
        <v>16</v>
      </c>
      <c r="CN42" s="97" t="s">
        <v>17</v>
      </c>
      <c r="CO42" s="98" t="s">
        <v>24</v>
      </c>
      <c r="CP42" s="96" t="s">
        <v>16</v>
      </c>
      <c r="CQ42" s="97" t="s">
        <v>17</v>
      </c>
      <c r="CR42" s="98" t="s">
        <v>24</v>
      </c>
      <c r="CS42" s="96" t="s">
        <v>16</v>
      </c>
      <c r="CT42" s="97" t="s">
        <v>17</v>
      </c>
      <c r="CU42" s="98" t="s">
        <v>24</v>
      </c>
      <c r="CV42" s="108"/>
      <c r="CW42" s="98" t="s">
        <v>24</v>
      </c>
      <c r="CX42" s="108"/>
      <c r="CY42" s="98" t="s">
        <v>24</v>
      </c>
      <c r="CZ42" s="118"/>
      <c r="DA42" s="98" t="s">
        <v>24</v>
      </c>
      <c r="DB42" s="14"/>
      <c r="DC42" s="98" t="s">
        <v>24</v>
      </c>
      <c r="DD42" s="21"/>
      <c r="DE42" s="98" t="s">
        <v>24</v>
      </c>
      <c r="DF42" s="21"/>
      <c r="DI42" s="32" t="s">
        <v>5</v>
      </c>
      <c r="DJ42" s="33">
        <f>'معادلة الفك والتجميع'!$AH$176</f>
        <v>0</v>
      </c>
      <c r="DK42" s="33">
        <f>'معادلة الفك والتجميع'!$AI$176</f>
        <v>0</v>
      </c>
      <c r="DL42" s="33">
        <f>$E$75</f>
        <v>0</v>
      </c>
      <c r="DM42" s="31"/>
      <c r="DN42" s="32" t="s">
        <v>13</v>
      </c>
      <c r="DO42" s="33">
        <f>'معادلة الفك والتجميع'!$AH$239</f>
        <v>0</v>
      </c>
      <c r="DP42" s="33">
        <f>'معادلة الفك والتجميع'!$AI$239</f>
        <v>0</v>
      </c>
      <c r="DQ42" s="33">
        <f>$AS$75</f>
        <v>0</v>
      </c>
    </row>
    <row r="43" spans="1:121" ht="15.75" customHeight="1" thickTop="1" thickBot="1" x14ac:dyDescent="0.3">
      <c r="A43" s="111"/>
      <c r="B43" s="113"/>
      <c r="C43" s="97"/>
      <c r="D43" s="97"/>
      <c r="E43" s="99"/>
      <c r="F43" s="97"/>
      <c r="G43" s="97"/>
      <c r="H43" s="99"/>
      <c r="I43" s="97"/>
      <c r="J43" s="97"/>
      <c r="K43" s="99"/>
      <c r="L43" s="97"/>
      <c r="M43" s="97"/>
      <c r="N43" s="99"/>
      <c r="O43" s="106"/>
      <c r="P43" s="97"/>
      <c r="Q43" s="99"/>
      <c r="R43" s="97"/>
      <c r="S43" s="97"/>
      <c r="T43" s="99"/>
      <c r="U43" s="97"/>
      <c r="V43" s="97"/>
      <c r="W43" s="99"/>
      <c r="X43" s="109"/>
      <c r="Y43" s="99"/>
      <c r="Z43" s="97"/>
      <c r="AA43" s="97"/>
      <c r="AB43" s="99"/>
      <c r="AC43" s="97"/>
      <c r="AD43" s="97"/>
      <c r="AE43" s="99"/>
      <c r="AF43" s="107"/>
      <c r="AG43" s="99"/>
      <c r="AH43" s="107"/>
      <c r="AI43" s="99"/>
      <c r="AJ43" s="109"/>
      <c r="AK43" s="99"/>
      <c r="AL43" s="97"/>
      <c r="AM43" s="97"/>
      <c r="AN43" s="99"/>
      <c r="AO43" s="109"/>
      <c r="AP43" s="99"/>
      <c r="AQ43" s="97"/>
      <c r="AR43" s="97"/>
      <c r="AS43" s="99"/>
      <c r="AT43" s="97"/>
      <c r="AU43" s="97"/>
      <c r="AV43" s="99"/>
      <c r="AW43" s="97"/>
      <c r="AX43" s="97"/>
      <c r="AY43" s="99"/>
      <c r="AZ43" s="109"/>
      <c r="BA43" s="99"/>
      <c r="BB43" s="97"/>
      <c r="BC43" s="97"/>
      <c r="BD43" s="99"/>
      <c r="BE43" s="97"/>
      <c r="BF43" s="97"/>
      <c r="BG43" s="99"/>
      <c r="BH43" s="106"/>
      <c r="BI43" s="106"/>
      <c r="BJ43" s="99"/>
      <c r="BK43" s="109"/>
      <c r="BL43" s="99"/>
      <c r="BM43" s="97"/>
      <c r="BN43" s="106"/>
      <c r="BO43" s="99"/>
      <c r="BP43" s="97"/>
      <c r="BQ43" s="106"/>
      <c r="BR43" s="99"/>
      <c r="BS43" s="97"/>
      <c r="BT43" s="106"/>
      <c r="BU43" s="99"/>
      <c r="BV43" s="97"/>
      <c r="BW43" s="106"/>
      <c r="BX43" s="99"/>
      <c r="BY43" s="97"/>
      <c r="BZ43" s="106"/>
      <c r="CA43" s="99"/>
      <c r="CB43" s="109"/>
      <c r="CC43" s="99"/>
      <c r="CD43" s="97"/>
      <c r="CE43" s="106"/>
      <c r="CF43" s="99"/>
      <c r="CG43" s="97"/>
      <c r="CH43" s="106"/>
      <c r="CI43" s="99"/>
      <c r="CJ43" s="97"/>
      <c r="CK43" s="106"/>
      <c r="CL43" s="99"/>
      <c r="CM43" s="97"/>
      <c r="CN43" s="106"/>
      <c r="CO43" s="99"/>
      <c r="CP43" s="97"/>
      <c r="CQ43" s="106"/>
      <c r="CR43" s="99"/>
      <c r="CS43" s="97"/>
      <c r="CT43" s="106"/>
      <c r="CU43" s="99"/>
      <c r="CV43" s="109"/>
      <c r="CW43" s="99"/>
      <c r="CX43" s="109"/>
      <c r="CY43" s="99"/>
      <c r="CZ43" s="126"/>
      <c r="DA43" s="99"/>
      <c r="DB43" s="24"/>
      <c r="DC43" s="99"/>
      <c r="DD43" s="21"/>
      <c r="DE43" s="99"/>
      <c r="DF43" s="21"/>
      <c r="DI43" s="32" t="s">
        <v>6</v>
      </c>
      <c r="DJ43" s="32">
        <f>'معادلة الفك والتجميع'!$AH$180</f>
        <v>0</v>
      </c>
      <c r="DK43" s="32">
        <f>'معادلة الفك والتجميع'!$AI$180</f>
        <v>0</v>
      </c>
      <c r="DL43" s="33">
        <f>$H$75</f>
        <v>0</v>
      </c>
      <c r="DM43" s="34"/>
      <c r="DN43" s="32" t="s">
        <v>14</v>
      </c>
      <c r="DO43" s="32">
        <f>'معادلة الفك والتجميع'!$AH$243</f>
        <v>0</v>
      </c>
      <c r="DP43" s="32">
        <f>'معادلة الفك والتجميع'!$AI$243</f>
        <v>0</v>
      </c>
      <c r="DQ43" s="33">
        <f>$AV$75</f>
        <v>0</v>
      </c>
    </row>
    <row r="44" spans="1:121" ht="16.5" thickBot="1" x14ac:dyDescent="0.3">
      <c r="A44" s="1">
        <v>43344</v>
      </c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46"/>
      <c r="DA44" s="3"/>
      <c r="DB44" s="46"/>
      <c r="DC44" s="3"/>
      <c r="DD44" s="46"/>
      <c r="DE44" s="3"/>
      <c r="DF44" s="47"/>
      <c r="DI44" s="32" t="s">
        <v>7</v>
      </c>
      <c r="DJ44" s="33">
        <f>'معادلة الفك والتجميع'!$AH$184</f>
        <v>0</v>
      </c>
      <c r="DK44" s="33">
        <f>'معادلة الفك والتجميع'!$AI$184</f>
        <v>0</v>
      </c>
      <c r="DL44" s="33">
        <f>$K$75</f>
        <v>0</v>
      </c>
      <c r="DM44" s="31"/>
      <c r="DN44" s="32" t="s">
        <v>46</v>
      </c>
      <c r="DO44" s="33">
        <f>'معادلة الفك والتجميع'!$AH$247</f>
        <v>0</v>
      </c>
      <c r="DP44" s="33">
        <f>'معادلة الفك والتجميع'!$AI$247</f>
        <v>0</v>
      </c>
      <c r="DQ44" s="33">
        <f>$AY$75</f>
        <v>0</v>
      </c>
    </row>
    <row r="45" spans="1:121" ht="18" thickBot="1" x14ac:dyDescent="0.3">
      <c r="A45" s="1">
        <v>43345</v>
      </c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6"/>
      <c r="DI45" s="32" t="s">
        <v>39</v>
      </c>
      <c r="DJ45" s="33">
        <f>'معادلة الفك والتجميع'!$AH$188</f>
        <v>0</v>
      </c>
      <c r="DK45" s="33">
        <f>'معادلة الفك والتجميع'!$AI$188</f>
        <v>0</v>
      </c>
      <c r="DL45" s="33">
        <f>$N$75</f>
        <v>0</v>
      </c>
      <c r="DM45" s="31"/>
      <c r="DN45" s="127" t="s">
        <v>61</v>
      </c>
      <c r="DO45" s="128"/>
      <c r="DP45" s="129"/>
      <c r="DQ45" s="76"/>
    </row>
    <row r="46" spans="1:121" ht="16.5" thickBot="1" x14ac:dyDescent="0.3">
      <c r="A46" s="1">
        <v>43346</v>
      </c>
      <c r="B46" s="2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6"/>
      <c r="DI46" s="32" t="s">
        <v>40</v>
      </c>
      <c r="DJ46" s="33">
        <f>'معادلة الفك والتجميع'!$AH$192</f>
        <v>0</v>
      </c>
      <c r="DK46" s="33">
        <f>'معادلة الفك والتجميع'!$AI$192</f>
        <v>0</v>
      </c>
      <c r="DL46" s="33">
        <f>$Q$75</f>
        <v>0</v>
      </c>
      <c r="DM46" s="31"/>
      <c r="DN46" s="33" t="s">
        <v>43</v>
      </c>
      <c r="DO46" s="33"/>
      <c r="DP46" s="33">
        <f>'معادلة الفك والتجميع'!$AI$252</f>
        <v>0</v>
      </c>
      <c r="DQ46" s="33">
        <f>$BA$75</f>
        <v>0</v>
      </c>
    </row>
    <row r="47" spans="1:121" ht="21.75" thickBot="1" x14ac:dyDescent="0.3">
      <c r="A47" s="1">
        <v>43347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6"/>
      <c r="DI47" s="32" t="s">
        <v>41</v>
      </c>
      <c r="DJ47" s="33">
        <f>'معادلة الفك والتجميع'!$AH$196</f>
        <v>0</v>
      </c>
      <c r="DK47" s="33">
        <f>'معادلة الفك والتجميع'!$AI$196</f>
        <v>0</v>
      </c>
      <c r="DL47" s="33">
        <f>$T$75</f>
        <v>0</v>
      </c>
      <c r="DM47" s="34"/>
      <c r="DN47" s="176" t="s">
        <v>62</v>
      </c>
      <c r="DO47" s="177"/>
      <c r="DP47" s="178"/>
      <c r="DQ47" s="77"/>
    </row>
    <row r="48" spans="1:121" ht="16.5" thickBot="1" x14ac:dyDescent="0.3">
      <c r="A48" s="1">
        <v>43348</v>
      </c>
      <c r="B48" s="2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6"/>
      <c r="DI48" s="32" t="s">
        <v>42</v>
      </c>
      <c r="DJ48" s="33">
        <f>'معادلة الفك والتجميع'!$AH$200</f>
        <v>0</v>
      </c>
      <c r="DK48" s="33">
        <f>'معادلة الفك والتجميع'!$AI$200</f>
        <v>0</v>
      </c>
      <c r="DL48" s="33">
        <f>$W$75</f>
        <v>0</v>
      </c>
      <c r="DM48" s="31"/>
      <c r="DN48" s="33" t="s">
        <v>47</v>
      </c>
      <c r="DO48" s="33">
        <f>'معادلة الفك والتجميع'!$AH$257</f>
        <v>0</v>
      </c>
      <c r="DP48" s="33">
        <f>'معادلة الفك والتجميع'!$AI$257</f>
        <v>0</v>
      </c>
      <c r="DQ48" s="33">
        <f>$BD$75</f>
        <v>0</v>
      </c>
    </row>
    <row r="49" spans="1:121" ht="21.75" thickBot="1" x14ac:dyDescent="0.3">
      <c r="A49" s="1">
        <v>43349</v>
      </c>
      <c r="B49" s="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6"/>
      <c r="DI49" s="170" t="s">
        <v>63</v>
      </c>
      <c r="DJ49" s="171"/>
      <c r="DK49" s="172"/>
      <c r="DL49" s="78"/>
      <c r="DM49" s="34"/>
      <c r="DN49" s="33" t="s">
        <v>11</v>
      </c>
      <c r="DO49" s="33">
        <f>'معادلة الفك والتجميع'!$AH$261</f>
        <v>0</v>
      </c>
      <c r="DP49" s="33">
        <f>'معادلة الفك والتجميع'!$AI$261</f>
        <v>0</v>
      </c>
      <c r="DQ49" s="33">
        <f>$BG$75</f>
        <v>0</v>
      </c>
    </row>
    <row r="50" spans="1:121" ht="16.5" thickBot="1" x14ac:dyDescent="0.3">
      <c r="A50" s="1">
        <v>43350</v>
      </c>
      <c r="B50" s="2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6"/>
      <c r="DI50" s="32" t="s">
        <v>43</v>
      </c>
      <c r="DJ50" s="33"/>
      <c r="DK50" s="33">
        <f>'معادلة الفك والتجميع'!$AI$204</f>
        <v>0</v>
      </c>
      <c r="DL50" s="33">
        <f>$Y$75</f>
        <v>0</v>
      </c>
      <c r="DM50" s="31"/>
      <c r="DN50" s="33" t="s">
        <v>12</v>
      </c>
      <c r="DO50" s="33">
        <f>'معادلة الفك والتجميع'!$AH$265</f>
        <v>0</v>
      </c>
      <c r="DP50" s="33">
        <f>'معادلة الفك والتجميع'!$AI$265</f>
        <v>0</v>
      </c>
      <c r="DQ50" s="33">
        <f>$BJ$75</f>
        <v>0</v>
      </c>
    </row>
    <row r="51" spans="1:121" ht="18" thickBot="1" x14ac:dyDescent="0.3">
      <c r="A51" s="1">
        <v>43351</v>
      </c>
      <c r="B51" s="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6"/>
      <c r="DI51" s="173" t="s">
        <v>64</v>
      </c>
      <c r="DJ51" s="174"/>
      <c r="DK51" s="175"/>
      <c r="DL51" s="79"/>
      <c r="DM51" s="31"/>
      <c r="DN51" s="33" t="s">
        <v>48</v>
      </c>
      <c r="DO51" s="33"/>
      <c r="DP51" s="33">
        <f>'معادلة الفك والتجميع'!$AI$269</f>
        <v>0</v>
      </c>
      <c r="DQ51" s="33">
        <f>$BL$75</f>
        <v>0</v>
      </c>
    </row>
    <row r="52" spans="1:121" ht="18" thickBot="1" x14ac:dyDescent="0.3">
      <c r="A52" s="1">
        <v>43352</v>
      </c>
      <c r="B52" s="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6"/>
      <c r="DI52" s="32" t="s">
        <v>5</v>
      </c>
      <c r="DJ52" s="33">
        <f>'معادلة الفك والتجميع'!$AH$209</f>
        <v>0</v>
      </c>
      <c r="DK52" s="33">
        <f>'معادلة الفك والتجميع'!$AI$209</f>
        <v>0</v>
      </c>
      <c r="DL52" s="33">
        <f>$AB$75</f>
        <v>0</v>
      </c>
      <c r="DM52" s="31"/>
      <c r="DN52" s="185" t="s">
        <v>34</v>
      </c>
      <c r="DO52" s="186"/>
      <c r="DP52" s="187"/>
      <c r="DQ52" s="80"/>
    </row>
    <row r="53" spans="1:121" ht="16.5" thickBot="1" x14ac:dyDescent="0.3">
      <c r="A53" s="1">
        <v>43353</v>
      </c>
      <c r="B53" s="2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6"/>
      <c r="DI53" s="32" t="s">
        <v>44</v>
      </c>
      <c r="DJ53" s="33">
        <f>'معادلة الفك والتجميع'!$AH$213</f>
        <v>0</v>
      </c>
      <c r="DK53" s="33">
        <f>'معادلة الفك والتجميع'!$AI$213</f>
        <v>0</v>
      </c>
      <c r="DL53" s="33">
        <f>$AE$75</f>
        <v>0</v>
      </c>
      <c r="DM53" s="31"/>
      <c r="DN53" s="33" t="s">
        <v>49</v>
      </c>
      <c r="DO53" s="33">
        <f>'معادلة الفك والتجميع'!$AH$274</f>
        <v>0</v>
      </c>
      <c r="DP53" s="33">
        <f>'معادلة الفك والتجميع'!$AI$274</f>
        <v>0</v>
      </c>
      <c r="DQ53" s="33">
        <f>$BO$75</f>
        <v>0</v>
      </c>
    </row>
    <row r="54" spans="1:121" ht="16.5" thickBot="1" x14ac:dyDescent="0.3">
      <c r="A54" s="1">
        <v>43354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I54" s="32" t="s">
        <v>9</v>
      </c>
      <c r="DJ54" s="33"/>
      <c r="DK54" s="33">
        <f>'معادلة الفك والتجميع'!$AI$217</f>
        <v>0</v>
      </c>
      <c r="DL54" s="33">
        <f>$AG$75</f>
        <v>0</v>
      </c>
      <c r="DM54" s="31"/>
      <c r="DN54" s="33" t="s">
        <v>11</v>
      </c>
      <c r="DO54" s="33">
        <f>'معادلة الفك والتجميع'!$AH$278</f>
        <v>0</v>
      </c>
      <c r="DP54" s="33">
        <f>'معادلة الفك والتجميع'!$AI$278</f>
        <v>0</v>
      </c>
      <c r="DQ54" s="33">
        <f>$BR$75</f>
        <v>0</v>
      </c>
    </row>
    <row r="55" spans="1:121" ht="21.75" thickBot="1" x14ac:dyDescent="0.3">
      <c r="A55" s="1">
        <v>43355</v>
      </c>
      <c r="B55" s="2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6"/>
      <c r="DI55" s="32" t="s">
        <v>8</v>
      </c>
      <c r="DJ55" s="33"/>
      <c r="DK55" s="33">
        <f>'معادلة الفك والتجميع'!$AI$221</f>
        <v>0</v>
      </c>
      <c r="DL55" s="33">
        <f>$AI$75</f>
        <v>0</v>
      </c>
      <c r="DM55" s="34"/>
      <c r="DN55" s="127" t="s">
        <v>65</v>
      </c>
      <c r="DO55" s="128"/>
      <c r="DP55" s="129"/>
      <c r="DQ55" s="76"/>
    </row>
    <row r="56" spans="1:121" ht="18" thickBot="1" x14ac:dyDescent="0.3">
      <c r="A56" s="1">
        <v>43356</v>
      </c>
      <c r="B56" s="2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6"/>
      <c r="DI56" s="176" t="s">
        <v>66</v>
      </c>
      <c r="DJ56" s="177"/>
      <c r="DK56" s="178"/>
      <c r="DL56" s="77"/>
      <c r="DM56" s="31"/>
      <c r="DN56" s="33" t="s">
        <v>49</v>
      </c>
      <c r="DO56" s="33">
        <f>'معادلة الفك والتجميع'!$AH$283</f>
        <v>0</v>
      </c>
      <c r="DP56" s="33">
        <f>'معادلة الفك والتجميع'!$AI$283</f>
        <v>0</v>
      </c>
      <c r="DQ56" s="33">
        <f>$BU$75</f>
        <v>0</v>
      </c>
    </row>
    <row r="57" spans="1:121" ht="21.75" thickBot="1" x14ac:dyDescent="0.3">
      <c r="A57" s="1">
        <v>43357</v>
      </c>
      <c r="B57" s="2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6"/>
      <c r="DI57" s="32" t="s">
        <v>45</v>
      </c>
      <c r="DJ57" s="33"/>
      <c r="DK57" s="33">
        <f>'معادلة الفك والتجميع'!$AI$225</f>
        <v>0</v>
      </c>
      <c r="DL57" s="33">
        <f>$AK$75</f>
        <v>0</v>
      </c>
      <c r="DM57" s="34"/>
      <c r="DN57" s="33" t="s">
        <v>50</v>
      </c>
      <c r="DO57" s="33">
        <f>'معادلة الفك والتجميع'!$AH$287</f>
        <v>0</v>
      </c>
      <c r="DP57" s="33">
        <f>'معادلة الفك والتجميع'!$AI$287</f>
        <v>0</v>
      </c>
      <c r="DQ57" s="33">
        <f>$BX$75</f>
        <v>0</v>
      </c>
    </row>
    <row r="58" spans="1:121" ht="18" thickBot="1" x14ac:dyDescent="0.3">
      <c r="A58" s="1">
        <v>43358</v>
      </c>
      <c r="B58" s="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6"/>
      <c r="DI58" s="179" t="s">
        <v>67</v>
      </c>
      <c r="DJ58" s="180"/>
      <c r="DK58" s="181"/>
      <c r="DL58" s="81"/>
      <c r="DM58" s="31"/>
      <c r="DN58" s="33" t="s">
        <v>12</v>
      </c>
      <c r="DO58" s="33">
        <f>'معادلة الفك والتجميع'!$AH$291</f>
        <v>0</v>
      </c>
      <c r="DP58" s="33">
        <f>'معادلة الفك والتجميع'!$AI$291</f>
        <v>0</v>
      </c>
      <c r="DQ58" s="33">
        <f>$CA$75</f>
        <v>0</v>
      </c>
    </row>
    <row r="59" spans="1:121" ht="16.5" thickBot="1" x14ac:dyDescent="0.3">
      <c r="A59" s="1">
        <v>43359</v>
      </c>
      <c r="B59" s="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6"/>
      <c r="DI59" s="32" t="s">
        <v>19</v>
      </c>
      <c r="DJ59" s="33">
        <f>'معادلة الفك والتجميع'!$AH$230</f>
        <v>0</v>
      </c>
      <c r="DK59" s="33">
        <f>'معادلة الفك والتجميع'!$AI$230</f>
        <v>0</v>
      </c>
      <c r="DL59" s="33">
        <f>$AN$75</f>
        <v>0</v>
      </c>
      <c r="DM59" s="36"/>
      <c r="DN59" s="33" t="s">
        <v>48</v>
      </c>
      <c r="DO59" s="33"/>
      <c r="DP59" s="33">
        <f>'معادلة الفك والتجميع'!$AI$295</f>
        <v>0</v>
      </c>
      <c r="DQ59" s="33">
        <f>$CC$75</f>
        <v>0</v>
      </c>
    </row>
    <row r="60" spans="1:121" ht="18" thickBot="1" x14ac:dyDescent="0.3">
      <c r="A60" s="1">
        <v>43360</v>
      </c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6"/>
      <c r="DI60" s="182" t="s">
        <v>68</v>
      </c>
      <c r="DJ60" s="183"/>
      <c r="DK60" s="184"/>
      <c r="DL60" s="83"/>
      <c r="DM60" s="36"/>
      <c r="DN60" s="188" t="s">
        <v>38</v>
      </c>
      <c r="DO60" s="189"/>
      <c r="DP60" s="190"/>
      <c r="DQ60" s="84"/>
    </row>
    <row r="61" spans="1:121" ht="16.5" thickBot="1" x14ac:dyDescent="0.3">
      <c r="A61" s="1">
        <v>43361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6"/>
      <c r="DI61" s="37" t="s">
        <v>45</v>
      </c>
      <c r="DJ61" s="38"/>
      <c r="DK61" s="38">
        <f>'معادلة الفك والتجميع'!$AI$234</f>
        <v>0</v>
      </c>
      <c r="DL61" s="33">
        <f>$AP$75</f>
        <v>0</v>
      </c>
      <c r="DM61" s="36"/>
      <c r="DN61" s="33" t="s">
        <v>58</v>
      </c>
      <c r="DO61" s="33"/>
      <c r="DP61" s="33">
        <f>'معادلة الفك والتجميع'!$AI$329</f>
        <v>0</v>
      </c>
      <c r="DQ61" s="33">
        <f>$CY$75</f>
        <v>0</v>
      </c>
    </row>
    <row r="62" spans="1:121" ht="18" thickBot="1" x14ac:dyDescent="0.3">
      <c r="A62" s="1">
        <v>43362</v>
      </c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6"/>
      <c r="DI62" s="64"/>
      <c r="DJ62" s="64"/>
      <c r="DK62" s="64"/>
      <c r="DL62" s="85"/>
      <c r="DM62" s="36"/>
      <c r="DN62" s="164" t="s">
        <v>69</v>
      </c>
      <c r="DO62" s="165"/>
      <c r="DP62" s="166"/>
      <c r="DQ62" s="86"/>
    </row>
    <row r="63" spans="1:121" ht="18" thickBot="1" x14ac:dyDescent="0.3">
      <c r="A63" s="1">
        <v>43363</v>
      </c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6"/>
      <c r="DI63" s="182" t="s">
        <v>70</v>
      </c>
      <c r="DJ63" s="183"/>
      <c r="DK63" s="184"/>
      <c r="DL63" s="83"/>
      <c r="DM63" s="36"/>
      <c r="DN63" s="33" t="s">
        <v>15</v>
      </c>
      <c r="DO63" s="33"/>
      <c r="DP63" s="33">
        <f>'معادلة الفك والتجميع'!$AI$334</f>
        <v>0</v>
      </c>
      <c r="DQ63" s="33">
        <f>$DA$75</f>
        <v>0</v>
      </c>
    </row>
    <row r="64" spans="1:121" ht="18" thickBot="1" x14ac:dyDescent="0.3">
      <c r="A64" s="1">
        <v>43364</v>
      </c>
      <c r="B64" s="2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6"/>
      <c r="DI64" s="33" t="s">
        <v>54</v>
      </c>
      <c r="DJ64" s="33">
        <f>'معادلة الفك والتجميع'!$AH$312</f>
        <v>0</v>
      </c>
      <c r="DK64" s="33">
        <f>'معادلة الفك والتجميع'!$AI$312</f>
        <v>0</v>
      </c>
      <c r="DL64" s="33">
        <f>$CO$75</f>
        <v>0</v>
      </c>
      <c r="DM64" s="36"/>
      <c r="DN64" s="100" t="s">
        <v>71</v>
      </c>
      <c r="DO64" s="101"/>
      <c r="DP64" s="102"/>
      <c r="DQ64" s="87"/>
    </row>
    <row r="65" spans="1:121" ht="16.5" thickBot="1" x14ac:dyDescent="0.3">
      <c r="A65" s="1">
        <v>43365</v>
      </c>
      <c r="B65" s="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6"/>
      <c r="DI65" s="33" t="s">
        <v>55</v>
      </c>
      <c r="DJ65" s="33">
        <f>'معادلة الفك والتجميع'!$AH$316</f>
        <v>0</v>
      </c>
      <c r="DK65" s="33">
        <f>'معادلة الفك والتجميع'!$AI$316</f>
        <v>0</v>
      </c>
      <c r="DL65" s="33">
        <f>$CR$75</f>
        <v>0</v>
      </c>
      <c r="DM65" s="36"/>
      <c r="DN65" s="33" t="s">
        <v>51</v>
      </c>
      <c r="DO65" s="33">
        <f>'معادلة الفك والتجميع'!$AH$300</f>
        <v>0</v>
      </c>
      <c r="DP65" s="33">
        <f>'معادلة الفك والتجميع'!$AI$300</f>
        <v>0</v>
      </c>
      <c r="DQ65" s="33">
        <f>$CF$75</f>
        <v>0</v>
      </c>
    </row>
    <row r="66" spans="1:121" ht="16.5" thickBot="1" x14ac:dyDescent="0.3">
      <c r="A66" s="1">
        <v>43366</v>
      </c>
      <c r="B66" s="2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6"/>
      <c r="DI66" s="33" t="s">
        <v>56</v>
      </c>
      <c r="DJ66" s="38">
        <f>'معادلة الفك والتجميع'!$AH$320</f>
        <v>0</v>
      </c>
      <c r="DK66" s="38">
        <f>'معادلة الفك والتجميع'!$AI$320</f>
        <v>0</v>
      </c>
      <c r="DL66" s="33">
        <f>$CU$75</f>
        <v>0</v>
      </c>
      <c r="DM66" s="36"/>
      <c r="DN66" s="33" t="s">
        <v>52</v>
      </c>
      <c r="DO66" s="38">
        <f>'معادلة الفك والتجميع'!$AH$304</f>
        <v>0</v>
      </c>
      <c r="DP66" s="38">
        <f>'معادلة الفك والتجميع'!$AI$304</f>
        <v>0</v>
      </c>
      <c r="DQ66" s="33">
        <f>$CI$75</f>
        <v>0</v>
      </c>
    </row>
    <row r="67" spans="1:121" ht="16.5" thickBot="1" x14ac:dyDescent="0.3">
      <c r="A67" s="1">
        <v>43367</v>
      </c>
      <c r="B67" s="2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6"/>
      <c r="DI67" s="33" t="s">
        <v>57</v>
      </c>
      <c r="DJ67" s="33"/>
      <c r="DK67" s="33">
        <f>'معادلة الفك والتجميع'!$AI$324</f>
        <v>0</v>
      </c>
      <c r="DL67" s="33">
        <f>$CW$75</f>
        <v>0</v>
      </c>
      <c r="DM67" s="55"/>
      <c r="DN67" s="33" t="s">
        <v>53</v>
      </c>
      <c r="DO67" s="33">
        <f>'معادلة الفك والتجميع'!$AH$308</f>
        <v>0</v>
      </c>
      <c r="DP67" s="33">
        <f>'معادلة الفك والتجميع'!$AI$308</f>
        <v>0</v>
      </c>
      <c r="DQ67" s="33">
        <f>$CL$75</f>
        <v>0</v>
      </c>
    </row>
    <row r="68" spans="1:121" ht="15.75" thickBot="1" x14ac:dyDescent="0.3">
      <c r="A68" s="1">
        <v>43368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6"/>
    </row>
    <row r="69" spans="1:121" ht="15.75" thickBot="1" x14ac:dyDescent="0.3">
      <c r="A69" s="5">
        <v>43369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6"/>
    </row>
    <row r="70" spans="1:121" ht="15.75" thickBot="1" x14ac:dyDescent="0.3">
      <c r="A70" s="5">
        <v>43370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  <c r="CH70" s="48"/>
      <c r="CI70" s="48"/>
      <c r="CJ70" s="48"/>
      <c r="CK70" s="48"/>
      <c r="CL70" s="48"/>
      <c r="CM70" s="48"/>
      <c r="CN70" s="48"/>
      <c r="CO70" s="48"/>
      <c r="CP70" s="48"/>
      <c r="CQ70" s="48"/>
      <c r="CR70" s="48"/>
      <c r="CS70" s="48"/>
      <c r="CT70" s="48"/>
      <c r="CU70" s="48"/>
      <c r="CV70" s="48"/>
      <c r="CW70" s="48"/>
      <c r="CX70" s="48"/>
      <c r="CY70" s="48"/>
      <c r="CZ70" s="48"/>
      <c r="DA70" s="48"/>
      <c r="DB70" s="6"/>
      <c r="DC70" s="48"/>
      <c r="DD70" s="6"/>
      <c r="DE70" s="48"/>
      <c r="DF70" s="6"/>
    </row>
    <row r="71" spans="1:121" ht="15.75" thickBot="1" x14ac:dyDescent="0.3">
      <c r="A71" s="5">
        <v>43371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  <c r="CJ71" s="48"/>
      <c r="CK71" s="48"/>
      <c r="CL71" s="48"/>
      <c r="CM71" s="48"/>
      <c r="CN71" s="48"/>
      <c r="CO71" s="48"/>
      <c r="CP71" s="48"/>
      <c r="CQ71" s="48"/>
      <c r="CR71" s="48"/>
      <c r="CS71" s="48"/>
      <c r="CT71" s="48"/>
      <c r="CU71" s="48"/>
      <c r="CV71" s="48"/>
      <c r="CW71" s="48"/>
      <c r="CX71" s="48"/>
      <c r="CY71" s="48"/>
      <c r="CZ71" s="48"/>
      <c r="DA71" s="48"/>
      <c r="DB71" s="6"/>
      <c r="DC71" s="48"/>
      <c r="DD71" s="6"/>
      <c r="DE71" s="48"/>
      <c r="DF71" s="6"/>
    </row>
    <row r="72" spans="1:121" ht="15.75" thickBot="1" x14ac:dyDescent="0.3">
      <c r="A72" s="5">
        <v>43372</v>
      </c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  <c r="CJ72" s="48"/>
      <c r="CK72" s="48"/>
      <c r="CL72" s="48"/>
      <c r="CM72" s="48"/>
      <c r="CN72" s="48"/>
      <c r="CO72" s="48"/>
      <c r="CP72" s="48"/>
      <c r="CQ72" s="48"/>
      <c r="CR72" s="48"/>
      <c r="CS72" s="48"/>
      <c r="CT72" s="48"/>
      <c r="CU72" s="48"/>
      <c r="CV72" s="48"/>
      <c r="CW72" s="48"/>
      <c r="CX72" s="48"/>
      <c r="CY72" s="48"/>
      <c r="CZ72" s="48"/>
      <c r="DA72" s="48"/>
      <c r="DB72" s="6"/>
      <c r="DC72" s="48"/>
      <c r="DD72" s="6"/>
      <c r="DE72" s="48"/>
      <c r="DF72" s="6"/>
    </row>
    <row r="73" spans="1:121" ht="15.75" thickBot="1" x14ac:dyDescent="0.3">
      <c r="A73" s="5">
        <v>43373</v>
      </c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8"/>
      <c r="CA73" s="48"/>
      <c r="CB73" s="48"/>
      <c r="CC73" s="48"/>
      <c r="CD73" s="48"/>
      <c r="CE73" s="48"/>
      <c r="CF73" s="48"/>
      <c r="CG73" s="48"/>
      <c r="CH73" s="48"/>
      <c r="CI73" s="48"/>
      <c r="CJ73" s="48"/>
      <c r="CK73" s="48"/>
      <c r="CL73" s="48"/>
      <c r="CM73" s="48"/>
      <c r="CN73" s="48"/>
      <c r="CO73" s="48"/>
      <c r="CP73" s="48"/>
      <c r="CQ73" s="48"/>
      <c r="CR73" s="48"/>
      <c r="CS73" s="48"/>
      <c r="CT73" s="48"/>
      <c r="CU73" s="48"/>
      <c r="CV73" s="48"/>
      <c r="CW73" s="48"/>
      <c r="CX73" s="48"/>
      <c r="CY73" s="48"/>
      <c r="CZ73" s="48"/>
      <c r="DA73" s="48"/>
      <c r="DB73" s="6"/>
      <c r="DC73" s="48"/>
      <c r="DD73" s="6"/>
      <c r="DE73" s="48"/>
      <c r="DF73" s="6"/>
    </row>
    <row r="74" spans="1:121" ht="15.75" thickBot="1" x14ac:dyDescent="0.3">
      <c r="A74" s="8">
        <v>43374</v>
      </c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49"/>
      <c r="CA74" s="49"/>
      <c r="CB74" s="49"/>
      <c r="CC74" s="49"/>
      <c r="CD74" s="49"/>
      <c r="CE74" s="49"/>
      <c r="CF74" s="49"/>
      <c r="CG74" s="49"/>
      <c r="CH74" s="49"/>
      <c r="CI74" s="49"/>
      <c r="CJ74" s="49"/>
      <c r="CK74" s="49"/>
      <c r="CL74" s="49"/>
      <c r="CM74" s="49"/>
      <c r="CN74" s="49"/>
      <c r="CO74" s="49"/>
      <c r="CP74" s="49"/>
      <c r="CQ74" s="49"/>
      <c r="CR74" s="49"/>
      <c r="CS74" s="49"/>
      <c r="CT74" s="49"/>
      <c r="CU74" s="49"/>
      <c r="CV74" s="49"/>
      <c r="CW74" s="49"/>
      <c r="CX74" s="49"/>
      <c r="CY74" s="49"/>
      <c r="CZ74" s="49"/>
      <c r="DA74" s="49"/>
      <c r="DB74" s="6"/>
      <c r="DC74" s="49"/>
      <c r="DD74" s="6"/>
      <c r="DE74" s="49"/>
      <c r="DF74" s="6"/>
    </row>
    <row r="75" spans="1:121" ht="24.75" thickTop="1" thickBot="1" x14ac:dyDescent="0.3">
      <c r="A75" s="114" t="s">
        <v>20</v>
      </c>
      <c r="B75" s="115"/>
      <c r="C75" s="50">
        <f>SUM(C44:C74)</f>
        <v>0</v>
      </c>
      <c r="D75" s="50">
        <f t="shared" ref="D75:BO75" si="2">SUM(D44:D74)</f>
        <v>0</v>
      </c>
      <c r="E75" s="50">
        <f t="shared" si="2"/>
        <v>0</v>
      </c>
      <c r="F75" s="50">
        <f t="shared" si="2"/>
        <v>0</v>
      </c>
      <c r="G75" s="50">
        <f t="shared" si="2"/>
        <v>0</v>
      </c>
      <c r="H75" s="50">
        <f t="shared" si="2"/>
        <v>0</v>
      </c>
      <c r="I75" s="50">
        <f t="shared" si="2"/>
        <v>0</v>
      </c>
      <c r="J75" s="50">
        <f t="shared" si="2"/>
        <v>0</v>
      </c>
      <c r="K75" s="50">
        <f t="shared" si="2"/>
        <v>0</v>
      </c>
      <c r="L75" s="50">
        <f t="shared" si="2"/>
        <v>0</v>
      </c>
      <c r="M75" s="50">
        <f t="shared" si="2"/>
        <v>0</v>
      </c>
      <c r="N75" s="50">
        <f t="shared" si="2"/>
        <v>0</v>
      </c>
      <c r="O75" s="50">
        <f t="shared" si="2"/>
        <v>0</v>
      </c>
      <c r="P75" s="50">
        <f t="shared" si="2"/>
        <v>0</v>
      </c>
      <c r="Q75" s="50">
        <f t="shared" si="2"/>
        <v>0</v>
      </c>
      <c r="R75" s="50">
        <f t="shared" si="2"/>
        <v>0</v>
      </c>
      <c r="S75" s="50">
        <f t="shared" si="2"/>
        <v>0</v>
      </c>
      <c r="T75" s="50">
        <f t="shared" si="2"/>
        <v>0</v>
      </c>
      <c r="U75" s="50">
        <f t="shared" si="2"/>
        <v>0</v>
      </c>
      <c r="V75" s="50">
        <f t="shared" si="2"/>
        <v>0</v>
      </c>
      <c r="W75" s="50">
        <f t="shared" si="2"/>
        <v>0</v>
      </c>
      <c r="X75" s="50">
        <f t="shared" si="2"/>
        <v>0</v>
      </c>
      <c r="Y75" s="50">
        <f t="shared" si="2"/>
        <v>0</v>
      </c>
      <c r="Z75" s="50">
        <f t="shared" si="2"/>
        <v>0</v>
      </c>
      <c r="AA75" s="50">
        <f t="shared" si="2"/>
        <v>0</v>
      </c>
      <c r="AB75" s="50">
        <f t="shared" si="2"/>
        <v>0</v>
      </c>
      <c r="AC75" s="50">
        <f t="shared" si="2"/>
        <v>0</v>
      </c>
      <c r="AD75" s="50">
        <f t="shared" si="2"/>
        <v>0</v>
      </c>
      <c r="AE75" s="50">
        <f t="shared" si="2"/>
        <v>0</v>
      </c>
      <c r="AF75" s="50">
        <f t="shared" si="2"/>
        <v>0</v>
      </c>
      <c r="AG75" s="50">
        <f t="shared" si="2"/>
        <v>0</v>
      </c>
      <c r="AH75" s="50">
        <f t="shared" si="2"/>
        <v>0</v>
      </c>
      <c r="AI75" s="50">
        <f t="shared" si="2"/>
        <v>0</v>
      </c>
      <c r="AJ75" s="50">
        <f t="shared" si="2"/>
        <v>0</v>
      </c>
      <c r="AK75" s="50">
        <f t="shared" si="2"/>
        <v>0</v>
      </c>
      <c r="AL75" s="50">
        <f t="shared" si="2"/>
        <v>0</v>
      </c>
      <c r="AM75" s="50">
        <f t="shared" si="2"/>
        <v>0</v>
      </c>
      <c r="AN75" s="50">
        <f t="shared" si="2"/>
        <v>0</v>
      </c>
      <c r="AO75" s="50">
        <f t="shared" si="2"/>
        <v>0</v>
      </c>
      <c r="AP75" s="50">
        <f t="shared" si="2"/>
        <v>0</v>
      </c>
      <c r="AQ75" s="50">
        <f t="shared" si="2"/>
        <v>0</v>
      </c>
      <c r="AR75" s="50">
        <f t="shared" si="2"/>
        <v>0</v>
      </c>
      <c r="AS75" s="50">
        <f t="shared" si="2"/>
        <v>0</v>
      </c>
      <c r="AT75" s="50">
        <f t="shared" si="2"/>
        <v>0</v>
      </c>
      <c r="AU75" s="50">
        <f t="shared" si="2"/>
        <v>0</v>
      </c>
      <c r="AV75" s="50">
        <f t="shared" si="2"/>
        <v>0</v>
      </c>
      <c r="AW75" s="50">
        <f t="shared" si="2"/>
        <v>0</v>
      </c>
      <c r="AX75" s="50">
        <f t="shared" si="2"/>
        <v>0</v>
      </c>
      <c r="AY75" s="50">
        <f t="shared" si="2"/>
        <v>0</v>
      </c>
      <c r="AZ75" s="50">
        <f t="shared" si="2"/>
        <v>0</v>
      </c>
      <c r="BA75" s="50">
        <f t="shared" si="2"/>
        <v>0</v>
      </c>
      <c r="BB75" s="50">
        <f t="shared" si="2"/>
        <v>0</v>
      </c>
      <c r="BC75" s="50">
        <f t="shared" si="2"/>
        <v>0</v>
      </c>
      <c r="BD75" s="50">
        <f t="shared" si="2"/>
        <v>0</v>
      </c>
      <c r="BE75" s="50">
        <f t="shared" si="2"/>
        <v>0</v>
      </c>
      <c r="BF75" s="50">
        <f t="shared" si="2"/>
        <v>0</v>
      </c>
      <c r="BG75" s="50">
        <f t="shared" si="2"/>
        <v>0</v>
      </c>
      <c r="BH75" s="50">
        <f t="shared" si="2"/>
        <v>0</v>
      </c>
      <c r="BI75" s="50">
        <f t="shared" si="2"/>
        <v>0</v>
      </c>
      <c r="BJ75" s="50">
        <f t="shared" si="2"/>
        <v>0</v>
      </c>
      <c r="BK75" s="50">
        <f t="shared" si="2"/>
        <v>0</v>
      </c>
      <c r="BL75" s="50">
        <f t="shared" si="2"/>
        <v>0</v>
      </c>
      <c r="BM75" s="50">
        <f t="shared" si="2"/>
        <v>0</v>
      </c>
      <c r="BN75" s="50">
        <f t="shared" si="2"/>
        <v>0</v>
      </c>
      <c r="BO75" s="50">
        <f t="shared" si="2"/>
        <v>0</v>
      </c>
      <c r="BP75" s="50">
        <f t="shared" ref="BP75:DE75" si="3">SUM(BP44:BP74)</f>
        <v>0</v>
      </c>
      <c r="BQ75" s="50">
        <f t="shared" si="3"/>
        <v>0</v>
      </c>
      <c r="BR75" s="50">
        <f t="shared" si="3"/>
        <v>0</v>
      </c>
      <c r="BS75" s="50">
        <f t="shared" si="3"/>
        <v>0</v>
      </c>
      <c r="BT75" s="50">
        <f t="shared" si="3"/>
        <v>0</v>
      </c>
      <c r="BU75" s="50">
        <f t="shared" si="3"/>
        <v>0</v>
      </c>
      <c r="BV75" s="50">
        <f t="shared" si="3"/>
        <v>0</v>
      </c>
      <c r="BW75" s="50">
        <f t="shared" si="3"/>
        <v>0</v>
      </c>
      <c r="BX75" s="50">
        <f t="shared" si="3"/>
        <v>0</v>
      </c>
      <c r="BY75" s="50">
        <f t="shared" si="3"/>
        <v>0</v>
      </c>
      <c r="BZ75" s="50">
        <f t="shared" si="3"/>
        <v>0</v>
      </c>
      <c r="CA75" s="50">
        <f t="shared" si="3"/>
        <v>0</v>
      </c>
      <c r="CB75" s="50">
        <f t="shared" si="3"/>
        <v>0</v>
      </c>
      <c r="CC75" s="50">
        <f t="shared" si="3"/>
        <v>0</v>
      </c>
      <c r="CD75" s="50">
        <f t="shared" si="3"/>
        <v>0</v>
      </c>
      <c r="CE75" s="50">
        <f t="shared" si="3"/>
        <v>0</v>
      </c>
      <c r="CF75" s="50">
        <f t="shared" si="3"/>
        <v>0</v>
      </c>
      <c r="CG75" s="50">
        <f t="shared" si="3"/>
        <v>0</v>
      </c>
      <c r="CH75" s="50">
        <f t="shared" si="3"/>
        <v>0</v>
      </c>
      <c r="CI75" s="50">
        <f t="shared" si="3"/>
        <v>0</v>
      </c>
      <c r="CJ75" s="50">
        <f t="shared" si="3"/>
        <v>0</v>
      </c>
      <c r="CK75" s="50">
        <f t="shared" si="3"/>
        <v>0</v>
      </c>
      <c r="CL75" s="50">
        <f t="shared" si="3"/>
        <v>0</v>
      </c>
      <c r="CM75" s="50">
        <f t="shared" si="3"/>
        <v>0</v>
      </c>
      <c r="CN75" s="50">
        <f t="shared" si="3"/>
        <v>0</v>
      </c>
      <c r="CO75" s="50">
        <f t="shared" si="3"/>
        <v>0</v>
      </c>
      <c r="CP75" s="50">
        <f t="shared" si="3"/>
        <v>0</v>
      </c>
      <c r="CQ75" s="50">
        <f t="shared" si="3"/>
        <v>0</v>
      </c>
      <c r="CR75" s="50">
        <f t="shared" si="3"/>
        <v>0</v>
      </c>
      <c r="CS75" s="50">
        <f t="shared" si="3"/>
        <v>0</v>
      </c>
      <c r="CT75" s="50">
        <f t="shared" si="3"/>
        <v>0</v>
      </c>
      <c r="CU75" s="50">
        <f t="shared" si="3"/>
        <v>0</v>
      </c>
      <c r="CV75" s="50">
        <f t="shared" si="3"/>
        <v>0</v>
      </c>
      <c r="CW75" s="50">
        <f t="shared" si="3"/>
        <v>0</v>
      </c>
      <c r="CX75" s="50">
        <f t="shared" si="3"/>
        <v>0</v>
      </c>
      <c r="CY75" s="50">
        <f t="shared" si="3"/>
        <v>0</v>
      </c>
      <c r="CZ75" s="50">
        <f t="shared" si="3"/>
        <v>0</v>
      </c>
      <c r="DA75" s="50">
        <f t="shared" si="3"/>
        <v>0</v>
      </c>
      <c r="DB75" s="50">
        <f t="shared" si="3"/>
        <v>0</v>
      </c>
      <c r="DC75" s="50">
        <f t="shared" si="3"/>
        <v>0</v>
      </c>
      <c r="DD75" s="50">
        <f t="shared" si="3"/>
        <v>0</v>
      </c>
      <c r="DE75" s="50">
        <f t="shared" si="3"/>
        <v>0</v>
      </c>
      <c r="DF75" s="50">
        <f t="shared" ref="DF75" si="4">SUM(DF44:DF74)</f>
        <v>0</v>
      </c>
    </row>
    <row r="76" spans="1:121" ht="15.75" thickTop="1" x14ac:dyDescent="0.25"/>
  </sheetData>
  <mergeCells count="333">
    <mergeCell ref="DI58:DK58"/>
    <mergeCell ref="DI60:DK60"/>
    <mergeCell ref="DN60:DP60"/>
    <mergeCell ref="DN62:DP62"/>
    <mergeCell ref="DI63:DK63"/>
    <mergeCell ref="DN64:DP64"/>
    <mergeCell ref="DI39:DQ39"/>
    <mergeCell ref="DI41:DK41"/>
    <mergeCell ref="DN41:DP41"/>
    <mergeCell ref="DN45:DP45"/>
    <mergeCell ref="DN47:DP47"/>
    <mergeCell ref="DI49:DK49"/>
    <mergeCell ref="DI51:DK51"/>
    <mergeCell ref="DN52:DP52"/>
    <mergeCell ref="DN55:DP55"/>
    <mergeCell ref="DI56:DK56"/>
    <mergeCell ref="CT42:CT43"/>
    <mergeCell ref="CU42:CU43"/>
    <mergeCell ref="CW42:CW43"/>
    <mergeCell ref="CY42:CY43"/>
    <mergeCell ref="DA42:DA43"/>
    <mergeCell ref="DC42:DC43"/>
    <mergeCell ref="DE42:DE43"/>
    <mergeCell ref="CZ41:CZ43"/>
    <mergeCell ref="CS41:CT41"/>
    <mergeCell ref="CV41:CV43"/>
    <mergeCell ref="CX41:CX43"/>
    <mergeCell ref="BU42:BU43"/>
    <mergeCell ref="BV42:BV43"/>
    <mergeCell ref="BW42:BW43"/>
    <mergeCell ref="BX42:BX43"/>
    <mergeCell ref="BY42:BY43"/>
    <mergeCell ref="BZ42:BZ43"/>
    <mergeCell ref="CA42:CA43"/>
    <mergeCell ref="CC42:CC43"/>
    <mergeCell ref="CS42:CS43"/>
    <mergeCell ref="AK42:AK43"/>
    <mergeCell ref="AL42:AL43"/>
    <mergeCell ref="AM42:AM43"/>
    <mergeCell ref="AN42:AN43"/>
    <mergeCell ref="AP42:AP43"/>
    <mergeCell ref="AF41:AF43"/>
    <mergeCell ref="AH41:AH43"/>
    <mergeCell ref="AJ41:AJ43"/>
    <mergeCell ref="AL41:AM41"/>
    <mergeCell ref="AO41:AO43"/>
    <mergeCell ref="AQ42:AQ43"/>
    <mergeCell ref="AR42:AR43"/>
    <mergeCell ref="AS42:AS43"/>
    <mergeCell ref="AT42:AT43"/>
    <mergeCell ref="AU42:AU43"/>
    <mergeCell ref="AV42:AV43"/>
    <mergeCell ref="AW42:AW43"/>
    <mergeCell ref="AX42:AX43"/>
    <mergeCell ref="AY42:AY43"/>
    <mergeCell ref="BA42:BA43"/>
    <mergeCell ref="BB42:BB43"/>
    <mergeCell ref="BC42:BC43"/>
    <mergeCell ref="CB41:CB43"/>
    <mergeCell ref="CD41:CE41"/>
    <mergeCell ref="CG41:CH41"/>
    <mergeCell ref="CJ41:CK41"/>
    <mergeCell ref="CM41:CN41"/>
    <mergeCell ref="CP41:CQ41"/>
    <mergeCell ref="CD42:CD43"/>
    <mergeCell ref="CE42:CE43"/>
    <mergeCell ref="CF42:CF43"/>
    <mergeCell ref="CG42:CG43"/>
    <mergeCell ref="CH42:CH43"/>
    <mergeCell ref="CI42:CI43"/>
    <mergeCell ref="CJ42:CJ43"/>
    <mergeCell ref="CK42:CK43"/>
    <mergeCell ref="CL42:CL43"/>
    <mergeCell ref="CM42:CM43"/>
    <mergeCell ref="CN42:CN43"/>
    <mergeCell ref="CO42:CO43"/>
    <mergeCell ref="CP42:CP43"/>
    <mergeCell ref="CQ42:CQ43"/>
    <mergeCell ref="BS42:BS43"/>
    <mergeCell ref="BB41:BC41"/>
    <mergeCell ref="BE41:BF41"/>
    <mergeCell ref="BH41:BI41"/>
    <mergeCell ref="BK41:BK43"/>
    <mergeCell ref="BM41:BN41"/>
    <mergeCell ref="BP41:BQ41"/>
    <mergeCell ref="BS41:BT41"/>
    <mergeCell ref="BV41:BW41"/>
    <mergeCell ref="BY41:BZ41"/>
    <mergeCell ref="BD42:BD43"/>
    <mergeCell ref="BE42:BE43"/>
    <mergeCell ref="BF42:BF43"/>
    <mergeCell ref="BG42:BG43"/>
    <mergeCell ref="BH42:BH43"/>
    <mergeCell ref="BI42:BI43"/>
    <mergeCell ref="BJ42:BJ43"/>
    <mergeCell ref="BL42:BL43"/>
    <mergeCell ref="BM42:BM43"/>
    <mergeCell ref="BN42:BN43"/>
    <mergeCell ref="BO42:BO43"/>
    <mergeCell ref="BP42:BP43"/>
    <mergeCell ref="BQ42:BQ43"/>
    <mergeCell ref="BR42:BR43"/>
    <mergeCell ref="BT42:BT43"/>
    <mergeCell ref="AQ41:AR41"/>
    <mergeCell ref="AT41:AU41"/>
    <mergeCell ref="AW41:AX41"/>
    <mergeCell ref="AZ41:AZ43"/>
    <mergeCell ref="DC37:DF38"/>
    <mergeCell ref="A39:CZ39"/>
    <mergeCell ref="DC39:DF39"/>
    <mergeCell ref="C40:V40"/>
    <mergeCell ref="Z40:AI40"/>
    <mergeCell ref="AJ40:AK40"/>
    <mergeCell ref="AL40:AN40"/>
    <mergeCell ref="AO40:AP40"/>
    <mergeCell ref="AQ40:AY40"/>
    <mergeCell ref="AZ40:BA40"/>
    <mergeCell ref="BB40:BL40"/>
    <mergeCell ref="BM40:BR40"/>
    <mergeCell ref="BS40:CC40"/>
    <mergeCell ref="CD40:CL40"/>
    <mergeCell ref="CM40:CW40"/>
    <mergeCell ref="CX40:CY40"/>
    <mergeCell ref="CZ40:DA40"/>
    <mergeCell ref="X41:X43"/>
    <mergeCell ref="Z41:AA41"/>
    <mergeCell ref="CR42:CR43"/>
    <mergeCell ref="DN18:DP18"/>
    <mergeCell ref="DN21:DP21"/>
    <mergeCell ref="DI22:DK22"/>
    <mergeCell ref="DI24:DK24"/>
    <mergeCell ref="DI26:DK26"/>
    <mergeCell ref="DN26:DP26"/>
    <mergeCell ref="DN28:DP28"/>
    <mergeCell ref="DI29:DK29"/>
    <mergeCell ref="DN30:DP30"/>
    <mergeCell ref="DE3:DE4"/>
    <mergeCell ref="DI3:DK3"/>
    <mergeCell ref="DI5:DQ5"/>
    <mergeCell ref="DI7:DK7"/>
    <mergeCell ref="DN7:DP7"/>
    <mergeCell ref="DN11:DP11"/>
    <mergeCell ref="DN13:DP13"/>
    <mergeCell ref="DI15:DK15"/>
    <mergeCell ref="DI17:DK17"/>
    <mergeCell ref="CQ3:CQ4"/>
    <mergeCell ref="CR3:CR4"/>
    <mergeCell ref="CS3:CS4"/>
    <mergeCell ref="CT3:CT4"/>
    <mergeCell ref="CU3:CU4"/>
    <mergeCell ref="CW3:CW4"/>
    <mergeCell ref="CY3:CY4"/>
    <mergeCell ref="DA3:DA4"/>
    <mergeCell ref="DC3:DC4"/>
    <mergeCell ref="CH3:CH4"/>
    <mergeCell ref="CI3:CI4"/>
    <mergeCell ref="CJ3:CJ4"/>
    <mergeCell ref="CK3:CK4"/>
    <mergeCell ref="CL3:CL4"/>
    <mergeCell ref="CM3:CM4"/>
    <mergeCell ref="CN3:CN4"/>
    <mergeCell ref="CO3:CO4"/>
    <mergeCell ref="CP3:CP4"/>
    <mergeCell ref="BX3:BX4"/>
    <mergeCell ref="BY3:BY4"/>
    <mergeCell ref="BZ3:BZ4"/>
    <mergeCell ref="CA3:CA4"/>
    <mergeCell ref="CC3:CC4"/>
    <mergeCell ref="CD3:CD4"/>
    <mergeCell ref="CE3:CE4"/>
    <mergeCell ref="CF3:CF4"/>
    <mergeCell ref="CG3:CG4"/>
    <mergeCell ref="AX3:AX4"/>
    <mergeCell ref="AY3:AY4"/>
    <mergeCell ref="BA3:BA4"/>
    <mergeCell ref="BB3:BB4"/>
    <mergeCell ref="BC3:BC4"/>
    <mergeCell ref="BD3:BD4"/>
    <mergeCell ref="BE3:BE4"/>
    <mergeCell ref="BF3:BF4"/>
    <mergeCell ref="BG3:BG4"/>
    <mergeCell ref="CG2:CH2"/>
    <mergeCell ref="CJ2:CK2"/>
    <mergeCell ref="CM2:CN2"/>
    <mergeCell ref="CP2:CQ2"/>
    <mergeCell ref="CS2:CT2"/>
    <mergeCell ref="CV2:CV4"/>
    <mergeCell ref="CX2:CX4"/>
    <mergeCell ref="CZ2:CZ4"/>
    <mergeCell ref="O3:O4"/>
    <mergeCell ref="P3:P4"/>
    <mergeCell ref="Q3:Q4"/>
    <mergeCell ref="R3:R4"/>
    <mergeCell ref="AK3:AK4"/>
    <mergeCell ref="AL3:AL4"/>
    <mergeCell ref="AM3:AM4"/>
    <mergeCell ref="AN3:AN4"/>
    <mergeCell ref="AP3:AP4"/>
    <mergeCell ref="AQ3:AQ4"/>
    <mergeCell ref="AR3:AR4"/>
    <mergeCell ref="AS3:AS4"/>
    <mergeCell ref="AT3:AT4"/>
    <mergeCell ref="AU3:AU4"/>
    <mergeCell ref="AV3:AV4"/>
    <mergeCell ref="AW3:AW4"/>
    <mergeCell ref="BH2:BI2"/>
    <mergeCell ref="BK2:BK4"/>
    <mergeCell ref="BM2:BN2"/>
    <mergeCell ref="BP2:BQ2"/>
    <mergeCell ref="BS2:BT2"/>
    <mergeCell ref="BV2:BW2"/>
    <mergeCell ref="BY2:BZ2"/>
    <mergeCell ref="CB2:CB4"/>
    <mergeCell ref="CD2:CE2"/>
    <mergeCell ref="BH3:BH4"/>
    <mergeCell ref="BI3:BI4"/>
    <mergeCell ref="BJ3:BJ4"/>
    <mergeCell ref="BL3:BL4"/>
    <mergeCell ref="BM3:BM4"/>
    <mergeCell ref="BN3:BN4"/>
    <mergeCell ref="BO3:BO4"/>
    <mergeCell ref="BP3:BP4"/>
    <mergeCell ref="BQ3:BQ4"/>
    <mergeCell ref="BR3:BR4"/>
    <mergeCell ref="BS3:BS4"/>
    <mergeCell ref="BT3:BT4"/>
    <mergeCell ref="BU3:BU4"/>
    <mergeCell ref="BV3:BV4"/>
    <mergeCell ref="BW3:BW4"/>
    <mergeCell ref="CM1:CW1"/>
    <mergeCell ref="CX1:CY1"/>
    <mergeCell ref="CZ1:DA1"/>
    <mergeCell ref="C2:D2"/>
    <mergeCell ref="F2:G2"/>
    <mergeCell ref="I2:J2"/>
    <mergeCell ref="L2:M2"/>
    <mergeCell ref="O2:P2"/>
    <mergeCell ref="R2:S2"/>
    <mergeCell ref="U2:V2"/>
    <mergeCell ref="X2:X4"/>
    <mergeCell ref="Z2:AA2"/>
    <mergeCell ref="AC2:AD2"/>
    <mergeCell ref="AF2:AF4"/>
    <mergeCell ref="AH2:AH4"/>
    <mergeCell ref="AJ2:AJ4"/>
    <mergeCell ref="AL2:AM2"/>
    <mergeCell ref="AO2:AO4"/>
    <mergeCell ref="AQ2:AR2"/>
    <mergeCell ref="AT2:AU2"/>
    <mergeCell ref="AW2:AX2"/>
    <mergeCell ref="AZ2:AZ4"/>
    <mergeCell ref="BB2:BC2"/>
    <mergeCell ref="BE2:BF2"/>
    <mergeCell ref="AJ1:AK1"/>
    <mergeCell ref="AL1:AN1"/>
    <mergeCell ref="AO1:AP1"/>
    <mergeCell ref="AQ1:AY1"/>
    <mergeCell ref="AZ1:BA1"/>
    <mergeCell ref="BB1:BL1"/>
    <mergeCell ref="BM1:BR1"/>
    <mergeCell ref="BS1:CC1"/>
    <mergeCell ref="CD1:CL1"/>
    <mergeCell ref="A75:B75"/>
    <mergeCell ref="AG42:AG43"/>
    <mergeCell ref="AI42:AI43"/>
    <mergeCell ref="AA42:AA43"/>
    <mergeCell ref="AB42:AB43"/>
    <mergeCell ref="AC42:AC43"/>
    <mergeCell ref="AD42:AD43"/>
    <mergeCell ref="AE42:AE43"/>
    <mergeCell ref="V42:V43"/>
    <mergeCell ref="W42:W43"/>
    <mergeCell ref="Y42:Y43"/>
    <mergeCell ref="Z42:Z43"/>
    <mergeCell ref="A40:A43"/>
    <mergeCell ref="B40:B43"/>
    <mergeCell ref="D42:D43"/>
    <mergeCell ref="C41:D41"/>
    <mergeCell ref="F41:G41"/>
    <mergeCell ref="M42:M43"/>
    <mergeCell ref="N42:N43"/>
    <mergeCell ref="I41:J41"/>
    <mergeCell ref="L41:M41"/>
    <mergeCell ref="O41:P41"/>
    <mergeCell ref="R41:S41"/>
    <mergeCell ref="U41:V41"/>
    <mergeCell ref="Z3:Z4"/>
    <mergeCell ref="AB3:AB4"/>
    <mergeCell ref="AC3:AC4"/>
    <mergeCell ref="L3:L4"/>
    <mergeCell ref="M3:M4"/>
    <mergeCell ref="S3:S4"/>
    <mergeCell ref="C42:C43"/>
    <mergeCell ref="E42:E43"/>
    <mergeCell ref="F42:F43"/>
    <mergeCell ref="G42:G43"/>
    <mergeCell ref="H42:H43"/>
    <mergeCell ref="I42:I43"/>
    <mergeCell ref="J42:J43"/>
    <mergeCell ref="K42:K43"/>
    <mergeCell ref="L42:L43"/>
    <mergeCell ref="O42:O43"/>
    <mergeCell ref="P42:P43"/>
    <mergeCell ref="Q42:Q43"/>
    <mergeCell ref="R42:R43"/>
    <mergeCell ref="AC41:AD41"/>
    <mergeCell ref="S42:S43"/>
    <mergeCell ref="T42:T43"/>
    <mergeCell ref="U42:U43"/>
    <mergeCell ref="A1:A4"/>
    <mergeCell ref="B1:B4"/>
    <mergeCell ref="C3:C4"/>
    <mergeCell ref="D3:D4"/>
    <mergeCell ref="AE3:AE4"/>
    <mergeCell ref="C1:V1"/>
    <mergeCell ref="Z1:AI1"/>
    <mergeCell ref="AD3:AD4"/>
    <mergeCell ref="AG3:AG4"/>
    <mergeCell ref="E3:E4"/>
    <mergeCell ref="H3:H4"/>
    <mergeCell ref="K3:K4"/>
    <mergeCell ref="N3:N4"/>
    <mergeCell ref="U3:U4"/>
    <mergeCell ref="J3:J4"/>
    <mergeCell ref="AA3:AA4"/>
    <mergeCell ref="F3:F4"/>
    <mergeCell ref="G3:G4"/>
    <mergeCell ref="I3:I4"/>
    <mergeCell ref="T3:T4"/>
    <mergeCell ref="V3:V4"/>
    <mergeCell ref="AI3:AI4"/>
    <mergeCell ref="W3:W4"/>
    <mergeCell ref="Y3:Y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76"/>
  <sheetViews>
    <sheetView rightToLeft="1" workbookViewId="0">
      <pane xSplit="1" ySplit="4" topLeftCell="DG5" activePane="bottomRight" state="frozen"/>
      <selection pane="topRight" activeCell="B1" sqref="B1"/>
      <selection pane="bottomLeft" activeCell="A5" sqref="A5"/>
      <selection pane="bottomRight" sqref="A1:A4"/>
    </sheetView>
  </sheetViews>
  <sheetFormatPr defaultRowHeight="15" x14ac:dyDescent="0.25"/>
  <cols>
    <col min="1" max="1" width="9.7109375" style="4" bestFit="1" customWidth="1"/>
    <col min="2" max="2" width="10.140625" customWidth="1"/>
    <col min="3" max="23" width="6.5703125" customWidth="1"/>
    <col min="24" max="24" width="11.42578125" bestFit="1" customWidth="1"/>
    <col min="25" max="31" width="6.5703125" customWidth="1"/>
    <col min="32" max="32" width="9.140625" bestFit="1" customWidth="1"/>
    <col min="33" max="33" width="6.5703125" customWidth="1"/>
    <col min="34" max="34" width="9.140625" bestFit="1" customWidth="1"/>
    <col min="35" max="35" width="6.5703125" customWidth="1"/>
    <col min="36" max="36" width="11.28515625" customWidth="1"/>
    <col min="37" max="40" width="6.5703125" customWidth="1"/>
    <col min="41" max="41" width="12.42578125" bestFit="1" customWidth="1"/>
    <col min="42" max="51" width="6.5703125" customWidth="1"/>
    <col min="52" max="52" width="14.28515625" bestFit="1" customWidth="1"/>
    <col min="53" max="62" width="6.5703125" customWidth="1"/>
    <col min="63" max="63" width="10.7109375" bestFit="1" customWidth="1"/>
    <col min="64" max="79" width="6.5703125" customWidth="1"/>
    <col min="80" max="80" width="10.7109375" bestFit="1" customWidth="1"/>
    <col min="81" max="99" width="6.5703125" customWidth="1"/>
    <col min="100" max="100" width="10.7109375" bestFit="1" customWidth="1"/>
    <col min="101" max="101" width="6.5703125" customWidth="1"/>
    <col min="102" max="102" width="16.140625" bestFit="1" customWidth="1"/>
    <col min="103" max="103" width="6.5703125" customWidth="1"/>
    <col min="104" max="104" width="11.28515625" bestFit="1" customWidth="1"/>
    <col min="105" max="105" width="6.5703125" customWidth="1"/>
    <col min="106" max="106" width="11.28515625" customWidth="1"/>
    <col min="107" max="107" width="6.5703125" customWidth="1"/>
    <col min="108" max="108" width="11.28515625" customWidth="1"/>
    <col min="109" max="109" width="6.5703125" customWidth="1"/>
    <col min="110" max="110" width="15.5703125" customWidth="1"/>
    <col min="111" max="112" width="30.5703125" customWidth="1"/>
    <col min="113" max="113" width="16.85546875" bestFit="1" customWidth="1"/>
    <col min="117" max="117" width="0.85546875" customWidth="1"/>
    <col min="118" max="118" width="13.42578125" bestFit="1" customWidth="1"/>
  </cols>
  <sheetData>
    <row r="1" spans="1:121" ht="23.25" customHeight="1" thickTop="1" thickBot="1" x14ac:dyDescent="0.3">
      <c r="A1" s="110" t="s">
        <v>0</v>
      </c>
      <c r="B1" s="112" t="s">
        <v>23</v>
      </c>
      <c r="C1" s="118" t="s">
        <v>1</v>
      </c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2"/>
      <c r="W1" s="13"/>
      <c r="X1" s="12" t="s">
        <v>26</v>
      </c>
      <c r="Y1" s="12"/>
      <c r="Z1" s="120" t="s">
        <v>27</v>
      </c>
      <c r="AA1" s="121"/>
      <c r="AB1" s="121"/>
      <c r="AC1" s="121"/>
      <c r="AD1" s="121"/>
      <c r="AE1" s="121"/>
      <c r="AF1" s="121"/>
      <c r="AG1" s="121"/>
      <c r="AH1" s="121"/>
      <c r="AI1" s="122"/>
      <c r="AJ1" s="120" t="s">
        <v>28</v>
      </c>
      <c r="AK1" s="122"/>
      <c r="AL1" s="120" t="s">
        <v>29</v>
      </c>
      <c r="AM1" s="121"/>
      <c r="AN1" s="122"/>
      <c r="AO1" s="120" t="s">
        <v>30</v>
      </c>
      <c r="AP1" s="122"/>
      <c r="AQ1" s="120" t="s">
        <v>31</v>
      </c>
      <c r="AR1" s="121"/>
      <c r="AS1" s="121"/>
      <c r="AT1" s="121"/>
      <c r="AU1" s="121"/>
      <c r="AV1" s="121"/>
      <c r="AW1" s="121"/>
      <c r="AX1" s="121"/>
      <c r="AY1" s="122"/>
      <c r="AZ1" s="120" t="s">
        <v>32</v>
      </c>
      <c r="BA1" s="122"/>
      <c r="BB1" s="120" t="s">
        <v>33</v>
      </c>
      <c r="BC1" s="121"/>
      <c r="BD1" s="121"/>
      <c r="BE1" s="121"/>
      <c r="BF1" s="121"/>
      <c r="BG1" s="121"/>
      <c r="BH1" s="121"/>
      <c r="BI1" s="121"/>
      <c r="BJ1" s="121"/>
      <c r="BK1" s="121"/>
      <c r="BL1" s="122"/>
      <c r="BM1" s="120" t="s">
        <v>34</v>
      </c>
      <c r="BN1" s="121"/>
      <c r="BO1" s="121"/>
      <c r="BP1" s="121"/>
      <c r="BQ1" s="121"/>
      <c r="BR1" s="122"/>
      <c r="BS1" s="120" t="s">
        <v>35</v>
      </c>
      <c r="BT1" s="121"/>
      <c r="BU1" s="121"/>
      <c r="BV1" s="121"/>
      <c r="BW1" s="121"/>
      <c r="BX1" s="121"/>
      <c r="BY1" s="121"/>
      <c r="BZ1" s="121"/>
      <c r="CA1" s="121"/>
      <c r="CB1" s="121"/>
      <c r="CC1" s="122"/>
      <c r="CD1" s="120" t="s">
        <v>36</v>
      </c>
      <c r="CE1" s="121"/>
      <c r="CF1" s="121"/>
      <c r="CG1" s="121"/>
      <c r="CH1" s="121"/>
      <c r="CI1" s="121"/>
      <c r="CJ1" s="121"/>
      <c r="CK1" s="121"/>
      <c r="CL1" s="122"/>
      <c r="CM1" s="120" t="s">
        <v>37</v>
      </c>
      <c r="CN1" s="121"/>
      <c r="CO1" s="121"/>
      <c r="CP1" s="121"/>
      <c r="CQ1" s="121"/>
      <c r="CR1" s="121"/>
      <c r="CS1" s="121"/>
      <c r="CT1" s="121"/>
      <c r="CU1" s="121"/>
      <c r="CV1" s="121"/>
      <c r="CW1" s="122"/>
      <c r="CX1" s="120" t="s">
        <v>38</v>
      </c>
      <c r="CY1" s="122"/>
      <c r="CZ1" s="120" t="s">
        <v>4</v>
      </c>
      <c r="DA1" s="122"/>
      <c r="DB1" s="14"/>
      <c r="DC1" s="14"/>
      <c r="DD1" s="21"/>
      <c r="DE1" s="21"/>
      <c r="DF1" s="21"/>
      <c r="DG1" s="22"/>
    </row>
    <row r="2" spans="1:121" ht="17.25" thickTop="1" thickBot="1" x14ac:dyDescent="0.3">
      <c r="A2" s="110"/>
      <c r="B2" s="112"/>
      <c r="C2" s="116" t="s">
        <v>5</v>
      </c>
      <c r="D2" s="117"/>
      <c r="E2" s="51"/>
      <c r="F2" s="117" t="s">
        <v>6</v>
      </c>
      <c r="G2" s="117"/>
      <c r="H2" s="51"/>
      <c r="I2" s="117" t="s">
        <v>7</v>
      </c>
      <c r="J2" s="117"/>
      <c r="K2" s="51"/>
      <c r="L2" s="118" t="s">
        <v>39</v>
      </c>
      <c r="M2" s="112"/>
      <c r="N2" s="51"/>
      <c r="O2" s="118" t="s">
        <v>40</v>
      </c>
      <c r="P2" s="112"/>
      <c r="Q2" s="51"/>
      <c r="R2" s="118" t="s">
        <v>41</v>
      </c>
      <c r="S2" s="112"/>
      <c r="T2" s="51"/>
      <c r="U2" s="118" t="s">
        <v>42</v>
      </c>
      <c r="V2" s="112"/>
      <c r="W2" s="51"/>
      <c r="X2" s="107" t="s">
        <v>43</v>
      </c>
      <c r="Y2" s="51"/>
      <c r="Z2" s="116" t="s">
        <v>5</v>
      </c>
      <c r="AA2" s="117"/>
      <c r="AB2" s="51"/>
      <c r="AC2" s="118" t="s">
        <v>44</v>
      </c>
      <c r="AD2" s="112"/>
      <c r="AE2" s="51"/>
      <c r="AF2" s="117" t="s">
        <v>9</v>
      </c>
      <c r="AG2" s="51"/>
      <c r="AH2" s="117" t="s">
        <v>8</v>
      </c>
      <c r="AI2" s="51"/>
      <c r="AJ2" s="107" t="s">
        <v>45</v>
      </c>
      <c r="AK2" s="51"/>
      <c r="AL2" s="117" t="s">
        <v>10</v>
      </c>
      <c r="AM2" s="117"/>
      <c r="AN2" s="51"/>
      <c r="AO2" s="107" t="s">
        <v>45</v>
      </c>
      <c r="AP2" s="51"/>
      <c r="AQ2" s="116" t="s">
        <v>13</v>
      </c>
      <c r="AR2" s="117"/>
      <c r="AS2" s="51"/>
      <c r="AT2" s="117" t="s">
        <v>14</v>
      </c>
      <c r="AU2" s="117"/>
      <c r="AV2" s="51"/>
      <c r="AW2" s="118" t="s">
        <v>46</v>
      </c>
      <c r="AX2" s="112"/>
      <c r="AY2" s="51"/>
      <c r="AZ2" s="107" t="s">
        <v>43</v>
      </c>
      <c r="BA2" s="51"/>
      <c r="BB2" s="117" t="s">
        <v>47</v>
      </c>
      <c r="BC2" s="117"/>
      <c r="BD2" s="51"/>
      <c r="BE2" s="117" t="s">
        <v>11</v>
      </c>
      <c r="BF2" s="117"/>
      <c r="BG2" s="51"/>
      <c r="BH2" s="118" t="s">
        <v>12</v>
      </c>
      <c r="BI2" s="112"/>
      <c r="BJ2" s="51"/>
      <c r="BK2" s="107" t="s">
        <v>48</v>
      </c>
      <c r="BL2" s="51"/>
      <c r="BM2" s="117" t="s">
        <v>49</v>
      </c>
      <c r="BN2" s="117"/>
      <c r="BO2" s="51"/>
      <c r="BP2" s="117" t="s">
        <v>11</v>
      </c>
      <c r="BQ2" s="117"/>
      <c r="BR2" s="51"/>
      <c r="BS2" s="117" t="s">
        <v>49</v>
      </c>
      <c r="BT2" s="117"/>
      <c r="BU2" s="51"/>
      <c r="BV2" s="118" t="s">
        <v>50</v>
      </c>
      <c r="BW2" s="112"/>
      <c r="BX2" s="51"/>
      <c r="BY2" s="118" t="s">
        <v>12</v>
      </c>
      <c r="BZ2" s="112"/>
      <c r="CA2" s="51"/>
      <c r="CB2" s="107" t="s">
        <v>48</v>
      </c>
      <c r="CC2" s="51"/>
      <c r="CD2" s="118" t="s">
        <v>51</v>
      </c>
      <c r="CE2" s="112"/>
      <c r="CF2" s="51"/>
      <c r="CG2" s="118" t="s">
        <v>52</v>
      </c>
      <c r="CH2" s="112"/>
      <c r="CI2" s="51"/>
      <c r="CJ2" s="118" t="s">
        <v>53</v>
      </c>
      <c r="CK2" s="112"/>
      <c r="CL2" s="51"/>
      <c r="CM2" s="118" t="s">
        <v>54</v>
      </c>
      <c r="CN2" s="112"/>
      <c r="CO2" s="51"/>
      <c r="CP2" s="118" t="s">
        <v>55</v>
      </c>
      <c r="CQ2" s="112"/>
      <c r="CR2" s="51"/>
      <c r="CS2" s="118" t="s">
        <v>56</v>
      </c>
      <c r="CT2" s="112"/>
      <c r="CU2" s="51"/>
      <c r="CV2" s="107" t="s">
        <v>57</v>
      </c>
      <c r="CW2" s="51"/>
      <c r="CX2" s="107" t="s">
        <v>58</v>
      </c>
      <c r="CY2" s="51"/>
      <c r="CZ2" s="118" t="s">
        <v>15</v>
      </c>
      <c r="DA2" s="51"/>
      <c r="DB2" s="14"/>
      <c r="DC2" s="51"/>
      <c r="DD2" s="21"/>
      <c r="DE2" s="51"/>
      <c r="DF2" s="21"/>
      <c r="DG2" s="22"/>
    </row>
    <row r="3" spans="1:121" ht="15.75" customHeight="1" thickTop="1" thickBot="1" x14ac:dyDescent="0.3">
      <c r="A3" s="110"/>
      <c r="B3" s="112"/>
      <c r="C3" s="96" t="s">
        <v>16</v>
      </c>
      <c r="D3" s="96" t="s">
        <v>17</v>
      </c>
      <c r="E3" s="98" t="s">
        <v>24</v>
      </c>
      <c r="F3" s="96" t="s">
        <v>16</v>
      </c>
      <c r="G3" s="96" t="s">
        <v>17</v>
      </c>
      <c r="H3" s="98" t="s">
        <v>24</v>
      </c>
      <c r="I3" s="96" t="s">
        <v>16</v>
      </c>
      <c r="J3" s="96" t="s">
        <v>17</v>
      </c>
      <c r="K3" s="98" t="s">
        <v>24</v>
      </c>
      <c r="L3" s="96" t="s">
        <v>16</v>
      </c>
      <c r="M3" s="96" t="s">
        <v>17</v>
      </c>
      <c r="N3" s="98" t="s">
        <v>24</v>
      </c>
      <c r="O3" s="97" t="s">
        <v>16</v>
      </c>
      <c r="P3" s="96" t="s">
        <v>17</v>
      </c>
      <c r="Q3" s="98" t="s">
        <v>24</v>
      </c>
      <c r="R3" s="96" t="s">
        <v>16</v>
      </c>
      <c r="S3" s="96" t="s">
        <v>17</v>
      </c>
      <c r="T3" s="98" t="s">
        <v>24</v>
      </c>
      <c r="U3" s="96" t="s">
        <v>16</v>
      </c>
      <c r="V3" s="96" t="s">
        <v>17</v>
      </c>
      <c r="W3" s="98" t="s">
        <v>24</v>
      </c>
      <c r="X3" s="108"/>
      <c r="Y3" s="98" t="s">
        <v>24</v>
      </c>
      <c r="Z3" s="96" t="s">
        <v>16</v>
      </c>
      <c r="AA3" s="96" t="s">
        <v>17</v>
      </c>
      <c r="AB3" s="98" t="s">
        <v>24</v>
      </c>
      <c r="AC3" s="96" t="s">
        <v>16</v>
      </c>
      <c r="AD3" s="96" t="s">
        <v>17</v>
      </c>
      <c r="AE3" s="98" t="s">
        <v>24</v>
      </c>
      <c r="AF3" s="117"/>
      <c r="AG3" s="98" t="s">
        <v>24</v>
      </c>
      <c r="AH3" s="117"/>
      <c r="AI3" s="98" t="s">
        <v>24</v>
      </c>
      <c r="AJ3" s="108"/>
      <c r="AK3" s="98" t="s">
        <v>24</v>
      </c>
      <c r="AL3" s="96" t="s">
        <v>16</v>
      </c>
      <c r="AM3" s="96" t="s">
        <v>17</v>
      </c>
      <c r="AN3" s="98" t="s">
        <v>24</v>
      </c>
      <c r="AO3" s="108"/>
      <c r="AP3" s="98" t="s">
        <v>24</v>
      </c>
      <c r="AQ3" s="96" t="s">
        <v>16</v>
      </c>
      <c r="AR3" s="96" t="s">
        <v>17</v>
      </c>
      <c r="AS3" s="98" t="s">
        <v>24</v>
      </c>
      <c r="AT3" s="96" t="s">
        <v>16</v>
      </c>
      <c r="AU3" s="96" t="s">
        <v>17</v>
      </c>
      <c r="AV3" s="98" t="s">
        <v>24</v>
      </c>
      <c r="AW3" s="96" t="s">
        <v>16</v>
      </c>
      <c r="AX3" s="96" t="s">
        <v>17</v>
      </c>
      <c r="AY3" s="98" t="s">
        <v>24</v>
      </c>
      <c r="AZ3" s="108"/>
      <c r="BA3" s="98" t="s">
        <v>24</v>
      </c>
      <c r="BB3" s="96" t="s">
        <v>16</v>
      </c>
      <c r="BC3" s="96" t="s">
        <v>17</v>
      </c>
      <c r="BD3" s="98" t="s">
        <v>24</v>
      </c>
      <c r="BE3" s="96" t="s">
        <v>16</v>
      </c>
      <c r="BF3" s="96" t="s">
        <v>17</v>
      </c>
      <c r="BG3" s="98" t="s">
        <v>24</v>
      </c>
      <c r="BH3" s="97" t="s">
        <v>16</v>
      </c>
      <c r="BI3" s="97" t="s">
        <v>17</v>
      </c>
      <c r="BJ3" s="98" t="s">
        <v>24</v>
      </c>
      <c r="BK3" s="108"/>
      <c r="BL3" s="98" t="s">
        <v>24</v>
      </c>
      <c r="BM3" s="96" t="s">
        <v>16</v>
      </c>
      <c r="BN3" s="97" t="s">
        <v>17</v>
      </c>
      <c r="BO3" s="98" t="s">
        <v>24</v>
      </c>
      <c r="BP3" s="96" t="s">
        <v>16</v>
      </c>
      <c r="BQ3" s="97" t="s">
        <v>17</v>
      </c>
      <c r="BR3" s="98" t="s">
        <v>24</v>
      </c>
      <c r="BS3" s="96" t="s">
        <v>16</v>
      </c>
      <c r="BT3" s="97" t="s">
        <v>17</v>
      </c>
      <c r="BU3" s="98" t="s">
        <v>24</v>
      </c>
      <c r="BV3" s="96" t="s">
        <v>16</v>
      </c>
      <c r="BW3" s="97" t="s">
        <v>17</v>
      </c>
      <c r="BX3" s="98" t="s">
        <v>24</v>
      </c>
      <c r="BY3" s="96" t="s">
        <v>16</v>
      </c>
      <c r="BZ3" s="97" t="s">
        <v>17</v>
      </c>
      <c r="CA3" s="98" t="s">
        <v>24</v>
      </c>
      <c r="CB3" s="108"/>
      <c r="CC3" s="98" t="s">
        <v>24</v>
      </c>
      <c r="CD3" s="96" t="s">
        <v>16</v>
      </c>
      <c r="CE3" s="97" t="s">
        <v>17</v>
      </c>
      <c r="CF3" s="98" t="s">
        <v>24</v>
      </c>
      <c r="CG3" s="96" t="s">
        <v>16</v>
      </c>
      <c r="CH3" s="97" t="s">
        <v>17</v>
      </c>
      <c r="CI3" s="98" t="s">
        <v>24</v>
      </c>
      <c r="CJ3" s="96" t="s">
        <v>16</v>
      </c>
      <c r="CK3" s="97" t="s">
        <v>17</v>
      </c>
      <c r="CL3" s="98" t="s">
        <v>24</v>
      </c>
      <c r="CM3" s="96" t="s">
        <v>16</v>
      </c>
      <c r="CN3" s="97" t="s">
        <v>17</v>
      </c>
      <c r="CO3" s="98" t="s">
        <v>24</v>
      </c>
      <c r="CP3" s="96" t="s">
        <v>16</v>
      </c>
      <c r="CQ3" s="97" t="s">
        <v>17</v>
      </c>
      <c r="CR3" s="98" t="s">
        <v>24</v>
      </c>
      <c r="CS3" s="96" t="s">
        <v>16</v>
      </c>
      <c r="CT3" s="97" t="s">
        <v>17</v>
      </c>
      <c r="CU3" s="98" t="s">
        <v>24</v>
      </c>
      <c r="CV3" s="108"/>
      <c r="CW3" s="98" t="s">
        <v>24</v>
      </c>
      <c r="CX3" s="108"/>
      <c r="CY3" s="98" t="s">
        <v>24</v>
      </c>
      <c r="CZ3" s="118"/>
      <c r="DA3" s="98" t="s">
        <v>24</v>
      </c>
      <c r="DB3" s="14"/>
      <c r="DC3" s="98" t="s">
        <v>24</v>
      </c>
      <c r="DD3" s="21"/>
      <c r="DE3" s="98" t="s">
        <v>24</v>
      </c>
      <c r="DF3" s="21"/>
      <c r="DG3" s="22"/>
      <c r="DI3" s="123"/>
      <c r="DJ3" s="123"/>
      <c r="DK3" s="123"/>
      <c r="DL3" s="54"/>
      <c r="DM3" s="23"/>
      <c r="DN3" s="23"/>
    </row>
    <row r="4" spans="1:121" ht="15.75" customHeight="1" thickTop="1" thickBot="1" x14ac:dyDescent="0.3">
      <c r="A4" s="111"/>
      <c r="B4" s="113"/>
      <c r="C4" s="97"/>
      <c r="D4" s="97"/>
      <c r="E4" s="99"/>
      <c r="F4" s="97"/>
      <c r="G4" s="97"/>
      <c r="H4" s="99"/>
      <c r="I4" s="97"/>
      <c r="J4" s="97"/>
      <c r="K4" s="99"/>
      <c r="L4" s="97"/>
      <c r="M4" s="97"/>
      <c r="N4" s="99"/>
      <c r="O4" s="106"/>
      <c r="P4" s="97"/>
      <c r="Q4" s="99"/>
      <c r="R4" s="97"/>
      <c r="S4" s="97"/>
      <c r="T4" s="99"/>
      <c r="U4" s="97"/>
      <c r="V4" s="97"/>
      <c r="W4" s="99"/>
      <c r="X4" s="109"/>
      <c r="Y4" s="99"/>
      <c r="Z4" s="97"/>
      <c r="AA4" s="97"/>
      <c r="AB4" s="99"/>
      <c r="AC4" s="97"/>
      <c r="AD4" s="97"/>
      <c r="AE4" s="99"/>
      <c r="AF4" s="107"/>
      <c r="AG4" s="99"/>
      <c r="AH4" s="107"/>
      <c r="AI4" s="99"/>
      <c r="AJ4" s="109"/>
      <c r="AK4" s="99"/>
      <c r="AL4" s="97"/>
      <c r="AM4" s="97"/>
      <c r="AN4" s="99"/>
      <c r="AO4" s="109"/>
      <c r="AP4" s="99"/>
      <c r="AQ4" s="97"/>
      <c r="AR4" s="97"/>
      <c r="AS4" s="99"/>
      <c r="AT4" s="97"/>
      <c r="AU4" s="97"/>
      <c r="AV4" s="99"/>
      <c r="AW4" s="97"/>
      <c r="AX4" s="97"/>
      <c r="AY4" s="99"/>
      <c r="AZ4" s="109"/>
      <c r="BA4" s="99"/>
      <c r="BB4" s="97"/>
      <c r="BC4" s="97"/>
      <c r="BD4" s="99"/>
      <c r="BE4" s="97"/>
      <c r="BF4" s="97"/>
      <c r="BG4" s="99"/>
      <c r="BH4" s="106"/>
      <c r="BI4" s="106"/>
      <c r="BJ4" s="99"/>
      <c r="BK4" s="109"/>
      <c r="BL4" s="99"/>
      <c r="BM4" s="97"/>
      <c r="BN4" s="106"/>
      <c r="BO4" s="99"/>
      <c r="BP4" s="97"/>
      <c r="BQ4" s="106"/>
      <c r="BR4" s="99"/>
      <c r="BS4" s="97"/>
      <c r="BT4" s="106"/>
      <c r="BU4" s="99"/>
      <c r="BV4" s="97"/>
      <c r="BW4" s="106"/>
      <c r="BX4" s="99"/>
      <c r="BY4" s="97"/>
      <c r="BZ4" s="106"/>
      <c r="CA4" s="99"/>
      <c r="CB4" s="109"/>
      <c r="CC4" s="99"/>
      <c r="CD4" s="97"/>
      <c r="CE4" s="106"/>
      <c r="CF4" s="99"/>
      <c r="CG4" s="97"/>
      <c r="CH4" s="106"/>
      <c r="CI4" s="99"/>
      <c r="CJ4" s="97"/>
      <c r="CK4" s="106"/>
      <c r="CL4" s="99"/>
      <c r="CM4" s="97"/>
      <c r="CN4" s="106"/>
      <c r="CO4" s="99"/>
      <c r="CP4" s="97"/>
      <c r="CQ4" s="106"/>
      <c r="CR4" s="99"/>
      <c r="CS4" s="97"/>
      <c r="CT4" s="106"/>
      <c r="CU4" s="99"/>
      <c r="CV4" s="109"/>
      <c r="CW4" s="99"/>
      <c r="CX4" s="109"/>
      <c r="CY4" s="99"/>
      <c r="CZ4" s="126"/>
      <c r="DA4" s="99"/>
      <c r="DB4" s="24"/>
      <c r="DC4" s="99"/>
      <c r="DD4" s="21"/>
      <c r="DE4" s="99"/>
      <c r="DF4" s="21"/>
      <c r="DG4" s="22"/>
      <c r="DI4" s="25" t="s">
        <v>18</v>
      </c>
      <c r="DJ4" s="25" t="s">
        <v>16</v>
      </c>
      <c r="DK4" s="25" t="s">
        <v>17</v>
      </c>
      <c r="DL4" s="15" t="s">
        <v>24</v>
      </c>
      <c r="DM4" s="26"/>
      <c r="DN4" s="25" t="s">
        <v>18</v>
      </c>
      <c r="DO4" s="25" t="s">
        <v>16</v>
      </c>
      <c r="DP4" s="25" t="s">
        <v>17</v>
      </c>
      <c r="DQ4" s="15" t="s">
        <v>24</v>
      </c>
    </row>
    <row r="5" spans="1:121" ht="15.75" customHeight="1" thickBot="1" x14ac:dyDescent="0.3">
      <c r="A5" s="1">
        <v>43344</v>
      </c>
      <c r="B5" s="2"/>
      <c r="C5" s="3"/>
      <c r="D5" s="3"/>
      <c r="E5" s="52"/>
      <c r="F5" s="3"/>
      <c r="G5" s="3"/>
      <c r="H5" s="52"/>
      <c r="I5" s="3"/>
      <c r="J5" s="3"/>
      <c r="K5" s="52"/>
      <c r="L5" s="3"/>
      <c r="M5" s="3"/>
      <c r="N5" s="52"/>
      <c r="O5" s="3"/>
      <c r="P5" s="3"/>
      <c r="Q5" s="52"/>
      <c r="R5" s="3"/>
      <c r="S5" s="3"/>
      <c r="T5" s="52"/>
      <c r="U5" s="3"/>
      <c r="V5" s="3"/>
      <c r="W5" s="52"/>
      <c r="X5" s="3"/>
      <c r="Y5" s="52"/>
      <c r="Z5" s="3"/>
      <c r="AA5" s="3"/>
      <c r="AB5" s="52"/>
      <c r="AC5" s="3"/>
      <c r="AD5" s="3"/>
      <c r="AE5" s="52"/>
      <c r="AF5" s="3"/>
      <c r="AG5" s="52"/>
      <c r="AH5" s="3"/>
      <c r="AI5" s="52"/>
      <c r="AJ5" s="3"/>
      <c r="AK5" s="52"/>
      <c r="AL5" s="3"/>
      <c r="AM5" s="3"/>
      <c r="AN5" s="52"/>
      <c r="AO5" s="3"/>
      <c r="AP5" s="52"/>
      <c r="AQ5" s="3"/>
      <c r="AR5" s="3"/>
      <c r="AS5" s="52"/>
      <c r="AT5" s="3"/>
      <c r="AU5" s="3"/>
      <c r="AV5" s="52"/>
      <c r="AW5" s="3"/>
      <c r="AX5" s="3"/>
      <c r="AY5" s="52"/>
      <c r="AZ5" s="3"/>
      <c r="BA5" s="52"/>
      <c r="BB5" s="3"/>
      <c r="BC5" s="3"/>
      <c r="BD5" s="52"/>
      <c r="BE5" s="3"/>
      <c r="BF5" s="3"/>
      <c r="BG5" s="52"/>
      <c r="BH5" s="3"/>
      <c r="BI5" s="3"/>
      <c r="BJ5" s="52"/>
      <c r="BK5" s="3"/>
      <c r="BL5" s="52"/>
      <c r="BM5" s="3"/>
      <c r="BN5" s="3"/>
      <c r="BO5" s="52"/>
      <c r="BP5" s="3"/>
      <c r="BQ5" s="3"/>
      <c r="BR5" s="52"/>
      <c r="BS5" s="3"/>
      <c r="BT5" s="3"/>
      <c r="BU5" s="52"/>
      <c r="BV5" s="3"/>
      <c r="BW5" s="3"/>
      <c r="BX5" s="52"/>
      <c r="BY5" s="3"/>
      <c r="BZ5" s="3"/>
      <c r="CA5" s="52"/>
      <c r="CB5" s="3"/>
      <c r="CC5" s="52"/>
      <c r="CD5" s="3"/>
      <c r="CE5" s="3"/>
      <c r="CF5" s="52"/>
      <c r="CG5" s="3"/>
      <c r="CH5" s="3"/>
      <c r="CI5" s="52"/>
      <c r="CJ5" s="3"/>
      <c r="CK5" s="3"/>
      <c r="CL5" s="52"/>
      <c r="CM5" s="3"/>
      <c r="CN5" s="3"/>
      <c r="CO5" s="52"/>
      <c r="CP5" s="3"/>
      <c r="CQ5" s="3"/>
      <c r="CR5" s="52"/>
      <c r="CS5" s="3"/>
      <c r="CT5" s="3"/>
      <c r="CU5" s="52"/>
      <c r="CV5" s="3"/>
      <c r="CW5" s="52"/>
      <c r="CX5" s="3"/>
      <c r="CY5" s="52"/>
      <c r="CZ5" s="27"/>
      <c r="DA5" s="52"/>
      <c r="DB5" s="3"/>
      <c r="DC5" s="52"/>
      <c r="DD5" s="46"/>
      <c r="DE5" s="52"/>
      <c r="DF5" s="28"/>
      <c r="DG5" s="29"/>
      <c r="DI5" s="124" t="s">
        <v>22</v>
      </c>
      <c r="DJ5" s="125"/>
      <c r="DK5" s="125"/>
      <c r="DL5" s="125"/>
      <c r="DM5" s="125"/>
      <c r="DN5" s="125"/>
      <c r="DO5" s="125"/>
      <c r="DP5" s="125"/>
      <c r="DQ5" s="125"/>
    </row>
    <row r="6" spans="1:121" ht="15.75" customHeight="1" thickBot="1" x14ac:dyDescent="0.3">
      <c r="A6" s="1">
        <v>43345</v>
      </c>
      <c r="B6" s="2"/>
      <c r="C6" s="3"/>
      <c r="D6" s="3"/>
      <c r="E6" s="52"/>
      <c r="F6" s="3"/>
      <c r="G6" s="3"/>
      <c r="H6" s="52"/>
      <c r="I6" s="3"/>
      <c r="J6" s="3"/>
      <c r="K6" s="52"/>
      <c r="L6" s="3"/>
      <c r="M6" s="3"/>
      <c r="N6" s="52"/>
      <c r="O6" s="3"/>
      <c r="P6" s="3"/>
      <c r="Q6" s="52"/>
      <c r="R6" s="3"/>
      <c r="S6" s="3"/>
      <c r="T6" s="52"/>
      <c r="U6" s="3"/>
      <c r="V6" s="3"/>
      <c r="W6" s="52"/>
      <c r="X6" s="3"/>
      <c r="Y6" s="52"/>
      <c r="Z6" s="3"/>
      <c r="AA6" s="3"/>
      <c r="AB6" s="52"/>
      <c r="AC6" s="3"/>
      <c r="AD6" s="3"/>
      <c r="AE6" s="52"/>
      <c r="AF6" s="3"/>
      <c r="AG6" s="52"/>
      <c r="AH6" s="3"/>
      <c r="AI6" s="52"/>
      <c r="AJ6" s="3"/>
      <c r="AK6" s="52"/>
      <c r="AL6" s="3"/>
      <c r="AM6" s="3"/>
      <c r="AN6" s="52"/>
      <c r="AO6" s="3"/>
      <c r="AP6" s="52"/>
      <c r="AQ6" s="3"/>
      <c r="AR6" s="3"/>
      <c r="AS6" s="52"/>
      <c r="AT6" s="3"/>
      <c r="AU6" s="3"/>
      <c r="AV6" s="52"/>
      <c r="AW6" s="3"/>
      <c r="AX6" s="3"/>
      <c r="AY6" s="52"/>
      <c r="AZ6" s="3"/>
      <c r="BA6" s="52"/>
      <c r="BB6" s="3"/>
      <c r="BC6" s="3"/>
      <c r="BD6" s="52"/>
      <c r="BE6" s="3"/>
      <c r="BF6" s="3"/>
      <c r="BG6" s="52"/>
      <c r="BH6" s="3"/>
      <c r="BI6" s="3"/>
      <c r="BJ6" s="52"/>
      <c r="BK6" s="3"/>
      <c r="BL6" s="52"/>
      <c r="BM6" s="3"/>
      <c r="BN6" s="3"/>
      <c r="BO6" s="52"/>
      <c r="BP6" s="3"/>
      <c r="BQ6" s="3"/>
      <c r="BR6" s="52"/>
      <c r="BS6" s="3"/>
      <c r="BT6" s="3"/>
      <c r="BU6" s="52"/>
      <c r="BV6" s="3"/>
      <c r="BW6" s="3"/>
      <c r="BX6" s="52"/>
      <c r="BY6" s="3"/>
      <c r="BZ6" s="3"/>
      <c r="CA6" s="52"/>
      <c r="CB6" s="3"/>
      <c r="CC6" s="52"/>
      <c r="CD6" s="3"/>
      <c r="CE6" s="3"/>
      <c r="CF6" s="52"/>
      <c r="CG6" s="3"/>
      <c r="CH6" s="3"/>
      <c r="CI6" s="52"/>
      <c r="CJ6" s="3"/>
      <c r="CK6" s="3"/>
      <c r="CL6" s="52"/>
      <c r="CM6" s="3"/>
      <c r="CN6" s="3"/>
      <c r="CO6" s="52"/>
      <c r="CP6" s="3"/>
      <c r="CQ6" s="3"/>
      <c r="CR6" s="52"/>
      <c r="CS6" s="3"/>
      <c r="CT6" s="3"/>
      <c r="CU6" s="52"/>
      <c r="CV6" s="3"/>
      <c r="CW6" s="52"/>
      <c r="CX6" s="3"/>
      <c r="CY6" s="52"/>
      <c r="CZ6" s="27"/>
      <c r="DA6" s="52"/>
      <c r="DB6" s="3"/>
      <c r="DC6" s="52"/>
      <c r="DD6" s="3"/>
      <c r="DE6" s="52"/>
      <c r="DF6" s="7"/>
      <c r="DG6" s="29"/>
      <c r="DI6" s="30" t="s">
        <v>18</v>
      </c>
      <c r="DJ6" s="30" t="s">
        <v>16</v>
      </c>
      <c r="DK6" s="30" t="s">
        <v>17</v>
      </c>
      <c r="DL6" s="65" t="s">
        <v>24</v>
      </c>
      <c r="DM6" s="31"/>
      <c r="DN6" s="30" t="s">
        <v>18</v>
      </c>
      <c r="DO6" s="30" t="s">
        <v>16</v>
      </c>
      <c r="DP6" s="30" t="s">
        <v>17</v>
      </c>
      <c r="DQ6" s="65" t="s">
        <v>24</v>
      </c>
    </row>
    <row r="7" spans="1:121" ht="15.75" customHeight="1" thickBot="1" x14ac:dyDescent="0.3">
      <c r="A7" s="1">
        <v>43346</v>
      </c>
      <c r="B7" s="2"/>
      <c r="C7" s="3"/>
      <c r="D7" s="3"/>
      <c r="E7" s="52"/>
      <c r="F7" s="3"/>
      <c r="G7" s="3"/>
      <c r="H7" s="52"/>
      <c r="I7" s="3"/>
      <c r="J7" s="3"/>
      <c r="K7" s="52"/>
      <c r="L7" s="3"/>
      <c r="M7" s="3"/>
      <c r="N7" s="52"/>
      <c r="O7" s="3"/>
      <c r="P7" s="3"/>
      <c r="Q7" s="52"/>
      <c r="R7" s="3"/>
      <c r="S7" s="3"/>
      <c r="T7" s="52"/>
      <c r="U7" s="3"/>
      <c r="V7" s="3"/>
      <c r="W7" s="52"/>
      <c r="X7" s="3"/>
      <c r="Y7" s="52"/>
      <c r="Z7" s="3"/>
      <c r="AA7" s="3"/>
      <c r="AB7" s="52"/>
      <c r="AC7" s="3"/>
      <c r="AD7" s="3"/>
      <c r="AE7" s="52"/>
      <c r="AF7" s="3"/>
      <c r="AG7" s="52"/>
      <c r="AH7" s="3"/>
      <c r="AI7" s="52"/>
      <c r="AJ7" s="3"/>
      <c r="AK7" s="52"/>
      <c r="AL7" s="3"/>
      <c r="AM7" s="3"/>
      <c r="AN7" s="52"/>
      <c r="AO7" s="3"/>
      <c r="AP7" s="52"/>
      <c r="AQ7" s="3"/>
      <c r="AR7" s="3"/>
      <c r="AS7" s="52"/>
      <c r="AT7" s="3"/>
      <c r="AU7" s="3"/>
      <c r="AV7" s="52"/>
      <c r="AW7" s="3"/>
      <c r="AX7" s="3"/>
      <c r="AY7" s="52"/>
      <c r="AZ7" s="3"/>
      <c r="BA7" s="52"/>
      <c r="BB7" s="3"/>
      <c r="BC7" s="3"/>
      <c r="BD7" s="52"/>
      <c r="BE7" s="3"/>
      <c r="BF7" s="3"/>
      <c r="BG7" s="52"/>
      <c r="BH7" s="3"/>
      <c r="BI7" s="3"/>
      <c r="BJ7" s="52"/>
      <c r="BK7" s="3"/>
      <c r="BL7" s="52"/>
      <c r="BM7" s="3"/>
      <c r="BN7" s="3"/>
      <c r="BO7" s="52"/>
      <c r="BP7" s="3"/>
      <c r="BQ7" s="3"/>
      <c r="BR7" s="52"/>
      <c r="BS7" s="3"/>
      <c r="BT7" s="3"/>
      <c r="BU7" s="52"/>
      <c r="BV7" s="3"/>
      <c r="BW7" s="3"/>
      <c r="BX7" s="52"/>
      <c r="BY7" s="3"/>
      <c r="BZ7" s="3"/>
      <c r="CA7" s="52"/>
      <c r="CB7" s="3"/>
      <c r="CC7" s="52"/>
      <c r="CD7" s="3"/>
      <c r="CE7" s="3"/>
      <c r="CF7" s="52"/>
      <c r="CG7" s="3"/>
      <c r="CH7" s="3"/>
      <c r="CI7" s="52"/>
      <c r="CJ7" s="3"/>
      <c r="CK7" s="3"/>
      <c r="CL7" s="52"/>
      <c r="CM7" s="3"/>
      <c r="CN7" s="3"/>
      <c r="CO7" s="52"/>
      <c r="CP7" s="3"/>
      <c r="CQ7" s="3"/>
      <c r="CR7" s="52"/>
      <c r="CS7" s="3"/>
      <c r="CT7" s="3"/>
      <c r="CU7" s="52"/>
      <c r="CV7" s="3"/>
      <c r="CW7" s="52"/>
      <c r="CX7" s="3"/>
      <c r="CY7" s="52"/>
      <c r="CZ7" s="27"/>
      <c r="DA7" s="52"/>
      <c r="DB7" s="3"/>
      <c r="DC7" s="52"/>
      <c r="DD7" s="3"/>
      <c r="DE7" s="52"/>
      <c r="DF7" s="7"/>
      <c r="DG7" s="29"/>
      <c r="DI7" s="100" t="s">
        <v>59</v>
      </c>
      <c r="DJ7" s="101"/>
      <c r="DK7" s="102"/>
      <c r="DL7" s="62"/>
      <c r="DM7" s="31"/>
      <c r="DN7" s="127" t="s">
        <v>60</v>
      </c>
      <c r="DO7" s="128"/>
      <c r="DP7" s="129"/>
      <c r="DQ7" s="63"/>
    </row>
    <row r="8" spans="1:121" ht="16.5" thickBot="1" x14ac:dyDescent="0.3">
      <c r="A8" s="1">
        <v>43347</v>
      </c>
      <c r="B8" s="2"/>
      <c r="C8" s="3"/>
      <c r="D8" s="3"/>
      <c r="E8" s="52"/>
      <c r="F8" s="3"/>
      <c r="G8" s="3"/>
      <c r="H8" s="52"/>
      <c r="I8" s="3"/>
      <c r="J8" s="3"/>
      <c r="K8" s="52"/>
      <c r="L8" s="3"/>
      <c r="M8" s="3"/>
      <c r="N8" s="52"/>
      <c r="O8" s="3"/>
      <c r="P8" s="3"/>
      <c r="Q8" s="52"/>
      <c r="R8" s="3"/>
      <c r="S8" s="3"/>
      <c r="T8" s="52"/>
      <c r="U8" s="3"/>
      <c r="V8" s="3"/>
      <c r="W8" s="52"/>
      <c r="X8" s="3"/>
      <c r="Y8" s="52"/>
      <c r="Z8" s="3"/>
      <c r="AA8" s="3"/>
      <c r="AB8" s="52"/>
      <c r="AC8" s="3"/>
      <c r="AD8" s="3"/>
      <c r="AE8" s="52"/>
      <c r="AF8" s="3"/>
      <c r="AG8" s="52"/>
      <c r="AH8" s="3"/>
      <c r="AI8" s="52"/>
      <c r="AJ8" s="3"/>
      <c r="AK8" s="52"/>
      <c r="AL8" s="3"/>
      <c r="AM8" s="3"/>
      <c r="AN8" s="52"/>
      <c r="AO8" s="3"/>
      <c r="AP8" s="52"/>
      <c r="AQ8" s="3"/>
      <c r="AR8" s="3"/>
      <c r="AS8" s="52"/>
      <c r="AT8" s="3"/>
      <c r="AU8" s="3"/>
      <c r="AV8" s="52"/>
      <c r="AW8" s="3"/>
      <c r="AX8" s="3"/>
      <c r="AY8" s="52"/>
      <c r="AZ8" s="3"/>
      <c r="BA8" s="52"/>
      <c r="BB8" s="3"/>
      <c r="BC8" s="3"/>
      <c r="BD8" s="52"/>
      <c r="BE8" s="3"/>
      <c r="BF8" s="3"/>
      <c r="BG8" s="52"/>
      <c r="BH8" s="3"/>
      <c r="BI8" s="3"/>
      <c r="BJ8" s="52"/>
      <c r="BK8" s="3"/>
      <c r="BL8" s="52"/>
      <c r="BM8" s="3"/>
      <c r="BN8" s="3"/>
      <c r="BO8" s="52"/>
      <c r="BP8" s="3"/>
      <c r="BQ8" s="3"/>
      <c r="BR8" s="52"/>
      <c r="BS8" s="3"/>
      <c r="BT8" s="3"/>
      <c r="BU8" s="52"/>
      <c r="BV8" s="3"/>
      <c r="BW8" s="3"/>
      <c r="BX8" s="52"/>
      <c r="BY8" s="3"/>
      <c r="BZ8" s="3"/>
      <c r="CA8" s="52"/>
      <c r="CB8" s="3"/>
      <c r="CC8" s="52"/>
      <c r="CD8" s="3"/>
      <c r="CE8" s="3"/>
      <c r="CF8" s="52"/>
      <c r="CG8" s="3"/>
      <c r="CH8" s="3"/>
      <c r="CI8" s="52"/>
      <c r="CJ8" s="3"/>
      <c r="CK8" s="3"/>
      <c r="CL8" s="52"/>
      <c r="CM8" s="3"/>
      <c r="CN8" s="3"/>
      <c r="CO8" s="52"/>
      <c r="CP8" s="3"/>
      <c r="CQ8" s="3"/>
      <c r="CR8" s="52"/>
      <c r="CS8" s="3"/>
      <c r="CT8" s="3"/>
      <c r="CU8" s="52"/>
      <c r="CV8" s="3"/>
      <c r="CW8" s="52"/>
      <c r="CX8" s="3"/>
      <c r="CY8" s="52"/>
      <c r="CZ8" s="27"/>
      <c r="DA8" s="52"/>
      <c r="DB8" s="3"/>
      <c r="DC8" s="52"/>
      <c r="DD8" s="3"/>
      <c r="DE8" s="52"/>
      <c r="DF8" s="7"/>
      <c r="DG8" s="29"/>
      <c r="DI8" s="32" t="s">
        <v>5</v>
      </c>
      <c r="DJ8" s="33">
        <f>'معادلة الفك والتجميع'!$AL$7</f>
        <v>0</v>
      </c>
      <c r="DK8" s="33">
        <f>'معادلة الفك والتجميع'!$AM$7</f>
        <v>0</v>
      </c>
      <c r="DL8" s="33">
        <f>$E$36</f>
        <v>0</v>
      </c>
      <c r="DM8" s="74"/>
      <c r="DN8" s="32" t="s">
        <v>13</v>
      </c>
      <c r="DO8" s="33">
        <f>'معادلة الفك والتجميع'!$AL$70</f>
        <v>0</v>
      </c>
      <c r="DP8" s="33">
        <f>'معادلة الفك والتجميع'!$AM$70</f>
        <v>0</v>
      </c>
      <c r="DQ8" s="33">
        <f>$AS$36</f>
        <v>0</v>
      </c>
    </row>
    <row r="9" spans="1:121" ht="16.5" thickBot="1" x14ac:dyDescent="0.3">
      <c r="A9" s="1">
        <v>43348</v>
      </c>
      <c r="B9" s="2"/>
      <c r="C9" s="3"/>
      <c r="D9" s="3"/>
      <c r="E9" s="52"/>
      <c r="F9" s="3"/>
      <c r="G9" s="3"/>
      <c r="H9" s="52"/>
      <c r="I9" s="3"/>
      <c r="J9" s="3"/>
      <c r="K9" s="52"/>
      <c r="L9" s="3"/>
      <c r="M9" s="3"/>
      <c r="N9" s="52"/>
      <c r="O9" s="3"/>
      <c r="P9" s="3"/>
      <c r="Q9" s="52"/>
      <c r="R9" s="3"/>
      <c r="S9" s="3"/>
      <c r="T9" s="52"/>
      <c r="U9" s="3"/>
      <c r="V9" s="3"/>
      <c r="W9" s="52"/>
      <c r="X9" s="3"/>
      <c r="Y9" s="52"/>
      <c r="Z9" s="3"/>
      <c r="AA9" s="3"/>
      <c r="AB9" s="52"/>
      <c r="AC9" s="3"/>
      <c r="AD9" s="3"/>
      <c r="AE9" s="52"/>
      <c r="AF9" s="3"/>
      <c r="AG9" s="52"/>
      <c r="AH9" s="3"/>
      <c r="AI9" s="52"/>
      <c r="AJ9" s="3"/>
      <c r="AK9" s="52"/>
      <c r="AL9" s="3"/>
      <c r="AM9" s="3"/>
      <c r="AN9" s="52"/>
      <c r="AO9" s="3"/>
      <c r="AP9" s="52"/>
      <c r="AQ9" s="3"/>
      <c r="AR9" s="3"/>
      <c r="AS9" s="52"/>
      <c r="AT9" s="3"/>
      <c r="AU9" s="3"/>
      <c r="AV9" s="52"/>
      <c r="AW9" s="3"/>
      <c r="AX9" s="3"/>
      <c r="AY9" s="52"/>
      <c r="AZ9" s="3"/>
      <c r="BA9" s="52"/>
      <c r="BB9" s="3"/>
      <c r="BC9" s="3"/>
      <c r="BD9" s="52"/>
      <c r="BE9" s="3"/>
      <c r="BF9" s="3"/>
      <c r="BG9" s="52"/>
      <c r="BH9" s="3"/>
      <c r="BI9" s="3"/>
      <c r="BJ9" s="52"/>
      <c r="BK9" s="3"/>
      <c r="BL9" s="52"/>
      <c r="BM9" s="3"/>
      <c r="BN9" s="3"/>
      <c r="BO9" s="52"/>
      <c r="BP9" s="3"/>
      <c r="BQ9" s="3"/>
      <c r="BR9" s="52"/>
      <c r="BS9" s="3"/>
      <c r="BT9" s="3"/>
      <c r="BU9" s="52"/>
      <c r="BV9" s="3"/>
      <c r="BW9" s="3"/>
      <c r="BX9" s="52"/>
      <c r="BY9" s="3"/>
      <c r="BZ9" s="3"/>
      <c r="CA9" s="52"/>
      <c r="CB9" s="3"/>
      <c r="CC9" s="52"/>
      <c r="CD9" s="3"/>
      <c r="CE9" s="3"/>
      <c r="CF9" s="52"/>
      <c r="CG9" s="3"/>
      <c r="CH9" s="3"/>
      <c r="CI9" s="52"/>
      <c r="CJ9" s="3"/>
      <c r="CK9" s="3"/>
      <c r="CL9" s="52"/>
      <c r="CM9" s="3"/>
      <c r="CN9" s="3"/>
      <c r="CO9" s="52"/>
      <c r="CP9" s="3"/>
      <c r="CQ9" s="3"/>
      <c r="CR9" s="52"/>
      <c r="CS9" s="3"/>
      <c r="CT9" s="3"/>
      <c r="CU9" s="52"/>
      <c r="CV9" s="3"/>
      <c r="CW9" s="52"/>
      <c r="CX9" s="3"/>
      <c r="CY9" s="52"/>
      <c r="CZ9" s="27"/>
      <c r="DA9" s="52"/>
      <c r="DB9" s="3"/>
      <c r="DC9" s="52"/>
      <c r="DD9" s="3"/>
      <c r="DE9" s="52"/>
      <c r="DF9" s="7"/>
      <c r="DG9" s="29"/>
      <c r="DI9" s="32" t="s">
        <v>6</v>
      </c>
      <c r="DJ9" s="32">
        <f>'معادلة الفك والتجميع'!$AL$11</f>
        <v>0</v>
      </c>
      <c r="DK9" s="32">
        <f>'معادلة الفك والتجميع'!$AM$11</f>
        <v>0</v>
      </c>
      <c r="DL9" s="33">
        <f>$H$36</f>
        <v>0</v>
      </c>
      <c r="DM9" s="75"/>
      <c r="DN9" s="32" t="s">
        <v>14</v>
      </c>
      <c r="DO9" s="32">
        <f>'معادلة الفك والتجميع'!$AL$74</f>
        <v>0</v>
      </c>
      <c r="DP9" s="32">
        <f>'معادلة الفك والتجميع'!$AM$74</f>
        <v>0</v>
      </c>
      <c r="DQ9" s="33">
        <f>$AV$36</f>
        <v>0</v>
      </c>
    </row>
    <row r="10" spans="1:121" ht="16.5" thickBot="1" x14ac:dyDescent="0.3">
      <c r="A10" s="1">
        <v>43349</v>
      </c>
      <c r="B10" s="2"/>
      <c r="C10" s="3"/>
      <c r="D10" s="3"/>
      <c r="E10" s="52"/>
      <c r="F10" s="3"/>
      <c r="G10" s="3"/>
      <c r="H10" s="52"/>
      <c r="I10" s="3"/>
      <c r="J10" s="3"/>
      <c r="K10" s="52"/>
      <c r="L10" s="3"/>
      <c r="M10" s="3"/>
      <c r="N10" s="52"/>
      <c r="O10" s="3"/>
      <c r="P10" s="3"/>
      <c r="Q10" s="52"/>
      <c r="R10" s="3"/>
      <c r="S10" s="3"/>
      <c r="T10" s="52"/>
      <c r="U10" s="3"/>
      <c r="V10" s="3"/>
      <c r="W10" s="52"/>
      <c r="X10" s="3"/>
      <c r="Y10" s="52"/>
      <c r="Z10" s="3"/>
      <c r="AA10" s="3"/>
      <c r="AB10" s="52"/>
      <c r="AC10" s="3"/>
      <c r="AD10" s="3"/>
      <c r="AE10" s="52"/>
      <c r="AF10" s="3"/>
      <c r="AG10" s="52"/>
      <c r="AH10" s="3"/>
      <c r="AI10" s="52"/>
      <c r="AJ10" s="3"/>
      <c r="AK10" s="52"/>
      <c r="AL10" s="3"/>
      <c r="AM10" s="3"/>
      <c r="AN10" s="52"/>
      <c r="AO10" s="3"/>
      <c r="AP10" s="52"/>
      <c r="AQ10" s="3"/>
      <c r="AR10" s="3"/>
      <c r="AS10" s="52"/>
      <c r="AT10" s="3"/>
      <c r="AU10" s="3"/>
      <c r="AV10" s="52"/>
      <c r="AW10" s="3"/>
      <c r="AX10" s="3"/>
      <c r="AY10" s="52"/>
      <c r="AZ10" s="3"/>
      <c r="BA10" s="52"/>
      <c r="BB10" s="3"/>
      <c r="BC10" s="3"/>
      <c r="BD10" s="52"/>
      <c r="BE10" s="3"/>
      <c r="BF10" s="3"/>
      <c r="BG10" s="52"/>
      <c r="BH10" s="3"/>
      <c r="BI10" s="3"/>
      <c r="BJ10" s="52"/>
      <c r="BK10" s="3"/>
      <c r="BL10" s="52"/>
      <c r="BM10" s="3"/>
      <c r="BN10" s="3"/>
      <c r="BO10" s="52"/>
      <c r="BP10" s="3"/>
      <c r="BQ10" s="3"/>
      <c r="BR10" s="52"/>
      <c r="BS10" s="3"/>
      <c r="BT10" s="3"/>
      <c r="BU10" s="52"/>
      <c r="BV10" s="3"/>
      <c r="BW10" s="3"/>
      <c r="BX10" s="52"/>
      <c r="BY10" s="3"/>
      <c r="BZ10" s="3"/>
      <c r="CA10" s="52"/>
      <c r="CB10" s="3"/>
      <c r="CC10" s="52"/>
      <c r="CD10" s="3"/>
      <c r="CE10" s="3"/>
      <c r="CF10" s="52"/>
      <c r="CG10" s="3"/>
      <c r="CH10" s="3"/>
      <c r="CI10" s="52"/>
      <c r="CJ10" s="3"/>
      <c r="CK10" s="3"/>
      <c r="CL10" s="52"/>
      <c r="CM10" s="3"/>
      <c r="CN10" s="3"/>
      <c r="CO10" s="52"/>
      <c r="CP10" s="3"/>
      <c r="CQ10" s="3"/>
      <c r="CR10" s="52"/>
      <c r="CS10" s="3"/>
      <c r="CT10" s="3"/>
      <c r="CU10" s="52"/>
      <c r="CV10" s="3"/>
      <c r="CW10" s="52"/>
      <c r="CX10" s="3"/>
      <c r="CY10" s="52"/>
      <c r="CZ10" s="27"/>
      <c r="DA10" s="52"/>
      <c r="DB10" s="3"/>
      <c r="DC10" s="52"/>
      <c r="DD10" s="3"/>
      <c r="DE10" s="52"/>
      <c r="DF10" s="7"/>
      <c r="DG10" s="29"/>
      <c r="DI10" s="32" t="s">
        <v>7</v>
      </c>
      <c r="DJ10" s="33">
        <f>'معادلة الفك والتجميع'!$AL$15</f>
        <v>0</v>
      </c>
      <c r="DK10" s="33">
        <f>'معادلة الفك والتجميع'!$AM$15</f>
        <v>0</v>
      </c>
      <c r="DL10" s="33">
        <f>$K$36</f>
        <v>0</v>
      </c>
      <c r="DM10" s="74"/>
      <c r="DN10" s="32" t="s">
        <v>46</v>
      </c>
      <c r="DO10" s="33">
        <f>'معادلة الفك والتجميع'!$AL$78</f>
        <v>0</v>
      </c>
      <c r="DP10" s="33">
        <f>'معادلة الفك والتجميع'!$AM$78</f>
        <v>0</v>
      </c>
      <c r="DQ10" s="33">
        <f>$AY$36</f>
        <v>0</v>
      </c>
    </row>
    <row r="11" spans="1:121" ht="16.5" thickBot="1" x14ac:dyDescent="0.3">
      <c r="A11" s="1">
        <v>43350</v>
      </c>
      <c r="B11" s="2"/>
      <c r="C11" s="3"/>
      <c r="D11" s="3"/>
      <c r="E11" s="52"/>
      <c r="F11" s="3"/>
      <c r="G11" s="3"/>
      <c r="H11" s="52"/>
      <c r="I11" s="3"/>
      <c r="J11" s="3"/>
      <c r="K11" s="52"/>
      <c r="L11" s="3"/>
      <c r="M11" s="3"/>
      <c r="N11" s="52"/>
      <c r="O11" s="3"/>
      <c r="P11" s="3"/>
      <c r="Q11" s="52"/>
      <c r="R11" s="3"/>
      <c r="S11" s="3"/>
      <c r="T11" s="52"/>
      <c r="U11" s="3"/>
      <c r="V11" s="3"/>
      <c r="W11" s="52"/>
      <c r="X11" s="3"/>
      <c r="Y11" s="52"/>
      <c r="Z11" s="3"/>
      <c r="AA11" s="3"/>
      <c r="AB11" s="52"/>
      <c r="AC11" s="3"/>
      <c r="AD11" s="3"/>
      <c r="AE11" s="52"/>
      <c r="AF11" s="3"/>
      <c r="AG11" s="52"/>
      <c r="AH11" s="3"/>
      <c r="AI11" s="52"/>
      <c r="AJ11" s="3"/>
      <c r="AK11" s="52"/>
      <c r="AL11" s="3"/>
      <c r="AM11" s="3"/>
      <c r="AN11" s="52"/>
      <c r="AO11" s="3"/>
      <c r="AP11" s="52"/>
      <c r="AQ11" s="3"/>
      <c r="AR11" s="3"/>
      <c r="AS11" s="52"/>
      <c r="AT11" s="3"/>
      <c r="AU11" s="3"/>
      <c r="AV11" s="52"/>
      <c r="AW11" s="3"/>
      <c r="AX11" s="3"/>
      <c r="AY11" s="52"/>
      <c r="AZ11" s="3"/>
      <c r="BA11" s="52"/>
      <c r="BB11" s="3"/>
      <c r="BC11" s="3"/>
      <c r="BD11" s="52"/>
      <c r="BE11" s="3"/>
      <c r="BF11" s="3"/>
      <c r="BG11" s="52"/>
      <c r="BH11" s="3"/>
      <c r="BI11" s="3"/>
      <c r="BJ11" s="52"/>
      <c r="BK11" s="3"/>
      <c r="BL11" s="52"/>
      <c r="BM11" s="3"/>
      <c r="BN11" s="3"/>
      <c r="BO11" s="52"/>
      <c r="BP11" s="3"/>
      <c r="BQ11" s="3"/>
      <c r="BR11" s="52"/>
      <c r="BS11" s="3"/>
      <c r="BT11" s="3"/>
      <c r="BU11" s="52"/>
      <c r="BV11" s="3"/>
      <c r="BW11" s="3"/>
      <c r="BX11" s="52"/>
      <c r="BY11" s="3"/>
      <c r="BZ11" s="3"/>
      <c r="CA11" s="52"/>
      <c r="CB11" s="3"/>
      <c r="CC11" s="52"/>
      <c r="CD11" s="3"/>
      <c r="CE11" s="3"/>
      <c r="CF11" s="52"/>
      <c r="CG11" s="3"/>
      <c r="CH11" s="3"/>
      <c r="CI11" s="52"/>
      <c r="CJ11" s="3"/>
      <c r="CK11" s="3"/>
      <c r="CL11" s="52"/>
      <c r="CM11" s="3"/>
      <c r="CN11" s="3"/>
      <c r="CO11" s="52"/>
      <c r="CP11" s="3"/>
      <c r="CQ11" s="3"/>
      <c r="CR11" s="52"/>
      <c r="CS11" s="3"/>
      <c r="CT11" s="3"/>
      <c r="CU11" s="52"/>
      <c r="CV11" s="3"/>
      <c r="CW11" s="52"/>
      <c r="CX11" s="3"/>
      <c r="CY11" s="52"/>
      <c r="CZ11" s="27"/>
      <c r="DA11" s="52"/>
      <c r="DB11" s="3"/>
      <c r="DC11" s="52"/>
      <c r="DD11" s="3"/>
      <c r="DE11" s="52"/>
      <c r="DF11" s="7"/>
      <c r="DG11" s="29"/>
      <c r="DI11" s="32" t="s">
        <v>39</v>
      </c>
      <c r="DJ11" s="33">
        <f>'معادلة الفك والتجميع'!$AL$19</f>
        <v>0</v>
      </c>
      <c r="DK11" s="33">
        <f>'معادلة الفك والتجميع'!$AM$19</f>
        <v>0</v>
      </c>
      <c r="DL11" s="33">
        <f>$N$36</f>
        <v>0</v>
      </c>
      <c r="DM11" s="74"/>
      <c r="DN11" s="142" t="s">
        <v>61</v>
      </c>
      <c r="DO11" s="143"/>
      <c r="DP11" s="144"/>
      <c r="DQ11" s="76"/>
    </row>
    <row r="12" spans="1:121" ht="16.5" thickBot="1" x14ac:dyDescent="0.3">
      <c r="A12" s="1">
        <v>43351</v>
      </c>
      <c r="B12" s="2"/>
      <c r="C12" s="3"/>
      <c r="D12" s="3"/>
      <c r="E12" s="52"/>
      <c r="F12" s="3"/>
      <c r="G12" s="3"/>
      <c r="H12" s="52"/>
      <c r="I12" s="3"/>
      <c r="J12" s="3"/>
      <c r="K12" s="52"/>
      <c r="L12" s="3"/>
      <c r="M12" s="3"/>
      <c r="N12" s="52"/>
      <c r="O12" s="3"/>
      <c r="P12" s="3"/>
      <c r="Q12" s="52"/>
      <c r="R12" s="3"/>
      <c r="S12" s="3"/>
      <c r="T12" s="52"/>
      <c r="U12" s="3"/>
      <c r="V12" s="3"/>
      <c r="W12" s="52"/>
      <c r="X12" s="3"/>
      <c r="Y12" s="52"/>
      <c r="Z12" s="3"/>
      <c r="AA12" s="3"/>
      <c r="AB12" s="52"/>
      <c r="AC12" s="3"/>
      <c r="AD12" s="3"/>
      <c r="AE12" s="52"/>
      <c r="AF12" s="3"/>
      <c r="AG12" s="52"/>
      <c r="AH12" s="3"/>
      <c r="AI12" s="52"/>
      <c r="AJ12" s="3"/>
      <c r="AK12" s="52"/>
      <c r="AL12" s="3"/>
      <c r="AM12" s="3"/>
      <c r="AN12" s="52"/>
      <c r="AO12" s="3"/>
      <c r="AP12" s="52"/>
      <c r="AQ12" s="3"/>
      <c r="AR12" s="3"/>
      <c r="AS12" s="52"/>
      <c r="AT12" s="3"/>
      <c r="AU12" s="3"/>
      <c r="AV12" s="52"/>
      <c r="AW12" s="3"/>
      <c r="AX12" s="3"/>
      <c r="AY12" s="52"/>
      <c r="AZ12" s="3"/>
      <c r="BA12" s="52"/>
      <c r="BB12" s="3"/>
      <c r="BC12" s="3"/>
      <c r="BD12" s="52"/>
      <c r="BE12" s="3"/>
      <c r="BF12" s="3"/>
      <c r="BG12" s="52"/>
      <c r="BH12" s="3"/>
      <c r="BI12" s="3"/>
      <c r="BJ12" s="52"/>
      <c r="BK12" s="3"/>
      <c r="BL12" s="52"/>
      <c r="BM12" s="3"/>
      <c r="BN12" s="3"/>
      <c r="BO12" s="52"/>
      <c r="BP12" s="3"/>
      <c r="BQ12" s="3"/>
      <c r="BR12" s="52"/>
      <c r="BS12" s="3"/>
      <c r="BT12" s="3"/>
      <c r="BU12" s="52"/>
      <c r="BV12" s="3"/>
      <c r="BW12" s="3"/>
      <c r="BX12" s="52"/>
      <c r="BY12" s="3"/>
      <c r="BZ12" s="3"/>
      <c r="CA12" s="52"/>
      <c r="CB12" s="3"/>
      <c r="CC12" s="52"/>
      <c r="CD12" s="3"/>
      <c r="CE12" s="3"/>
      <c r="CF12" s="52"/>
      <c r="CG12" s="3"/>
      <c r="CH12" s="3"/>
      <c r="CI12" s="52"/>
      <c r="CJ12" s="3"/>
      <c r="CK12" s="3"/>
      <c r="CL12" s="52"/>
      <c r="CM12" s="3"/>
      <c r="CN12" s="3"/>
      <c r="CO12" s="52"/>
      <c r="CP12" s="3"/>
      <c r="CQ12" s="3"/>
      <c r="CR12" s="52"/>
      <c r="CS12" s="3"/>
      <c r="CT12" s="3"/>
      <c r="CU12" s="52"/>
      <c r="CV12" s="3"/>
      <c r="CW12" s="52"/>
      <c r="CX12" s="3"/>
      <c r="CY12" s="52"/>
      <c r="CZ12" s="27"/>
      <c r="DA12" s="52"/>
      <c r="DB12" s="3"/>
      <c r="DC12" s="52"/>
      <c r="DD12" s="3"/>
      <c r="DE12" s="52"/>
      <c r="DF12" s="7"/>
      <c r="DG12" s="29"/>
      <c r="DI12" s="32" t="s">
        <v>40</v>
      </c>
      <c r="DJ12" s="33">
        <f>'معادلة الفك والتجميع'!$AL$23</f>
        <v>0</v>
      </c>
      <c r="DK12" s="33">
        <f>'معادلة الفك والتجميع'!$AM$23</f>
        <v>0</v>
      </c>
      <c r="DL12" s="33">
        <f>$Q$36</f>
        <v>0</v>
      </c>
      <c r="DM12" s="74"/>
      <c r="DN12" s="33" t="s">
        <v>43</v>
      </c>
      <c r="DO12" s="33"/>
      <c r="DP12" s="33">
        <f>'معادلة الفك والتجميع'!$AM$83</f>
        <v>0</v>
      </c>
      <c r="DQ12" s="33">
        <f>$BA$36</f>
        <v>0</v>
      </c>
    </row>
    <row r="13" spans="1:121" ht="16.5" thickBot="1" x14ac:dyDescent="0.3">
      <c r="A13" s="1">
        <v>43352</v>
      </c>
      <c r="B13" s="2"/>
      <c r="C13" s="3"/>
      <c r="D13" s="3"/>
      <c r="E13" s="52"/>
      <c r="F13" s="3"/>
      <c r="G13" s="3"/>
      <c r="H13" s="52"/>
      <c r="I13" s="3"/>
      <c r="J13" s="3"/>
      <c r="K13" s="52"/>
      <c r="L13" s="3"/>
      <c r="M13" s="3"/>
      <c r="N13" s="52"/>
      <c r="O13" s="3"/>
      <c r="P13" s="3"/>
      <c r="Q13" s="52"/>
      <c r="R13" s="3"/>
      <c r="S13" s="3"/>
      <c r="T13" s="52"/>
      <c r="U13" s="3"/>
      <c r="V13" s="3"/>
      <c r="W13" s="52"/>
      <c r="X13" s="3"/>
      <c r="Y13" s="52"/>
      <c r="Z13" s="3"/>
      <c r="AA13" s="3"/>
      <c r="AB13" s="52"/>
      <c r="AC13" s="3"/>
      <c r="AD13" s="3"/>
      <c r="AE13" s="52"/>
      <c r="AF13" s="3"/>
      <c r="AG13" s="52"/>
      <c r="AH13" s="3"/>
      <c r="AI13" s="52"/>
      <c r="AJ13" s="3"/>
      <c r="AK13" s="52"/>
      <c r="AL13" s="3"/>
      <c r="AM13" s="3"/>
      <c r="AN13" s="52"/>
      <c r="AO13" s="3"/>
      <c r="AP13" s="52"/>
      <c r="AQ13" s="3"/>
      <c r="AR13" s="3"/>
      <c r="AS13" s="52"/>
      <c r="AT13" s="3"/>
      <c r="AU13" s="3"/>
      <c r="AV13" s="52"/>
      <c r="AW13" s="3"/>
      <c r="AX13" s="3"/>
      <c r="AY13" s="52"/>
      <c r="AZ13" s="3"/>
      <c r="BA13" s="52"/>
      <c r="BB13" s="3"/>
      <c r="BC13" s="3"/>
      <c r="BD13" s="52"/>
      <c r="BE13" s="3"/>
      <c r="BF13" s="3"/>
      <c r="BG13" s="52"/>
      <c r="BH13" s="3"/>
      <c r="BI13" s="3"/>
      <c r="BJ13" s="52"/>
      <c r="BK13" s="3"/>
      <c r="BL13" s="52"/>
      <c r="BM13" s="3"/>
      <c r="BN13" s="3"/>
      <c r="BO13" s="52"/>
      <c r="BP13" s="3"/>
      <c r="BQ13" s="3"/>
      <c r="BR13" s="52"/>
      <c r="BS13" s="3"/>
      <c r="BT13" s="3"/>
      <c r="BU13" s="52"/>
      <c r="BV13" s="3"/>
      <c r="BW13" s="3"/>
      <c r="BX13" s="52"/>
      <c r="BY13" s="3"/>
      <c r="BZ13" s="3"/>
      <c r="CA13" s="52"/>
      <c r="CB13" s="3"/>
      <c r="CC13" s="52"/>
      <c r="CD13" s="3"/>
      <c r="CE13" s="3"/>
      <c r="CF13" s="52"/>
      <c r="CG13" s="3"/>
      <c r="CH13" s="3"/>
      <c r="CI13" s="52"/>
      <c r="CJ13" s="3"/>
      <c r="CK13" s="3"/>
      <c r="CL13" s="52"/>
      <c r="CM13" s="3"/>
      <c r="CN13" s="3"/>
      <c r="CO13" s="52"/>
      <c r="CP13" s="3"/>
      <c r="CQ13" s="3"/>
      <c r="CR13" s="52"/>
      <c r="CS13" s="3"/>
      <c r="CT13" s="3"/>
      <c r="CU13" s="52"/>
      <c r="CV13" s="3"/>
      <c r="CW13" s="52"/>
      <c r="CX13" s="3"/>
      <c r="CY13" s="52"/>
      <c r="CZ13" s="27"/>
      <c r="DA13" s="52"/>
      <c r="DB13" s="3"/>
      <c r="DC13" s="52"/>
      <c r="DD13" s="3"/>
      <c r="DE13" s="52"/>
      <c r="DF13" s="7"/>
      <c r="DG13" s="29"/>
      <c r="DI13" s="32" t="s">
        <v>41</v>
      </c>
      <c r="DJ13" s="33">
        <f>'معادلة الفك والتجميع'!$AL$27</f>
        <v>0</v>
      </c>
      <c r="DK13" s="33">
        <f>'معادلة الفك والتجميع'!$AM$27</f>
        <v>0</v>
      </c>
      <c r="DL13" s="33">
        <f>$T$36</f>
        <v>0</v>
      </c>
      <c r="DM13" s="75"/>
      <c r="DN13" s="133" t="s">
        <v>62</v>
      </c>
      <c r="DO13" s="134"/>
      <c r="DP13" s="135"/>
      <c r="DQ13" s="77"/>
    </row>
    <row r="14" spans="1:121" ht="16.5" thickBot="1" x14ac:dyDescent="0.3">
      <c r="A14" s="1">
        <v>43353</v>
      </c>
      <c r="B14" s="2"/>
      <c r="C14" s="3"/>
      <c r="D14" s="3"/>
      <c r="E14" s="52"/>
      <c r="F14" s="3"/>
      <c r="G14" s="3"/>
      <c r="H14" s="52"/>
      <c r="I14" s="3"/>
      <c r="J14" s="3"/>
      <c r="K14" s="52"/>
      <c r="L14" s="3"/>
      <c r="M14" s="3"/>
      <c r="N14" s="52"/>
      <c r="O14" s="3"/>
      <c r="P14" s="3"/>
      <c r="Q14" s="52"/>
      <c r="R14" s="3"/>
      <c r="S14" s="3"/>
      <c r="T14" s="52"/>
      <c r="U14" s="3"/>
      <c r="V14" s="3"/>
      <c r="W14" s="52"/>
      <c r="X14" s="3"/>
      <c r="Y14" s="52"/>
      <c r="Z14" s="3"/>
      <c r="AA14" s="3"/>
      <c r="AB14" s="52"/>
      <c r="AC14" s="3"/>
      <c r="AD14" s="3"/>
      <c r="AE14" s="52"/>
      <c r="AF14" s="3"/>
      <c r="AG14" s="52"/>
      <c r="AH14" s="3"/>
      <c r="AI14" s="52"/>
      <c r="AJ14" s="3"/>
      <c r="AK14" s="52"/>
      <c r="AL14" s="3"/>
      <c r="AM14" s="3"/>
      <c r="AN14" s="52"/>
      <c r="AO14" s="3"/>
      <c r="AP14" s="52"/>
      <c r="AQ14" s="3"/>
      <c r="AR14" s="3"/>
      <c r="AS14" s="52"/>
      <c r="AT14" s="3"/>
      <c r="AU14" s="3"/>
      <c r="AV14" s="52"/>
      <c r="AW14" s="3"/>
      <c r="AX14" s="3"/>
      <c r="AY14" s="52"/>
      <c r="AZ14" s="3"/>
      <c r="BA14" s="52"/>
      <c r="BB14" s="3"/>
      <c r="BC14" s="3"/>
      <c r="BD14" s="52"/>
      <c r="BE14" s="3"/>
      <c r="BF14" s="3"/>
      <c r="BG14" s="52"/>
      <c r="BH14" s="3"/>
      <c r="BI14" s="3"/>
      <c r="BJ14" s="52"/>
      <c r="BK14" s="3"/>
      <c r="BL14" s="52"/>
      <c r="BM14" s="3"/>
      <c r="BN14" s="3"/>
      <c r="BO14" s="52"/>
      <c r="BP14" s="3"/>
      <c r="BQ14" s="3"/>
      <c r="BR14" s="52"/>
      <c r="BS14" s="3"/>
      <c r="BT14" s="3"/>
      <c r="BU14" s="52"/>
      <c r="BV14" s="3"/>
      <c r="BW14" s="3"/>
      <c r="BX14" s="52"/>
      <c r="BY14" s="3"/>
      <c r="BZ14" s="3"/>
      <c r="CA14" s="52"/>
      <c r="CB14" s="3"/>
      <c r="CC14" s="52"/>
      <c r="CD14" s="3"/>
      <c r="CE14" s="3"/>
      <c r="CF14" s="52"/>
      <c r="CG14" s="3"/>
      <c r="CH14" s="3"/>
      <c r="CI14" s="52"/>
      <c r="CJ14" s="3"/>
      <c r="CK14" s="3"/>
      <c r="CL14" s="52"/>
      <c r="CM14" s="3"/>
      <c r="CN14" s="3"/>
      <c r="CO14" s="52"/>
      <c r="CP14" s="3"/>
      <c r="CQ14" s="3"/>
      <c r="CR14" s="52"/>
      <c r="CS14" s="3"/>
      <c r="CT14" s="3"/>
      <c r="CU14" s="52"/>
      <c r="CV14" s="3"/>
      <c r="CW14" s="52"/>
      <c r="CX14" s="3"/>
      <c r="CY14" s="52"/>
      <c r="CZ14" s="27"/>
      <c r="DA14" s="52"/>
      <c r="DB14" s="3"/>
      <c r="DC14" s="52"/>
      <c r="DD14" s="3"/>
      <c r="DE14" s="52"/>
      <c r="DF14" s="7"/>
      <c r="DG14" s="29"/>
      <c r="DI14" s="32" t="s">
        <v>42</v>
      </c>
      <c r="DJ14" s="33">
        <f>'معادلة الفك والتجميع'!$AL$31</f>
        <v>0</v>
      </c>
      <c r="DK14" s="33">
        <f>'معادلة الفك والتجميع'!$AM$31</f>
        <v>0</v>
      </c>
      <c r="DL14" s="33">
        <f>$W$36</f>
        <v>0</v>
      </c>
      <c r="DM14" s="74"/>
      <c r="DN14" s="33" t="s">
        <v>47</v>
      </c>
      <c r="DO14" s="33">
        <f>'معادلة الفك والتجميع'!$AL$88</f>
        <v>0</v>
      </c>
      <c r="DP14" s="33">
        <f>'معادلة الفك والتجميع'!$AM$88</f>
        <v>0</v>
      </c>
      <c r="DQ14" s="33">
        <f>$BD$36</f>
        <v>0</v>
      </c>
    </row>
    <row r="15" spans="1:121" ht="16.5" thickBot="1" x14ac:dyDescent="0.3">
      <c r="A15" s="1">
        <v>43354</v>
      </c>
      <c r="B15" s="2"/>
      <c r="C15" s="3"/>
      <c r="D15" s="3"/>
      <c r="E15" s="52"/>
      <c r="F15" s="3"/>
      <c r="G15" s="3"/>
      <c r="H15" s="52"/>
      <c r="I15" s="3"/>
      <c r="J15" s="3"/>
      <c r="K15" s="52"/>
      <c r="L15" s="3"/>
      <c r="M15" s="3"/>
      <c r="N15" s="52"/>
      <c r="O15" s="3"/>
      <c r="P15" s="3"/>
      <c r="Q15" s="52"/>
      <c r="R15" s="3"/>
      <c r="S15" s="3"/>
      <c r="T15" s="52"/>
      <c r="U15" s="3"/>
      <c r="V15" s="3"/>
      <c r="W15" s="52"/>
      <c r="X15" s="3"/>
      <c r="Y15" s="52"/>
      <c r="Z15" s="3"/>
      <c r="AA15" s="3"/>
      <c r="AB15" s="52"/>
      <c r="AC15" s="3"/>
      <c r="AD15" s="3"/>
      <c r="AE15" s="52"/>
      <c r="AF15" s="3"/>
      <c r="AG15" s="52"/>
      <c r="AH15" s="3"/>
      <c r="AI15" s="52"/>
      <c r="AJ15" s="3"/>
      <c r="AK15" s="52"/>
      <c r="AL15" s="3"/>
      <c r="AM15" s="3"/>
      <c r="AN15" s="52"/>
      <c r="AO15" s="3"/>
      <c r="AP15" s="52"/>
      <c r="AQ15" s="3"/>
      <c r="AR15" s="3"/>
      <c r="AS15" s="52"/>
      <c r="AT15" s="3"/>
      <c r="AU15" s="3"/>
      <c r="AV15" s="52"/>
      <c r="AW15" s="3"/>
      <c r="AX15" s="3"/>
      <c r="AY15" s="52"/>
      <c r="AZ15" s="3"/>
      <c r="BA15" s="52"/>
      <c r="BB15" s="3"/>
      <c r="BC15" s="3"/>
      <c r="BD15" s="52"/>
      <c r="BE15" s="3"/>
      <c r="BF15" s="3"/>
      <c r="BG15" s="52"/>
      <c r="BH15" s="3"/>
      <c r="BI15" s="3"/>
      <c r="BJ15" s="52"/>
      <c r="BK15" s="3"/>
      <c r="BL15" s="52"/>
      <c r="BM15" s="3"/>
      <c r="BN15" s="3"/>
      <c r="BO15" s="52"/>
      <c r="BP15" s="3"/>
      <c r="BQ15" s="3"/>
      <c r="BR15" s="52"/>
      <c r="BS15" s="3"/>
      <c r="BT15" s="3"/>
      <c r="BU15" s="52"/>
      <c r="BV15" s="3"/>
      <c r="BW15" s="3"/>
      <c r="BX15" s="52"/>
      <c r="BY15" s="3"/>
      <c r="BZ15" s="3"/>
      <c r="CA15" s="52"/>
      <c r="CB15" s="3"/>
      <c r="CC15" s="52"/>
      <c r="CD15" s="3"/>
      <c r="CE15" s="3"/>
      <c r="CF15" s="52"/>
      <c r="CG15" s="3"/>
      <c r="CH15" s="3"/>
      <c r="CI15" s="52"/>
      <c r="CJ15" s="3"/>
      <c r="CK15" s="3"/>
      <c r="CL15" s="52"/>
      <c r="CM15" s="3"/>
      <c r="CN15" s="3"/>
      <c r="CO15" s="52"/>
      <c r="CP15" s="3"/>
      <c r="CQ15" s="3"/>
      <c r="CR15" s="52"/>
      <c r="CS15" s="3"/>
      <c r="CT15" s="3"/>
      <c r="CU15" s="52"/>
      <c r="CV15" s="3"/>
      <c r="CW15" s="52"/>
      <c r="CX15" s="3"/>
      <c r="CY15" s="52"/>
      <c r="CZ15" s="27"/>
      <c r="DA15" s="52"/>
      <c r="DB15" s="3"/>
      <c r="DC15" s="52"/>
      <c r="DD15" s="3"/>
      <c r="DE15" s="52"/>
      <c r="DF15" s="3"/>
      <c r="DG15" s="35"/>
      <c r="DI15" s="103" t="s">
        <v>63</v>
      </c>
      <c r="DJ15" s="104"/>
      <c r="DK15" s="105"/>
      <c r="DL15" s="78"/>
      <c r="DM15" s="75"/>
      <c r="DN15" s="33" t="s">
        <v>11</v>
      </c>
      <c r="DO15" s="33">
        <f>'معادلة الفك والتجميع'!$AL$92</f>
        <v>0</v>
      </c>
      <c r="DP15" s="33">
        <f>'معادلة الفك والتجميع'!$AM$92</f>
        <v>0</v>
      </c>
      <c r="DQ15" s="33">
        <f>$BG$36</f>
        <v>0</v>
      </c>
    </row>
    <row r="16" spans="1:121" ht="16.5" thickBot="1" x14ac:dyDescent="0.3">
      <c r="A16" s="1">
        <v>43355</v>
      </c>
      <c r="B16" s="2"/>
      <c r="C16" s="3"/>
      <c r="D16" s="3"/>
      <c r="E16" s="52"/>
      <c r="F16" s="3"/>
      <c r="G16" s="3"/>
      <c r="H16" s="52"/>
      <c r="I16" s="3"/>
      <c r="J16" s="3"/>
      <c r="K16" s="52"/>
      <c r="L16" s="3"/>
      <c r="M16" s="3"/>
      <c r="N16" s="52"/>
      <c r="O16" s="3"/>
      <c r="P16" s="3"/>
      <c r="Q16" s="52"/>
      <c r="R16" s="3"/>
      <c r="S16" s="3"/>
      <c r="T16" s="52"/>
      <c r="U16" s="3"/>
      <c r="V16" s="3"/>
      <c r="W16" s="52"/>
      <c r="X16" s="3"/>
      <c r="Y16" s="52"/>
      <c r="Z16" s="3"/>
      <c r="AA16" s="3"/>
      <c r="AB16" s="52"/>
      <c r="AC16" s="3"/>
      <c r="AD16" s="3"/>
      <c r="AE16" s="52"/>
      <c r="AF16" s="3"/>
      <c r="AG16" s="52"/>
      <c r="AH16" s="3"/>
      <c r="AI16" s="52"/>
      <c r="AJ16" s="3"/>
      <c r="AK16" s="52"/>
      <c r="AL16" s="3"/>
      <c r="AM16" s="3"/>
      <c r="AN16" s="52"/>
      <c r="AO16" s="3"/>
      <c r="AP16" s="52"/>
      <c r="AQ16" s="3"/>
      <c r="AR16" s="3"/>
      <c r="AS16" s="52"/>
      <c r="AT16" s="3"/>
      <c r="AU16" s="3"/>
      <c r="AV16" s="52"/>
      <c r="AW16" s="3"/>
      <c r="AX16" s="3"/>
      <c r="AY16" s="52"/>
      <c r="AZ16" s="3"/>
      <c r="BA16" s="52"/>
      <c r="BB16" s="3"/>
      <c r="BC16" s="3"/>
      <c r="BD16" s="52"/>
      <c r="BE16" s="3"/>
      <c r="BF16" s="3"/>
      <c r="BG16" s="52"/>
      <c r="BH16" s="3"/>
      <c r="BI16" s="3"/>
      <c r="BJ16" s="52"/>
      <c r="BK16" s="3"/>
      <c r="BL16" s="52"/>
      <c r="BM16" s="3"/>
      <c r="BN16" s="3"/>
      <c r="BO16" s="52"/>
      <c r="BP16" s="3"/>
      <c r="BQ16" s="3"/>
      <c r="BR16" s="52"/>
      <c r="BS16" s="3"/>
      <c r="BT16" s="3"/>
      <c r="BU16" s="52"/>
      <c r="BV16" s="3"/>
      <c r="BW16" s="3"/>
      <c r="BX16" s="52"/>
      <c r="BY16" s="3"/>
      <c r="BZ16" s="3"/>
      <c r="CA16" s="52"/>
      <c r="CB16" s="3"/>
      <c r="CC16" s="52"/>
      <c r="CD16" s="3"/>
      <c r="CE16" s="3"/>
      <c r="CF16" s="52"/>
      <c r="CG16" s="3"/>
      <c r="CH16" s="3"/>
      <c r="CI16" s="52"/>
      <c r="CJ16" s="3"/>
      <c r="CK16" s="3"/>
      <c r="CL16" s="52"/>
      <c r="CM16" s="3"/>
      <c r="CN16" s="3"/>
      <c r="CO16" s="52"/>
      <c r="CP16" s="3"/>
      <c r="CQ16" s="3"/>
      <c r="CR16" s="52"/>
      <c r="CS16" s="3"/>
      <c r="CT16" s="3"/>
      <c r="CU16" s="52"/>
      <c r="CV16" s="3"/>
      <c r="CW16" s="52"/>
      <c r="CX16" s="3"/>
      <c r="CY16" s="52"/>
      <c r="CZ16" s="27"/>
      <c r="DA16" s="52"/>
      <c r="DB16" s="3"/>
      <c r="DC16" s="52"/>
      <c r="DD16" s="3"/>
      <c r="DE16" s="52"/>
      <c r="DF16" s="7"/>
      <c r="DG16" s="29"/>
      <c r="DI16" s="32" t="s">
        <v>43</v>
      </c>
      <c r="DJ16" s="33"/>
      <c r="DK16" s="33">
        <f>'معادلة الفك والتجميع'!$AM$35</f>
        <v>0</v>
      </c>
      <c r="DL16" s="33">
        <f>$Y$36</f>
        <v>0</v>
      </c>
      <c r="DM16" s="74"/>
      <c r="DN16" s="33" t="s">
        <v>12</v>
      </c>
      <c r="DO16" s="33">
        <f>'معادلة الفك والتجميع'!$AL$96</f>
        <v>0</v>
      </c>
      <c r="DP16" s="33">
        <f>'معادلة الفك والتجميع'!$AM$96</f>
        <v>0</v>
      </c>
      <c r="DQ16" s="33">
        <f>$BJ$36</f>
        <v>0</v>
      </c>
    </row>
    <row r="17" spans="1:121" ht="16.5" thickBot="1" x14ac:dyDescent="0.3">
      <c r="A17" s="1">
        <v>43356</v>
      </c>
      <c r="B17" s="2"/>
      <c r="C17" s="3"/>
      <c r="D17" s="3"/>
      <c r="E17" s="52"/>
      <c r="F17" s="3"/>
      <c r="G17" s="3"/>
      <c r="H17" s="52"/>
      <c r="I17" s="3"/>
      <c r="J17" s="3"/>
      <c r="K17" s="52"/>
      <c r="L17" s="3"/>
      <c r="M17" s="3"/>
      <c r="N17" s="52"/>
      <c r="O17" s="3"/>
      <c r="P17" s="3"/>
      <c r="Q17" s="52"/>
      <c r="R17" s="3"/>
      <c r="S17" s="3"/>
      <c r="T17" s="52"/>
      <c r="U17" s="3"/>
      <c r="V17" s="3"/>
      <c r="W17" s="52"/>
      <c r="X17" s="3"/>
      <c r="Y17" s="52"/>
      <c r="Z17" s="3"/>
      <c r="AA17" s="3"/>
      <c r="AB17" s="52"/>
      <c r="AC17" s="3"/>
      <c r="AD17" s="3"/>
      <c r="AE17" s="52"/>
      <c r="AF17" s="3"/>
      <c r="AG17" s="52"/>
      <c r="AH17" s="3"/>
      <c r="AI17" s="52"/>
      <c r="AJ17" s="3"/>
      <c r="AK17" s="52"/>
      <c r="AL17" s="3"/>
      <c r="AM17" s="3"/>
      <c r="AN17" s="52"/>
      <c r="AO17" s="3"/>
      <c r="AP17" s="52"/>
      <c r="AQ17" s="3"/>
      <c r="AR17" s="3"/>
      <c r="AS17" s="52"/>
      <c r="AT17" s="3"/>
      <c r="AU17" s="3"/>
      <c r="AV17" s="52"/>
      <c r="AW17" s="3"/>
      <c r="AX17" s="3"/>
      <c r="AY17" s="52"/>
      <c r="AZ17" s="3"/>
      <c r="BA17" s="52"/>
      <c r="BB17" s="3"/>
      <c r="BC17" s="3"/>
      <c r="BD17" s="52"/>
      <c r="BE17" s="3"/>
      <c r="BF17" s="3"/>
      <c r="BG17" s="52"/>
      <c r="BH17" s="3"/>
      <c r="BI17" s="3"/>
      <c r="BJ17" s="52"/>
      <c r="BK17" s="3"/>
      <c r="BL17" s="52"/>
      <c r="BM17" s="3"/>
      <c r="BN17" s="3"/>
      <c r="BO17" s="52"/>
      <c r="BP17" s="3"/>
      <c r="BQ17" s="3"/>
      <c r="BR17" s="52"/>
      <c r="BS17" s="3"/>
      <c r="BT17" s="3"/>
      <c r="BU17" s="52"/>
      <c r="BV17" s="3"/>
      <c r="BW17" s="3"/>
      <c r="BX17" s="52"/>
      <c r="BY17" s="3"/>
      <c r="BZ17" s="3"/>
      <c r="CA17" s="52"/>
      <c r="CB17" s="3"/>
      <c r="CC17" s="52"/>
      <c r="CD17" s="3"/>
      <c r="CE17" s="3"/>
      <c r="CF17" s="52"/>
      <c r="CG17" s="3"/>
      <c r="CH17" s="3"/>
      <c r="CI17" s="52"/>
      <c r="CJ17" s="3"/>
      <c r="CK17" s="3"/>
      <c r="CL17" s="52"/>
      <c r="CM17" s="3"/>
      <c r="CN17" s="3"/>
      <c r="CO17" s="52"/>
      <c r="CP17" s="3"/>
      <c r="CQ17" s="3"/>
      <c r="CR17" s="52"/>
      <c r="CS17" s="3"/>
      <c r="CT17" s="3"/>
      <c r="CU17" s="52"/>
      <c r="CV17" s="3"/>
      <c r="CW17" s="52"/>
      <c r="CX17" s="3"/>
      <c r="CY17" s="52"/>
      <c r="CZ17" s="27"/>
      <c r="DA17" s="52"/>
      <c r="DB17" s="3"/>
      <c r="DC17" s="52"/>
      <c r="DD17" s="3"/>
      <c r="DE17" s="52"/>
      <c r="DF17" s="7"/>
      <c r="DG17" s="29"/>
      <c r="DI17" s="130" t="s">
        <v>64</v>
      </c>
      <c r="DJ17" s="131"/>
      <c r="DK17" s="132"/>
      <c r="DL17" s="79"/>
      <c r="DM17" s="74"/>
      <c r="DN17" s="33" t="s">
        <v>48</v>
      </c>
      <c r="DO17" s="33"/>
      <c r="DP17" s="33">
        <f>'معادلة الفك والتجميع'!$AM$100</f>
        <v>0</v>
      </c>
      <c r="DQ17" s="33">
        <f>$BL$36</f>
        <v>0</v>
      </c>
    </row>
    <row r="18" spans="1:121" ht="16.5" thickBot="1" x14ac:dyDescent="0.3">
      <c r="A18" s="1">
        <v>43357</v>
      </c>
      <c r="B18" s="2"/>
      <c r="C18" s="3"/>
      <c r="D18" s="3"/>
      <c r="E18" s="52"/>
      <c r="F18" s="3"/>
      <c r="G18" s="3"/>
      <c r="H18" s="52"/>
      <c r="I18" s="3"/>
      <c r="J18" s="3"/>
      <c r="K18" s="52"/>
      <c r="L18" s="3"/>
      <c r="M18" s="3"/>
      <c r="N18" s="52"/>
      <c r="O18" s="3"/>
      <c r="P18" s="3"/>
      <c r="Q18" s="52"/>
      <c r="R18" s="3"/>
      <c r="S18" s="3"/>
      <c r="T18" s="52"/>
      <c r="U18" s="3"/>
      <c r="V18" s="3"/>
      <c r="W18" s="52"/>
      <c r="X18" s="3"/>
      <c r="Y18" s="52"/>
      <c r="Z18" s="3"/>
      <c r="AA18" s="3"/>
      <c r="AB18" s="52"/>
      <c r="AC18" s="3"/>
      <c r="AD18" s="3"/>
      <c r="AE18" s="52"/>
      <c r="AF18" s="3"/>
      <c r="AG18" s="52"/>
      <c r="AH18" s="3"/>
      <c r="AI18" s="52"/>
      <c r="AJ18" s="3"/>
      <c r="AK18" s="52"/>
      <c r="AL18" s="3"/>
      <c r="AM18" s="3"/>
      <c r="AN18" s="52"/>
      <c r="AO18" s="3"/>
      <c r="AP18" s="52"/>
      <c r="AQ18" s="3"/>
      <c r="AR18" s="3"/>
      <c r="AS18" s="52"/>
      <c r="AT18" s="3"/>
      <c r="AU18" s="3"/>
      <c r="AV18" s="52"/>
      <c r="AW18" s="3"/>
      <c r="AX18" s="3"/>
      <c r="AY18" s="52"/>
      <c r="AZ18" s="3"/>
      <c r="BA18" s="52"/>
      <c r="BB18" s="3"/>
      <c r="BC18" s="3"/>
      <c r="BD18" s="52"/>
      <c r="BE18" s="3"/>
      <c r="BF18" s="3"/>
      <c r="BG18" s="52"/>
      <c r="BH18" s="3"/>
      <c r="BI18" s="3"/>
      <c r="BJ18" s="52"/>
      <c r="BK18" s="3"/>
      <c r="BL18" s="52"/>
      <c r="BM18" s="3"/>
      <c r="BN18" s="3"/>
      <c r="BO18" s="52"/>
      <c r="BP18" s="3"/>
      <c r="BQ18" s="3"/>
      <c r="BR18" s="52"/>
      <c r="BS18" s="3"/>
      <c r="BT18" s="3"/>
      <c r="BU18" s="52"/>
      <c r="BV18" s="3"/>
      <c r="BW18" s="3"/>
      <c r="BX18" s="52"/>
      <c r="BY18" s="3"/>
      <c r="BZ18" s="3"/>
      <c r="CA18" s="52"/>
      <c r="CB18" s="3"/>
      <c r="CC18" s="52"/>
      <c r="CD18" s="3"/>
      <c r="CE18" s="3"/>
      <c r="CF18" s="52"/>
      <c r="CG18" s="3"/>
      <c r="CH18" s="3"/>
      <c r="CI18" s="52"/>
      <c r="CJ18" s="3"/>
      <c r="CK18" s="3"/>
      <c r="CL18" s="52"/>
      <c r="CM18" s="3"/>
      <c r="CN18" s="3"/>
      <c r="CO18" s="52"/>
      <c r="CP18" s="3"/>
      <c r="CQ18" s="3"/>
      <c r="CR18" s="52"/>
      <c r="CS18" s="3"/>
      <c r="CT18" s="3"/>
      <c r="CU18" s="52"/>
      <c r="CV18" s="3"/>
      <c r="CW18" s="52"/>
      <c r="CX18" s="3"/>
      <c r="CY18" s="52"/>
      <c r="CZ18" s="27"/>
      <c r="DA18" s="52"/>
      <c r="DB18" s="3"/>
      <c r="DC18" s="52"/>
      <c r="DD18" s="3"/>
      <c r="DE18" s="52"/>
      <c r="DF18" s="7"/>
      <c r="DG18" s="29"/>
      <c r="DI18" s="32" t="s">
        <v>5</v>
      </c>
      <c r="DJ18" s="33">
        <f>'معادلة الفك والتجميع'!$AL$40</f>
        <v>0</v>
      </c>
      <c r="DK18" s="33">
        <f>'معادلة الفك والتجميع'!$AM$40</f>
        <v>0</v>
      </c>
      <c r="DL18" s="33">
        <f>$AB$36</f>
        <v>0</v>
      </c>
      <c r="DM18" s="74"/>
      <c r="DN18" s="145" t="s">
        <v>34</v>
      </c>
      <c r="DO18" s="146"/>
      <c r="DP18" s="147"/>
      <c r="DQ18" s="80"/>
    </row>
    <row r="19" spans="1:121" ht="16.5" thickBot="1" x14ac:dyDescent="0.3">
      <c r="A19" s="1">
        <v>43358</v>
      </c>
      <c r="B19" s="2"/>
      <c r="C19" s="3"/>
      <c r="D19" s="3"/>
      <c r="E19" s="52"/>
      <c r="F19" s="3"/>
      <c r="G19" s="3"/>
      <c r="H19" s="52"/>
      <c r="I19" s="3"/>
      <c r="J19" s="3"/>
      <c r="K19" s="52"/>
      <c r="L19" s="3"/>
      <c r="M19" s="3"/>
      <c r="N19" s="52"/>
      <c r="O19" s="3"/>
      <c r="P19" s="3"/>
      <c r="Q19" s="52"/>
      <c r="R19" s="3"/>
      <c r="S19" s="3"/>
      <c r="T19" s="52"/>
      <c r="U19" s="3"/>
      <c r="V19" s="3"/>
      <c r="W19" s="52"/>
      <c r="X19" s="3"/>
      <c r="Y19" s="52"/>
      <c r="Z19" s="3"/>
      <c r="AA19" s="3"/>
      <c r="AB19" s="52"/>
      <c r="AC19" s="3"/>
      <c r="AD19" s="3"/>
      <c r="AE19" s="52"/>
      <c r="AF19" s="3"/>
      <c r="AG19" s="52"/>
      <c r="AH19" s="3"/>
      <c r="AI19" s="52"/>
      <c r="AJ19" s="3"/>
      <c r="AK19" s="52"/>
      <c r="AL19" s="3"/>
      <c r="AM19" s="3"/>
      <c r="AN19" s="52"/>
      <c r="AO19" s="3"/>
      <c r="AP19" s="52"/>
      <c r="AQ19" s="3"/>
      <c r="AR19" s="3"/>
      <c r="AS19" s="52"/>
      <c r="AT19" s="3"/>
      <c r="AU19" s="3"/>
      <c r="AV19" s="52"/>
      <c r="AW19" s="3"/>
      <c r="AX19" s="3"/>
      <c r="AY19" s="52"/>
      <c r="AZ19" s="3"/>
      <c r="BA19" s="52"/>
      <c r="BB19" s="3"/>
      <c r="BC19" s="3"/>
      <c r="BD19" s="52"/>
      <c r="BE19" s="3"/>
      <c r="BF19" s="3"/>
      <c r="BG19" s="52"/>
      <c r="BH19" s="3"/>
      <c r="BI19" s="3"/>
      <c r="BJ19" s="52"/>
      <c r="BK19" s="3"/>
      <c r="BL19" s="52"/>
      <c r="BM19" s="3"/>
      <c r="BN19" s="3"/>
      <c r="BO19" s="52"/>
      <c r="BP19" s="3"/>
      <c r="BQ19" s="3"/>
      <c r="BR19" s="52"/>
      <c r="BS19" s="3"/>
      <c r="BT19" s="3"/>
      <c r="BU19" s="52"/>
      <c r="BV19" s="3"/>
      <c r="BW19" s="3"/>
      <c r="BX19" s="52"/>
      <c r="BY19" s="3"/>
      <c r="BZ19" s="3"/>
      <c r="CA19" s="52"/>
      <c r="CB19" s="3"/>
      <c r="CC19" s="52"/>
      <c r="CD19" s="3"/>
      <c r="CE19" s="3"/>
      <c r="CF19" s="52"/>
      <c r="CG19" s="3"/>
      <c r="CH19" s="3"/>
      <c r="CI19" s="52"/>
      <c r="CJ19" s="3"/>
      <c r="CK19" s="3"/>
      <c r="CL19" s="52"/>
      <c r="CM19" s="3"/>
      <c r="CN19" s="3"/>
      <c r="CO19" s="52"/>
      <c r="CP19" s="3"/>
      <c r="CQ19" s="3"/>
      <c r="CR19" s="52"/>
      <c r="CS19" s="3"/>
      <c r="CT19" s="3"/>
      <c r="CU19" s="52"/>
      <c r="CV19" s="3"/>
      <c r="CW19" s="52"/>
      <c r="CX19" s="3"/>
      <c r="CY19" s="52"/>
      <c r="CZ19" s="27"/>
      <c r="DA19" s="52"/>
      <c r="DB19" s="3"/>
      <c r="DC19" s="52"/>
      <c r="DD19" s="3"/>
      <c r="DE19" s="52"/>
      <c r="DF19" s="7"/>
      <c r="DG19" s="29"/>
      <c r="DI19" s="32" t="s">
        <v>44</v>
      </c>
      <c r="DJ19" s="33">
        <f>'معادلة الفك والتجميع'!$AL$44</f>
        <v>0</v>
      </c>
      <c r="DK19" s="33">
        <f>'معادلة الفك والتجميع'!$AM$44</f>
        <v>0</v>
      </c>
      <c r="DL19" s="33">
        <f>$AE$36</f>
        <v>0</v>
      </c>
      <c r="DM19" s="74"/>
      <c r="DN19" s="33" t="s">
        <v>49</v>
      </c>
      <c r="DO19" s="33">
        <f>'معادلة الفك والتجميع'!$AL$105</f>
        <v>0</v>
      </c>
      <c r="DP19" s="33">
        <f>'معادلة الفك والتجميع'!$AM$105</f>
        <v>0</v>
      </c>
      <c r="DQ19" s="33">
        <f>$BO$36</f>
        <v>0</v>
      </c>
    </row>
    <row r="20" spans="1:121" ht="16.5" thickBot="1" x14ac:dyDescent="0.3">
      <c r="A20" s="1">
        <v>43359</v>
      </c>
      <c r="B20" s="2"/>
      <c r="C20" s="3"/>
      <c r="D20" s="3"/>
      <c r="E20" s="52"/>
      <c r="F20" s="3"/>
      <c r="G20" s="3"/>
      <c r="H20" s="52"/>
      <c r="I20" s="3"/>
      <c r="J20" s="3"/>
      <c r="K20" s="52"/>
      <c r="L20" s="3"/>
      <c r="M20" s="3"/>
      <c r="N20" s="52"/>
      <c r="O20" s="3"/>
      <c r="P20" s="3"/>
      <c r="Q20" s="52"/>
      <c r="R20" s="3"/>
      <c r="S20" s="3"/>
      <c r="T20" s="52"/>
      <c r="U20" s="3"/>
      <c r="V20" s="3"/>
      <c r="W20" s="52"/>
      <c r="X20" s="3"/>
      <c r="Y20" s="52"/>
      <c r="Z20" s="3"/>
      <c r="AA20" s="3"/>
      <c r="AB20" s="52"/>
      <c r="AC20" s="3"/>
      <c r="AD20" s="3"/>
      <c r="AE20" s="52"/>
      <c r="AF20" s="3"/>
      <c r="AG20" s="52"/>
      <c r="AH20" s="3"/>
      <c r="AI20" s="52"/>
      <c r="AJ20" s="3"/>
      <c r="AK20" s="52"/>
      <c r="AL20" s="3"/>
      <c r="AM20" s="3"/>
      <c r="AN20" s="52"/>
      <c r="AO20" s="3"/>
      <c r="AP20" s="52"/>
      <c r="AQ20" s="3"/>
      <c r="AR20" s="3"/>
      <c r="AS20" s="52"/>
      <c r="AT20" s="3"/>
      <c r="AU20" s="3"/>
      <c r="AV20" s="52"/>
      <c r="AW20" s="3"/>
      <c r="AX20" s="3"/>
      <c r="AY20" s="52"/>
      <c r="AZ20" s="3"/>
      <c r="BA20" s="52"/>
      <c r="BB20" s="3"/>
      <c r="BC20" s="3"/>
      <c r="BD20" s="52"/>
      <c r="BE20" s="3"/>
      <c r="BF20" s="3"/>
      <c r="BG20" s="52"/>
      <c r="BH20" s="3"/>
      <c r="BI20" s="3"/>
      <c r="BJ20" s="52"/>
      <c r="BK20" s="3"/>
      <c r="BL20" s="52"/>
      <c r="BM20" s="3"/>
      <c r="BN20" s="3"/>
      <c r="BO20" s="52"/>
      <c r="BP20" s="3"/>
      <c r="BQ20" s="3"/>
      <c r="BR20" s="52"/>
      <c r="BS20" s="3"/>
      <c r="BT20" s="3"/>
      <c r="BU20" s="52"/>
      <c r="BV20" s="3"/>
      <c r="BW20" s="3"/>
      <c r="BX20" s="52"/>
      <c r="BY20" s="3"/>
      <c r="BZ20" s="3"/>
      <c r="CA20" s="52"/>
      <c r="CB20" s="3"/>
      <c r="CC20" s="52"/>
      <c r="CD20" s="3"/>
      <c r="CE20" s="3"/>
      <c r="CF20" s="52"/>
      <c r="CG20" s="3"/>
      <c r="CH20" s="3"/>
      <c r="CI20" s="52"/>
      <c r="CJ20" s="3"/>
      <c r="CK20" s="3"/>
      <c r="CL20" s="52"/>
      <c r="CM20" s="3"/>
      <c r="CN20" s="3"/>
      <c r="CO20" s="52"/>
      <c r="CP20" s="3"/>
      <c r="CQ20" s="3"/>
      <c r="CR20" s="52"/>
      <c r="CS20" s="3"/>
      <c r="CT20" s="3"/>
      <c r="CU20" s="52"/>
      <c r="CV20" s="3"/>
      <c r="CW20" s="52"/>
      <c r="CX20" s="3"/>
      <c r="CY20" s="52"/>
      <c r="CZ20" s="27"/>
      <c r="DA20" s="52"/>
      <c r="DB20" s="3"/>
      <c r="DC20" s="52"/>
      <c r="DD20" s="3"/>
      <c r="DE20" s="52"/>
      <c r="DF20" s="7"/>
      <c r="DG20" s="29"/>
      <c r="DI20" s="32" t="s">
        <v>9</v>
      </c>
      <c r="DJ20" s="33"/>
      <c r="DK20" s="33">
        <f>'معادلة الفك والتجميع'!$AM$48</f>
        <v>0</v>
      </c>
      <c r="DL20" s="33">
        <f>$AG$36</f>
        <v>0</v>
      </c>
      <c r="DM20" s="74"/>
      <c r="DN20" s="33" t="s">
        <v>11</v>
      </c>
      <c r="DO20" s="33">
        <f>'معادلة الفك والتجميع'!$AL$109</f>
        <v>0</v>
      </c>
      <c r="DP20" s="33">
        <f>'معادلة الفك والتجميع'!$AM$109</f>
        <v>0</v>
      </c>
      <c r="DQ20" s="33">
        <f>$BR$36</f>
        <v>0</v>
      </c>
    </row>
    <row r="21" spans="1:121" ht="16.5" thickBot="1" x14ac:dyDescent="0.3">
      <c r="A21" s="1">
        <v>43360</v>
      </c>
      <c r="B21" s="2"/>
      <c r="C21" s="3"/>
      <c r="D21" s="3"/>
      <c r="E21" s="52"/>
      <c r="F21" s="3"/>
      <c r="G21" s="3"/>
      <c r="H21" s="52"/>
      <c r="I21" s="3"/>
      <c r="J21" s="3"/>
      <c r="K21" s="52"/>
      <c r="L21" s="3"/>
      <c r="M21" s="3"/>
      <c r="N21" s="52"/>
      <c r="O21" s="3"/>
      <c r="P21" s="3"/>
      <c r="Q21" s="52"/>
      <c r="R21" s="3"/>
      <c r="S21" s="3"/>
      <c r="T21" s="52"/>
      <c r="U21" s="3"/>
      <c r="V21" s="3"/>
      <c r="W21" s="52"/>
      <c r="X21" s="3"/>
      <c r="Y21" s="52"/>
      <c r="Z21" s="3"/>
      <c r="AA21" s="3"/>
      <c r="AB21" s="52"/>
      <c r="AC21" s="3"/>
      <c r="AD21" s="3"/>
      <c r="AE21" s="52"/>
      <c r="AF21" s="3"/>
      <c r="AG21" s="52"/>
      <c r="AH21" s="3"/>
      <c r="AI21" s="52"/>
      <c r="AJ21" s="3"/>
      <c r="AK21" s="52"/>
      <c r="AL21" s="3"/>
      <c r="AM21" s="3"/>
      <c r="AN21" s="52"/>
      <c r="AO21" s="3"/>
      <c r="AP21" s="52"/>
      <c r="AQ21" s="3"/>
      <c r="AR21" s="3"/>
      <c r="AS21" s="52"/>
      <c r="AT21" s="3"/>
      <c r="AU21" s="3"/>
      <c r="AV21" s="52"/>
      <c r="AW21" s="3"/>
      <c r="AX21" s="3"/>
      <c r="AY21" s="52"/>
      <c r="AZ21" s="3"/>
      <c r="BA21" s="52"/>
      <c r="BB21" s="3"/>
      <c r="BC21" s="3"/>
      <c r="BD21" s="52"/>
      <c r="BE21" s="3"/>
      <c r="BF21" s="3"/>
      <c r="BG21" s="52"/>
      <c r="BH21" s="3"/>
      <c r="BI21" s="3"/>
      <c r="BJ21" s="52"/>
      <c r="BK21" s="3"/>
      <c r="BL21" s="52"/>
      <c r="BM21" s="3"/>
      <c r="BN21" s="3"/>
      <c r="BO21" s="52"/>
      <c r="BP21" s="3"/>
      <c r="BQ21" s="3"/>
      <c r="BR21" s="52"/>
      <c r="BS21" s="3"/>
      <c r="BT21" s="3"/>
      <c r="BU21" s="52"/>
      <c r="BV21" s="3"/>
      <c r="BW21" s="3"/>
      <c r="BX21" s="52"/>
      <c r="BY21" s="3"/>
      <c r="BZ21" s="3"/>
      <c r="CA21" s="52"/>
      <c r="CB21" s="3"/>
      <c r="CC21" s="52"/>
      <c r="CD21" s="3"/>
      <c r="CE21" s="3"/>
      <c r="CF21" s="52"/>
      <c r="CG21" s="3"/>
      <c r="CH21" s="3"/>
      <c r="CI21" s="52"/>
      <c r="CJ21" s="3"/>
      <c r="CK21" s="3"/>
      <c r="CL21" s="52"/>
      <c r="CM21" s="3"/>
      <c r="CN21" s="3"/>
      <c r="CO21" s="52"/>
      <c r="CP21" s="3"/>
      <c r="CQ21" s="3"/>
      <c r="CR21" s="52"/>
      <c r="CS21" s="3"/>
      <c r="CT21" s="3"/>
      <c r="CU21" s="52"/>
      <c r="CV21" s="3"/>
      <c r="CW21" s="52"/>
      <c r="CX21" s="3"/>
      <c r="CY21" s="52"/>
      <c r="CZ21" s="27"/>
      <c r="DA21" s="52"/>
      <c r="DB21" s="3"/>
      <c r="DC21" s="52"/>
      <c r="DD21" s="3"/>
      <c r="DE21" s="52"/>
      <c r="DF21" s="7"/>
      <c r="DG21" s="29"/>
      <c r="DI21" s="32" t="s">
        <v>8</v>
      </c>
      <c r="DJ21" s="33"/>
      <c r="DK21" s="33">
        <f>'معادلة الفك والتجميع'!$AM$52</f>
        <v>0</v>
      </c>
      <c r="DL21" s="33">
        <f>$AI$36</f>
        <v>0</v>
      </c>
      <c r="DM21" s="75"/>
      <c r="DN21" s="142" t="s">
        <v>65</v>
      </c>
      <c r="DO21" s="143"/>
      <c r="DP21" s="144"/>
      <c r="DQ21" s="76"/>
    </row>
    <row r="22" spans="1:121" ht="16.5" thickBot="1" x14ac:dyDescent="0.3">
      <c r="A22" s="1">
        <v>43361</v>
      </c>
      <c r="B22" s="2"/>
      <c r="C22" s="3"/>
      <c r="D22" s="3"/>
      <c r="E22" s="52"/>
      <c r="F22" s="3"/>
      <c r="G22" s="3"/>
      <c r="H22" s="52"/>
      <c r="I22" s="3"/>
      <c r="J22" s="3"/>
      <c r="K22" s="52"/>
      <c r="L22" s="3"/>
      <c r="M22" s="3"/>
      <c r="N22" s="52"/>
      <c r="O22" s="3"/>
      <c r="P22" s="3"/>
      <c r="Q22" s="52"/>
      <c r="R22" s="3"/>
      <c r="S22" s="3"/>
      <c r="T22" s="52"/>
      <c r="U22" s="3"/>
      <c r="V22" s="3"/>
      <c r="W22" s="52"/>
      <c r="X22" s="3"/>
      <c r="Y22" s="52"/>
      <c r="Z22" s="3"/>
      <c r="AA22" s="3"/>
      <c r="AB22" s="52"/>
      <c r="AC22" s="3"/>
      <c r="AD22" s="3"/>
      <c r="AE22" s="52"/>
      <c r="AF22" s="3"/>
      <c r="AG22" s="52"/>
      <c r="AH22" s="3"/>
      <c r="AI22" s="52"/>
      <c r="AJ22" s="3"/>
      <c r="AK22" s="52"/>
      <c r="AL22" s="3"/>
      <c r="AM22" s="3"/>
      <c r="AN22" s="52"/>
      <c r="AO22" s="3"/>
      <c r="AP22" s="52"/>
      <c r="AQ22" s="3"/>
      <c r="AR22" s="3"/>
      <c r="AS22" s="52"/>
      <c r="AT22" s="3"/>
      <c r="AU22" s="3"/>
      <c r="AV22" s="52"/>
      <c r="AW22" s="3"/>
      <c r="AX22" s="3"/>
      <c r="AY22" s="52"/>
      <c r="AZ22" s="3"/>
      <c r="BA22" s="52"/>
      <c r="BB22" s="3"/>
      <c r="BC22" s="3"/>
      <c r="BD22" s="52"/>
      <c r="BE22" s="3"/>
      <c r="BF22" s="3"/>
      <c r="BG22" s="52"/>
      <c r="BH22" s="3"/>
      <c r="BI22" s="3"/>
      <c r="BJ22" s="52"/>
      <c r="BK22" s="3"/>
      <c r="BL22" s="52"/>
      <c r="BM22" s="3"/>
      <c r="BN22" s="3"/>
      <c r="BO22" s="52"/>
      <c r="BP22" s="3"/>
      <c r="BQ22" s="3"/>
      <c r="BR22" s="52"/>
      <c r="BS22" s="3"/>
      <c r="BT22" s="3"/>
      <c r="BU22" s="52"/>
      <c r="BV22" s="3"/>
      <c r="BW22" s="3"/>
      <c r="BX22" s="52"/>
      <c r="BY22" s="3"/>
      <c r="BZ22" s="3"/>
      <c r="CA22" s="52"/>
      <c r="CB22" s="3"/>
      <c r="CC22" s="52"/>
      <c r="CD22" s="3"/>
      <c r="CE22" s="3"/>
      <c r="CF22" s="52"/>
      <c r="CG22" s="3"/>
      <c r="CH22" s="3"/>
      <c r="CI22" s="52"/>
      <c r="CJ22" s="3"/>
      <c r="CK22" s="3"/>
      <c r="CL22" s="52"/>
      <c r="CM22" s="3"/>
      <c r="CN22" s="3"/>
      <c r="CO22" s="52"/>
      <c r="CP22" s="3"/>
      <c r="CQ22" s="3"/>
      <c r="CR22" s="52"/>
      <c r="CS22" s="3"/>
      <c r="CT22" s="3"/>
      <c r="CU22" s="52"/>
      <c r="CV22" s="3"/>
      <c r="CW22" s="52"/>
      <c r="CX22" s="3"/>
      <c r="CY22" s="52"/>
      <c r="CZ22" s="27"/>
      <c r="DA22" s="52"/>
      <c r="DB22" s="3"/>
      <c r="DC22" s="52"/>
      <c r="DD22" s="3"/>
      <c r="DE22" s="52"/>
      <c r="DF22" s="7"/>
      <c r="DG22" s="29"/>
      <c r="DI22" s="133" t="s">
        <v>66</v>
      </c>
      <c r="DJ22" s="134"/>
      <c r="DK22" s="135"/>
      <c r="DL22" s="77"/>
      <c r="DM22" s="74"/>
      <c r="DN22" s="33" t="s">
        <v>49</v>
      </c>
      <c r="DO22" s="33">
        <f>'معادلة الفك والتجميع'!$AL$114</f>
        <v>0</v>
      </c>
      <c r="DP22" s="33">
        <f>'معادلة الفك والتجميع'!$AM$114</f>
        <v>0</v>
      </c>
      <c r="DQ22" s="33">
        <f>$BU$36</f>
        <v>0</v>
      </c>
    </row>
    <row r="23" spans="1:121" ht="16.5" thickBot="1" x14ac:dyDescent="0.3">
      <c r="A23" s="1">
        <v>43362</v>
      </c>
      <c r="B23" s="2"/>
      <c r="C23" s="3"/>
      <c r="D23" s="3"/>
      <c r="E23" s="52"/>
      <c r="F23" s="3"/>
      <c r="G23" s="3"/>
      <c r="H23" s="52"/>
      <c r="I23" s="3"/>
      <c r="J23" s="3"/>
      <c r="K23" s="52"/>
      <c r="L23" s="3"/>
      <c r="M23" s="3"/>
      <c r="N23" s="52"/>
      <c r="O23" s="3"/>
      <c r="P23" s="3"/>
      <c r="Q23" s="52"/>
      <c r="R23" s="3"/>
      <c r="S23" s="3"/>
      <c r="T23" s="52"/>
      <c r="U23" s="3"/>
      <c r="V23" s="3"/>
      <c r="W23" s="52"/>
      <c r="X23" s="3"/>
      <c r="Y23" s="52"/>
      <c r="Z23" s="3"/>
      <c r="AA23" s="3"/>
      <c r="AB23" s="52"/>
      <c r="AC23" s="3"/>
      <c r="AD23" s="3"/>
      <c r="AE23" s="52"/>
      <c r="AF23" s="3"/>
      <c r="AG23" s="52"/>
      <c r="AH23" s="3"/>
      <c r="AI23" s="52"/>
      <c r="AJ23" s="3"/>
      <c r="AK23" s="52"/>
      <c r="AL23" s="3"/>
      <c r="AM23" s="3"/>
      <c r="AN23" s="52"/>
      <c r="AO23" s="3"/>
      <c r="AP23" s="52"/>
      <c r="AQ23" s="3"/>
      <c r="AR23" s="3"/>
      <c r="AS23" s="52"/>
      <c r="AT23" s="3"/>
      <c r="AU23" s="3"/>
      <c r="AV23" s="52"/>
      <c r="AW23" s="3"/>
      <c r="AX23" s="3"/>
      <c r="AY23" s="52"/>
      <c r="AZ23" s="3"/>
      <c r="BA23" s="52"/>
      <c r="BB23" s="3"/>
      <c r="BC23" s="3"/>
      <c r="BD23" s="52"/>
      <c r="BE23" s="3"/>
      <c r="BF23" s="3"/>
      <c r="BG23" s="52"/>
      <c r="BH23" s="3"/>
      <c r="BI23" s="3"/>
      <c r="BJ23" s="52"/>
      <c r="BK23" s="3"/>
      <c r="BL23" s="52"/>
      <c r="BM23" s="3"/>
      <c r="BN23" s="3"/>
      <c r="BO23" s="52"/>
      <c r="BP23" s="3"/>
      <c r="BQ23" s="3"/>
      <c r="BR23" s="52"/>
      <c r="BS23" s="3"/>
      <c r="BT23" s="3"/>
      <c r="BU23" s="52"/>
      <c r="BV23" s="3"/>
      <c r="BW23" s="3"/>
      <c r="BX23" s="52"/>
      <c r="BY23" s="3"/>
      <c r="BZ23" s="3"/>
      <c r="CA23" s="52"/>
      <c r="CB23" s="3"/>
      <c r="CC23" s="52"/>
      <c r="CD23" s="3"/>
      <c r="CE23" s="3"/>
      <c r="CF23" s="52"/>
      <c r="CG23" s="3"/>
      <c r="CH23" s="3"/>
      <c r="CI23" s="52"/>
      <c r="CJ23" s="3"/>
      <c r="CK23" s="3"/>
      <c r="CL23" s="52"/>
      <c r="CM23" s="3"/>
      <c r="CN23" s="3"/>
      <c r="CO23" s="52"/>
      <c r="CP23" s="3"/>
      <c r="CQ23" s="3"/>
      <c r="CR23" s="52"/>
      <c r="CS23" s="3"/>
      <c r="CT23" s="3"/>
      <c r="CU23" s="52"/>
      <c r="CV23" s="3"/>
      <c r="CW23" s="52"/>
      <c r="CX23" s="3"/>
      <c r="CY23" s="52"/>
      <c r="CZ23" s="27"/>
      <c r="DA23" s="52"/>
      <c r="DB23" s="3"/>
      <c r="DC23" s="52"/>
      <c r="DD23" s="3"/>
      <c r="DE23" s="52"/>
      <c r="DF23" s="7"/>
      <c r="DG23" s="29"/>
      <c r="DI23" s="32" t="s">
        <v>45</v>
      </c>
      <c r="DJ23" s="33"/>
      <c r="DK23" s="33">
        <f>'معادلة الفك والتجميع'!$AM$56</f>
        <v>0</v>
      </c>
      <c r="DL23" s="33">
        <f>$AK$36</f>
        <v>0</v>
      </c>
      <c r="DM23" s="75"/>
      <c r="DN23" s="33" t="s">
        <v>50</v>
      </c>
      <c r="DO23" s="33">
        <f>'معادلة الفك والتجميع'!$AL$118</f>
        <v>0</v>
      </c>
      <c r="DP23" s="33">
        <f>'معادلة الفك والتجميع'!$AM$118</f>
        <v>0</v>
      </c>
      <c r="DQ23" s="33">
        <f>$BX$36</f>
        <v>0</v>
      </c>
    </row>
    <row r="24" spans="1:121" ht="16.5" thickBot="1" x14ac:dyDescent="0.3">
      <c r="A24" s="1">
        <v>43363</v>
      </c>
      <c r="B24" s="2"/>
      <c r="C24" s="3"/>
      <c r="D24" s="3"/>
      <c r="E24" s="52"/>
      <c r="F24" s="3"/>
      <c r="G24" s="3"/>
      <c r="H24" s="52"/>
      <c r="I24" s="3"/>
      <c r="J24" s="3"/>
      <c r="K24" s="52"/>
      <c r="L24" s="3"/>
      <c r="M24" s="3"/>
      <c r="N24" s="52"/>
      <c r="O24" s="3"/>
      <c r="P24" s="3"/>
      <c r="Q24" s="52"/>
      <c r="R24" s="3"/>
      <c r="S24" s="3"/>
      <c r="T24" s="52"/>
      <c r="U24" s="3"/>
      <c r="V24" s="3"/>
      <c r="W24" s="52"/>
      <c r="X24" s="3"/>
      <c r="Y24" s="52"/>
      <c r="Z24" s="3"/>
      <c r="AA24" s="3"/>
      <c r="AB24" s="52"/>
      <c r="AC24" s="3"/>
      <c r="AD24" s="3"/>
      <c r="AE24" s="52"/>
      <c r="AF24" s="3"/>
      <c r="AG24" s="52"/>
      <c r="AH24" s="3"/>
      <c r="AI24" s="52"/>
      <c r="AJ24" s="3"/>
      <c r="AK24" s="52"/>
      <c r="AL24" s="3"/>
      <c r="AM24" s="3"/>
      <c r="AN24" s="52"/>
      <c r="AO24" s="3"/>
      <c r="AP24" s="52"/>
      <c r="AQ24" s="3"/>
      <c r="AR24" s="3"/>
      <c r="AS24" s="52"/>
      <c r="AT24" s="3"/>
      <c r="AU24" s="3"/>
      <c r="AV24" s="52"/>
      <c r="AW24" s="3"/>
      <c r="AX24" s="3"/>
      <c r="AY24" s="52"/>
      <c r="AZ24" s="3"/>
      <c r="BA24" s="52"/>
      <c r="BB24" s="3"/>
      <c r="BC24" s="3"/>
      <c r="BD24" s="52"/>
      <c r="BE24" s="3"/>
      <c r="BF24" s="3"/>
      <c r="BG24" s="52"/>
      <c r="BH24" s="3"/>
      <c r="BI24" s="3"/>
      <c r="BJ24" s="52"/>
      <c r="BK24" s="3"/>
      <c r="BL24" s="52"/>
      <c r="BM24" s="3"/>
      <c r="BN24" s="3"/>
      <c r="BO24" s="52"/>
      <c r="BP24" s="3"/>
      <c r="BQ24" s="3"/>
      <c r="BR24" s="52"/>
      <c r="BS24" s="3"/>
      <c r="BT24" s="3"/>
      <c r="BU24" s="52"/>
      <c r="BV24" s="3"/>
      <c r="BW24" s="3"/>
      <c r="BX24" s="52"/>
      <c r="BY24" s="3"/>
      <c r="BZ24" s="3"/>
      <c r="CA24" s="52"/>
      <c r="CB24" s="3"/>
      <c r="CC24" s="52"/>
      <c r="CD24" s="3"/>
      <c r="CE24" s="3"/>
      <c r="CF24" s="52"/>
      <c r="CG24" s="3"/>
      <c r="CH24" s="3"/>
      <c r="CI24" s="52"/>
      <c r="CJ24" s="3"/>
      <c r="CK24" s="3"/>
      <c r="CL24" s="52"/>
      <c r="CM24" s="3"/>
      <c r="CN24" s="3"/>
      <c r="CO24" s="52"/>
      <c r="CP24" s="3"/>
      <c r="CQ24" s="3"/>
      <c r="CR24" s="52"/>
      <c r="CS24" s="3"/>
      <c r="CT24" s="3"/>
      <c r="CU24" s="52"/>
      <c r="CV24" s="3"/>
      <c r="CW24" s="52"/>
      <c r="CX24" s="3"/>
      <c r="CY24" s="52"/>
      <c r="CZ24" s="27"/>
      <c r="DA24" s="52"/>
      <c r="DB24" s="3"/>
      <c r="DC24" s="52"/>
      <c r="DD24" s="3"/>
      <c r="DE24" s="52"/>
      <c r="DF24" s="7"/>
      <c r="DG24" s="29"/>
      <c r="DI24" s="136" t="s">
        <v>67</v>
      </c>
      <c r="DJ24" s="137"/>
      <c r="DK24" s="138"/>
      <c r="DL24" s="81"/>
      <c r="DM24" s="74"/>
      <c r="DN24" s="33" t="s">
        <v>12</v>
      </c>
      <c r="DO24" s="33">
        <f>'معادلة الفك والتجميع'!$AL$122</f>
        <v>0</v>
      </c>
      <c r="DP24" s="33">
        <f>'معادلة الفك والتجميع'!$AM$122</f>
        <v>0</v>
      </c>
      <c r="DQ24" s="33">
        <f>$CA$36</f>
        <v>0</v>
      </c>
    </row>
    <row r="25" spans="1:121" ht="16.5" thickBot="1" x14ac:dyDescent="0.3">
      <c r="A25" s="1">
        <v>43364</v>
      </c>
      <c r="B25" s="2"/>
      <c r="C25" s="3"/>
      <c r="D25" s="3"/>
      <c r="E25" s="52"/>
      <c r="F25" s="3"/>
      <c r="G25" s="3"/>
      <c r="H25" s="52"/>
      <c r="I25" s="3"/>
      <c r="J25" s="3"/>
      <c r="K25" s="52"/>
      <c r="L25" s="3"/>
      <c r="M25" s="3"/>
      <c r="N25" s="52"/>
      <c r="O25" s="3"/>
      <c r="P25" s="3"/>
      <c r="Q25" s="52"/>
      <c r="R25" s="3"/>
      <c r="S25" s="3"/>
      <c r="T25" s="52"/>
      <c r="U25" s="3"/>
      <c r="V25" s="3"/>
      <c r="W25" s="52"/>
      <c r="X25" s="3"/>
      <c r="Y25" s="52"/>
      <c r="Z25" s="3"/>
      <c r="AA25" s="3"/>
      <c r="AB25" s="52"/>
      <c r="AC25" s="3"/>
      <c r="AD25" s="3"/>
      <c r="AE25" s="52"/>
      <c r="AF25" s="3"/>
      <c r="AG25" s="52"/>
      <c r="AH25" s="3"/>
      <c r="AI25" s="52"/>
      <c r="AJ25" s="3"/>
      <c r="AK25" s="52"/>
      <c r="AL25" s="3"/>
      <c r="AM25" s="3"/>
      <c r="AN25" s="52"/>
      <c r="AO25" s="3"/>
      <c r="AP25" s="52"/>
      <c r="AQ25" s="3"/>
      <c r="AR25" s="3"/>
      <c r="AS25" s="52"/>
      <c r="AT25" s="3"/>
      <c r="AU25" s="3"/>
      <c r="AV25" s="52"/>
      <c r="AW25" s="3"/>
      <c r="AX25" s="3"/>
      <c r="AY25" s="52"/>
      <c r="AZ25" s="3"/>
      <c r="BA25" s="52"/>
      <c r="BB25" s="3"/>
      <c r="BC25" s="3"/>
      <c r="BD25" s="52"/>
      <c r="BE25" s="3"/>
      <c r="BF25" s="3"/>
      <c r="BG25" s="52"/>
      <c r="BH25" s="3"/>
      <c r="BI25" s="3"/>
      <c r="BJ25" s="52"/>
      <c r="BK25" s="3"/>
      <c r="BL25" s="52"/>
      <c r="BM25" s="3"/>
      <c r="BN25" s="3"/>
      <c r="BO25" s="52"/>
      <c r="BP25" s="3"/>
      <c r="BQ25" s="3"/>
      <c r="BR25" s="52"/>
      <c r="BS25" s="3"/>
      <c r="BT25" s="3"/>
      <c r="BU25" s="52"/>
      <c r="BV25" s="3"/>
      <c r="BW25" s="3"/>
      <c r="BX25" s="52"/>
      <c r="BY25" s="3"/>
      <c r="BZ25" s="3"/>
      <c r="CA25" s="52"/>
      <c r="CB25" s="3"/>
      <c r="CC25" s="52"/>
      <c r="CD25" s="3"/>
      <c r="CE25" s="3"/>
      <c r="CF25" s="52"/>
      <c r="CG25" s="3"/>
      <c r="CH25" s="3"/>
      <c r="CI25" s="52"/>
      <c r="CJ25" s="3"/>
      <c r="CK25" s="3"/>
      <c r="CL25" s="52"/>
      <c r="CM25" s="3"/>
      <c r="CN25" s="3"/>
      <c r="CO25" s="52"/>
      <c r="CP25" s="3"/>
      <c r="CQ25" s="3"/>
      <c r="CR25" s="52"/>
      <c r="CS25" s="3"/>
      <c r="CT25" s="3"/>
      <c r="CU25" s="52"/>
      <c r="CV25" s="3"/>
      <c r="CW25" s="52"/>
      <c r="CX25" s="3"/>
      <c r="CY25" s="52"/>
      <c r="CZ25" s="27"/>
      <c r="DA25" s="52"/>
      <c r="DB25" s="3"/>
      <c r="DC25" s="52"/>
      <c r="DD25" s="3"/>
      <c r="DE25" s="52"/>
      <c r="DF25" s="7"/>
      <c r="DG25" s="29"/>
      <c r="DI25" s="32" t="s">
        <v>19</v>
      </c>
      <c r="DJ25" s="33">
        <f>'معادلة الفك والتجميع'!$AL$61</f>
        <v>0</v>
      </c>
      <c r="DK25" s="33">
        <f>'معادلة الفك والتجميع'!$AM$61</f>
        <v>0</v>
      </c>
      <c r="DL25" s="33">
        <f>$AN$36</f>
        <v>0</v>
      </c>
      <c r="DM25" s="82"/>
      <c r="DN25" s="33" t="s">
        <v>48</v>
      </c>
      <c r="DO25" s="33"/>
      <c r="DP25" s="33">
        <f>'معادلة الفك والتجميع'!$AM$126</f>
        <v>0</v>
      </c>
      <c r="DQ25" s="33">
        <f>$CC$36</f>
        <v>0</v>
      </c>
    </row>
    <row r="26" spans="1:121" ht="16.5" thickBot="1" x14ac:dyDescent="0.3">
      <c r="A26" s="1">
        <v>43365</v>
      </c>
      <c r="B26" s="2"/>
      <c r="C26" s="3"/>
      <c r="D26" s="3"/>
      <c r="E26" s="52"/>
      <c r="F26" s="3"/>
      <c r="G26" s="3"/>
      <c r="H26" s="52"/>
      <c r="I26" s="3"/>
      <c r="J26" s="3"/>
      <c r="K26" s="52"/>
      <c r="L26" s="3"/>
      <c r="M26" s="3"/>
      <c r="N26" s="52"/>
      <c r="O26" s="3"/>
      <c r="P26" s="3"/>
      <c r="Q26" s="52"/>
      <c r="R26" s="3"/>
      <c r="S26" s="3"/>
      <c r="T26" s="52"/>
      <c r="U26" s="3"/>
      <c r="V26" s="3"/>
      <c r="W26" s="52"/>
      <c r="X26" s="3"/>
      <c r="Y26" s="52"/>
      <c r="Z26" s="3"/>
      <c r="AA26" s="3"/>
      <c r="AB26" s="52"/>
      <c r="AC26" s="3"/>
      <c r="AD26" s="3"/>
      <c r="AE26" s="52"/>
      <c r="AF26" s="3"/>
      <c r="AG26" s="52"/>
      <c r="AH26" s="3"/>
      <c r="AI26" s="52"/>
      <c r="AJ26" s="3"/>
      <c r="AK26" s="52"/>
      <c r="AL26" s="3"/>
      <c r="AM26" s="3"/>
      <c r="AN26" s="52"/>
      <c r="AO26" s="3"/>
      <c r="AP26" s="52"/>
      <c r="AQ26" s="3"/>
      <c r="AR26" s="3"/>
      <c r="AS26" s="52"/>
      <c r="AT26" s="3"/>
      <c r="AU26" s="3"/>
      <c r="AV26" s="52"/>
      <c r="AW26" s="3"/>
      <c r="AX26" s="3"/>
      <c r="AY26" s="52"/>
      <c r="AZ26" s="3"/>
      <c r="BA26" s="52"/>
      <c r="BB26" s="3"/>
      <c r="BC26" s="3"/>
      <c r="BD26" s="52"/>
      <c r="BE26" s="3"/>
      <c r="BF26" s="3"/>
      <c r="BG26" s="52"/>
      <c r="BH26" s="3"/>
      <c r="BI26" s="3"/>
      <c r="BJ26" s="52"/>
      <c r="BK26" s="3"/>
      <c r="BL26" s="52"/>
      <c r="BM26" s="3"/>
      <c r="BN26" s="3"/>
      <c r="BO26" s="52"/>
      <c r="BP26" s="3"/>
      <c r="BQ26" s="3"/>
      <c r="BR26" s="52"/>
      <c r="BS26" s="3"/>
      <c r="BT26" s="3"/>
      <c r="BU26" s="52"/>
      <c r="BV26" s="3"/>
      <c r="BW26" s="3"/>
      <c r="BX26" s="52"/>
      <c r="BY26" s="3"/>
      <c r="BZ26" s="3"/>
      <c r="CA26" s="52"/>
      <c r="CB26" s="3"/>
      <c r="CC26" s="52"/>
      <c r="CD26" s="3"/>
      <c r="CE26" s="3"/>
      <c r="CF26" s="52"/>
      <c r="CG26" s="3"/>
      <c r="CH26" s="3"/>
      <c r="CI26" s="52"/>
      <c r="CJ26" s="3"/>
      <c r="CK26" s="3"/>
      <c r="CL26" s="52"/>
      <c r="CM26" s="3"/>
      <c r="CN26" s="3"/>
      <c r="CO26" s="52"/>
      <c r="CP26" s="3"/>
      <c r="CQ26" s="3"/>
      <c r="CR26" s="52"/>
      <c r="CS26" s="3"/>
      <c r="CT26" s="3"/>
      <c r="CU26" s="52"/>
      <c r="CV26" s="3"/>
      <c r="CW26" s="52"/>
      <c r="CX26" s="3"/>
      <c r="CY26" s="52"/>
      <c r="CZ26" s="27"/>
      <c r="DA26" s="52"/>
      <c r="DB26" s="3"/>
      <c r="DC26" s="52"/>
      <c r="DD26" s="3"/>
      <c r="DE26" s="52"/>
      <c r="DF26" s="7"/>
      <c r="DG26" s="29"/>
      <c r="DI26" s="139" t="s">
        <v>68</v>
      </c>
      <c r="DJ26" s="140"/>
      <c r="DK26" s="141"/>
      <c r="DL26" s="83"/>
      <c r="DM26" s="82"/>
      <c r="DN26" s="148" t="s">
        <v>38</v>
      </c>
      <c r="DO26" s="149"/>
      <c r="DP26" s="150"/>
      <c r="DQ26" s="84"/>
    </row>
    <row r="27" spans="1:121" ht="16.5" thickBot="1" x14ac:dyDescent="0.3">
      <c r="A27" s="1">
        <v>43366</v>
      </c>
      <c r="B27" s="2"/>
      <c r="C27" s="3"/>
      <c r="D27" s="3"/>
      <c r="E27" s="52"/>
      <c r="F27" s="3"/>
      <c r="G27" s="3"/>
      <c r="H27" s="52"/>
      <c r="I27" s="3"/>
      <c r="J27" s="3"/>
      <c r="K27" s="52"/>
      <c r="L27" s="3"/>
      <c r="M27" s="3"/>
      <c r="N27" s="52"/>
      <c r="O27" s="3"/>
      <c r="P27" s="3"/>
      <c r="Q27" s="52"/>
      <c r="R27" s="3"/>
      <c r="S27" s="3"/>
      <c r="T27" s="52"/>
      <c r="U27" s="3"/>
      <c r="V27" s="3"/>
      <c r="W27" s="52"/>
      <c r="X27" s="3"/>
      <c r="Y27" s="52"/>
      <c r="Z27" s="3"/>
      <c r="AA27" s="3"/>
      <c r="AB27" s="52"/>
      <c r="AC27" s="3"/>
      <c r="AD27" s="3"/>
      <c r="AE27" s="52"/>
      <c r="AF27" s="3"/>
      <c r="AG27" s="52"/>
      <c r="AH27" s="3"/>
      <c r="AI27" s="52"/>
      <c r="AJ27" s="3"/>
      <c r="AK27" s="52"/>
      <c r="AL27" s="3"/>
      <c r="AM27" s="3"/>
      <c r="AN27" s="52"/>
      <c r="AO27" s="3"/>
      <c r="AP27" s="52"/>
      <c r="AQ27" s="3"/>
      <c r="AR27" s="3"/>
      <c r="AS27" s="52"/>
      <c r="AT27" s="3"/>
      <c r="AU27" s="3"/>
      <c r="AV27" s="52"/>
      <c r="AW27" s="3"/>
      <c r="AX27" s="3"/>
      <c r="AY27" s="52"/>
      <c r="AZ27" s="3"/>
      <c r="BA27" s="52"/>
      <c r="BB27" s="3"/>
      <c r="BC27" s="3"/>
      <c r="BD27" s="52"/>
      <c r="BE27" s="3"/>
      <c r="BF27" s="3"/>
      <c r="BG27" s="52"/>
      <c r="BH27" s="3"/>
      <c r="BI27" s="3"/>
      <c r="BJ27" s="52"/>
      <c r="BK27" s="3"/>
      <c r="BL27" s="52"/>
      <c r="BM27" s="3"/>
      <c r="BN27" s="3"/>
      <c r="BO27" s="52"/>
      <c r="BP27" s="3"/>
      <c r="BQ27" s="3"/>
      <c r="BR27" s="52"/>
      <c r="BS27" s="3"/>
      <c r="BT27" s="3"/>
      <c r="BU27" s="52"/>
      <c r="BV27" s="3"/>
      <c r="BW27" s="3"/>
      <c r="BX27" s="52"/>
      <c r="BY27" s="3"/>
      <c r="BZ27" s="3"/>
      <c r="CA27" s="52"/>
      <c r="CB27" s="3"/>
      <c r="CC27" s="52"/>
      <c r="CD27" s="3"/>
      <c r="CE27" s="3"/>
      <c r="CF27" s="52"/>
      <c r="CG27" s="3"/>
      <c r="CH27" s="3"/>
      <c r="CI27" s="52"/>
      <c r="CJ27" s="3"/>
      <c r="CK27" s="3"/>
      <c r="CL27" s="52"/>
      <c r="CM27" s="3"/>
      <c r="CN27" s="3"/>
      <c r="CO27" s="52"/>
      <c r="CP27" s="3"/>
      <c r="CQ27" s="3"/>
      <c r="CR27" s="52"/>
      <c r="CS27" s="3"/>
      <c r="CT27" s="3"/>
      <c r="CU27" s="52"/>
      <c r="CV27" s="3"/>
      <c r="CW27" s="52"/>
      <c r="CX27" s="3"/>
      <c r="CY27" s="52"/>
      <c r="CZ27" s="27"/>
      <c r="DA27" s="52"/>
      <c r="DB27" s="3"/>
      <c r="DC27" s="52"/>
      <c r="DD27" s="3"/>
      <c r="DE27" s="52"/>
      <c r="DF27" s="7"/>
      <c r="DG27" s="29"/>
      <c r="DI27" s="37" t="s">
        <v>45</v>
      </c>
      <c r="DJ27" s="38"/>
      <c r="DK27" s="38">
        <f>'معادلة الفك والتجميع'!$AM$65</f>
        <v>0</v>
      </c>
      <c r="DL27" s="33">
        <f>$AP$36</f>
        <v>0</v>
      </c>
      <c r="DM27" s="82"/>
      <c r="DN27" s="33" t="s">
        <v>58</v>
      </c>
      <c r="DO27" s="33"/>
      <c r="DP27" s="33">
        <f>'معادلة الفك والتجميع'!$AM$160</f>
        <v>0</v>
      </c>
      <c r="DQ27" s="33">
        <f>$CY$36</f>
        <v>0</v>
      </c>
    </row>
    <row r="28" spans="1:121" ht="16.5" thickBot="1" x14ac:dyDescent="0.3">
      <c r="A28" s="1">
        <v>43367</v>
      </c>
      <c r="B28" s="2"/>
      <c r="C28" s="3"/>
      <c r="D28" s="3"/>
      <c r="E28" s="52"/>
      <c r="F28" s="3"/>
      <c r="G28" s="3"/>
      <c r="H28" s="52"/>
      <c r="I28" s="3"/>
      <c r="J28" s="3"/>
      <c r="K28" s="52"/>
      <c r="L28" s="3"/>
      <c r="M28" s="3"/>
      <c r="N28" s="52"/>
      <c r="O28" s="3"/>
      <c r="P28" s="3"/>
      <c r="Q28" s="52"/>
      <c r="R28" s="3"/>
      <c r="S28" s="3"/>
      <c r="T28" s="52"/>
      <c r="U28" s="3"/>
      <c r="V28" s="3"/>
      <c r="W28" s="52"/>
      <c r="X28" s="3"/>
      <c r="Y28" s="52"/>
      <c r="Z28" s="3"/>
      <c r="AA28" s="3"/>
      <c r="AB28" s="52"/>
      <c r="AC28" s="3"/>
      <c r="AD28" s="3"/>
      <c r="AE28" s="52"/>
      <c r="AF28" s="3"/>
      <c r="AG28" s="52"/>
      <c r="AH28" s="3"/>
      <c r="AI28" s="52"/>
      <c r="AJ28" s="3"/>
      <c r="AK28" s="52"/>
      <c r="AL28" s="3"/>
      <c r="AM28" s="3"/>
      <c r="AN28" s="52"/>
      <c r="AO28" s="3"/>
      <c r="AP28" s="52"/>
      <c r="AQ28" s="3"/>
      <c r="AR28" s="3"/>
      <c r="AS28" s="52"/>
      <c r="AT28" s="3"/>
      <c r="AU28" s="3"/>
      <c r="AV28" s="52"/>
      <c r="AW28" s="3"/>
      <c r="AX28" s="3"/>
      <c r="AY28" s="52"/>
      <c r="AZ28" s="3"/>
      <c r="BA28" s="52"/>
      <c r="BB28" s="3"/>
      <c r="BC28" s="3"/>
      <c r="BD28" s="52"/>
      <c r="BE28" s="3"/>
      <c r="BF28" s="3"/>
      <c r="BG28" s="52"/>
      <c r="BH28" s="3"/>
      <c r="BI28" s="3"/>
      <c r="BJ28" s="52"/>
      <c r="BK28" s="3"/>
      <c r="BL28" s="52"/>
      <c r="BM28" s="3"/>
      <c r="BN28" s="3"/>
      <c r="BO28" s="52"/>
      <c r="BP28" s="3"/>
      <c r="BQ28" s="3"/>
      <c r="BR28" s="52"/>
      <c r="BS28" s="3"/>
      <c r="BT28" s="3"/>
      <c r="BU28" s="52"/>
      <c r="BV28" s="3"/>
      <c r="BW28" s="3"/>
      <c r="BX28" s="52"/>
      <c r="BY28" s="3"/>
      <c r="BZ28" s="3"/>
      <c r="CA28" s="52"/>
      <c r="CB28" s="3"/>
      <c r="CC28" s="52"/>
      <c r="CD28" s="3"/>
      <c r="CE28" s="3"/>
      <c r="CF28" s="52"/>
      <c r="CG28" s="3"/>
      <c r="CH28" s="3"/>
      <c r="CI28" s="52"/>
      <c r="CJ28" s="3"/>
      <c r="CK28" s="3"/>
      <c r="CL28" s="52"/>
      <c r="CM28" s="3"/>
      <c r="CN28" s="3"/>
      <c r="CO28" s="52"/>
      <c r="CP28" s="3"/>
      <c r="CQ28" s="3"/>
      <c r="CR28" s="52"/>
      <c r="CS28" s="3"/>
      <c r="CT28" s="3"/>
      <c r="CU28" s="52"/>
      <c r="CV28" s="3"/>
      <c r="CW28" s="52"/>
      <c r="CX28" s="3"/>
      <c r="CY28" s="52"/>
      <c r="CZ28" s="27"/>
      <c r="DA28" s="52"/>
      <c r="DB28" s="3"/>
      <c r="DC28" s="52"/>
      <c r="DD28" s="3"/>
      <c r="DE28" s="52"/>
      <c r="DF28" s="7"/>
      <c r="DG28" s="29"/>
      <c r="DI28" s="85"/>
      <c r="DJ28" s="85"/>
      <c r="DK28" s="85"/>
      <c r="DL28" s="85"/>
      <c r="DM28" s="82"/>
      <c r="DN28" s="158" t="s">
        <v>69</v>
      </c>
      <c r="DO28" s="159"/>
      <c r="DP28" s="160"/>
      <c r="DQ28" s="86"/>
    </row>
    <row r="29" spans="1:121" ht="16.5" thickBot="1" x14ac:dyDescent="0.3">
      <c r="A29" s="1">
        <v>43368</v>
      </c>
      <c r="B29" s="2"/>
      <c r="C29" s="3"/>
      <c r="D29" s="3"/>
      <c r="E29" s="52"/>
      <c r="F29" s="3"/>
      <c r="G29" s="3"/>
      <c r="H29" s="52"/>
      <c r="I29" s="3"/>
      <c r="J29" s="3"/>
      <c r="K29" s="52"/>
      <c r="L29" s="3"/>
      <c r="M29" s="3"/>
      <c r="N29" s="52"/>
      <c r="O29" s="3"/>
      <c r="P29" s="3"/>
      <c r="Q29" s="52"/>
      <c r="R29" s="3"/>
      <c r="S29" s="3"/>
      <c r="T29" s="52"/>
      <c r="U29" s="3"/>
      <c r="V29" s="3"/>
      <c r="W29" s="52"/>
      <c r="X29" s="3"/>
      <c r="Y29" s="52"/>
      <c r="Z29" s="3"/>
      <c r="AA29" s="3"/>
      <c r="AB29" s="52"/>
      <c r="AC29" s="3"/>
      <c r="AD29" s="3"/>
      <c r="AE29" s="52"/>
      <c r="AF29" s="3"/>
      <c r="AG29" s="52"/>
      <c r="AH29" s="3"/>
      <c r="AI29" s="52"/>
      <c r="AJ29" s="3"/>
      <c r="AK29" s="52"/>
      <c r="AL29" s="3"/>
      <c r="AM29" s="3"/>
      <c r="AN29" s="52"/>
      <c r="AO29" s="3"/>
      <c r="AP29" s="52"/>
      <c r="AQ29" s="3"/>
      <c r="AR29" s="3"/>
      <c r="AS29" s="52"/>
      <c r="AT29" s="3"/>
      <c r="AU29" s="3"/>
      <c r="AV29" s="52"/>
      <c r="AW29" s="3"/>
      <c r="AX29" s="3"/>
      <c r="AY29" s="52"/>
      <c r="AZ29" s="3"/>
      <c r="BA29" s="52"/>
      <c r="BB29" s="3"/>
      <c r="BC29" s="3"/>
      <c r="BD29" s="52"/>
      <c r="BE29" s="3"/>
      <c r="BF29" s="3"/>
      <c r="BG29" s="52"/>
      <c r="BH29" s="3"/>
      <c r="BI29" s="3"/>
      <c r="BJ29" s="52"/>
      <c r="BK29" s="3"/>
      <c r="BL29" s="52"/>
      <c r="BM29" s="3"/>
      <c r="BN29" s="3"/>
      <c r="BO29" s="52"/>
      <c r="BP29" s="3"/>
      <c r="BQ29" s="3"/>
      <c r="BR29" s="52"/>
      <c r="BS29" s="3"/>
      <c r="BT29" s="3"/>
      <c r="BU29" s="52"/>
      <c r="BV29" s="3"/>
      <c r="BW29" s="3"/>
      <c r="BX29" s="52"/>
      <c r="BY29" s="3"/>
      <c r="BZ29" s="3"/>
      <c r="CA29" s="52"/>
      <c r="CB29" s="3"/>
      <c r="CC29" s="52"/>
      <c r="CD29" s="3"/>
      <c r="CE29" s="3"/>
      <c r="CF29" s="52"/>
      <c r="CG29" s="3"/>
      <c r="CH29" s="3"/>
      <c r="CI29" s="52"/>
      <c r="CJ29" s="3"/>
      <c r="CK29" s="3"/>
      <c r="CL29" s="52"/>
      <c r="CM29" s="3"/>
      <c r="CN29" s="3"/>
      <c r="CO29" s="52"/>
      <c r="CP29" s="3"/>
      <c r="CQ29" s="3"/>
      <c r="CR29" s="52"/>
      <c r="CS29" s="3"/>
      <c r="CT29" s="3"/>
      <c r="CU29" s="52"/>
      <c r="CV29" s="3"/>
      <c r="CW29" s="52"/>
      <c r="CX29" s="3"/>
      <c r="CY29" s="52"/>
      <c r="CZ29" s="27"/>
      <c r="DA29" s="52"/>
      <c r="DB29" s="3"/>
      <c r="DC29" s="52"/>
      <c r="DD29" s="3"/>
      <c r="DE29" s="52"/>
      <c r="DF29" s="7"/>
      <c r="DG29" s="29"/>
      <c r="DI29" s="139" t="s">
        <v>70</v>
      </c>
      <c r="DJ29" s="140"/>
      <c r="DK29" s="141"/>
      <c r="DL29" s="83"/>
      <c r="DM29" s="82"/>
      <c r="DN29" s="33" t="s">
        <v>15</v>
      </c>
      <c r="DO29" s="33"/>
      <c r="DP29" s="33">
        <f>'معادلة الفك والتجميع'!$AM$165</f>
        <v>0</v>
      </c>
      <c r="DQ29" s="33">
        <f>$DA$36</f>
        <v>0</v>
      </c>
    </row>
    <row r="30" spans="1:121" ht="16.5" thickBot="1" x14ac:dyDescent="0.3">
      <c r="A30" s="5">
        <v>43369</v>
      </c>
      <c r="B30" s="3"/>
      <c r="C30" s="3"/>
      <c r="D30" s="3"/>
      <c r="E30" s="52"/>
      <c r="F30" s="3"/>
      <c r="G30" s="3"/>
      <c r="H30" s="52"/>
      <c r="I30" s="3"/>
      <c r="J30" s="3"/>
      <c r="K30" s="52"/>
      <c r="L30" s="3"/>
      <c r="M30" s="3"/>
      <c r="N30" s="52"/>
      <c r="O30" s="3"/>
      <c r="P30" s="3"/>
      <c r="Q30" s="52"/>
      <c r="R30" s="3"/>
      <c r="S30" s="3"/>
      <c r="T30" s="52"/>
      <c r="U30" s="3"/>
      <c r="V30" s="3"/>
      <c r="W30" s="52"/>
      <c r="X30" s="3"/>
      <c r="Y30" s="52"/>
      <c r="Z30" s="3"/>
      <c r="AA30" s="3"/>
      <c r="AB30" s="52"/>
      <c r="AC30" s="3"/>
      <c r="AD30" s="3"/>
      <c r="AE30" s="52"/>
      <c r="AF30" s="3"/>
      <c r="AG30" s="52"/>
      <c r="AH30" s="3"/>
      <c r="AI30" s="52"/>
      <c r="AJ30" s="3"/>
      <c r="AK30" s="52"/>
      <c r="AL30" s="3"/>
      <c r="AM30" s="3"/>
      <c r="AN30" s="52"/>
      <c r="AO30" s="3"/>
      <c r="AP30" s="52"/>
      <c r="AQ30" s="3"/>
      <c r="AR30" s="3"/>
      <c r="AS30" s="52"/>
      <c r="AT30" s="3"/>
      <c r="AU30" s="3"/>
      <c r="AV30" s="52"/>
      <c r="AW30" s="3"/>
      <c r="AX30" s="3"/>
      <c r="AY30" s="52"/>
      <c r="AZ30" s="3"/>
      <c r="BA30" s="52"/>
      <c r="BB30" s="3"/>
      <c r="BC30" s="3"/>
      <c r="BD30" s="52"/>
      <c r="BE30" s="3"/>
      <c r="BF30" s="3"/>
      <c r="BG30" s="52"/>
      <c r="BH30" s="3"/>
      <c r="BI30" s="3"/>
      <c r="BJ30" s="52"/>
      <c r="BK30" s="3"/>
      <c r="BL30" s="52"/>
      <c r="BM30" s="3"/>
      <c r="BN30" s="3"/>
      <c r="BO30" s="52"/>
      <c r="BP30" s="3"/>
      <c r="BQ30" s="3"/>
      <c r="BR30" s="52"/>
      <c r="BS30" s="3"/>
      <c r="BT30" s="3"/>
      <c r="BU30" s="52"/>
      <c r="BV30" s="3"/>
      <c r="BW30" s="3"/>
      <c r="BX30" s="52"/>
      <c r="BY30" s="3"/>
      <c r="BZ30" s="3"/>
      <c r="CA30" s="52"/>
      <c r="CB30" s="3"/>
      <c r="CC30" s="52"/>
      <c r="CD30" s="3"/>
      <c r="CE30" s="3"/>
      <c r="CF30" s="52"/>
      <c r="CG30" s="3"/>
      <c r="CH30" s="3"/>
      <c r="CI30" s="52"/>
      <c r="CJ30" s="3"/>
      <c r="CK30" s="3"/>
      <c r="CL30" s="52"/>
      <c r="CM30" s="3"/>
      <c r="CN30" s="3"/>
      <c r="CO30" s="52"/>
      <c r="CP30" s="3"/>
      <c r="CQ30" s="3"/>
      <c r="CR30" s="52"/>
      <c r="CS30" s="3"/>
      <c r="CT30" s="3"/>
      <c r="CU30" s="52"/>
      <c r="CV30" s="3"/>
      <c r="CW30" s="52"/>
      <c r="CX30" s="3"/>
      <c r="CY30" s="52"/>
      <c r="CZ30" s="27"/>
      <c r="DA30" s="52"/>
      <c r="DB30" s="3"/>
      <c r="DC30" s="52"/>
      <c r="DD30" s="3"/>
      <c r="DE30" s="52"/>
      <c r="DF30" s="7"/>
      <c r="DG30" s="29"/>
      <c r="DI30" s="33" t="s">
        <v>54</v>
      </c>
      <c r="DJ30" s="33">
        <f>'معادلة الفك والتجميع'!$AL$143</f>
        <v>0</v>
      </c>
      <c r="DK30" s="33">
        <f>'معادلة الفك والتجميع'!$AM$143</f>
        <v>0</v>
      </c>
      <c r="DL30" s="33">
        <f>$CO$36</f>
        <v>0</v>
      </c>
      <c r="DM30" s="82"/>
      <c r="DN30" s="161" t="s">
        <v>71</v>
      </c>
      <c r="DO30" s="162"/>
      <c r="DP30" s="163"/>
      <c r="DQ30" s="87"/>
    </row>
    <row r="31" spans="1:121" ht="16.5" thickBot="1" x14ac:dyDescent="0.3">
      <c r="A31" s="5">
        <v>43370</v>
      </c>
      <c r="B31" s="7"/>
      <c r="C31" s="7"/>
      <c r="D31" s="7"/>
      <c r="E31" s="53"/>
      <c r="F31" s="7"/>
      <c r="G31" s="7"/>
      <c r="H31" s="53"/>
      <c r="I31" s="7"/>
      <c r="J31" s="7"/>
      <c r="K31" s="53"/>
      <c r="L31" s="7"/>
      <c r="M31" s="7"/>
      <c r="N31" s="53"/>
      <c r="O31" s="7"/>
      <c r="P31" s="7"/>
      <c r="Q31" s="53"/>
      <c r="R31" s="7"/>
      <c r="S31" s="7"/>
      <c r="T31" s="53"/>
      <c r="U31" s="7"/>
      <c r="V31" s="7"/>
      <c r="W31" s="53"/>
      <c r="X31" s="7"/>
      <c r="Y31" s="53"/>
      <c r="Z31" s="7"/>
      <c r="AA31" s="7"/>
      <c r="AB31" s="53"/>
      <c r="AC31" s="7"/>
      <c r="AD31" s="7"/>
      <c r="AE31" s="53"/>
      <c r="AF31" s="7"/>
      <c r="AG31" s="53"/>
      <c r="AH31" s="7"/>
      <c r="AI31" s="53"/>
      <c r="AJ31" s="7"/>
      <c r="AK31" s="53"/>
      <c r="AL31" s="7"/>
      <c r="AM31" s="7"/>
      <c r="AN31" s="53"/>
      <c r="AO31" s="7"/>
      <c r="AP31" s="53"/>
      <c r="AQ31" s="7"/>
      <c r="AR31" s="7"/>
      <c r="AS31" s="53"/>
      <c r="AT31" s="7"/>
      <c r="AU31" s="7"/>
      <c r="AV31" s="53"/>
      <c r="AW31" s="7"/>
      <c r="AX31" s="7"/>
      <c r="AY31" s="53"/>
      <c r="AZ31" s="7"/>
      <c r="BA31" s="53"/>
      <c r="BB31" s="7"/>
      <c r="BC31" s="7"/>
      <c r="BD31" s="53"/>
      <c r="BE31" s="7"/>
      <c r="BF31" s="7"/>
      <c r="BG31" s="53"/>
      <c r="BH31" s="7"/>
      <c r="BI31" s="7"/>
      <c r="BJ31" s="53"/>
      <c r="BK31" s="7"/>
      <c r="BL31" s="53"/>
      <c r="BM31" s="7"/>
      <c r="BN31" s="7"/>
      <c r="BO31" s="53"/>
      <c r="BP31" s="7"/>
      <c r="BQ31" s="7"/>
      <c r="BR31" s="53"/>
      <c r="BS31" s="7"/>
      <c r="BT31" s="7"/>
      <c r="BU31" s="53"/>
      <c r="BV31" s="7"/>
      <c r="BW31" s="7"/>
      <c r="BX31" s="53"/>
      <c r="BY31" s="7"/>
      <c r="BZ31" s="7"/>
      <c r="CA31" s="53"/>
      <c r="CB31" s="7"/>
      <c r="CC31" s="53"/>
      <c r="CD31" s="7"/>
      <c r="CE31" s="7"/>
      <c r="CF31" s="53"/>
      <c r="CG31" s="7"/>
      <c r="CH31" s="7"/>
      <c r="CI31" s="53"/>
      <c r="CJ31" s="7"/>
      <c r="CK31" s="7"/>
      <c r="CL31" s="53"/>
      <c r="CM31" s="7"/>
      <c r="CN31" s="7"/>
      <c r="CO31" s="53"/>
      <c r="CP31" s="7"/>
      <c r="CQ31" s="7"/>
      <c r="CR31" s="53"/>
      <c r="CS31" s="7"/>
      <c r="CT31" s="7"/>
      <c r="CU31" s="53"/>
      <c r="CV31" s="7"/>
      <c r="CW31" s="53"/>
      <c r="CX31" s="7"/>
      <c r="CY31" s="53"/>
      <c r="CZ31" s="39"/>
      <c r="DA31" s="53"/>
      <c r="DB31" s="7"/>
      <c r="DC31" s="53"/>
      <c r="DD31" s="7"/>
      <c r="DE31" s="53"/>
      <c r="DF31" s="7"/>
      <c r="DG31" s="29"/>
      <c r="DI31" s="33" t="s">
        <v>55</v>
      </c>
      <c r="DJ31" s="33">
        <f>'معادلة الفك والتجميع'!$AL$147</f>
        <v>0</v>
      </c>
      <c r="DK31" s="33">
        <f>'معادلة الفك والتجميع'!$AM$147</f>
        <v>0</v>
      </c>
      <c r="DL31" s="33">
        <f>$CR$36</f>
        <v>0</v>
      </c>
      <c r="DM31" s="82"/>
      <c r="DN31" s="33" t="s">
        <v>51</v>
      </c>
      <c r="DO31" s="33">
        <f>'معادلة الفك والتجميع'!$AL$131</f>
        <v>0</v>
      </c>
      <c r="DP31" s="33">
        <f>'معادلة الفك والتجميع'!$AM$131</f>
        <v>0</v>
      </c>
      <c r="DQ31" s="33">
        <f>$CF$36</f>
        <v>0</v>
      </c>
    </row>
    <row r="32" spans="1:121" ht="16.5" thickBot="1" x14ac:dyDescent="0.3">
      <c r="A32" s="5">
        <v>43371</v>
      </c>
      <c r="B32" s="7"/>
      <c r="C32" s="7"/>
      <c r="D32" s="7"/>
      <c r="E32" s="53"/>
      <c r="F32" s="7"/>
      <c r="G32" s="7"/>
      <c r="H32" s="53"/>
      <c r="I32" s="7"/>
      <c r="J32" s="7"/>
      <c r="K32" s="53"/>
      <c r="L32" s="7"/>
      <c r="M32" s="7"/>
      <c r="N32" s="53"/>
      <c r="O32" s="7"/>
      <c r="P32" s="7"/>
      <c r="Q32" s="53"/>
      <c r="R32" s="7"/>
      <c r="S32" s="7"/>
      <c r="T32" s="53"/>
      <c r="U32" s="7"/>
      <c r="V32" s="7"/>
      <c r="W32" s="53"/>
      <c r="X32" s="7"/>
      <c r="Y32" s="53"/>
      <c r="Z32" s="7"/>
      <c r="AA32" s="7"/>
      <c r="AB32" s="53"/>
      <c r="AC32" s="7"/>
      <c r="AD32" s="7"/>
      <c r="AE32" s="53"/>
      <c r="AF32" s="7"/>
      <c r="AG32" s="53"/>
      <c r="AH32" s="7"/>
      <c r="AI32" s="53"/>
      <c r="AJ32" s="7"/>
      <c r="AK32" s="53"/>
      <c r="AL32" s="7"/>
      <c r="AM32" s="7"/>
      <c r="AN32" s="53"/>
      <c r="AO32" s="7"/>
      <c r="AP32" s="53"/>
      <c r="AQ32" s="7"/>
      <c r="AR32" s="7"/>
      <c r="AS32" s="53"/>
      <c r="AT32" s="7"/>
      <c r="AU32" s="7"/>
      <c r="AV32" s="53"/>
      <c r="AW32" s="7"/>
      <c r="AX32" s="7"/>
      <c r="AY32" s="53"/>
      <c r="AZ32" s="7"/>
      <c r="BA32" s="53"/>
      <c r="BB32" s="7"/>
      <c r="BC32" s="7"/>
      <c r="BD32" s="53"/>
      <c r="BE32" s="7"/>
      <c r="BF32" s="7"/>
      <c r="BG32" s="53"/>
      <c r="BH32" s="7"/>
      <c r="BI32" s="7"/>
      <c r="BJ32" s="53"/>
      <c r="BK32" s="7"/>
      <c r="BL32" s="53"/>
      <c r="BM32" s="7"/>
      <c r="BN32" s="7"/>
      <c r="BO32" s="53"/>
      <c r="BP32" s="7"/>
      <c r="BQ32" s="7"/>
      <c r="BR32" s="53"/>
      <c r="BS32" s="7"/>
      <c r="BT32" s="7"/>
      <c r="BU32" s="53"/>
      <c r="BV32" s="7"/>
      <c r="BW32" s="7"/>
      <c r="BX32" s="53"/>
      <c r="BY32" s="7"/>
      <c r="BZ32" s="7"/>
      <c r="CA32" s="53"/>
      <c r="CB32" s="7"/>
      <c r="CC32" s="53"/>
      <c r="CD32" s="7"/>
      <c r="CE32" s="7"/>
      <c r="CF32" s="53"/>
      <c r="CG32" s="7"/>
      <c r="CH32" s="7"/>
      <c r="CI32" s="53"/>
      <c r="CJ32" s="7"/>
      <c r="CK32" s="7"/>
      <c r="CL32" s="53"/>
      <c r="CM32" s="7"/>
      <c r="CN32" s="7"/>
      <c r="CO32" s="53"/>
      <c r="CP32" s="7"/>
      <c r="CQ32" s="7"/>
      <c r="CR32" s="53"/>
      <c r="CS32" s="7"/>
      <c r="CT32" s="7"/>
      <c r="CU32" s="53"/>
      <c r="CV32" s="7"/>
      <c r="CW32" s="53"/>
      <c r="CX32" s="7"/>
      <c r="CY32" s="53"/>
      <c r="CZ32" s="39"/>
      <c r="DA32" s="53"/>
      <c r="DB32" s="7"/>
      <c r="DC32" s="53"/>
      <c r="DD32" s="7"/>
      <c r="DE32" s="53"/>
      <c r="DF32" s="7"/>
      <c r="DG32" s="29"/>
      <c r="DI32" s="33" t="s">
        <v>56</v>
      </c>
      <c r="DJ32" s="38">
        <f>'معادلة الفك والتجميع'!$AL$151</f>
        <v>0</v>
      </c>
      <c r="DK32" s="38">
        <f>'معادلة الفك والتجميع'!$AM$151</f>
        <v>0</v>
      </c>
      <c r="DL32" s="33">
        <f>$CU$36</f>
        <v>0</v>
      </c>
      <c r="DM32" s="82"/>
      <c r="DN32" s="33" t="s">
        <v>52</v>
      </c>
      <c r="DO32" s="38">
        <f>'معادلة الفك والتجميع'!$AL$135</f>
        <v>0</v>
      </c>
      <c r="DP32" s="38">
        <f>'معادلة الفك والتجميع'!$AM$135</f>
        <v>0</v>
      </c>
      <c r="DQ32" s="33">
        <f>$CI$36</f>
        <v>0</v>
      </c>
    </row>
    <row r="33" spans="1:121" ht="16.5" thickBot="1" x14ac:dyDescent="0.3">
      <c r="A33" s="5">
        <v>43372</v>
      </c>
      <c r="B33" s="7"/>
      <c r="C33" s="7"/>
      <c r="D33" s="7"/>
      <c r="E33" s="53"/>
      <c r="F33" s="7"/>
      <c r="G33" s="7"/>
      <c r="H33" s="53"/>
      <c r="I33" s="7"/>
      <c r="J33" s="7"/>
      <c r="K33" s="53"/>
      <c r="L33" s="7"/>
      <c r="M33" s="7"/>
      <c r="N33" s="53"/>
      <c r="O33" s="7"/>
      <c r="P33" s="7"/>
      <c r="Q33" s="53"/>
      <c r="R33" s="7"/>
      <c r="S33" s="7"/>
      <c r="T33" s="53"/>
      <c r="U33" s="7"/>
      <c r="V33" s="7"/>
      <c r="W33" s="53"/>
      <c r="X33" s="7"/>
      <c r="Y33" s="53"/>
      <c r="Z33" s="7"/>
      <c r="AA33" s="7"/>
      <c r="AB33" s="53"/>
      <c r="AC33" s="7"/>
      <c r="AD33" s="7"/>
      <c r="AE33" s="53"/>
      <c r="AF33" s="7"/>
      <c r="AG33" s="53"/>
      <c r="AH33" s="7"/>
      <c r="AI33" s="53"/>
      <c r="AJ33" s="7"/>
      <c r="AK33" s="53"/>
      <c r="AL33" s="7"/>
      <c r="AM33" s="7"/>
      <c r="AN33" s="53"/>
      <c r="AO33" s="7"/>
      <c r="AP33" s="53"/>
      <c r="AQ33" s="7"/>
      <c r="AR33" s="7"/>
      <c r="AS33" s="53"/>
      <c r="AT33" s="7"/>
      <c r="AU33" s="7"/>
      <c r="AV33" s="53"/>
      <c r="AW33" s="7"/>
      <c r="AX33" s="7"/>
      <c r="AY33" s="53"/>
      <c r="AZ33" s="7"/>
      <c r="BA33" s="53"/>
      <c r="BB33" s="7"/>
      <c r="BC33" s="7"/>
      <c r="BD33" s="53"/>
      <c r="BE33" s="7"/>
      <c r="BF33" s="7"/>
      <c r="BG33" s="53"/>
      <c r="BH33" s="7"/>
      <c r="BI33" s="7"/>
      <c r="BJ33" s="53"/>
      <c r="BK33" s="7"/>
      <c r="BL33" s="53"/>
      <c r="BM33" s="7"/>
      <c r="BN33" s="7"/>
      <c r="BO33" s="53"/>
      <c r="BP33" s="7"/>
      <c r="BQ33" s="7"/>
      <c r="BR33" s="53"/>
      <c r="BS33" s="7"/>
      <c r="BT33" s="7"/>
      <c r="BU33" s="53"/>
      <c r="BV33" s="7"/>
      <c r="BW33" s="7"/>
      <c r="BX33" s="53"/>
      <c r="BY33" s="7"/>
      <c r="BZ33" s="7"/>
      <c r="CA33" s="53"/>
      <c r="CB33" s="7"/>
      <c r="CC33" s="53"/>
      <c r="CD33" s="7"/>
      <c r="CE33" s="7"/>
      <c r="CF33" s="53"/>
      <c r="CG33" s="7"/>
      <c r="CH33" s="7"/>
      <c r="CI33" s="53"/>
      <c r="CJ33" s="7"/>
      <c r="CK33" s="7"/>
      <c r="CL33" s="53"/>
      <c r="CM33" s="7"/>
      <c r="CN33" s="7"/>
      <c r="CO33" s="53"/>
      <c r="CP33" s="7"/>
      <c r="CQ33" s="7"/>
      <c r="CR33" s="53"/>
      <c r="CS33" s="7"/>
      <c r="CT33" s="7"/>
      <c r="CU33" s="53"/>
      <c r="CV33" s="7"/>
      <c r="CW33" s="53"/>
      <c r="CX33" s="7"/>
      <c r="CY33" s="53"/>
      <c r="CZ33" s="39"/>
      <c r="DA33" s="53"/>
      <c r="DB33" s="7"/>
      <c r="DC33" s="53"/>
      <c r="DD33" s="7"/>
      <c r="DE33" s="53"/>
      <c r="DF33" s="7"/>
      <c r="DG33" s="29"/>
      <c r="DI33" s="33" t="s">
        <v>57</v>
      </c>
      <c r="DJ33" s="33"/>
      <c r="DK33" s="33">
        <f>'معادلة الفك والتجميع'!$AM$155</f>
        <v>0</v>
      </c>
      <c r="DL33" s="33">
        <f>$CW$36</f>
        <v>0</v>
      </c>
      <c r="DM33" s="88"/>
      <c r="DN33" s="33" t="s">
        <v>53</v>
      </c>
      <c r="DO33" s="33">
        <f>'معادلة الفك والتجميع'!$AL$139</f>
        <v>0</v>
      </c>
      <c r="DP33" s="33">
        <f>'معادلة الفك والتجميع'!$AM$139</f>
        <v>0</v>
      </c>
      <c r="DQ33" s="33">
        <f>$CL$36</f>
        <v>0</v>
      </c>
    </row>
    <row r="34" spans="1:121" ht="16.5" thickBot="1" x14ac:dyDescent="0.3">
      <c r="A34" s="5">
        <v>43373</v>
      </c>
      <c r="B34" s="7"/>
      <c r="C34" s="7"/>
      <c r="D34" s="7"/>
      <c r="E34" s="53"/>
      <c r="F34" s="7"/>
      <c r="G34" s="7"/>
      <c r="H34" s="53"/>
      <c r="I34" s="7"/>
      <c r="J34" s="7"/>
      <c r="K34" s="53"/>
      <c r="L34" s="7"/>
      <c r="M34" s="7"/>
      <c r="N34" s="53"/>
      <c r="O34" s="7"/>
      <c r="P34" s="7"/>
      <c r="Q34" s="53"/>
      <c r="R34" s="7"/>
      <c r="S34" s="7"/>
      <c r="T34" s="53"/>
      <c r="U34" s="7"/>
      <c r="V34" s="7"/>
      <c r="W34" s="53"/>
      <c r="X34" s="7"/>
      <c r="Y34" s="53"/>
      <c r="Z34" s="7"/>
      <c r="AA34" s="7"/>
      <c r="AB34" s="53"/>
      <c r="AC34" s="7"/>
      <c r="AD34" s="7"/>
      <c r="AE34" s="53"/>
      <c r="AF34" s="7"/>
      <c r="AG34" s="53"/>
      <c r="AH34" s="7"/>
      <c r="AI34" s="53"/>
      <c r="AJ34" s="7"/>
      <c r="AK34" s="53"/>
      <c r="AL34" s="7"/>
      <c r="AM34" s="7"/>
      <c r="AN34" s="53"/>
      <c r="AO34" s="7"/>
      <c r="AP34" s="53"/>
      <c r="AQ34" s="7"/>
      <c r="AR34" s="7"/>
      <c r="AS34" s="53"/>
      <c r="AT34" s="7"/>
      <c r="AU34" s="7"/>
      <c r="AV34" s="53"/>
      <c r="AW34" s="7"/>
      <c r="AX34" s="7"/>
      <c r="AY34" s="53"/>
      <c r="AZ34" s="7"/>
      <c r="BA34" s="53"/>
      <c r="BB34" s="7"/>
      <c r="BC34" s="7"/>
      <c r="BD34" s="53"/>
      <c r="BE34" s="7"/>
      <c r="BF34" s="7"/>
      <c r="BG34" s="53"/>
      <c r="BH34" s="7"/>
      <c r="BI34" s="7"/>
      <c r="BJ34" s="53"/>
      <c r="BK34" s="7"/>
      <c r="BL34" s="53"/>
      <c r="BM34" s="7"/>
      <c r="BN34" s="7"/>
      <c r="BO34" s="53"/>
      <c r="BP34" s="7"/>
      <c r="BQ34" s="7"/>
      <c r="BR34" s="53"/>
      <c r="BS34" s="7"/>
      <c r="BT34" s="7"/>
      <c r="BU34" s="53"/>
      <c r="BV34" s="7"/>
      <c r="BW34" s="7"/>
      <c r="BX34" s="53"/>
      <c r="BY34" s="7"/>
      <c r="BZ34" s="7"/>
      <c r="CA34" s="53"/>
      <c r="CB34" s="7"/>
      <c r="CC34" s="53"/>
      <c r="CD34" s="7"/>
      <c r="CE34" s="7"/>
      <c r="CF34" s="53"/>
      <c r="CG34" s="7"/>
      <c r="CH34" s="7"/>
      <c r="CI34" s="53"/>
      <c r="CJ34" s="7"/>
      <c r="CK34" s="7"/>
      <c r="CL34" s="53"/>
      <c r="CM34" s="7"/>
      <c r="CN34" s="7"/>
      <c r="CO34" s="53"/>
      <c r="CP34" s="7"/>
      <c r="CQ34" s="7"/>
      <c r="CR34" s="53"/>
      <c r="CS34" s="7"/>
      <c r="CT34" s="7"/>
      <c r="CU34" s="53"/>
      <c r="CV34" s="7"/>
      <c r="CW34" s="53"/>
      <c r="CX34" s="7"/>
      <c r="CY34" s="53"/>
      <c r="CZ34" s="39"/>
      <c r="DA34" s="53"/>
      <c r="DB34" s="7"/>
      <c r="DC34" s="53"/>
      <c r="DD34" s="7"/>
      <c r="DE34" s="53"/>
      <c r="DF34" s="7"/>
      <c r="DG34" s="29"/>
      <c r="DI34" s="40"/>
      <c r="DJ34" s="40"/>
      <c r="DK34" s="40"/>
      <c r="DL34" s="40"/>
      <c r="DM34" s="41"/>
      <c r="DN34" s="40"/>
      <c r="DO34" s="40"/>
      <c r="DP34" s="40"/>
    </row>
    <row r="35" spans="1:121" ht="16.5" thickBot="1" x14ac:dyDescent="0.3">
      <c r="A35" s="5">
        <v>43374</v>
      </c>
      <c r="B35" s="7"/>
      <c r="C35" s="7"/>
      <c r="D35" s="7"/>
      <c r="E35" s="53"/>
      <c r="F35" s="7"/>
      <c r="G35" s="7"/>
      <c r="H35" s="53"/>
      <c r="I35" s="7"/>
      <c r="J35" s="7"/>
      <c r="K35" s="53"/>
      <c r="L35" s="7"/>
      <c r="M35" s="7"/>
      <c r="N35" s="53"/>
      <c r="O35" s="7"/>
      <c r="P35" s="7"/>
      <c r="Q35" s="53"/>
      <c r="R35" s="7"/>
      <c r="S35" s="7"/>
      <c r="T35" s="53"/>
      <c r="U35" s="7"/>
      <c r="V35" s="7"/>
      <c r="W35" s="53"/>
      <c r="X35" s="7"/>
      <c r="Y35" s="53"/>
      <c r="Z35" s="7"/>
      <c r="AA35" s="7"/>
      <c r="AB35" s="53"/>
      <c r="AC35" s="7"/>
      <c r="AD35" s="7"/>
      <c r="AE35" s="53"/>
      <c r="AF35" s="7"/>
      <c r="AG35" s="53"/>
      <c r="AH35" s="7"/>
      <c r="AI35" s="53"/>
      <c r="AJ35" s="7"/>
      <c r="AK35" s="53"/>
      <c r="AL35" s="7"/>
      <c r="AM35" s="7"/>
      <c r="AN35" s="53"/>
      <c r="AO35" s="7"/>
      <c r="AP35" s="53"/>
      <c r="AQ35" s="7"/>
      <c r="AR35" s="7"/>
      <c r="AS35" s="53"/>
      <c r="AT35" s="7"/>
      <c r="AU35" s="7"/>
      <c r="AV35" s="53"/>
      <c r="AW35" s="7"/>
      <c r="AX35" s="7"/>
      <c r="AY35" s="53"/>
      <c r="AZ35" s="7"/>
      <c r="BA35" s="53"/>
      <c r="BB35" s="7"/>
      <c r="BC35" s="7"/>
      <c r="BD35" s="53"/>
      <c r="BE35" s="7"/>
      <c r="BF35" s="7"/>
      <c r="BG35" s="53"/>
      <c r="BH35" s="7"/>
      <c r="BI35" s="7"/>
      <c r="BJ35" s="53"/>
      <c r="BK35" s="7"/>
      <c r="BL35" s="53"/>
      <c r="BM35" s="7"/>
      <c r="BN35" s="7"/>
      <c r="BO35" s="53"/>
      <c r="BP35" s="7"/>
      <c r="BQ35" s="7"/>
      <c r="BR35" s="53"/>
      <c r="BS35" s="7"/>
      <c r="BT35" s="7"/>
      <c r="BU35" s="53"/>
      <c r="BV35" s="7"/>
      <c r="BW35" s="7"/>
      <c r="BX35" s="53"/>
      <c r="BY35" s="7"/>
      <c r="BZ35" s="7"/>
      <c r="CA35" s="53"/>
      <c r="CB35" s="7"/>
      <c r="CC35" s="53"/>
      <c r="CD35" s="7"/>
      <c r="CE35" s="7"/>
      <c r="CF35" s="53"/>
      <c r="CG35" s="7"/>
      <c r="CH35" s="7"/>
      <c r="CI35" s="53"/>
      <c r="CJ35" s="7"/>
      <c r="CK35" s="7"/>
      <c r="CL35" s="53"/>
      <c r="CM35" s="7"/>
      <c r="CN35" s="7"/>
      <c r="CO35" s="53"/>
      <c r="CP35" s="7"/>
      <c r="CQ35" s="7"/>
      <c r="CR35" s="53"/>
      <c r="CS35" s="7"/>
      <c r="CT35" s="7"/>
      <c r="CU35" s="53"/>
      <c r="CV35" s="7"/>
      <c r="CW35" s="53"/>
      <c r="CX35" s="7"/>
      <c r="CY35" s="53"/>
      <c r="CZ35" s="39"/>
      <c r="DA35" s="53"/>
      <c r="DB35" s="7"/>
      <c r="DC35" s="53"/>
      <c r="DD35" s="7"/>
      <c r="DE35" s="53"/>
      <c r="DF35" s="7"/>
      <c r="DG35" s="29"/>
      <c r="DI35" s="22"/>
      <c r="DJ35" s="22"/>
      <c r="DK35" s="22"/>
      <c r="DL35" s="22"/>
      <c r="DM35" s="41"/>
      <c r="DN35" s="22"/>
      <c r="DO35" s="22"/>
      <c r="DP35" s="22"/>
    </row>
    <row r="36" spans="1:121" ht="15.75" thickBot="1" x14ac:dyDescent="0.3">
      <c r="A36" s="5" t="s">
        <v>20</v>
      </c>
      <c r="B36" s="7"/>
      <c r="C36" s="7">
        <f>SUM(C5:C35)</f>
        <v>0</v>
      </c>
      <c r="D36" s="7">
        <f t="shared" ref="D36:BO36" si="0">SUM(D5:D35)</f>
        <v>0</v>
      </c>
      <c r="E36" s="7">
        <f t="shared" si="0"/>
        <v>0</v>
      </c>
      <c r="F36" s="7">
        <f t="shared" si="0"/>
        <v>0</v>
      </c>
      <c r="G36" s="7">
        <f t="shared" si="0"/>
        <v>0</v>
      </c>
      <c r="H36" s="7">
        <f t="shared" si="0"/>
        <v>0</v>
      </c>
      <c r="I36" s="7">
        <f t="shared" si="0"/>
        <v>0</v>
      </c>
      <c r="J36" s="7">
        <f t="shared" si="0"/>
        <v>0</v>
      </c>
      <c r="K36" s="7">
        <f t="shared" si="0"/>
        <v>0</v>
      </c>
      <c r="L36" s="7">
        <f t="shared" si="0"/>
        <v>0</v>
      </c>
      <c r="M36" s="7">
        <f t="shared" si="0"/>
        <v>0</v>
      </c>
      <c r="N36" s="7">
        <f t="shared" si="0"/>
        <v>0</v>
      </c>
      <c r="O36" s="7">
        <f t="shared" si="0"/>
        <v>0</v>
      </c>
      <c r="P36" s="7">
        <f t="shared" si="0"/>
        <v>0</v>
      </c>
      <c r="Q36" s="7">
        <f t="shared" si="0"/>
        <v>0</v>
      </c>
      <c r="R36" s="7">
        <f t="shared" si="0"/>
        <v>0</v>
      </c>
      <c r="S36" s="7">
        <f t="shared" si="0"/>
        <v>0</v>
      </c>
      <c r="T36" s="7">
        <f t="shared" si="0"/>
        <v>0</v>
      </c>
      <c r="U36" s="7">
        <f t="shared" si="0"/>
        <v>0</v>
      </c>
      <c r="V36" s="7">
        <f t="shared" si="0"/>
        <v>0</v>
      </c>
      <c r="W36" s="7">
        <f t="shared" si="0"/>
        <v>0</v>
      </c>
      <c r="X36" s="7">
        <f t="shared" si="0"/>
        <v>0</v>
      </c>
      <c r="Y36" s="7">
        <f t="shared" si="0"/>
        <v>0</v>
      </c>
      <c r="Z36" s="7">
        <f t="shared" si="0"/>
        <v>0</v>
      </c>
      <c r="AA36" s="7">
        <f t="shared" si="0"/>
        <v>0</v>
      </c>
      <c r="AB36" s="7">
        <f t="shared" si="0"/>
        <v>0</v>
      </c>
      <c r="AC36" s="7">
        <f t="shared" si="0"/>
        <v>0</v>
      </c>
      <c r="AD36" s="7">
        <f t="shared" si="0"/>
        <v>0</v>
      </c>
      <c r="AE36" s="7">
        <f t="shared" si="0"/>
        <v>0</v>
      </c>
      <c r="AF36" s="7">
        <f t="shared" si="0"/>
        <v>0</v>
      </c>
      <c r="AG36" s="7">
        <f t="shared" si="0"/>
        <v>0</v>
      </c>
      <c r="AH36" s="7">
        <f t="shared" si="0"/>
        <v>0</v>
      </c>
      <c r="AI36" s="7">
        <f t="shared" si="0"/>
        <v>0</v>
      </c>
      <c r="AJ36" s="7">
        <f t="shared" si="0"/>
        <v>0</v>
      </c>
      <c r="AK36" s="7">
        <f t="shared" si="0"/>
        <v>0</v>
      </c>
      <c r="AL36" s="7">
        <f t="shared" si="0"/>
        <v>0</v>
      </c>
      <c r="AM36" s="7">
        <f t="shared" si="0"/>
        <v>0</v>
      </c>
      <c r="AN36" s="7">
        <f t="shared" si="0"/>
        <v>0</v>
      </c>
      <c r="AO36" s="7">
        <f t="shared" si="0"/>
        <v>0</v>
      </c>
      <c r="AP36" s="7">
        <f t="shared" si="0"/>
        <v>0</v>
      </c>
      <c r="AQ36" s="7">
        <f t="shared" si="0"/>
        <v>0</v>
      </c>
      <c r="AR36" s="7">
        <f t="shared" si="0"/>
        <v>0</v>
      </c>
      <c r="AS36" s="7">
        <f t="shared" si="0"/>
        <v>0</v>
      </c>
      <c r="AT36" s="7">
        <f t="shared" si="0"/>
        <v>0</v>
      </c>
      <c r="AU36" s="7">
        <f t="shared" si="0"/>
        <v>0</v>
      </c>
      <c r="AV36" s="7">
        <f t="shared" si="0"/>
        <v>0</v>
      </c>
      <c r="AW36" s="7">
        <f t="shared" si="0"/>
        <v>0</v>
      </c>
      <c r="AX36" s="7">
        <f t="shared" si="0"/>
        <v>0</v>
      </c>
      <c r="AY36" s="7">
        <f t="shared" si="0"/>
        <v>0</v>
      </c>
      <c r="AZ36" s="7">
        <f t="shared" si="0"/>
        <v>0</v>
      </c>
      <c r="BA36" s="7">
        <f t="shared" si="0"/>
        <v>0</v>
      </c>
      <c r="BB36" s="7">
        <f t="shared" si="0"/>
        <v>0</v>
      </c>
      <c r="BC36" s="7">
        <f t="shared" si="0"/>
        <v>0</v>
      </c>
      <c r="BD36" s="7">
        <f t="shared" si="0"/>
        <v>0</v>
      </c>
      <c r="BE36" s="7">
        <f t="shared" si="0"/>
        <v>0</v>
      </c>
      <c r="BF36" s="7">
        <f t="shared" si="0"/>
        <v>0</v>
      </c>
      <c r="BG36" s="7">
        <f t="shared" si="0"/>
        <v>0</v>
      </c>
      <c r="BH36" s="7">
        <f t="shared" si="0"/>
        <v>0</v>
      </c>
      <c r="BI36" s="7">
        <f t="shared" si="0"/>
        <v>0</v>
      </c>
      <c r="BJ36" s="7">
        <f t="shared" si="0"/>
        <v>0</v>
      </c>
      <c r="BK36" s="7">
        <f t="shared" si="0"/>
        <v>0</v>
      </c>
      <c r="BL36" s="7">
        <f t="shared" si="0"/>
        <v>0</v>
      </c>
      <c r="BM36" s="7">
        <f t="shared" si="0"/>
        <v>0</v>
      </c>
      <c r="BN36" s="7">
        <f t="shared" si="0"/>
        <v>0</v>
      </c>
      <c r="BO36" s="7">
        <f t="shared" si="0"/>
        <v>0</v>
      </c>
      <c r="BP36" s="7">
        <f t="shared" ref="BP36:DF36" si="1">SUM(BP5:BP35)</f>
        <v>0</v>
      </c>
      <c r="BQ36" s="7">
        <f t="shared" si="1"/>
        <v>0</v>
      </c>
      <c r="BR36" s="7">
        <f t="shared" si="1"/>
        <v>0</v>
      </c>
      <c r="BS36" s="7">
        <f t="shared" si="1"/>
        <v>0</v>
      </c>
      <c r="BT36" s="7">
        <f t="shared" si="1"/>
        <v>0</v>
      </c>
      <c r="BU36" s="7">
        <f t="shared" si="1"/>
        <v>0</v>
      </c>
      <c r="BV36" s="7">
        <f t="shared" si="1"/>
        <v>0</v>
      </c>
      <c r="BW36" s="7">
        <f t="shared" si="1"/>
        <v>0</v>
      </c>
      <c r="BX36" s="7">
        <f t="shared" si="1"/>
        <v>0</v>
      </c>
      <c r="BY36" s="7">
        <f t="shared" si="1"/>
        <v>0</v>
      </c>
      <c r="BZ36" s="7">
        <f t="shared" si="1"/>
        <v>0</v>
      </c>
      <c r="CA36" s="7">
        <f t="shared" si="1"/>
        <v>0</v>
      </c>
      <c r="CB36" s="7">
        <f t="shared" si="1"/>
        <v>0</v>
      </c>
      <c r="CC36" s="7">
        <f t="shared" si="1"/>
        <v>0</v>
      </c>
      <c r="CD36" s="7">
        <f t="shared" si="1"/>
        <v>0</v>
      </c>
      <c r="CE36" s="7">
        <f t="shared" si="1"/>
        <v>0</v>
      </c>
      <c r="CF36" s="7">
        <f t="shared" si="1"/>
        <v>0</v>
      </c>
      <c r="CG36" s="7">
        <f t="shared" si="1"/>
        <v>0</v>
      </c>
      <c r="CH36" s="7">
        <f t="shared" si="1"/>
        <v>0</v>
      </c>
      <c r="CI36" s="7">
        <f t="shared" si="1"/>
        <v>0</v>
      </c>
      <c r="CJ36" s="7">
        <f t="shared" si="1"/>
        <v>0</v>
      </c>
      <c r="CK36" s="7">
        <f t="shared" si="1"/>
        <v>0</v>
      </c>
      <c r="CL36" s="7">
        <f t="shared" si="1"/>
        <v>0</v>
      </c>
      <c r="CM36" s="7">
        <f t="shared" si="1"/>
        <v>0</v>
      </c>
      <c r="CN36" s="7">
        <f t="shared" si="1"/>
        <v>0</v>
      </c>
      <c r="CO36" s="7">
        <f t="shared" si="1"/>
        <v>0</v>
      </c>
      <c r="CP36" s="7">
        <f t="shared" si="1"/>
        <v>0</v>
      </c>
      <c r="CQ36" s="7">
        <f t="shared" si="1"/>
        <v>0</v>
      </c>
      <c r="CR36" s="7">
        <f t="shared" si="1"/>
        <v>0</v>
      </c>
      <c r="CS36" s="7">
        <f t="shared" si="1"/>
        <v>0</v>
      </c>
      <c r="CT36" s="7">
        <f t="shared" si="1"/>
        <v>0</v>
      </c>
      <c r="CU36" s="7">
        <f t="shared" si="1"/>
        <v>0</v>
      </c>
      <c r="CV36" s="7">
        <f t="shared" si="1"/>
        <v>0</v>
      </c>
      <c r="CW36" s="7">
        <f t="shared" si="1"/>
        <v>0</v>
      </c>
      <c r="CX36" s="7">
        <f t="shared" si="1"/>
        <v>0</v>
      </c>
      <c r="CY36" s="7">
        <f t="shared" si="1"/>
        <v>0</v>
      </c>
      <c r="CZ36" s="7">
        <f t="shared" si="1"/>
        <v>0</v>
      </c>
      <c r="DA36" s="7">
        <f t="shared" si="1"/>
        <v>0</v>
      </c>
      <c r="DB36" s="7">
        <f t="shared" si="1"/>
        <v>0</v>
      </c>
      <c r="DC36" s="7">
        <f t="shared" si="1"/>
        <v>0</v>
      </c>
      <c r="DD36" s="7">
        <f t="shared" si="1"/>
        <v>0</v>
      </c>
      <c r="DE36" s="7">
        <f t="shared" si="1"/>
        <v>0</v>
      </c>
      <c r="DF36" s="7">
        <f t="shared" si="1"/>
        <v>0</v>
      </c>
      <c r="DG36" s="29"/>
      <c r="DI36" s="42"/>
      <c r="DJ36" s="42"/>
      <c r="DK36" s="42"/>
      <c r="DL36" s="42"/>
    </row>
    <row r="37" spans="1:12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  <c r="CR37" s="44"/>
      <c r="CS37" s="44"/>
      <c r="CT37" s="44"/>
      <c r="CU37" s="44"/>
      <c r="CV37" s="44"/>
      <c r="CW37" s="44"/>
      <c r="CX37" s="44"/>
      <c r="CY37" s="44"/>
      <c r="CZ37" s="44"/>
      <c r="DA37" s="44"/>
      <c r="DB37" s="44"/>
      <c r="DC37" s="151"/>
      <c r="DD37" s="151"/>
      <c r="DE37" s="151"/>
      <c r="DF37" s="151"/>
      <c r="DI37" s="42"/>
      <c r="DJ37" s="42"/>
      <c r="DK37" s="42"/>
      <c r="DL37" s="42"/>
    </row>
    <row r="38" spans="1:121" ht="15.75" thickBot="1" x14ac:dyDescent="0.3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44"/>
      <c r="CR38" s="44"/>
      <c r="CS38" s="44"/>
      <c r="CT38" s="44"/>
      <c r="CU38" s="44"/>
      <c r="CV38" s="44"/>
      <c r="CW38" s="44"/>
      <c r="CX38" s="44"/>
      <c r="CY38" s="44"/>
      <c r="CZ38" s="44"/>
      <c r="DA38" s="44"/>
      <c r="DB38" s="44"/>
      <c r="DC38" s="152"/>
      <c r="DD38" s="152"/>
      <c r="DE38" s="152"/>
      <c r="DF38" s="152"/>
      <c r="DI38" s="42"/>
      <c r="DJ38" s="42"/>
      <c r="DK38" s="42"/>
      <c r="DL38" s="42"/>
    </row>
    <row r="39" spans="1:121" ht="27.75" thickTop="1" thickBot="1" x14ac:dyDescent="0.3">
      <c r="A39" s="153" t="s">
        <v>25</v>
      </c>
      <c r="B39" s="154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  <c r="AJ39" s="154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4"/>
      <c r="BI39" s="154"/>
      <c r="BJ39" s="154"/>
      <c r="BK39" s="154"/>
      <c r="BL39" s="154"/>
      <c r="BM39" s="154"/>
      <c r="BN39" s="154"/>
      <c r="BO39" s="154"/>
      <c r="BP39" s="154"/>
      <c r="BQ39" s="154"/>
      <c r="BR39" s="154"/>
      <c r="BS39" s="154"/>
      <c r="BT39" s="154"/>
      <c r="BU39" s="154"/>
      <c r="BV39" s="154"/>
      <c r="BW39" s="154"/>
      <c r="BX39" s="154"/>
      <c r="BY39" s="154"/>
      <c r="BZ39" s="154"/>
      <c r="CA39" s="154"/>
      <c r="CB39" s="154"/>
      <c r="CC39" s="154"/>
      <c r="CD39" s="154"/>
      <c r="CE39" s="154"/>
      <c r="CF39" s="154"/>
      <c r="CG39" s="154"/>
      <c r="CH39" s="154"/>
      <c r="CI39" s="154"/>
      <c r="CJ39" s="154"/>
      <c r="CK39" s="154"/>
      <c r="CL39" s="154"/>
      <c r="CM39" s="154"/>
      <c r="CN39" s="154"/>
      <c r="CO39" s="154"/>
      <c r="CP39" s="154"/>
      <c r="CQ39" s="154"/>
      <c r="CR39" s="154"/>
      <c r="CS39" s="154"/>
      <c r="CT39" s="154"/>
      <c r="CU39" s="154"/>
      <c r="CV39" s="154"/>
      <c r="CW39" s="154"/>
      <c r="CX39" s="154"/>
      <c r="CY39" s="155"/>
      <c r="CZ39" s="156"/>
      <c r="DA39" s="45"/>
      <c r="DB39" s="45"/>
      <c r="DC39" s="157"/>
      <c r="DD39" s="157"/>
      <c r="DE39" s="157"/>
      <c r="DF39" s="157"/>
      <c r="DI39" s="167" t="s">
        <v>72</v>
      </c>
      <c r="DJ39" s="168"/>
      <c r="DK39" s="168"/>
      <c r="DL39" s="168"/>
      <c r="DM39" s="168"/>
      <c r="DN39" s="168"/>
      <c r="DO39" s="168"/>
      <c r="DP39" s="168"/>
      <c r="DQ39" s="169"/>
    </row>
    <row r="40" spans="1:121" ht="22.5" thickTop="1" thickBot="1" x14ac:dyDescent="0.3">
      <c r="A40" s="110" t="s">
        <v>0</v>
      </c>
      <c r="B40" s="112" t="s">
        <v>73</v>
      </c>
      <c r="C40" s="118" t="s">
        <v>1</v>
      </c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2"/>
      <c r="W40" s="13"/>
      <c r="X40" s="12" t="s">
        <v>26</v>
      </c>
      <c r="Y40" s="12"/>
      <c r="Z40" s="120" t="s">
        <v>27</v>
      </c>
      <c r="AA40" s="121"/>
      <c r="AB40" s="121"/>
      <c r="AC40" s="121"/>
      <c r="AD40" s="121"/>
      <c r="AE40" s="121"/>
      <c r="AF40" s="121"/>
      <c r="AG40" s="121"/>
      <c r="AH40" s="121"/>
      <c r="AI40" s="122"/>
      <c r="AJ40" s="120" t="s">
        <v>28</v>
      </c>
      <c r="AK40" s="122"/>
      <c r="AL40" s="120" t="s">
        <v>29</v>
      </c>
      <c r="AM40" s="121"/>
      <c r="AN40" s="122"/>
      <c r="AO40" s="120" t="s">
        <v>30</v>
      </c>
      <c r="AP40" s="122"/>
      <c r="AQ40" s="120" t="s">
        <v>31</v>
      </c>
      <c r="AR40" s="121"/>
      <c r="AS40" s="121"/>
      <c r="AT40" s="121"/>
      <c r="AU40" s="121"/>
      <c r="AV40" s="121"/>
      <c r="AW40" s="121"/>
      <c r="AX40" s="121"/>
      <c r="AY40" s="122"/>
      <c r="AZ40" s="120" t="s">
        <v>32</v>
      </c>
      <c r="BA40" s="122"/>
      <c r="BB40" s="120" t="s">
        <v>33</v>
      </c>
      <c r="BC40" s="121"/>
      <c r="BD40" s="121"/>
      <c r="BE40" s="121"/>
      <c r="BF40" s="121"/>
      <c r="BG40" s="121"/>
      <c r="BH40" s="121"/>
      <c r="BI40" s="121"/>
      <c r="BJ40" s="121"/>
      <c r="BK40" s="121"/>
      <c r="BL40" s="122"/>
      <c r="BM40" s="120" t="s">
        <v>34</v>
      </c>
      <c r="BN40" s="121"/>
      <c r="BO40" s="121"/>
      <c r="BP40" s="121"/>
      <c r="BQ40" s="121"/>
      <c r="BR40" s="122"/>
      <c r="BS40" s="120" t="s">
        <v>35</v>
      </c>
      <c r="BT40" s="121"/>
      <c r="BU40" s="121"/>
      <c r="BV40" s="121"/>
      <c r="BW40" s="121"/>
      <c r="BX40" s="121"/>
      <c r="BY40" s="121"/>
      <c r="BZ40" s="121"/>
      <c r="CA40" s="121"/>
      <c r="CB40" s="121"/>
      <c r="CC40" s="122"/>
      <c r="CD40" s="120" t="s">
        <v>36</v>
      </c>
      <c r="CE40" s="121"/>
      <c r="CF40" s="121"/>
      <c r="CG40" s="121"/>
      <c r="CH40" s="121"/>
      <c r="CI40" s="121"/>
      <c r="CJ40" s="121"/>
      <c r="CK40" s="121"/>
      <c r="CL40" s="122"/>
      <c r="CM40" s="120" t="s">
        <v>37</v>
      </c>
      <c r="CN40" s="121"/>
      <c r="CO40" s="121"/>
      <c r="CP40" s="121"/>
      <c r="CQ40" s="121"/>
      <c r="CR40" s="121"/>
      <c r="CS40" s="121"/>
      <c r="CT40" s="121"/>
      <c r="CU40" s="121"/>
      <c r="CV40" s="121"/>
      <c r="CW40" s="122"/>
      <c r="CX40" s="120" t="s">
        <v>38</v>
      </c>
      <c r="CY40" s="122"/>
      <c r="CZ40" s="120" t="s">
        <v>4</v>
      </c>
      <c r="DA40" s="122"/>
      <c r="DB40" s="14"/>
      <c r="DC40" s="14"/>
      <c r="DD40" s="21"/>
      <c r="DE40" s="21"/>
      <c r="DF40" s="21"/>
      <c r="DI40" s="30" t="s">
        <v>18</v>
      </c>
      <c r="DJ40" s="30" t="s">
        <v>16</v>
      </c>
      <c r="DK40" s="30" t="s">
        <v>17</v>
      </c>
      <c r="DL40" s="65" t="s">
        <v>24</v>
      </c>
      <c r="DM40" s="31"/>
      <c r="DN40" s="30" t="s">
        <v>18</v>
      </c>
      <c r="DO40" s="30" t="s">
        <v>16</v>
      </c>
      <c r="DP40" s="30" t="s">
        <v>17</v>
      </c>
      <c r="DQ40" s="65" t="s">
        <v>24</v>
      </c>
    </row>
    <row r="41" spans="1:121" ht="18.75" thickTop="1" thickBot="1" x14ac:dyDescent="0.3">
      <c r="A41" s="110"/>
      <c r="B41" s="112"/>
      <c r="C41" s="116" t="s">
        <v>5</v>
      </c>
      <c r="D41" s="117"/>
      <c r="E41" s="51"/>
      <c r="F41" s="117" t="s">
        <v>6</v>
      </c>
      <c r="G41" s="117"/>
      <c r="H41" s="51"/>
      <c r="I41" s="117" t="s">
        <v>7</v>
      </c>
      <c r="J41" s="117"/>
      <c r="K41" s="51"/>
      <c r="L41" s="118" t="s">
        <v>39</v>
      </c>
      <c r="M41" s="112"/>
      <c r="N41" s="51"/>
      <c r="O41" s="118" t="s">
        <v>40</v>
      </c>
      <c r="P41" s="112"/>
      <c r="Q41" s="51"/>
      <c r="R41" s="118" t="s">
        <v>41</v>
      </c>
      <c r="S41" s="112"/>
      <c r="T41" s="51"/>
      <c r="U41" s="118" t="s">
        <v>42</v>
      </c>
      <c r="V41" s="112"/>
      <c r="W41" s="51"/>
      <c r="X41" s="107" t="s">
        <v>43</v>
      </c>
      <c r="Y41" s="51"/>
      <c r="Z41" s="116" t="s">
        <v>5</v>
      </c>
      <c r="AA41" s="117"/>
      <c r="AB41" s="51"/>
      <c r="AC41" s="118" t="s">
        <v>44</v>
      </c>
      <c r="AD41" s="112"/>
      <c r="AE41" s="51"/>
      <c r="AF41" s="117" t="s">
        <v>9</v>
      </c>
      <c r="AG41" s="51"/>
      <c r="AH41" s="117" t="s">
        <v>8</v>
      </c>
      <c r="AI41" s="51"/>
      <c r="AJ41" s="107" t="s">
        <v>45</v>
      </c>
      <c r="AK41" s="51"/>
      <c r="AL41" s="117" t="s">
        <v>10</v>
      </c>
      <c r="AM41" s="117"/>
      <c r="AN41" s="51"/>
      <c r="AO41" s="107" t="s">
        <v>45</v>
      </c>
      <c r="AP41" s="51"/>
      <c r="AQ41" s="116" t="s">
        <v>13</v>
      </c>
      <c r="AR41" s="117"/>
      <c r="AS41" s="51"/>
      <c r="AT41" s="117" t="s">
        <v>14</v>
      </c>
      <c r="AU41" s="117"/>
      <c r="AV41" s="51"/>
      <c r="AW41" s="118" t="s">
        <v>46</v>
      </c>
      <c r="AX41" s="112"/>
      <c r="AY41" s="51"/>
      <c r="AZ41" s="107" t="s">
        <v>43</v>
      </c>
      <c r="BA41" s="51"/>
      <c r="BB41" s="117" t="s">
        <v>47</v>
      </c>
      <c r="BC41" s="117"/>
      <c r="BD41" s="51"/>
      <c r="BE41" s="117" t="s">
        <v>11</v>
      </c>
      <c r="BF41" s="117"/>
      <c r="BG41" s="51"/>
      <c r="BH41" s="118" t="s">
        <v>12</v>
      </c>
      <c r="BI41" s="112"/>
      <c r="BJ41" s="51"/>
      <c r="BK41" s="107" t="s">
        <v>48</v>
      </c>
      <c r="BL41" s="51"/>
      <c r="BM41" s="117" t="s">
        <v>49</v>
      </c>
      <c r="BN41" s="117"/>
      <c r="BO41" s="51"/>
      <c r="BP41" s="117" t="s">
        <v>11</v>
      </c>
      <c r="BQ41" s="117"/>
      <c r="BR41" s="51"/>
      <c r="BS41" s="117" t="s">
        <v>49</v>
      </c>
      <c r="BT41" s="117"/>
      <c r="BU41" s="51"/>
      <c r="BV41" s="118" t="s">
        <v>50</v>
      </c>
      <c r="BW41" s="112"/>
      <c r="BX41" s="51"/>
      <c r="BY41" s="118" t="s">
        <v>12</v>
      </c>
      <c r="BZ41" s="112"/>
      <c r="CA41" s="51"/>
      <c r="CB41" s="107" t="s">
        <v>48</v>
      </c>
      <c r="CC41" s="51"/>
      <c r="CD41" s="118" t="s">
        <v>51</v>
      </c>
      <c r="CE41" s="112"/>
      <c r="CF41" s="51"/>
      <c r="CG41" s="118" t="s">
        <v>52</v>
      </c>
      <c r="CH41" s="112"/>
      <c r="CI41" s="51"/>
      <c r="CJ41" s="118" t="s">
        <v>53</v>
      </c>
      <c r="CK41" s="112"/>
      <c r="CL41" s="51"/>
      <c r="CM41" s="118" t="s">
        <v>54</v>
      </c>
      <c r="CN41" s="112"/>
      <c r="CO41" s="51"/>
      <c r="CP41" s="118" t="s">
        <v>55</v>
      </c>
      <c r="CQ41" s="112"/>
      <c r="CR41" s="51"/>
      <c r="CS41" s="118" t="s">
        <v>56</v>
      </c>
      <c r="CT41" s="112"/>
      <c r="CU41" s="51"/>
      <c r="CV41" s="107" t="s">
        <v>57</v>
      </c>
      <c r="CW41" s="51"/>
      <c r="CX41" s="107" t="s">
        <v>58</v>
      </c>
      <c r="CY41" s="51"/>
      <c r="CZ41" s="118" t="s">
        <v>15</v>
      </c>
      <c r="DA41" s="51"/>
      <c r="DB41" s="14"/>
      <c r="DC41" s="51"/>
      <c r="DD41" s="21"/>
      <c r="DE41" s="51"/>
      <c r="DF41" s="21"/>
      <c r="DI41" s="100" t="s">
        <v>59</v>
      </c>
      <c r="DJ41" s="101"/>
      <c r="DK41" s="102"/>
      <c r="DL41" s="62"/>
      <c r="DM41" s="31"/>
      <c r="DN41" s="127" t="s">
        <v>60</v>
      </c>
      <c r="DO41" s="128"/>
      <c r="DP41" s="129"/>
      <c r="DQ41" s="63"/>
    </row>
    <row r="42" spans="1:121" ht="15.75" customHeight="1" thickTop="1" thickBot="1" x14ac:dyDescent="0.3">
      <c r="A42" s="110"/>
      <c r="B42" s="112"/>
      <c r="C42" s="96" t="s">
        <v>16</v>
      </c>
      <c r="D42" s="96" t="s">
        <v>17</v>
      </c>
      <c r="E42" s="98" t="s">
        <v>24</v>
      </c>
      <c r="F42" s="96" t="s">
        <v>16</v>
      </c>
      <c r="G42" s="96" t="s">
        <v>17</v>
      </c>
      <c r="H42" s="98" t="s">
        <v>24</v>
      </c>
      <c r="I42" s="96" t="s">
        <v>16</v>
      </c>
      <c r="J42" s="96" t="s">
        <v>17</v>
      </c>
      <c r="K42" s="98" t="s">
        <v>24</v>
      </c>
      <c r="L42" s="96" t="s">
        <v>16</v>
      </c>
      <c r="M42" s="96" t="s">
        <v>17</v>
      </c>
      <c r="N42" s="98" t="s">
        <v>24</v>
      </c>
      <c r="O42" s="97" t="s">
        <v>16</v>
      </c>
      <c r="P42" s="96" t="s">
        <v>17</v>
      </c>
      <c r="Q42" s="98" t="s">
        <v>24</v>
      </c>
      <c r="R42" s="96" t="s">
        <v>16</v>
      </c>
      <c r="S42" s="96" t="s">
        <v>17</v>
      </c>
      <c r="T42" s="98" t="s">
        <v>24</v>
      </c>
      <c r="U42" s="96" t="s">
        <v>16</v>
      </c>
      <c r="V42" s="96" t="s">
        <v>17</v>
      </c>
      <c r="W42" s="98" t="s">
        <v>24</v>
      </c>
      <c r="X42" s="108"/>
      <c r="Y42" s="98" t="s">
        <v>24</v>
      </c>
      <c r="Z42" s="96" t="s">
        <v>16</v>
      </c>
      <c r="AA42" s="96" t="s">
        <v>17</v>
      </c>
      <c r="AB42" s="98" t="s">
        <v>24</v>
      </c>
      <c r="AC42" s="96" t="s">
        <v>16</v>
      </c>
      <c r="AD42" s="96" t="s">
        <v>17</v>
      </c>
      <c r="AE42" s="98" t="s">
        <v>24</v>
      </c>
      <c r="AF42" s="117"/>
      <c r="AG42" s="98" t="s">
        <v>24</v>
      </c>
      <c r="AH42" s="117"/>
      <c r="AI42" s="98" t="s">
        <v>24</v>
      </c>
      <c r="AJ42" s="108"/>
      <c r="AK42" s="98" t="s">
        <v>24</v>
      </c>
      <c r="AL42" s="96" t="s">
        <v>16</v>
      </c>
      <c r="AM42" s="96" t="s">
        <v>17</v>
      </c>
      <c r="AN42" s="98" t="s">
        <v>24</v>
      </c>
      <c r="AO42" s="108"/>
      <c r="AP42" s="98" t="s">
        <v>24</v>
      </c>
      <c r="AQ42" s="96" t="s">
        <v>16</v>
      </c>
      <c r="AR42" s="96" t="s">
        <v>17</v>
      </c>
      <c r="AS42" s="98" t="s">
        <v>24</v>
      </c>
      <c r="AT42" s="96" t="s">
        <v>16</v>
      </c>
      <c r="AU42" s="96" t="s">
        <v>17</v>
      </c>
      <c r="AV42" s="98" t="s">
        <v>24</v>
      </c>
      <c r="AW42" s="96" t="s">
        <v>16</v>
      </c>
      <c r="AX42" s="96" t="s">
        <v>17</v>
      </c>
      <c r="AY42" s="98" t="s">
        <v>24</v>
      </c>
      <c r="AZ42" s="108"/>
      <c r="BA42" s="98" t="s">
        <v>24</v>
      </c>
      <c r="BB42" s="96" t="s">
        <v>16</v>
      </c>
      <c r="BC42" s="96" t="s">
        <v>17</v>
      </c>
      <c r="BD42" s="98" t="s">
        <v>24</v>
      </c>
      <c r="BE42" s="96" t="s">
        <v>16</v>
      </c>
      <c r="BF42" s="96" t="s">
        <v>17</v>
      </c>
      <c r="BG42" s="98" t="s">
        <v>24</v>
      </c>
      <c r="BH42" s="97" t="s">
        <v>16</v>
      </c>
      <c r="BI42" s="97" t="s">
        <v>17</v>
      </c>
      <c r="BJ42" s="98" t="s">
        <v>24</v>
      </c>
      <c r="BK42" s="108"/>
      <c r="BL42" s="98" t="s">
        <v>24</v>
      </c>
      <c r="BM42" s="96" t="s">
        <v>16</v>
      </c>
      <c r="BN42" s="97" t="s">
        <v>17</v>
      </c>
      <c r="BO42" s="98" t="s">
        <v>24</v>
      </c>
      <c r="BP42" s="96" t="s">
        <v>16</v>
      </c>
      <c r="BQ42" s="97" t="s">
        <v>17</v>
      </c>
      <c r="BR42" s="98" t="s">
        <v>24</v>
      </c>
      <c r="BS42" s="96" t="s">
        <v>16</v>
      </c>
      <c r="BT42" s="97" t="s">
        <v>17</v>
      </c>
      <c r="BU42" s="98" t="s">
        <v>24</v>
      </c>
      <c r="BV42" s="96" t="s">
        <v>16</v>
      </c>
      <c r="BW42" s="97" t="s">
        <v>17</v>
      </c>
      <c r="BX42" s="98" t="s">
        <v>24</v>
      </c>
      <c r="BY42" s="96" t="s">
        <v>16</v>
      </c>
      <c r="BZ42" s="97" t="s">
        <v>17</v>
      </c>
      <c r="CA42" s="98" t="s">
        <v>24</v>
      </c>
      <c r="CB42" s="108"/>
      <c r="CC42" s="98" t="s">
        <v>24</v>
      </c>
      <c r="CD42" s="96" t="s">
        <v>16</v>
      </c>
      <c r="CE42" s="97" t="s">
        <v>17</v>
      </c>
      <c r="CF42" s="98" t="s">
        <v>24</v>
      </c>
      <c r="CG42" s="96" t="s">
        <v>16</v>
      </c>
      <c r="CH42" s="97" t="s">
        <v>17</v>
      </c>
      <c r="CI42" s="98" t="s">
        <v>24</v>
      </c>
      <c r="CJ42" s="96" t="s">
        <v>16</v>
      </c>
      <c r="CK42" s="97" t="s">
        <v>17</v>
      </c>
      <c r="CL42" s="98" t="s">
        <v>24</v>
      </c>
      <c r="CM42" s="96" t="s">
        <v>16</v>
      </c>
      <c r="CN42" s="97" t="s">
        <v>17</v>
      </c>
      <c r="CO42" s="98" t="s">
        <v>24</v>
      </c>
      <c r="CP42" s="96" t="s">
        <v>16</v>
      </c>
      <c r="CQ42" s="97" t="s">
        <v>17</v>
      </c>
      <c r="CR42" s="98" t="s">
        <v>24</v>
      </c>
      <c r="CS42" s="96" t="s">
        <v>16</v>
      </c>
      <c r="CT42" s="97" t="s">
        <v>17</v>
      </c>
      <c r="CU42" s="98" t="s">
        <v>24</v>
      </c>
      <c r="CV42" s="108"/>
      <c r="CW42" s="98" t="s">
        <v>24</v>
      </c>
      <c r="CX42" s="108"/>
      <c r="CY42" s="98" t="s">
        <v>24</v>
      </c>
      <c r="CZ42" s="118"/>
      <c r="DA42" s="98" t="s">
        <v>24</v>
      </c>
      <c r="DB42" s="14"/>
      <c r="DC42" s="98" t="s">
        <v>24</v>
      </c>
      <c r="DD42" s="21"/>
      <c r="DE42" s="98" t="s">
        <v>24</v>
      </c>
      <c r="DF42" s="21"/>
      <c r="DI42" s="32" t="s">
        <v>5</v>
      </c>
      <c r="DJ42" s="33">
        <f>'معادلة الفك والتجميع'!$AL$176</f>
        <v>0</v>
      </c>
      <c r="DK42" s="33">
        <f>'معادلة الفك والتجميع'!$AM$176</f>
        <v>0</v>
      </c>
      <c r="DL42" s="33">
        <f>$E$75</f>
        <v>0</v>
      </c>
      <c r="DM42" s="31"/>
      <c r="DN42" s="32" t="s">
        <v>13</v>
      </c>
      <c r="DO42" s="33">
        <f>'معادلة الفك والتجميع'!$AL$239</f>
        <v>0</v>
      </c>
      <c r="DP42" s="33">
        <f>'معادلة الفك والتجميع'!$AM$239</f>
        <v>0</v>
      </c>
      <c r="DQ42" s="33">
        <f>$AS$75</f>
        <v>0</v>
      </c>
    </row>
    <row r="43" spans="1:121" ht="15.75" customHeight="1" thickTop="1" thickBot="1" x14ac:dyDescent="0.3">
      <c r="A43" s="111"/>
      <c r="B43" s="113"/>
      <c r="C43" s="97"/>
      <c r="D43" s="97"/>
      <c r="E43" s="99"/>
      <c r="F43" s="97"/>
      <c r="G43" s="97"/>
      <c r="H43" s="99"/>
      <c r="I43" s="97"/>
      <c r="J43" s="97"/>
      <c r="K43" s="99"/>
      <c r="L43" s="97"/>
      <c r="M43" s="97"/>
      <c r="N43" s="99"/>
      <c r="O43" s="106"/>
      <c r="P43" s="97"/>
      <c r="Q43" s="99"/>
      <c r="R43" s="97"/>
      <c r="S43" s="97"/>
      <c r="T43" s="99"/>
      <c r="U43" s="97"/>
      <c r="V43" s="97"/>
      <c r="W43" s="99"/>
      <c r="X43" s="109"/>
      <c r="Y43" s="99"/>
      <c r="Z43" s="97"/>
      <c r="AA43" s="97"/>
      <c r="AB43" s="99"/>
      <c r="AC43" s="97"/>
      <c r="AD43" s="97"/>
      <c r="AE43" s="99"/>
      <c r="AF43" s="107"/>
      <c r="AG43" s="99"/>
      <c r="AH43" s="107"/>
      <c r="AI43" s="99"/>
      <c r="AJ43" s="109"/>
      <c r="AK43" s="99"/>
      <c r="AL43" s="97"/>
      <c r="AM43" s="97"/>
      <c r="AN43" s="99"/>
      <c r="AO43" s="109"/>
      <c r="AP43" s="99"/>
      <c r="AQ43" s="97"/>
      <c r="AR43" s="97"/>
      <c r="AS43" s="99"/>
      <c r="AT43" s="97"/>
      <c r="AU43" s="97"/>
      <c r="AV43" s="99"/>
      <c r="AW43" s="97"/>
      <c r="AX43" s="97"/>
      <c r="AY43" s="99"/>
      <c r="AZ43" s="109"/>
      <c r="BA43" s="99"/>
      <c r="BB43" s="97"/>
      <c r="BC43" s="97"/>
      <c r="BD43" s="99"/>
      <c r="BE43" s="97"/>
      <c r="BF43" s="97"/>
      <c r="BG43" s="99"/>
      <c r="BH43" s="106"/>
      <c r="BI43" s="106"/>
      <c r="BJ43" s="99"/>
      <c r="BK43" s="109"/>
      <c r="BL43" s="99"/>
      <c r="BM43" s="97"/>
      <c r="BN43" s="106"/>
      <c r="BO43" s="99"/>
      <c r="BP43" s="97"/>
      <c r="BQ43" s="106"/>
      <c r="BR43" s="99"/>
      <c r="BS43" s="97"/>
      <c r="BT43" s="106"/>
      <c r="BU43" s="99"/>
      <c r="BV43" s="97"/>
      <c r="BW43" s="106"/>
      <c r="BX43" s="99"/>
      <c r="BY43" s="97"/>
      <c r="BZ43" s="106"/>
      <c r="CA43" s="99"/>
      <c r="CB43" s="109"/>
      <c r="CC43" s="99"/>
      <c r="CD43" s="97"/>
      <c r="CE43" s="106"/>
      <c r="CF43" s="99"/>
      <c r="CG43" s="97"/>
      <c r="CH43" s="106"/>
      <c r="CI43" s="99"/>
      <c r="CJ43" s="97"/>
      <c r="CK43" s="106"/>
      <c r="CL43" s="99"/>
      <c r="CM43" s="97"/>
      <c r="CN43" s="106"/>
      <c r="CO43" s="99"/>
      <c r="CP43" s="97"/>
      <c r="CQ43" s="106"/>
      <c r="CR43" s="99"/>
      <c r="CS43" s="97"/>
      <c r="CT43" s="106"/>
      <c r="CU43" s="99"/>
      <c r="CV43" s="109"/>
      <c r="CW43" s="99"/>
      <c r="CX43" s="109"/>
      <c r="CY43" s="99"/>
      <c r="CZ43" s="126"/>
      <c r="DA43" s="99"/>
      <c r="DB43" s="24"/>
      <c r="DC43" s="99"/>
      <c r="DD43" s="21"/>
      <c r="DE43" s="99"/>
      <c r="DF43" s="21"/>
      <c r="DI43" s="32" t="s">
        <v>6</v>
      </c>
      <c r="DJ43" s="32">
        <f>'معادلة الفك والتجميع'!$AL$180</f>
        <v>0</v>
      </c>
      <c r="DK43" s="32">
        <f>'معادلة الفك والتجميع'!$AM$180</f>
        <v>0</v>
      </c>
      <c r="DL43" s="33">
        <f>$H$75</f>
        <v>0</v>
      </c>
      <c r="DM43" s="34"/>
      <c r="DN43" s="32" t="s">
        <v>14</v>
      </c>
      <c r="DO43" s="32">
        <f>'معادلة الفك والتجميع'!$AL$243</f>
        <v>0</v>
      </c>
      <c r="DP43" s="32">
        <f>'معادلة الفك والتجميع'!$AM$243</f>
        <v>0</v>
      </c>
      <c r="DQ43" s="33">
        <f>$AV$75</f>
        <v>0</v>
      </c>
    </row>
    <row r="44" spans="1:121" ht="16.5" thickBot="1" x14ac:dyDescent="0.3">
      <c r="A44" s="1">
        <v>43344</v>
      </c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46"/>
      <c r="DA44" s="3"/>
      <c r="DB44" s="46"/>
      <c r="DC44" s="3"/>
      <c r="DD44" s="46"/>
      <c r="DE44" s="3"/>
      <c r="DF44" s="47"/>
      <c r="DI44" s="32" t="s">
        <v>7</v>
      </c>
      <c r="DJ44" s="33">
        <f>'معادلة الفك والتجميع'!$AL$184</f>
        <v>0</v>
      </c>
      <c r="DK44" s="33">
        <f>'معادلة الفك والتجميع'!$AM$184</f>
        <v>0</v>
      </c>
      <c r="DL44" s="33">
        <f>$K$75</f>
        <v>0</v>
      </c>
      <c r="DM44" s="31"/>
      <c r="DN44" s="32" t="s">
        <v>46</v>
      </c>
      <c r="DO44" s="33">
        <f>'معادلة الفك والتجميع'!$AL$247</f>
        <v>0</v>
      </c>
      <c r="DP44" s="33">
        <f>'معادلة الفك والتجميع'!$AM$247</f>
        <v>0</v>
      </c>
      <c r="DQ44" s="33">
        <f>$AY$75</f>
        <v>0</v>
      </c>
    </row>
    <row r="45" spans="1:121" ht="18" thickBot="1" x14ac:dyDescent="0.3">
      <c r="A45" s="1">
        <v>43345</v>
      </c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6"/>
      <c r="DI45" s="32" t="s">
        <v>39</v>
      </c>
      <c r="DJ45" s="33">
        <f>'معادلة الفك والتجميع'!$AL$188</f>
        <v>0</v>
      </c>
      <c r="DK45" s="33">
        <f>'معادلة الفك والتجميع'!$AM$188</f>
        <v>0</v>
      </c>
      <c r="DL45" s="33">
        <f>$N$75</f>
        <v>0</v>
      </c>
      <c r="DM45" s="31"/>
      <c r="DN45" s="127" t="s">
        <v>61</v>
      </c>
      <c r="DO45" s="128"/>
      <c r="DP45" s="129"/>
      <c r="DQ45" s="76"/>
    </row>
    <row r="46" spans="1:121" ht="16.5" thickBot="1" x14ac:dyDescent="0.3">
      <c r="A46" s="1">
        <v>43346</v>
      </c>
      <c r="B46" s="2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6"/>
      <c r="DI46" s="32" t="s">
        <v>40</v>
      </c>
      <c r="DJ46" s="33">
        <f>'معادلة الفك والتجميع'!$AL$192</f>
        <v>0</v>
      </c>
      <c r="DK46" s="33">
        <f>'معادلة الفك والتجميع'!$AM$192</f>
        <v>0</v>
      </c>
      <c r="DL46" s="33">
        <f>$Q$75</f>
        <v>0</v>
      </c>
      <c r="DM46" s="31"/>
      <c r="DN46" s="33" t="s">
        <v>43</v>
      </c>
      <c r="DO46" s="33"/>
      <c r="DP46" s="33">
        <f>'معادلة الفك والتجميع'!$AM$252</f>
        <v>0</v>
      </c>
      <c r="DQ46" s="33">
        <f>$BA$75</f>
        <v>0</v>
      </c>
    </row>
    <row r="47" spans="1:121" ht="21.75" thickBot="1" x14ac:dyDescent="0.3">
      <c r="A47" s="1">
        <v>43347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6"/>
      <c r="DI47" s="32" t="s">
        <v>41</v>
      </c>
      <c r="DJ47" s="33">
        <f>'معادلة الفك والتجميع'!$AL$196</f>
        <v>0</v>
      </c>
      <c r="DK47" s="33">
        <f>'معادلة الفك والتجميع'!$AM$196</f>
        <v>0</v>
      </c>
      <c r="DL47" s="33">
        <f>$T$75</f>
        <v>0</v>
      </c>
      <c r="DM47" s="34"/>
      <c r="DN47" s="176" t="s">
        <v>62</v>
      </c>
      <c r="DO47" s="177"/>
      <c r="DP47" s="178"/>
      <c r="DQ47" s="77"/>
    </row>
    <row r="48" spans="1:121" ht="16.5" thickBot="1" x14ac:dyDescent="0.3">
      <c r="A48" s="1">
        <v>43348</v>
      </c>
      <c r="B48" s="2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6"/>
      <c r="DI48" s="32" t="s">
        <v>42</v>
      </c>
      <c r="DJ48" s="33">
        <f>'معادلة الفك والتجميع'!$AL$200</f>
        <v>0</v>
      </c>
      <c r="DK48" s="33">
        <f>'معادلة الفك والتجميع'!$AM$200</f>
        <v>0</v>
      </c>
      <c r="DL48" s="33">
        <f>$W$75</f>
        <v>0</v>
      </c>
      <c r="DM48" s="31"/>
      <c r="DN48" s="33" t="s">
        <v>47</v>
      </c>
      <c r="DO48" s="33">
        <f>'معادلة الفك والتجميع'!$AL$257</f>
        <v>0</v>
      </c>
      <c r="DP48" s="33">
        <f>'معادلة الفك والتجميع'!$AM$257</f>
        <v>0</v>
      </c>
      <c r="DQ48" s="33">
        <f>$BD$75</f>
        <v>0</v>
      </c>
    </row>
    <row r="49" spans="1:121" ht="21.75" thickBot="1" x14ac:dyDescent="0.3">
      <c r="A49" s="1">
        <v>43349</v>
      </c>
      <c r="B49" s="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6"/>
      <c r="DI49" s="170" t="s">
        <v>63</v>
      </c>
      <c r="DJ49" s="171"/>
      <c r="DK49" s="172"/>
      <c r="DL49" s="78"/>
      <c r="DM49" s="34"/>
      <c r="DN49" s="33" t="s">
        <v>11</v>
      </c>
      <c r="DO49" s="33">
        <f>'معادلة الفك والتجميع'!$AL$261</f>
        <v>0</v>
      </c>
      <c r="DP49" s="33">
        <f>'معادلة الفك والتجميع'!$AM$261</f>
        <v>0</v>
      </c>
      <c r="DQ49" s="33">
        <f>$BG$75</f>
        <v>0</v>
      </c>
    </row>
    <row r="50" spans="1:121" ht="16.5" thickBot="1" x14ac:dyDescent="0.3">
      <c r="A50" s="1">
        <v>43350</v>
      </c>
      <c r="B50" s="2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6"/>
      <c r="DI50" s="32" t="s">
        <v>43</v>
      </c>
      <c r="DJ50" s="33"/>
      <c r="DK50" s="33">
        <f>'معادلة الفك والتجميع'!$AM$204</f>
        <v>0</v>
      </c>
      <c r="DL50" s="33">
        <f>$Y$75</f>
        <v>0</v>
      </c>
      <c r="DM50" s="31"/>
      <c r="DN50" s="33" t="s">
        <v>12</v>
      </c>
      <c r="DO50" s="33">
        <f>'معادلة الفك والتجميع'!$AL$265</f>
        <v>0</v>
      </c>
      <c r="DP50" s="33">
        <f>'معادلة الفك والتجميع'!$AM$265</f>
        <v>0</v>
      </c>
      <c r="DQ50" s="33">
        <f>$BJ$75</f>
        <v>0</v>
      </c>
    </row>
    <row r="51" spans="1:121" ht="18" thickBot="1" x14ac:dyDescent="0.3">
      <c r="A51" s="1">
        <v>43351</v>
      </c>
      <c r="B51" s="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6"/>
      <c r="DI51" s="173" t="s">
        <v>64</v>
      </c>
      <c r="DJ51" s="174"/>
      <c r="DK51" s="175"/>
      <c r="DL51" s="79"/>
      <c r="DM51" s="31"/>
      <c r="DN51" s="33" t="s">
        <v>48</v>
      </c>
      <c r="DO51" s="33"/>
      <c r="DP51" s="33">
        <f>'معادلة الفك والتجميع'!$AM$269</f>
        <v>0</v>
      </c>
      <c r="DQ51" s="33">
        <f>$BL$75</f>
        <v>0</v>
      </c>
    </row>
    <row r="52" spans="1:121" ht="18" thickBot="1" x14ac:dyDescent="0.3">
      <c r="A52" s="1">
        <v>43352</v>
      </c>
      <c r="B52" s="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6"/>
      <c r="DI52" s="32" t="s">
        <v>5</v>
      </c>
      <c r="DJ52" s="33">
        <f>'معادلة الفك والتجميع'!$AL$209</f>
        <v>0</v>
      </c>
      <c r="DK52" s="33">
        <f>'معادلة الفك والتجميع'!$AM$209</f>
        <v>0</v>
      </c>
      <c r="DL52" s="33">
        <f>$AB$75</f>
        <v>0</v>
      </c>
      <c r="DM52" s="31"/>
      <c r="DN52" s="185" t="s">
        <v>34</v>
      </c>
      <c r="DO52" s="186"/>
      <c r="DP52" s="187"/>
      <c r="DQ52" s="80"/>
    </row>
    <row r="53" spans="1:121" ht="16.5" thickBot="1" x14ac:dyDescent="0.3">
      <c r="A53" s="1">
        <v>43353</v>
      </c>
      <c r="B53" s="2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6"/>
      <c r="DI53" s="32" t="s">
        <v>44</v>
      </c>
      <c r="DJ53" s="33">
        <f>'معادلة الفك والتجميع'!$AL$213</f>
        <v>0</v>
      </c>
      <c r="DK53" s="33">
        <f>'معادلة الفك والتجميع'!$AM$213</f>
        <v>0</v>
      </c>
      <c r="DL53" s="33">
        <f>$AE$75</f>
        <v>0</v>
      </c>
      <c r="DM53" s="31"/>
      <c r="DN53" s="33" t="s">
        <v>49</v>
      </c>
      <c r="DO53" s="33">
        <f>'معادلة الفك والتجميع'!$AL$274</f>
        <v>0</v>
      </c>
      <c r="DP53" s="33">
        <f>'معادلة الفك والتجميع'!$AM$274</f>
        <v>0</v>
      </c>
      <c r="DQ53" s="33">
        <f>$BO$75</f>
        <v>0</v>
      </c>
    </row>
    <row r="54" spans="1:121" ht="16.5" thickBot="1" x14ac:dyDescent="0.3">
      <c r="A54" s="1">
        <v>43354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I54" s="32" t="s">
        <v>9</v>
      </c>
      <c r="DJ54" s="33"/>
      <c r="DK54" s="33">
        <f>'معادلة الفك والتجميع'!$AM$217</f>
        <v>0</v>
      </c>
      <c r="DL54" s="33">
        <f>$AG$75</f>
        <v>0</v>
      </c>
      <c r="DM54" s="31"/>
      <c r="DN54" s="33" t="s">
        <v>11</v>
      </c>
      <c r="DO54" s="33">
        <f>'معادلة الفك والتجميع'!$AL$278</f>
        <v>0</v>
      </c>
      <c r="DP54" s="33">
        <f>'معادلة الفك والتجميع'!$AM$278</f>
        <v>0</v>
      </c>
      <c r="DQ54" s="33">
        <f>$BR$75</f>
        <v>0</v>
      </c>
    </row>
    <row r="55" spans="1:121" ht="21.75" thickBot="1" x14ac:dyDescent="0.3">
      <c r="A55" s="1">
        <v>43355</v>
      </c>
      <c r="B55" s="2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6"/>
      <c r="DI55" s="32" t="s">
        <v>8</v>
      </c>
      <c r="DJ55" s="33"/>
      <c r="DK55" s="33">
        <f>'معادلة الفك والتجميع'!$AM$221</f>
        <v>0</v>
      </c>
      <c r="DL55" s="33">
        <f>$AI$75</f>
        <v>0</v>
      </c>
      <c r="DM55" s="34"/>
      <c r="DN55" s="127" t="s">
        <v>65</v>
      </c>
      <c r="DO55" s="128"/>
      <c r="DP55" s="129"/>
      <c r="DQ55" s="76"/>
    </row>
    <row r="56" spans="1:121" ht="18" thickBot="1" x14ac:dyDescent="0.3">
      <c r="A56" s="1">
        <v>43356</v>
      </c>
      <c r="B56" s="2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6"/>
      <c r="DI56" s="176" t="s">
        <v>66</v>
      </c>
      <c r="DJ56" s="177"/>
      <c r="DK56" s="178"/>
      <c r="DL56" s="77"/>
      <c r="DM56" s="31"/>
      <c r="DN56" s="33" t="s">
        <v>49</v>
      </c>
      <c r="DO56" s="33">
        <f>'معادلة الفك والتجميع'!$AL$283</f>
        <v>0</v>
      </c>
      <c r="DP56" s="33">
        <f>'معادلة الفك والتجميع'!$AM$283</f>
        <v>0</v>
      </c>
      <c r="DQ56" s="33">
        <f>$BU$75</f>
        <v>0</v>
      </c>
    </row>
    <row r="57" spans="1:121" ht="21.75" thickBot="1" x14ac:dyDescent="0.3">
      <c r="A57" s="1">
        <v>43357</v>
      </c>
      <c r="B57" s="2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6"/>
      <c r="DI57" s="32" t="s">
        <v>45</v>
      </c>
      <c r="DJ57" s="33"/>
      <c r="DK57" s="33">
        <f>'معادلة الفك والتجميع'!$AM$225</f>
        <v>0</v>
      </c>
      <c r="DL57" s="33">
        <f>$AK$75</f>
        <v>0</v>
      </c>
      <c r="DM57" s="34"/>
      <c r="DN57" s="33" t="s">
        <v>50</v>
      </c>
      <c r="DO57" s="33">
        <f>'معادلة الفك والتجميع'!$AL$287</f>
        <v>0</v>
      </c>
      <c r="DP57" s="33">
        <f>'معادلة الفك والتجميع'!$AM$287</f>
        <v>0</v>
      </c>
      <c r="DQ57" s="33">
        <f>$BX$75</f>
        <v>0</v>
      </c>
    </row>
    <row r="58" spans="1:121" ht="18" thickBot="1" x14ac:dyDescent="0.3">
      <c r="A58" s="1">
        <v>43358</v>
      </c>
      <c r="B58" s="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6"/>
      <c r="DI58" s="179" t="s">
        <v>67</v>
      </c>
      <c r="DJ58" s="180"/>
      <c r="DK58" s="181"/>
      <c r="DL58" s="81"/>
      <c r="DM58" s="31"/>
      <c r="DN58" s="33" t="s">
        <v>12</v>
      </c>
      <c r="DO58" s="33">
        <f>'معادلة الفك والتجميع'!$AL$291</f>
        <v>0</v>
      </c>
      <c r="DP58" s="33">
        <f>'معادلة الفك والتجميع'!$AM$291</f>
        <v>0</v>
      </c>
      <c r="DQ58" s="33">
        <f>$CA$75</f>
        <v>0</v>
      </c>
    </row>
    <row r="59" spans="1:121" ht="16.5" thickBot="1" x14ac:dyDescent="0.3">
      <c r="A59" s="1">
        <v>43359</v>
      </c>
      <c r="B59" s="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6"/>
      <c r="DI59" s="32" t="s">
        <v>19</v>
      </c>
      <c r="DJ59" s="33">
        <f>'معادلة الفك والتجميع'!$AL$230</f>
        <v>0</v>
      </c>
      <c r="DK59" s="33">
        <f>'معادلة الفك والتجميع'!$AM$230</f>
        <v>0</v>
      </c>
      <c r="DL59" s="33">
        <f>$AN$75</f>
        <v>0</v>
      </c>
      <c r="DM59" s="36"/>
      <c r="DN59" s="33" t="s">
        <v>48</v>
      </c>
      <c r="DO59" s="33"/>
      <c r="DP59" s="33">
        <f>'معادلة الفك والتجميع'!$AM$295</f>
        <v>0</v>
      </c>
      <c r="DQ59" s="33">
        <f>$CC$75</f>
        <v>0</v>
      </c>
    </row>
    <row r="60" spans="1:121" ht="18" thickBot="1" x14ac:dyDescent="0.3">
      <c r="A60" s="1">
        <v>43360</v>
      </c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6"/>
      <c r="DI60" s="182" t="s">
        <v>68</v>
      </c>
      <c r="DJ60" s="183"/>
      <c r="DK60" s="184"/>
      <c r="DL60" s="83"/>
      <c r="DM60" s="36"/>
      <c r="DN60" s="188" t="s">
        <v>38</v>
      </c>
      <c r="DO60" s="189"/>
      <c r="DP60" s="190"/>
      <c r="DQ60" s="84"/>
    </row>
    <row r="61" spans="1:121" ht="16.5" thickBot="1" x14ac:dyDescent="0.3">
      <c r="A61" s="1">
        <v>43361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6"/>
      <c r="DI61" s="37" t="s">
        <v>45</v>
      </c>
      <c r="DJ61" s="38"/>
      <c r="DK61" s="38">
        <f>'معادلة الفك والتجميع'!$AM$234</f>
        <v>0</v>
      </c>
      <c r="DL61" s="33">
        <f>$AP$75</f>
        <v>0</v>
      </c>
      <c r="DM61" s="36"/>
      <c r="DN61" s="33" t="s">
        <v>58</v>
      </c>
      <c r="DO61" s="33"/>
      <c r="DP61" s="33">
        <f>'معادلة الفك والتجميع'!$AM$329</f>
        <v>0</v>
      </c>
      <c r="DQ61" s="33">
        <f>$CY$75</f>
        <v>0</v>
      </c>
    </row>
    <row r="62" spans="1:121" ht="18" thickBot="1" x14ac:dyDescent="0.3">
      <c r="A62" s="1">
        <v>43362</v>
      </c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6"/>
      <c r="DI62" s="64"/>
      <c r="DJ62" s="64"/>
      <c r="DK62" s="64"/>
      <c r="DL62" s="85"/>
      <c r="DM62" s="36"/>
      <c r="DN62" s="164" t="s">
        <v>69</v>
      </c>
      <c r="DO62" s="165"/>
      <c r="DP62" s="166"/>
      <c r="DQ62" s="86"/>
    </row>
    <row r="63" spans="1:121" ht="18" thickBot="1" x14ac:dyDescent="0.3">
      <c r="A63" s="1">
        <v>43363</v>
      </c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6"/>
      <c r="DI63" s="182" t="s">
        <v>70</v>
      </c>
      <c r="DJ63" s="183"/>
      <c r="DK63" s="184"/>
      <c r="DL63" s="83"/>
      <c r="DM63" s="36"/>
      <c r="DN63" s="33" t="s">
        <v>15</v>
      </c>
      <c r="DO63" s="33"/>
      <c r="DP63" s="33">
        <f>'معادلة الفك والتجميع'!$AM$334</f>
        <v>0</v>
      </c>
      <c r="DQ63" s="33">
        <f>$DA$75</f>
        <v>0</v>
      </c>
    </row>
    <row r="64" spans="1:121" ht="18" thickBot="1" x14ac:dyDescent="0.3">
      <c r="A64" s="1">
        <v>43364</v>
      </c>
      <c r="B64" s="2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6"/>
      <c r="DI64" s="33" t="s">
        <v>54</v>
      </c>
      <c r="DJ64" s="33">
        <f>'معادلة الفك والتجميع'!$AL$312</f>
        <v>0</v>
      </c>
      <c r="DK64" s="33">
        <f>'معادلة الفك والتجميع'!$AM$312</f>
        <v>0</v>
      </c>
      <c r="DL64" s="33">
        <f>$CO$75</f>
        <v>0</v>
      </c>
      <c r="DM64" s="36"/>
      <c r="DN64" s="100" t="s">
        <v>71</v>
      </c>
      <c r="DO64" s="101"/>
      <c r="DP64" s="102"/>
      <c r="DQ64" s="87"/>
    </row>
    <row r="65" spans="1:121" ht="16.5" thickBot="1" x14ac:dyDescent="0.3">
      <c r="A65" s="1">
        <v>43365</v>
      </c>
      <c r="B65" s="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6"/>
      <c r="DI65" s="33" t="s">
        <v>55</v>
      </c>
      <c r="DJ65" s="33">
        <f>'معادلة الفك والتجميع'!$AL$316</f>
        <v>0</v>
      </c>
      <c r="DK65" s="33">
        <f>'معادلة الفك والتجميع'!$AM$316</f>
        <v>0</v>
      </c>
      <c r="DL65" s="33">
        <f>$CR$75</f>
        <v>0</v>
      </c>
      <c r="DM65" s="36"/>
      <c r="DN65" s="33" t="s">
        <v>51</v>
      </c>
      <c r="DO65" s="33">
        <f>'معادلة الفك والتجميع'!$AL$300</f>
        <v>0</v>
      </c>
      <c r="DP65" s="33">
        <f>'معادلة الفك والتجميع'!$AM$300</f>
        <v>0</v>
      </c>
      <c r="DQ65" s="33">
        <f>$CF$75</f>
        <v>0</v>
      </c>
    </row>
    <row r="66" spans="1:121" ht="16.5" thickBot="1" x14ac:dyDescent="0.3">
      <c r="A66" s="1">
        <v>43366</v>
      </c>
      <c r="B66" s="2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6"/>
      <c r="DI66" s="33" t="s">
        <v>56</v>
      </c>
      <c r="DJ66" s="38">
        <f>'معادلة الفك والتجميع'!$AL$320</f>
        <v>0</v>
      </c>
      <c r="DK66" s="38">
        <f>'معادلة الفك والتجميع'!$AM$320</f>
        <v>0</v>
      </c>
      <c r="DL66" s="33">
        <f>$CU$75</f>
        <v>0</v>
      </c>
      <c r="DM66" s="36"/>
      <c r="DN66" s="33" t="s">
        <v>52</v>
      </c>
      <c r="DO66" s="38">
        <f>'معادلة الفك والتجميع'!$AL$304</f>
        <v>0</v>
      </c>
      <c r="DP66" s="38">
        <f>'معادلة الفك والتجميع'!$AM$304</f>
        <v>0</v>
      </c>
      <c r="DQ66" s="33">
        <f>$CI$75</f>
        <v>0</v>
      </c>
    </row>
    <row r="67" spans="1:121" ht="16.5" thickBot="1" x14ac:dyDescent="0.3">
      <c r="A67" s="1">
        <v>43367</v>
      </c>
      <c r="B67" s="2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6"/>
      <c r="DI67" s="33" t="s">
        <v>57</v>
      </c>
      <c r="DJ67" s="33"/>
      <c r="DK67" s="33">
        <f>'معادلة الفك والتجميع'!$AM$324</f>
        <v>0</v>
      </c>
      <c r="DL67" s="33">
        <f>$CW$75</f>
        <v>0</v>
      </c>
      <c r="DM67" s="55"/>
      <c r="DN67" s="33" t="s">
        <v>53</v>
      </c>
      <c r="DO67" s="33">
        <f>'معادلة الفك والتجميع'!$AL$308</f>
        <v>0</v>
      </c>
      <c r="DP67" s="33">
        <f>'معادلة الفك والتجميع'!$AM$308</f>
        <v>0</v>
      </c>
      <c r="DQ67" s="33">
        <f>$CL$75</f>
        <v>0</v>
      </c>
    </row>
    <row r="68" spans="1:121" ht="15.75" thickBot="1" x14ac:dyDescent="0.3">
      <c r="A68" s="1">
        <v>43368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6"/>
    </row>
    <row r="69" spans="1:121" ht="15.75" thickBot="1" x14ac:dyDescent="0.3">
      <c r="A69" s="5">
        <v>43369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6"/>
    </row>
    <row r="70" spans="1:121" ht="15.75" thickBot="1" x14ac:dyDescent="0.3">
      <c r="A70" s="5">
        <v>43370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  <c r="CH70" s="48"/>
      <c r="CI70" s="48"/>
      <c r="CJ70" s="48"/>
      <c r="CK70" s="48"/>
      <c r="CL70" s="48"/>
      <c r="CM70" s="48"/>
      <c r="CN70" s="48"/>
      <c r="CO70" s="48"/>
      <c r="CP70" s="48"/>
      <c r="CQ70" s="48"/>
      <c r="CR70" s="48"/>
      <c r="CS70" s="48"/>
      <c r="CT70" s="48"/>
      <c r="CU70" s="48"/>
      <c r="CV70" s="48"/>
      <c r="CW70" s="48"/>
      <c r="CX70" s="48"/>
      <c r="CY70" s="48"/>
      <c r="CZ70" s="48"/>
      <c r="DA70" s="48"/>
      <c r="DB70" s="6"/>
      <c r="DC70" s="48"/>
      <c r="DD70" s="6"/>
      <c r="DE70" s="48"/>
      <c r="DF70" s="6"/>
    </row>
    <row r="71" spans="1:121" ht="15.75" thickBot="1" x14ac:dyDescent="0.3">
      <c r="A71" s="5">
        <v>43371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  <c r="CJ71" s="48"/>
      <c r="CK71" s="48"/>
      <c r="CL71" s="48"/>
      <c r="CM71" s="48"/>
      <c r="CN71" s="48"/>
      <c r="CO71" s="48"/>
      <c r="CP71" s="48"/>
      <c r="CQ71" s="48"/>
      <c r="CR71" s="48"/>
      <c r="CS71" s="48"/>
      <c r="CT71" s="48"/>
      <c r="CU71" s="48"/>
      <c r="CV71" s="48"/>
      <c r="CW71" s="48"/>
      <c r="CX71" s="48"/>
      <c r="CY71" s="48"/>
      <c r="CZ71" s="48"/>
      <c r="DA71" s="48"/>
      <c r="DB71" s="6"/>
      <c r="DC71" s="48"/>
      <c r="DD71" s="6"/>
      <c r="DE71" s="48"/>
      <c r="DF71" s="6"/>
    </row>
    <row r="72" spans="1:121" ht="15.75" thickBot="1" x14ac:dyDescent="0.3">
      <c r="A72" s="5">
        <v>43372</v>
      </c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  <c r="CJ72" s="48"/>
      <c r="CK72" s="48"/>
      <c r="CL72" s="48"/>
      <c r="CM72" s="48"/>
      <c r="CN72" s="48"/>
      <c r="CO72" s="48"/>
      <c r="CP72" s="48"/>
      <c r="CQ72" s="48"/>
      <c r="CR72" s="48"/>
      <c r="CS72" s="48"/>
      <c r="CT72" s="48"/>
      <c r="CU72" s="48"/>
      <c r="CV72" s="48"/>
      <c r="CW72" s="48"/>
      <c r="CX72" s="48"/>
      <c r="CY72" s="48"/>
      <c r="CZ72" s="48"/>
      <c r="DA72" s="48"/>
      <c r="DB72" s="6"/>
      <c r="DC72" s="48"/>
      <c r="DD72" s="6"/>
      <c r="DE72" s="48"/>
      <c r="DF72" s="6"/>
    </row>
    <row r="73" spans="1:121" ht="15.75" thickBot="1" x14ac:dyDescent="0.3">
      <c r="A73" s="5">
        <v>43373</v>
      </c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8"/>
      <c r="CA73" s="48"/>
      <c r="CB73" s="48"/>
      <c r="CC73" s="48"/>
      <c r="CD73" s="48"/>
      <c r="CE73" s="48"/>
      <c r="CF73" s="48"/>
      <c r="CG73" s="48"/>
      <c r="CH73" s="48"/>
      <c r="CI73" s="48"/>
      <c r="CJ73" s="48"/>
      <c r="CK73" s="48"/>
      <c r="CL73" s="48"/>
      <c r="CM73" s="48"/>
      <c r="CN73" s="48"/>
      <c r="CO73" s="48"/>
      <c r="CP73" s="48"/>
      <c r="CQ73" s="48"/>
      <c r="CR73" s="48"/>
      <c r="CS73" s="48"/>
      <c r="CT73" s="48"/>
      <c r="CU73" s="48"/>
      <c r="CV73" s="48"/>
      <c r="CW73" s="48"/>
      <c r="CX73" s="48"/>
      <c r="CY73" s="48"/>
      <c r="CZ73" s="48"/>
      <c r="DA73" s="48"/>
      <c r="DB73" s="6"/>
      <c r="DC73" s="48"/>
      <c r="DD73" s="6"/>
      <c r="DE73" s="48"/>
      <c r="DF73" s="6"/>
    </row>
    <row r="74" spans="1:121" ht="15.75" thickBot="1" x14ac:dyDescent="0.3">
      <c r="A74" s="8">
        <v>43374</v>
      </c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49"/>
      <c r="CA74" s="49"/>
      <c r="CB74" s="49"/>
      <c r="CC74" s="49"/>
      <c r="CD74" s="49"/>
      <c r="CE74" s="49"/>
      <c r="CF74" s="49"/>
      <c r="CG74" s="49"/>
      <c r="CH74" s="49"/>
      <c r="CI74" s="49"/>
      <c r="CJ74" s="49"/>
      <c r="CK74" s="49"/>
      <c r="CL74" s="49"/>
      <c r="CM74" s="49"/>
      <c r="CN74" s="49"/>
      <c r="CO74" s="49"/>
      <c r="CP74" s="49"/>
      <c r="CQ74" s="49"/>
      <c r="CR74" s="49"/>
      <c r="CS74" s="49"/>
      <c r="CT74" s="49"/>
      <c r="CU74" s="49"/>
      <c r="CV74" s="49"/>
      <c r="CW74" s="49"/>
      <c r="CX74" s="49"/>
      <c r="CY74" s="49"/>
      <c r="CZ74" s="49"/>
      <c r="DA74" s="49"/>
      <c r="DB74" s="6"/>
      <c r="DC74" s="49"/>
      <c r="DD74" s="6"/>
      <c r="DE74" s="49"/>
      <c r="DF74" s="6"/>
    </row>
    <row r="75" spans="1:121" ht="24.75" thickTop="1" thickBot="1" x14ac:dyDescent="0.3">
      <c r="A75" s="114" t="s">
        <v>20</v>
      </c>
      <c r="B75" s="115"/>
      <c r="C75" s="50">
        <f>SUM(C44:C74)</f>
        <v>0</v>
      </c>
      <c r="D75" s="50">
        <f t="shared" ref="D75:BO75" si="2">SUM(D44:D74)</f>
        <v>0</v>
      </c>
      <c r="E75" s="50">
        <f t="shared" si="2"/>
        <v>0</v>
      </c>
      <c r="F75" s="50">
        <f t="shared" si="2"/>
        <v>0</v>
      </c>
      <c r="G75" s="50">
        <f t="shared" si="2"/>
        <v>0</v>
      </c>
      <c r="H75" s="50">
        <f t="shared" si="2"/>
        <v>0</v>
      </c>
      <c r="I75" s="50">
        <f t="shared" si="2"/>
        <v>0</v>
      </c>
      <c r="J75" s="50">
        <f t="shared" si="2"/>
        <v>0</v>
      </c>
      <c r="K75" s="50">
        <f t="shared" si="2"/>
        <v>0</v>
      </c>
      <c r="L75" s="50">
        <f t="shared" si="2"/>
        <v>0</v>
      </c>
      <c r="M75" s="50">
        <f t="shared" si="2"/>
        <v>0</v>
      </c>
      <c r="N75" s="50">
        <f t="shared" si="2"/>
        <v>0</v>
      </c>
      <c r="O75" s="50">
        <f t="shared" si="2"/>
        <v>0</v>
      </c>
      <c r="P75" s="50">
        <f t="shared" si="2"/>
        <v>0</v>
      </c>
      <c r="Q75" s="50">
        <f t="shared" si="2"/>
        <v>0</v>
      </c>
      <c r="R75" s="50">
        <f t="shared" si="2"/>
        <v>0</v>
      </c>
      <c r="S75" s="50">
        <f t="shared" si="2"/>
        <v>0</v>
      </c>
      <c r="T75" s="50">
        <f t="shared" si="2"/>
        <v>0</v>
      </c>
      <c r="U75" s="50">
        <f t="shared" si="2"/>
        <v>0</v>
      </c>
      <c r="V75" s="50">
        <f t="shared" si="2"/>
        <v>0</v>
      </c>
      <c r="W75" s="50">
        <f t="shared" si="2"/>
        <v>0</v>
      </c>
      <c r="X75" s="50">
        <f t="shared" si="2"/>
        <v>0</v>
      </c>
      <c r="Y75" s="50">
        <f t="shared" si="2"/>
        <v>0</v>
      </c>
      <c r="Z75" s="50">
        <f t="shared" si="2"/>
        <v>0</v>
      </c>
      <c r="AA75" s="50">
        <f t="shared" si="2"/>
        <v>0</v>
      </c>
      <c r="AB75" s="50">
        <f t="shared" si="2"/>
        <v>0</v>
      </c>
      <c r="AC75" s="50">
        <f t="shared" si="2"/>
        <v>0</v>
      </c>
      <c r="AD75" s="50">
        <f t="shared" si="2"/>
        <v>0</v>
      </c>
      <c r="AE75" s="50">
        <f t="shared" si="2"/>
        <v>0</v>
      </c>
      <c r="AF75" s="50">
        <f t="shared" si="2"/>
        <v>0</v>
      </c>
      <c r="AG75" s="50">
        <f t="shared" si="2"/>
        <v>0</v>
      </c>
      <c r="AH75" s="50">
        <f t="shared" si="2"/>
        <v>0</v>
      </c>
      <c r="AI75" s="50">
        <f t="shared" si="2"/>
        <v>0</v>
      </c>
      <c r="AJ75" s="50">
        <f t="shared" si="2"/>
        <v>0</v>
      </c>
      <c r="AK75" s="50">
        <f t="shared" si="2"/>
        <v>0</v>
      </c>
      <c r="AL75" s="50">
        <f t="shared" si="2"/>
        <v>0</v>
      </c>
      <c r="AM75" s="50">
        <f t="shared" si="2"/>
        <v>0</v>
      </c>
      <c r="AN75" s="50">
        <f t="shared" si="2"/>
        <v>0</v>
      </c>
      <c r="AO75" s="50">
        <f t="shared" si="2"/>
        <v>0</v>
      </c>
      <c r="AP75" s="50">
        <f t="shared" si="2"/>
        <v>0</v>
      </c>
      <c r="AQ75" s="50">
        <f t="shared" si="2"/>
        <v>0</v>
      </c>
      <c r="AR75" s="50">
        <f t="shared" si="2"/>
        <v>0</v>
      </c>
      <c r="AS75" s="50">
        <f t="shared" si="2"/>
        <v>0</v>
      </c>
      <c r="AT75" s="50">
        <f t="shared" si="2"/>
        <v>0</v>
      </c>
      <c r="AU75" s="50">
        <f t="shared" si="2"/>
        <v>0</v>
      </c>
      <c r="AV75" s="50">
        <f t="shared" si="2"/>
        <v>0</v>
      </c>
      <c r="AW75" s="50">
        <f t="shared" si="2"/>
        <v>0</v>
      </c>
      <c r="AX75" s="50">
        <f t="shared" si="2"/>
        <v>0</v>
      </c>
      <c r="AY75" s="50">
        <f t="shared" si="2"/>
        <v>0</v>
      </c>
      <c r="AZ75" s="50">
        <f t="shared" si="2"/>
        <v>0</v>
      </c>
      <c r="BA75" s="50">
        <f t="shared" si="2"/>
        <v>0</v>
      </c>
      <c r="BB75" s="50">
        <f t="shared" si="2"/>
        <v>0</v>
      </c>
      <c r="BC75" s="50">
        <f t="shared" si="2"/>
        <v>0</v>
      </c>
      <c r="BD75" s="50">
        <f t="shared" si="2"/>
        <v>0</v>
      </c>
      <c r="BE75" s="50">
        <f t="shared" si="2"/>
        <v>0</v>
      </c>
      <c r="BF75" s="50">
        <f t="shared" si="2"/>
        <v>0</v>
      </c>
      <c r="BG75" s="50">
        <f t="shared" si="2"/>
        <v>0</v>
      </c>
      <c r="BH75" s="50">
        <f t="shared" si="2"/>
        <v>0</v>
      </c>
      <c r="BI75" s="50">
        <f t="shared" si="2"/>
        <v>0</v>
      </c>
      <c r="BJ75" s="50">
        <f t="shared" si="2"/>
        <v>0</v>
      </c>
      <c r="BK75" s="50">
        <f t="shared" si="2"/>
        <v>0</v>
      </c>
      <c r="BL75" s="50">
        <f t="shared" si="2"/>
        <v>0</v>
      </c>
      <c r="BM75" s="50">
        <f t="shared" si="2"/>
        <v>0</v>
      </c>
      <c r="BN75" s="50">
        <f t="shared" si="2"/>
        <v>0</v>
      </c>
      <c r="BO75" s="50">
        <f t="shared" si="2"/>
        <v>0</v>
      </c>
      <c r="BP75" s="50">
        <f t="shared" ref="BP75:DE75" si="3">SUM(BP44:BP74)</f>
        <v>0</v>
      </c>
      <c r="BQ75" s="50">
        <f t="shared" si="3"/>
        <v>0</v>
      </c>
      <c r="BR75" s="50">
        <f t="shared" si="3"/>
        <v>0</v>
      </c>
      <c r="BS75" s="50">
        <f t="shared" si="3"/>
        <v>0</v>
      </c>
      <c r="BT75" s="50">
        <f t="shared" si="3"/>
        <v>0</v>
      </c>
      <c r="BU75" s="50">
        <f t="shared" si="3"/>
        <v>0</v>
      </c>
      <c r="BV75" s="50">
        <f t="shared" si="3"/>
        <v>0</v>
      </c>
      <c r="BW75" s="50">
        <f t="shared" si="3"/>
        <v>0</v>
      </c>
      <c r="BX75" s="50">
        <f t="shared" si="3"/>
        <v>0</v>
      </c>
      <c r="BY75" s="50">
        <f t="shared" si="3"/>
        <v>0</v>
      </c>
      <c r="BZ75" s="50">
        <f t="shared" si="3"/>
        <v>0</v>
      </c>
      <c r="CA75" s="50">
        <f t="shared" si="3"/>
        <v>0</v>
      </c>
      <c r="CB75" s="50">
        <f t="shared" si="3"/>
        <v>0</v>
      </c>
      <c r="CC75" s="50">
        <f t="shared" si="3"/>
        <v>0</v>
      </c>
      <c r="CD75" s="50">
        <f t="shared" si="3"/>
        <v>0</v>
      </c>
      <c r="CE75" s="50">
        <f t="shared" si="3"/>
        <v>0</v>
      </c>
      <c r="CF75" s="50">
        <f t="shared" si="3"/>
        <v>0</v>
      </c>
      <c r="CG75" s="50">
        <f t="shared" si="3"/>
        <v>0</v>
      </c>
      <c r="CH75" s="50">
        <f t="shared" si="3"/>
        <v>0</v>
      </c>
      <c r="CI75" s="50">
        <f t="shared" si="3"/>
        <v>0</v>
      </c>
      <c r="CJ75" s="50">
        <f t="shared" si="3"/>
        <v>0</v>
      </c>
      <c r="CK75" s="50">
        <f t="shared" si="3"/>
        <v>0</v>
      </c>
      <c r="CL75" s="50">
        <f t="shared" si="3"/>
        <v>0</v>
      </c>
      <c r="CM75" s="50">
        <f t="shared" si="3"/>
        <v>0</v>
      </c>
      <c r="CN75" s="50">
        <f t="shared" si="3"/>
        <v>0</v>
      </c>
      <c r="CO75" s="50">
        <f t="shared" si="3"/>
        <v>0</v>
      </c>
      <c r="CP75" s="50">
        <f t="shared" si="3"/>
        <v>0</v>
      </c>
      <c r="CQ75" s="50">
        <f t="shared" si="3"/>
        <v>0</v>
      </c>
      <c r="CR75" s="50">
        <f t="shared" si="3"/>
        <v>0</v>
      </c>
      <c r="CS75" s="50">
        <f t="shared" si="3"/>
        <v>0</v>
      </c>
      <c r="CT75" s="50">
        <f t="shared" si="3"/>
        <v>0</v>
      </c>
      <c r="CU75" s="50">
        <f t="shared" si="3"/>
        <v>0</v>
      </c>
      <c r="CV75" s="50">
        <f t="shared" si="3"/>
        <v>0</v>
      </c>
      <c r="CW75" s="50">
        <f t="shared" si="3"/>
        <v>0</v>
      </c>
      <c r="CX75" s="50">
        <f t="shared" si="3"/>
        <v>0</v>
      </c>
      <c r="CY75" s="50">
        <f t="shared" si="3"/>
        <v>0</v>
      </c>
      <c r="CZ75" s="50">
        <f t="shared" si="3"/>
        <v>0</v>
      </c>
      <c r="DA75" s="50">
        <f t="shared" si="3"/>
        <v>0</v>
      </c>
      <c r="DB75" s="50">
        <f t="shared" si="3"/>
        <v>0</v>
      </c>
      <c r="DC75" s="50">
        <f t="shared" si="3"/>
        <v>0</v>
      </c>
      <c r="DD75" s="50">
        <f t="shared" si="3"/>
        <v>0</v>
      </c>
      <c r="DE75" s="50">
        <f t="shared" si="3"/>
        <v>0</v>
      </c>
      <c r="DF75" s="50">
        <f t="shared" ref="DF75" si="4">SUM(DF44:DF74)</f>
        <v>0</v>
      </c>
    </row>
    <row r="76" spans="1:121" ht="15.75" thickTop="1" x14ac:dyDescent="0.25"/>
  </sheetData>
  <mergeCells count="333">
    <mergeCell ref="DA42:DA43"/>
    <mergeCell ref="DC42:DC43"/>
    <mergeCell ref="DE42:DE43"/>
    <mergeCell ref="BH42:BH43"/>
    <mergeCell ref="BI42:BI43"/>
    <mergeCell ref="BJ42:BJ43"/>
    <mergeCell ref="BL42:BL43"/>
    <mergeCell ref="BK41:BK43"/>
    <mergeCell ref="CC42:CC43"/>
    <mergeCell ref="CD42:CD43"/>
    <mergeCell ref="CE42:CE43"/>
    <mergeCell ref="CF42:CF43"/>
    <mergeCell ref="BM41:BN41"/>
    <mergeCell ref="BP41:BQ41"/>
    <mergeCell ref="BS41:BT41"/>
    <mergeCell ref="BV41:BW41"/>
    <mergeCell ref="BY41:BZ41"/>
    <mergeCell ref="CB41:CB43"/>
    <mergeCell ref="CD41:CE41"/>
    <mergeCell ref="CH42:CH43"/>
    <mergeCell ref="CI42:CI43"/>
    <mergeCell ref="CJ42:CJ43"/>
    <mergeCell ref="CK42:CK43"/>
    <mergeCell ref="CJ41:CK41"/>
    <mergeCell ref="CM41:CN41"/>
    <mergeCell ref="CP41:CQ41"/>
    <mergeCell ref="CS41:CT41"/>
    <mergeCell ref="CV41:CV43"/>
    <mergeCell ref="CX41:CX43"/>
    <mergeCell ref="CZ41:CZ43"/>
    <mergeCell ref="CL42:CL43"/>
    <mergeCell ref="CM42:CM43"/>
    <mergeCell ref="CN42:CN43"/>
    <mergeCell ref="CO42:CO43"/>
    <mergeCell ref="CP42:CP43"/>
    <mergeCell ref="CQ42:CQ43"/>
    <mergeCell ref="CR42:CR43"/>
    <mergeCell ref="CS42:CS43"/>
    <mergeCell ref="CT42:CT43"/>
    <mergeCell ref="CU42:CU43"/>
    <mergeCell ref="CW42:CW43"/>
    <mergeCell ref="CY42:CY43"/>
    <mergeCell ref="CG41:CH41"/>
    <mergeCell ref="BM42:BM43"/>
    <mergeCell ref="BN42:BN43"/>
    <mergeCell ref="BO42:BO43"/>
    <mergeCell ref="BP42:BP43"/>
    <mergeCell ref="BQ42:BQ43"/>
    <mergeCell ref="BR42:BR43"/>
    <mergeCell ref="BS42:BS43"/>
    <mergeCell ref="BT42:BT43"/>
    <mergeCell ref="BU42:BU43"/>
    <mergeCell ref="BV42:BV43"/>
    <mergeCell ref="BW42:BW43"/>
    <mergeCell ref="BX42:BX43"/>
    <mergeCell ref="BY42:BY43"/>
    <mergeCell ref="BZ42:BZ43"/>
    <mergeCell ref="CA42:CA43"/>
    <mergeCell ref="CG42:CG43"/>
    <mergeCell ref="AZ41:AZ43"/>
    <mergeCell ref="BB41:BC41"/>
    <mergeCell ref="BE41:BF41"/>
    <mergeCell ref="BH41:BI41"/>
    <mergeCell ref="AL42:AL43"/>
    <mergeCell ref="AM42:AM43"/>
    <mergeCell ref="AN42:AN43"/>
    <mergeCell ref="AP42:AP43"/>
    <mergeCell ref="AQ42:AQ43"/>
    <mergeCell ref="AR42:AR43"/>
    <mergeCell ref="AS42:AS43"/>
    <mergeCell ref="AT42:AT43"/>
    <mergeCell ref="AU42:AU43"/>
    <mergeCell ref="AV42:AV43"/>
    <mergeCell ref="AW42:AW43"/>
    <mergeCell ref="AX42:AX43"/>
    <mergeCell ref="AY42:AY43"/>
    <mergeCell ref="BA42:BA43"/>
    <mergeCell ref="BB42:BB43"/>
    <mergeCell ref="BC42:BC43"/>
    <mergeCell ref="BD42:BD43"/>
    <mergeCell ref="BE42:BE43"/>
    <mergeCell ref="BF42:BF43"/>
    <mergeCell ref="BG42:BG43"/>
    <mergeCell ref="O41:P41"/>
    <mergeCell ref="R41:S41"/>
    <mergeCell ref="U41:V41"/>
    <mergeCell ref="X41:X43"/>
    <mergeCell ref="Z41:AA41"/>
    <mergeCell ref="O42:O43"/>
    <mergeCell ref="P42:P43"/>
    <mergeCell ref="Q42:Q43"/>
    <mergeCell ref="R42:R43"/>
    <mergeCell ref="V42:V43"/>
    <mergeCell ref="W42:W43"/>
    <mergeCell ref="Y42:Y43"/>
    <mergeCell ref="DC37:DF38"/>
    <mergeCell ref="A39:CZ39"/>
    <mergeCell ref="DC39:DF39"/>
    <mergeCell ref="C40:V40"/>
    <mergeCell ref="Z40:AI40"/>
    <mergeCell ref="AJ40:AK40"/>
    <mergeCell ref="AL40:AN40"/>
    <mergeCell ref="AO40:AP40"/>
    <mergeCell ref="AQ40:AY40"/>
    <mergeCell ref="AZ40:BA40"/>
    <mergeCell ref="BB40:BL40"/>
    <mergeCell ref="BM40:BR40"/>
    <mergeCell ref="BS40:CC40"/>
    <mergeCell ref="CD40:CL40"/>
    <mergeCell ref="CM40:CW40"/>
    <mergeCell ref="CX40:CY40"/>
    <mergeCell ref="CZ40:DA40"/>
    <mergeCell ref="A40:A43"/>
    <mergeCell ref="B40:B43"/>
    <mergeCell ref="C42:C43"/>
    <mergeCell ref="C41:D41"/>
    <mergeCell ref="F41:G41"/>
    <mergeCell ref="I41:J41"/>
    <mergeCell ref="L41:M41"/>
    <mergeCell ref="DN13:DP13"/>
    <mergeCell ref="DI15:DK15"/>
    <mergeCell ref="DI17:DK17"/>
    <mergeCell ref="DN18:DP18"/>
    <mergeCell ref="DN21:DP21"/>
    <mergeCell ref="DI22:DK22"/>
    <mergeCell ref="DI24:DK24"/>
    <mergeCell ref="DI26:DK26"/>
    <mergeCell ref="DN26:DP26"/>
    <mergeCell ref="CY3:CY4"/>
    <mergeCell ref="DA3:DA4"/>
    <mergeCell ref="DC3:DC4"/>
    <mergeCell ref="DE3:DE4"/>
    <mergeCell ref="DI3:DK3"/>
    <mergeCell ref="DI5:DQ5"/>
    <mergeCell ref="DI7:DK7"/>
    <mergeCell ref="DN7:DP7"/>
    <mergeCell ref="DN11:DP11"/>
    <mergeCell ref="CN3:CN4"/>
    <mergeCell ref="CO3:CO4"/>
    <mergeCell ref="CP3:CP4"/>
    <mergeCell ref="CQ3:CQ4"/>
    <mergeCell ref="CR3:CR4"/>
    <mergeCell ref="CS3:CS4"/>
    <mergeCell ref="CT3:CT4"/>
    <mergeCell ref="CU3:CU4"/>
    <mergeCell ref="CW3:CW4"/>
    <mergeCell ref="CE3:CE4"/>
    <mergeCell ref="CF3:CF4"/>
    <mergeCell ref="CG3:CG4"/>
    <mergeCell ref="CH3:CH4"/>
    <mergeCell ref="CI3:CI4"/>
    <mergeCell ref="CJ3:CJ4"/>
    <mergeCell ref="CK3:CK4"/>
    <mergeCell ref="CL3:CL4"/>
    <mergeCell ref="CM3:CM4"/>
    <mergeCell ref="CG2:CH2"/>
    <mergeCell ref="CJ2:CK2"/>
    <mergeCell ref="CM2:CN2"/>
    <mergeCell ref="CP2:CQ2"/>
    <mergeCell ref="CS2:CT2"/>
    <mergeCell ref="CV2:CV4"/>
    <mergeCell ref="CX2:CX4"/>
    <mergeCell ref="CZ2:CZ4"/>
    <mergeCell ref="O3:O4"/>
    <mergeCell ref="P3:P4"/>
    <mergeCell ref="Q3:Q4"/>
    <mergeCell ref="R3:R4"/>
    <mergeCell ref="AK3:AK4"/>
    <mergeCell ref="AL3:AL4"/>
    <mergeCell ref="AM3:AM4"/>
    <mergeCell ref="AN3:AN4"/>
    <mergeCell ref="AP3:AP4"/>
    <mergeCell ref="AQ3:AQ4"/>
    <mergeCell ref="AR3:AR4"/>
    <mergeCell ref="AS3:AS4"/>
    <mergeCell ref="AT3:AT4"/>
    <mergeCell ref="AU3:AU4"/>
    <mergeCell ref="AV3:AV4"/>
    <mergeCell ref="AW3:AW4"/>
    <mergeCell ref="BY2:BZ2"/>
    <mergeCell ref="CB2:CB4"/>
    <mergeCell ref="CD2:CE2"/>
    <mergeCell ref="BH3:BH4"/>
    <mergeCell ref="BI3:BI4"/>
    <mergeCell ref="BJ3:BJ4"/>
    <mergeCell ref="BL3:BL4"/>
    <mergeCell ref="BM3:BM4"/>
    <mergeCell ref="BN3:BN4"/>
    <mergeCell ref="BO3:BO4"/>
    <mergeCell ref="BP3:BP4"/>
    <mergeCell ref="BQ3:BQ4"/>
    <mergeCell ref="BR3:BR4"/>
    <mergeCell ref="BS3:BS4"/>
    <mergeCell ref="BT3:BT4"/>
    <mergeCell ref="BU3:BU4"/>
    <mergeCell ref="BV3:BV4"/>
    <mergeCell ref="BW3:BW4"/>
    <mergeCell ref="BX3:BX4"/>
    <mergeCell ref="BY3:BY4"/>
    <mergeCell ref="BZ3:BZ4"/>
    <mergeCell ref="CA3:CA4"/>
    <mergeCell ref="CC3:CC4"/>
    <mergeCell ref="CD3:CD4"/>
    <mergeCell ref="AZ2:AZ4"/>
    <mergeCell ref="BB2:BC2"/>
    <mergeCell ref="BE2:BF2"/>
    <mergeCell ref="BH2:BI2"/>
    <mergeCell ref="BK2:BK4"/>
    <mergeCell ref="BM2:BN2"/>
    <mergeCell ref="BP2:BQ2"/>
    <mergeCell ref="BS2:BT2"/>
    <mergeCell ref="BV2:BW2"/>
    <mergeCell ref="BA3:BA4"/>
    <mergeCell ref="BB3:BB4"/>
    <mergeCell ref="BC3:BC4"/>
    <mergeCell ref="BD3:BD4"/>
    <mergeCell ref="BE3:BE4"/>
    <mergeCell ref="BF3:BF4"/>
    <mergeCell ref="BG3:BG4"/>
    <mergeCell ref="AZ1:BA1"/>
    <mergeCell ref="BB1:BL1"/>
    <mergeCell ref="BM1:BR1"/>
    <mergeCell ref="BS1:CC1"/>
    <mergeCell ref="CD1:CL1"/>
    <mergeCell ref="CM1:CW1"/>
    <mergeCell ref="CX1:CY1"/>
    <mergeCell ref="CZ1:DA1"/>
    <mergeCell ref="C2:D2"/>
    <mergeCell ref="F2:G2"/>
    <mergeCell ref="I2:J2"/>
    <mergeCell ref="L2:M2"/>
    <mergeCell ref="O2:P2"/>
    <mergeCell ref="R2:S2"/>
    <mergeCell ref="U2:V2"/>
    <mergeCell ref="X2:X4"/>
    <mergeCell ref="Z2:AA2"/>
    <mergeCell ref="AC2:AD2"/>
    <mergeCell ref="AF2:AF4"/>
    <mergeCell ref="AH2:AH4"/>
    <mergeCell ref="AJ2:AJ4"/>
    <mergeCell ref="AL2:AM2"/>
    <mergeCell ref="AO2:AO4"/>
    <mergeCell ref="AQ2:AR2"/>
    <mergeCell ref="AJ1:AK1"/>
    <mergeCell ref="AL1:AN1"/>
    <mergeCell ref="AO1:AP1"/>
    <mergeCell ref="AQ1:AY1"/>
    <mergeCell ref="AT2:AU2"/>
    <mergeCell ref="AW2:AX2"/>
    <mergeCell ref="AX3:AX4"/>
    <mergeCell ref="AY3:AY4"/>
    <mergeCell ref="AL41:AM41"/>
    <mergeCell ref="AO41:AO43"/>
    <mergeCell ref="AQ41:AR41"/>
    <mergeCell ref="AT41:AU41"/>
    <mergeCell ref="AW41:AX41"/>
    <mergeCell ref="AJ41:AJ43"/>
    <mergeCell ref="AK42:AK43"/>
    <mergeCell ref="A75:B75"/>
    <mergeCell ref="Z42:Z43"/>
    <mergeCell ref="AA42:AA43"/>
    <mergeCell ref="AB42:AB43"/>
    <mergeCell ref="AC42:AC43"/>
    <mergeCell ref="AD42:AD43"/>
    <mergeCell ref="AE42:AE43"/>
    <mergeCell ref="L42:L43"/>
    <mergeCell ref="M42:M43"/>
    <mergeCell ref="N42:N43"/>
    <mergeCell ref="S42:S43"/>
    <mergeCell ref="T42:T43"/>
    <mergeCell ref="U42:U43"/>
    <mergeCell ref="F42:F43"/>
    <mergeCell ref="G42:G43"/>
    <mergeCell ref="H42:H43"/>
    <mergeCell ref="I42:I43"/>
    <mergeCell ref="J42:J43"/>
    <mergeCell ref="K42:K43"/>
    <mergeCell ref="D42:D43"/>
    <mergeCell ref="E42:E43"/>
    <mergeCell ref="AI3:AI4"/>
    <mergeCell ref="Y3:Y4"/>
    <mergeCell ref="Z3:Z4"/>
    <mergeCell ref="AA3:AA4"/>
    <mergeCell ref="AB3:AB4"/>
    <mergeCell ref="AC3:AC4"/>
    <mergeCell ref="AG42:AG43"/>
    <mergeCell ref="AI42:AI43"/>
    <mergeCell ref="AC41:AD41"/>
    <mergeCell ref="AF41:AF43"/>
    <mergeCell ref="AH41:AH43"/>
    <mergeCell ref="Z1:AI1"/>
    <mergeCell ref="A1:A4"/>
    <mergeCell ref="B1:B4"/>
    <mergeCell ref="V3:V4"/>
    <mergeCell ref="W3:W4"/>
    <mergeCell ref="H3:H4"/>
    <mergeCell ref="I3:I4"/>
    <mergeCell ref="J3:J4"/>
    <mergeCell ref="K3:K4"/>
    <mergeCell ref="L3:L4"/>
    <mergeCell ref="M3:M4"/>
    <mergeCell ref="C1:V1"/>
    <mergeCell ref="C3:C4"/>
    <mergeCell ref="D3:D4"/>
    <mergeCell ref="E3:E4"/>
    <mergeCell ref="F3:F4"/>
    <mergeCell ref="G3:G4"/>
    <mergeCell ref="N3:N4"/>
    <mergeCell ref="S3:S4"/>
    <mergeCell ref="T3:T4"/>
    <mergeCell ref="U3:U4"/>
    <mergeCell ref="AD3:AD4"/>
    <mergeCell ref="AE3:AE4"/>
    <mergeCell ref="AG3:AG4"/>
    <mergeCell ref="DI63:DK63"/>
    <mergeCell ref="DN64:DP64"/>
    <mergeCell ref="DN28:DP28"/>
    <mergeCell ref="DI29:DK29"/>
    <mergeCell ref="DN30:DP30"/>
    <mergeCell ref="DI41:DK41"/>
    <mergeCell ref="DN41:DP41"/>
    <mergeCell ref="DN45:DP45"/>
    <mergeCell ref="DN47:DP47"/>
    <mergeCell ref="DI49:DK49"/>
    <mergeCell ref="DI51:DK51"/>
    <mergeCell ref="DN52:DP52"/>
    <mergeCell ref="DN55:DP55"/>
    <mergeCell ref="DI56:DK56"/>
    <mergeCell ref="DI58:DK58"/>
    <mergeCell ref="DI60:DK60"/>
    <mergeCell ref="DN60:DP60"/>
    <mergeCell ref="DN62:DP62"/>
    <mergeCell ref="DI39:DQ3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76"/>
  <sheetViews>
    <sheetView rightToLeft="1" zoomScale="90" zoomScaleNormal="90" workbookViewId="0">
      <pane xSplit="1" ySplit="4" topLeftCell="DE5" activePane="bottomRight" state="frozen"/>
      <selection pane="topRight" activeCell="B1" sqref="B1"/>
      <selection pane="bottomLeft" activeCell="A5" sqref="A5"/>
      <selection pane="bottomRight" activeCell="DI5" sqref="DI5:DQ5"/>
    </sheetView>
  </sheetViews>
  <sheetFormatPr defaultRowHeight="15" x14ac:dyDescent="0.25"/>
  <cols>
    <col min="1" max="1" width="9.7109375" style="4" bestFit="1" customWidth="1"/>
    <col min="2" max="2" width="15.5703125" bestFit="1" customWidth="1"/>
    <col min="3" max="23" width="6.5703125" customWidth="1"/>
    <col min="24" max="24" width="11.42578125" bestFit="1" customWidth="1"/>
    <col min="25" max="31" width="6.5703125" customWidth="1"/>
    <col min="32" max="32" width="9.140625" bestFit="1" customWidth="1"/>
    <col min="33" max="33" width="6.5703125" customWidth="1"/>
    <col min="34" max="34" width="9.140625" bestFit="1" customWidth="1"/>
    <col min="35" max="35" width="6.5703125" customWidth="1"/>
    <col min="36" max="36" width="11.28515625" customWidth="1"/>
    <col min="37" max="40" width="6.5703125" customWidth="1"/>
    <col min="41" max="41" width="12.42578125" bestFit="1" customWidth="1"/>
    <col min="42" max="51" width="6.5703125" customWidth="1"/>
    <col min="52" max="52" width="14.28515625" bestFit="1" customWidth="1"/>
    <col min="53" max="62" width="6.5703125" customWidth="1"/>
    <col min="63" max="63" width="10.7109375" bestFit="1" customWidth="1"/>
    <col min="64" max="79" width="6.5703125" customWidth="1"/>
    <col min="80" max="80" width="10.7109375" bestFit="1" customWidth="1"/>
    <col min="81" max="99" width="6.5703125" customWidth="1"/>
    <col min="100" max="100" width="10.7109375" bestFit="1" customWidth="1"/>
    <col min="101" max="101" width="6.5703125" customWidth="1"/>
    <col min="102" max="102" width="16.140625" bestFit="1" customWidth="1"/>
    <col min="103" max="103" width="6.5703125" customWidth="1"/>
    <col min="104" max="104" width="11.28515625" bestFit="1" customWidth="1"/>
    <col min="105" max="105" width="6.5703125" customWidth="1"/>
    <col min="106" max="106" width="11.28515625" customWidth="1"/>
    <col min="107" max="107" width="6.5703125" customWidth="1"/>
    <col min="108" max="108" width="11.28515625" customWidth="1"/>
    <col min="109" max="109" width="6.5703125" customWidth="1"/>
    <col min="110" max="110" width="15.5703125" customWidth="1"/>
    <col min="111" max="112" width="30.5703125" customWidth="1"/>
    <col min="113" max="113" width="16.85546875" bestFit="1" customWidth="1"/>
    <col min="117" max="117" width="0.85546875" customWidth="1"/>
    <col min="118" max="118" width="13.42578125" bestFit="1" customWidth="1"/>
  </cols>
  <sheetData>
    <row r="1" spans="1:121" ht="23.25" customHeight="1" thickTop="1" thickBot="1" x14ac:dyDescent="0.3">
      <c r="A1" s="110" t="s">
        <v>0</v>
      </c>
      <c r="B1" s="112" t="s">
        <v>23</v>
      </c>
      <c r="C1" s="118" t="s">
        <v>1</v>
      </c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2"/>
      <c r="W1" s="13"/>
      <c r="X1" s="12" t="s">
        <v>26</v>
      </c>
      <c r="Y1" s="12"/>
      <c r="Z1" s="120" t="s">
        <v>27</v>
      </c>
      <c r="AA1" s="121"/>
      <c r="AB1" s="121"/>
      <c r="AC1" s="121"/>
      <c r="AD1" s="121"/>
      <c r="AE1" s="121"/>
      <c r="AF1" s="121"/>
      <c r="AG1" s="121"/>
      <c r="AH1" s="121"/>
      <c r="AI1" s="122"/>
      <c r="AJ1" s="120" t="s">
        <v>28</v>
      </c>
      <c r="AK1" s="122"/>
      <c r="AL1" s="120" t="s">
        <v>29</v>
      </c>
      <c r="AM1" s="121"/>
      <c r="AN1" s="122"/>
      <c r="AO1" s="120" t="s">
        <v>30</v>
      </c>
      <c r="AP1" s="122"/>
      <c r="AQ1" s="120" t="s">
        <v>31</v>
      </c>
      <c r="AR1" s="121"/>
      <c r="AS1" s="121"/>
      <c r="AT1" s="121"/>
      <c r="AU1" s="121"/>
      <c r="AV1" s="121"/>
      <c r="AW1" s="121"/>
      <c r="AX1" s="121"/>
      <c r="AY1" s="122"/>
      <c r="AZ1" s="120" t="s">
        <v>32</v>
      </c>
      <c r="BA1" s="122"/>
      <c r="BB1" s="120" t="s">
        <v>33</v>
      </c>
      <c r="BC1" s="121"/>
      <c r="BD1" s="121"/>
      <c r="BE1" s="121"/>
      <c r="BF1" s="121"/>
      <c r="BG1" s="121"/>
      <c r="BH1" s="121"/>
      <c r="BI1" s="121"/>
      <c r="BJ1" s="121"/>
      <c r="BK1" s="121"/>
      <c r="BL1" s="122"/>
      <c r="BM1" s="120" t="s">
        <v>34</v>
      </c>
      <c r="BN1" s="121"/>
      <c r="BO1" s="121"/>
      <c r="BP1" s="121"/>
      <c r="BQ1" s="121"/>
      <c r="BR1" s="122"/>
      <c r="BS1" s="120" t="s">
        <v>35</v>
      </c>
      <c r="BT1" s="121"/>
      <c r="BU1" s="121"/>
      <c r="BV1" s="121"/>
      <c r="BW1" s="121"/>
      <c r="BX1" s="121"/>
      <c r="BY1" s="121"/>
      <c r="BZ1" s="121"/>
      <c r="CA1" s="121"/>
      <c r="CB1" s="121"/>
      <c r="CC1" s="122"/>
      <c r="CD1" s="120" t="s">
        <v>36</v>
      </c>
      <c r="CE1" s="121"/>
      <c r="CF1" s="121"/>
      <c r="CG1" s="121"/>
      <c r="CH1" s="121"/>
      <c r="CI1" s="121"/>
      <c r="CJ1" s="121"/>
      <c r="CK1" s="121"/>
      <c r="CL1" s="122"/>
      <c r="CM1" s="120" t="s">
        <v>37</v>
      </c>
      <c r="CN1" s="121"/>
      <c r="CO1" s="121"/>
      <c r="CP1" s="121"/>
      <c r="CQ1" s="121"/>
      <c r="CR1" s="121"/>
      <c r="CS1" s="121"/>
      <c r="CT1" s="121"/>
      <c r="CU1" s="121"/>
      <c r="CV1" s="121"/>
      <c r="CW1" s="122"/>
      <c r="CX1" s="120" t="s">
        <v>38</v>
      </c>
      <c r="CY1" s="122"/>
      <c r="CZ1" s="120" t="s">
        <v>4</v>
      </c>
      <c r="DA1" s="122"/>
      <c r="DB1" s="14"/>
      <c r="DC1" s="14"/>
      <c r="DD1" s="21"/>
      <c r="DE1" s="21"/>
      <c r="DF1" s="21"/>
      <c r="DG1" s="22"/>
    </row>
    <row r="2" spans="1:121" ht="17.25" thickTop="1" thickBot="1" x14ac:dyDescent="0.3">
      <c r="A2" s="110"/>
      <c r="B2" s="112"/>
      <c r="C2" s="116" t="s">
        <v>5</v>
      </c>
      <c r="D2" s="117"/>
      <c r="E2" s="51"/>
      <c r="F2" s="117" t="s">
        <v>6</v>
      </c>
      <c r="G2" s="117"/>
      <c r="H2" s="51"/>
      <c r="I2" s="117" t="s">
        <v>7</v>
      </c>
      <c r="J2" s="117"/>
      <c r="K2" s="51"/>
      <c r="L2" s="118" t="s">
        <v>39</v>
      </c>
      <c r="M2" s="112"/>
      <c r="N2" s="51"/>
      <c r="O2" s="118" t="s">
        <v>40</v>
      </c>
      <c r="P2" s="112"/>
      <c r="Q2" s="51"/>
      <c r="R2" s="118" t="s">
        <v>41</v>
      </c>
      <c r="S2" s="112"/>
      <c r="T2" s="51"/>
      <c r="U2" s="118" t="s">
        <v>42</v>
      </c>
      <c r="V2" s="112"/>
      <c r="W2" s="51"/>
      <c r="X2" s="107" t="s">
        <v>43</v>
      </c>
      <c r="Y2" s="51"/>
      <c r="Z2" s="116" t="s">
        <v>5</v>
      </c>
      <c r="AA2" s="117"/>
      <c r="AB2" s="51"/>
      <c r="AC2" s="118" t="s">
        <v>44</v>
      </c>
      <c r="AD2" s="112"/>
      <c r="AE2" s="51"/>
      <c r="AF2" s="117" t="s">
        <v>9</v>
      </c>
      <c r="AG2" s="51"/>
      <c r="AH2" s="117" t="s">
        <v>8</v>
      </c>
      <c r="AI2" s="51"/>
      <c r="AJ2" s="107" t="s">
        <v>45</v>
      </c>
      <c r="AK2" s="51"/>
      <c r="AL2" s="117" t="s">
        <v>10</v>
      </c>
      <c r="AM2" s="117"/>
      <c r="AN2" s="51"/>
      <c r="AO2" s="107" t="s">
        <v>45</v>
      </c>
      <c r="AP2" s="51"/>
      <c r="AQ2" s="116" t="s">
        <v>13</v>
      </c>
      <c r="AR2" s="117"/>
      <c r="AS2" s="51"/>
      <c r="AT2" s="117" t="s">
        <v>14</v>
      </c>
      <c r="AU2" s="117"/>
      <c r="AV2" s="51"/>
      <c r="AW2" s="118" t="s">
        <v>46</v>
      </c>
      <c r="AX2" s="112"/>
      <c r="AY2" s="51"/>
      <c r="AZ2" s="107" t="s">
        <v>43</v>
      </c>
      <c r="BA2" s="51"/>
      <c r="BB2" s="117" t="s">
        <v>47</v>
      </c>
      <c r="BC2" s="117"/>
      <c r="BD2" s="51"/>
      <c r="BE2" s="117" t="s">
        <v>11</v>
      </c>
      <c r="BF2" s="117"/>
      <c r="BG2" s="51"/>
      <c r="BH2" s="118" t="s">
        <v>12</v>
      </c>
      <c r="BI2" s="112"/>
      <c r="BJ2" s="51"/>
      <c r="BK2" s="107" t="s">
        <v>48</v>
      </c>
      <c r="BL2" s="51"/>
      <c r="BM2" s="117" t="s">
        <v>49</v>
      </c>
      <c r="BN2" s="117"/>
      <c r="BO2" s="51"/>
      <c r="BP2" s="117" t="s">
        <v>11</v>
      </c>
      <c r="BQ2" s="117"/>
      <c r="BR2" s="51"/>
      <c r="BS2" s="117" t="s">
        <v>49</v>
      </c>
      <c r="BT2" s="117"/>
      <c r="BU2" s="51"/>
      <c r="BV2" s="118" t="s">
        <v>50</v>
      </c>
      <c r="BW2" s="112"/>
      <c r="BX2" s="51"/>
      <c r="BY2" s="118" t="s">
        <v>12</v>
      </c>
      <c r="BZ2" s="112"/>
      <c r="CA2" s="51"/>
      <c r="CB2" s="107" t="s">
        <v>48</v>
      </c>
      <c r="CC2" s="51"/>
      <c r="CD2" s="118" t="s">
        <v>51</v>
      </c>
      <c r="CE2" s="112"/>
      <c r="CF2" s="51"/>
      <c r="CG2" s="118" t="s">
        <v>52</v>
      </c>
      <c r="CH2" s="112"/>
      <c r="CI2" s="51"/>
      <c r="CJ2" s="118" t="s">
        <v>53</v>
      </c>
      <c r="CK2" s="112"/>
      <c r="CL2" s="51"/>
      <c r="CM2" s="118" t="s">
        <v>54</v>
      </c>
      <c r="CN2" s="112"/>
      <c r="CO2" s="51"/>
      <c r="CP2" s="118" t="s">
        <v>55</v>
      </c>
      <c r="CQ2" s="112"/>
      <c r="CR2" s="51"/>
      <c r="CS2" s="118" t="s">
        <v>56</v>
      </c>
      <c r="CT2" s="112"/>
      <c r="CU2" s="51"/>
      <c r="CV2" s="107" t="s">
        <v>57</v>
      </c>
      <c r="CW2" s="51"/>
      <c r="CX2" s="107" t="s">
        <v>58</v>
      </c>
      <c r="CY2" s="51"/>
      <c r="CZ2" s="118" t="s">
        <v>15</v>
      </c>
      <c r="DA2" s="51"/>
      <c r="DB2" s="14"/>
      <c r="DC2" s="51"/>
      <c r="DD2" s="21"/>
      <c r="DE2" s="51"/>
      <c r="DF2" s="21"/>
      <c r="DG2" s="22"/>
    </row>
    <row r="3" spans="1:121" ht="15.75" customHeight="1" thickTop="1" thickBot="1" x14ac:dyDescent="0.3">
      <c r="A3" s="110"/>
      <c r="B3" s="112"/>
      <c r="C3" s="96" t="s">
        <v>16</v>
      </c>
      <c r="D3" s="96" t="s">
        <v>17</v>
      </c>
      <c r="E3" s="98" t="s">
        <v>24</v>
      </c>
      <c r="F3" s="96" t="s">
        <v>16</v>
      </c>
      <c r="G3" s="96" t="s">
        <v>17</v>
      </c>
      <c r="H3" s="98" t="s">
        <v>24</v>
      </c>
      <c r="I3" s="96" t="s">
        <v>16</v>
      </c>
      <c r="J3" s="96" t="s">
        <v>17</v>
      </c>
      <c r="K3" s="98" t="s">
        <v>24</v>
      </c>
      <c r="L3" s="96" t="s">
        <v>16</v>
      </c>
      <c r="M3" s="96" t="s">
        <v>17</v>
      </c>
      <c r="N3" s="98" t="s">
        <v>24</v>
      </c>
      <c r="O3" s="97" t="s">
        <v>16</v>
      </c>
      <c r="P3" s="96" t="s">
        <v>17</v>
      </c>
      <c r="Q3" s="98" t="s">
        <v>24</v>
      </c>
      <c r="R3" s="96" t="s">
        <v>16</v>
      </c>
      <c r="S3" s="96" t="s">
        <v>17</v>
      </c>
      <c r="T3" s="98" t="s">
        <v>24</v>
      </c>
      <c r="U3" s="96" t="s">
        <v>16</v>
      </c>
      <c r="V3" s="96" t="s">
        <v>17</v>
      </c>
      <c r="W3" s="98" t="s">
        <v>24</v>
      </c>
      <c r="X3" s="108"/>
      <c r="Y3" s="98" t="s">
        <v>24</v>
      </c>
      <c r="Z3" s="96" t="s">
        <v>16</v>
      </c>
      <c r="AA3" s="96" t="s">
        <v>17</v>
      </c>
      <c r="AB3" s="98" t="s">
        <v>24</v>
      </c>
      <c r="AC3" s="96" t="s">
        <v>16</v>
      </c>
      <c r="AD3" s="96" t="s">
        <v>17</v>
      </c>
      <c r="AE3" s="98" t="s">
        <v>24</v>
      </c>
      <c r="AF3" s="117"/>
      <c r="AG3" s="98" t="s">
        <v>24</v>
      </c>
      <c r="AH3" s="117"/>
      <c r="AI3" s="98" t="s">
        <v>24</v>
      </c>
      <c r="AJ3" s="108"/>
      <c r="AK3" s="98" t="s">
        <v>24</v>
      </c>
      <c r="AL3" s="96" t="s">
        <v>16</v>
      </c>
      <c r="AM3" s="96" t="s">
        <v>17</v>
      </c>
      <c r="AN3" s="98" t="s">
        <v>24</v>
      </c>
      <c r="AO3" s="108"/>
      <c r="AP3" s="98" t="s">
        <v>24</v>
      </c>
      <c r="AQ3" s="96" t="s">
        <v>16</v>
      </c>
      <c r="AR3" s="96" t="s">
        <v>17</v>
      </c>
      <c r="AS3" s="98" t="s">
        <v>24</v>
      </c>
      <c r="AT3" s="96" t="s">
        <v>16</v>
      </c>
      <c r="AU3" s="96" t="s">
        <v>17</v>
      </c>
      <c r="AV3" s="98" t="s">
        <v>24</v>
      </c>
      <c r="AW3" s="96" t="s">
        <v>16</v>
      </c>
      <c r="AX3" s="96" t="s">
        <v>17</v>
      </c>
      <c r="AY3" s="98" t="s">
        <v>24</v>
      </c>
      <c r="AZ3" s="108"/>
      <c r="BA3" s="98" t="s">
        <v>24</v>
      </c>
      <c r="BB3" s="96" t="s">
        <v>16</v>
      </c>
      <c r="BC3" s="96" t="s">
        <v>17</v>
      </c>
      <c r="BD3" s="98" t="s">
        <v>24</v>
      </c>
      <c r="BE3" s="96" t="s">
        <v>16</v>
      </c>
      <c r="BF3" s="96" t="s">
        <v>17</v>
      </c>
      <c r="BG3" s="98" t="s">
        <v>24</v>
      </c>
      <c r="BH3" s="97" t="s">
        <v>16</v>
      </c>
      <c r="BI3" s="97" t="s">
        <v>17</v>
      </c>
      <c r="BJ3" s="98" t="s">
        <v>24</v>
      </c>
      <c r="BK3" s="108"/>
      <c r="BL3" s="98" t="s">
        <v>24</v>
      </c>
      <c r="BM3" s="96" t="s">
        <v>16</v>
      </c>
      <c r="BN3" s="97" t="s">
        <v>17</v>
      </c>
      <c r="BO3" s="98" t="s">
        <v>24</v>
      </c>
      <c r="BP3" s="96" t="s">
        <v>16</v>
      </c>
      <c r="BQ3" s="97" t="s">
        <v>17</v>
      </c>
      <c r="BR3" s="98" t="s">
        <v>24</v>
      </c>
      <c r="BS3" s="96" t="s">
        <v>16</v>
      </c>
      <c r="BT3" s="97" t="s">
        <v>17</v>
      </c>
      <c r="BU3" s="98" t="s">
        <v>24</v>
      </c>
      <c r="BV3" s="96" t="s">
        <v>16</v>
      </c>
      <c r="BW3" s="97" t="s">
        <v>17</v>
      </c>
      <c r="BX3" s="98" t="s">
        <v>24</v>
      </c>
      <c r="BY3" s="96" t="s">
        <v>16</v>
      </c>
      <c r="BZ3" s="97" t="s">
        <v>17</v>
      </c>
      <c r="CA3" s="98" t="s">
        <v>24</v>
      </c>
      <c r="CB3" s="108"/>
      <c r="CC3" s="98" t="s">
        <v>24</v>
      </c>
      <c r="CD3" s="96" t="s">
        <v>16</v>
      </c>
      <c r="CE3" s="97" t="s">
        <v>17</v>
      </c>
      <c r="CF3" s="98" t="s">
        <v>24</v>
      </c>
      <c r="CG3" s="96" t="s">
        <v>16</v>
      </c>
      <c r="CH3" s="97" t="s">
        <v>17</v>
      </c>
      <c r="CI3" s="98" t="s">
        <v>24</v>
      </c>
      <c r="CJ3" s="96" t="s">
        <v>16</v>
      </c>
      <c r="CK3" s="97" t="s">
        <v>17</v>
      </c>
      <c r="CL3" s="98" t="s">
        <v>24</v>
      </c>
      <c r="CM3" s="96" t="s">
        <v>16</v>
      </c>
      <c r="CN3" s="97" t="s">
        <v>17</v>
      </c>
      <c r="CO3" s="98" t="s">
        <v>24</v>
      </c>
      <c r="CP3" s="96" t="s">
        <v>16</v>
      </c>
      <c r="CQ3" s="97" t="s">
        <v>17</v>
      </c>
      <c r="CR3" s="98" t="s">
        <v>24</v>
      </c>
      <c r="CS3" s="96" t="s">
        <v>16</v>
      </c>
      <c r="CT3" s="97" t="s">
        <v>17</v>
      </c>
      <c r="CU3" s="98" t="s">
        <v>24</v>
      </c>
      <c r="CV3" s="108"/>
      <c r="CW3" s="98" t="s">
        <v>24</v>
      </c>
      <c r="CX3" s="108"/>
      <c r="CY3" s="98" t="s">
        <v>24</v>
      </c>
      <c r="CZ3" s="118"/>
      <c r="DA3" s="98" t="s">
        <v>24</v>
      </c>
      <c r="DB3" s="14"/>
      <c r="DC3" s="98" t="s">
        <v>24</v>
      </c>
      <c r="DD3" s="21"/>
      <c r="DE3" s="98" t="s">
        <v>24</v>
      </c>
      <c r="DF3" s="21"/>
      <c r="DG3" s="22"/>
      <c r="DI3" s="123"/>
      <c r="DJ3" s="123"/>
      <c r="DK3" s="123"/>
      <c r="DL3" s="54"/>
      <c r="DM3" s="23"/>
      <c r="DN3" s="23"/>
    </row>
    <row r="4" spans="1:121" ht="15.75" customHeight="1" thickTop="1" thickBot="1" x14ac:dyDescent="0.3">
      <c r="A4" s="111"/>
      <c r="B4" s="113"/>
      <c r="C4" s="97"/>
      <c r="D4" s="97"/>
      <c r="E4" s="99"/>
      <c r="F4" s="97"/>
      <c r="G4" s="97"/>
      <c r="H4" s="99"/>
      <c r="I4" s="97"/>
      <c r="J4" s="97"/>
      <c r="K4" s="99"/>
      <c r="L4" s="97"/>
      <c r="M4" s="97"/>
      <c r="N4" s="99"/>
      <c r="O4" s="106"/>
      <c r="P4" s="97"/>
      <c r="Q4" s="99"/>
      <c r="R4" s="97"/>
      <c r="S4" s="97"/>
      <c r="T4" s="99"/>
      <c r="U4" s="97"/>
      <c r="V4" s="97"/>
      <c r="W4" s="99"/>
      <c r="X4" s="109"/>
      <c r="Y4" s="99"/>
      <c r="Z4" s="97"/>
      <c r="AA4" s="97"/>
      <c r="AB4" s="99"/>
      <c r="AC4" s="97"/>
      <c r="AD4" s="97"/>
      <c r="AE4" s="99"/>
      <c r="AF4" s="107"/>
      <c r="AG4" s="99"/>
      <c r="AH4" s="107"/>
      <c r="AI4" s="99"/>
      <c r="AJ4" s="109"/>
      <c r="AK4" s="99"/>
      <c r="AL4" s="97"/>
      <c r="AM4" s="97"/>
      <c r="AN4" s="99"/>
      <c r="AO4" s="109"/>
      <c r="AP4" s="99"/>
      <c r="AQ4" s="97"/>
      <c r="AR4" s="97"/>
      <c r="AS4" s="99"/>
      <c r="AT4" s="97"/>
      <c r="AU4" s="97"/>
      <c r="AV4" s="99"/>
      <c r="AW4" s="97"/>
      <c r="AX4" s="97"/>
      <c r="AY4" s="99"/>
      <c r="AZ4" s="109"/>
      <c r="BA4" s="99"/>
      <c r="BB4" s="97"/>
      <c r="BC4" s="97"/>
      <c r="BD4" s="99"/>
      <c r="BE4" s="97"/>
      <c r="BF4" s="97"/>
      <c r="BG4" s="99"/>
      <c r="BH4" s="106"/>
      <c r="BI4" s="106"/>
      <c r="BJ4" s="99"/>
      <c r="BK4" s="109"/>
      <c r="BL4" s="99"/>
      <c r="BM4" s="97"/>
      <c r="BN4" s="106"/>
      <c r="BO4" s="99"/>
      <c r="BP4" s="97"/>
      <c r="BQ4" s="106"/>
      <c r="BR4" s="99"/>
      <c r="BS4" s="97"/>
      <c r="BT4" s="106"/>
      <c r="BU4" s="99"/>
      <c r="BV4" s="97"/>
      <c r="BW4" s="106"/>
      <c r="BX4" s="99"/>
      <c r="BY4" s="97"/>
      <c r="BZ4" s="106"/>
      <c r="CA4" s="99"/>
      <c r="CB4" s="109"/>
      <c r="CC4" s="99"/>
      <c r="CD4" s="97"/>
      <c r="CE4" s="106"/>
      <c r="CF4" s="99"/>
      <c r="CG4" s="97"/>
      <c r="CH4" s="106"/>
      <c r="CI4" s="99"/>
      <c r="CJ4" s="97"/>
      <c r="CK4" s="106"/>
      <c r="CL4" s="99"/>
      <c r="CM4" s="97"/>
      <c r="CN4" s="106"/>
      <c r="CO4" s="99"/>
      <c r="CP4" s="97"/>
      <c r="CQ4" s="106"/>
      <c r="CR4" s="99"/>
      <c r="CS4" s="97"/>
      <c r="CT4" s="106"/>
      <c r="CU4" s="99"/>
      <c r="CV4" s="109"/>
      <c r="CW4" s="99"/>
      <c r="CX4" s="109"/>
      <c r="CY4" s="99"/>
      <c r="CZ4" s="126"/>
      <c r="DA4" s="99"/>
      <c r="DB4" s="24"/>
      <c r="DC4" s="99"/>
      <c r="DD4" s="21"/>
      <c r="DE4" s="99"/>
      <c r="DF4" s="21"/>
      <c r="DG4" s="22"/>
      <c r="DI4" s="25" t="s">
        <v>18</v>
      </c>
      <c r="DJ4" s="25" t="s">
        <v>16</v>
      </c>
      <c r="DK4" s="25" t="s">
        <v>17</v>
      </c>
      <c r="DL4" s="15" t="s">
        <v>24</v>
      </c>
      <c r="DM4" s="26"/>
      <c r="DN4" s="25" t="s">
        <v>18</v>
      </c>
      <c r="DO4" s="25" t="s">
        <v>16</v>
      </c>
      <c r="DP4" s="25" t="s">
        <v>17</v>
      </c>
      <c r="DQ4" s="15" t="s">
        <v>24</v>
      </c>
    </row>
    <row r="5" spans="1:121" ht="15.75" customHeight="1" thickBot="1" x14ac:dyDescent="0.3">
      <c r="A5" s="1">
        <v>43344</v>
      </c>
      <c r="B5" s="2" t="s">
        <v>95</v>
      </c>
      <c r="C5" s="3"/>
      <c r="D5" s="3">
        <v>4</v>
      </c>
      <c r="E5" s="52">
        <v>708</v>
      </c>
      <c r="F5" s="3"/>
      <c r="G5" s="3">
        <v>5</v>
      </c>
      <c r="H5" s="52">
        <v>945</v>
      </c>
      <c r="I5" s="3"/>
      <c r="J5" s="3"/>
      <c r="K5" s="52"/>
      <c r="L5" s="3"/>
      <c r="M5" s="3"/>
      <c r="N5" s="52"/>
      <c r="O5" s="3"/>
      <c r="P5" s="3"/>
      <c r="Q5" s="52"/>
      <c r="R5" s="3"/>
      <c r="S5" s="3"/>
      <c r="T5" s="52"/>
      <c r="U5" s="3"/>
      <c r="V5" s="3"/>
      <c r="W5" s="52"/>
      <c r="X5" s="3"/>
      <c r="Y5" s="52"/>
      <c r="Z5" s="3"/>
      <c r="AA5" s="3"/>
      <c r="AB5" s="52"/>
      <c r="AC5" s="3"/>
      <c r="AD5" s="3"/>
      <c r="AE5" s="52"/>
      <c r="AF5" s="3"/>
      <c r="AG5" s="52"/>
      <c r="AH5" s="3">
        <v>4</v>
      </c>
      <c r="AI5" s="52">
        <v>1184</v>
      </c>
      <c r="AJ5" s="3"/>
      <c r="AK5" s="52"/>
      <c r="AL5" s="3"/>
      <c r="AM5" s="3"/>
      <c r="AN5" s="52"/>
      <c r="AO5" s="3"/>
      <c r="AP5" s="52"/>
      <c r="AQ5" s="3"/>
      <c r="AR5" s="3"/>
      <c r="AS5" s="52"/>
      <c r="AT5" s="3"/>
      <c r="AU5" s="3"/>
      <c r="AV5" s="52"/>
      <c r="AW5" s="3"/>
      <c r="AX5" s="3"/>
      <c r="AY5" s="52"/>
      <c r="AZ5" s="3"/>
      <c r="BA5" s="52"/>
      <c r="BB5" s="3"/>
      <c r="BC5" s="3"/>
      <c r="BD5" s="52"/>
      <c r="BE5" s="3"/>
      <c r="BF5" s="3"/>
      <c r="BG5" s="52"/>
      <c r="BH5" s="3"/>
      <c r="BI5" s="3"/>
      <c r="BJ5" s="52"/>
      <c r="BK5" s="3"/>
      <c r="BL5" s="52"/>
      <c r="BM5" s="3"/>
      <c r="BN5" s="3"/>
      <c r="BO5" s="52"/>
      <c r="BP5" s="3"/>
      <c r="BQ5" s="3"/>
      <c r="BR5" s="52"/>
      <c r="BS5" s="3"/>
      <c r="BT5" s="3"/>
      <c r="BU5" s="52"/>
      <c r="BV5" s="3"/>
      <c r="BW5" s="3"/>
      <c r="BX5" s="52"/>
      <c r="BY5" s="3"/>
      <c r="BZ5" s="3"/>
      <c r="CA5" s="52"/>
      <c r="CB5" s="3"/>
      <c r="CC5" s="52"/>
      <c r="CD5" s="3"/>
      <c r="CE5" s="3"/>
      <c r="CF5" s="52"/>
      <c r="CG5" s="3"/>
      <c r="CH5" s="3"/>
      <c r="CI5" s="52"/>
      <c r="CJ5" s="3"/>
      <c r="CK5" s="3"/>
      <c r="CL5" s="52"/>
      <c r="CM5" s="3"/>
      <c r="CN5" s="3"/>
      <c r="CO5" s="52"/>
      <c r="CP5" s="3"/>
      <c r="CQ5" s="3"/>
      <c r="CR5" s="52"/>
      <c r="CS5" s="3"/>
      <c r="CT5" s="3"/>
      <c r="CU5" s="52"/>
      <c r="CV5" s="3"/>
      <c r="CW5" s="52"/>
      <c r="CX5" s="3"/>
      <c r="CY5" s="52"/>
      <c r="CZ5" s="27"/>
      <c r="DA5" s="52"/>
      <c r="DB5" s="3"/>
      <c r="DC5" s="52"/>
      <c r="DD5" s="46"/>
      <c r="DE5" s="52"/>
      <c r="DF5" s="28"/>
      <c r="DG5" s="29"/>
      <c r="DI5" s="124" t="s">
        <v>22</v>
      </c>
      <c r="DJ5" s="125"/>
      <c r="DK5" s="125"/>
      <c r="DL5" s="125"/>
      <c r="DM5" s="125"/>
      <c r="DN5" s="125"/>
      <c r="DO5" s="125"/>
      <c r="DP5" s="125"/>
      <c r="DQ5" s="125"/>
    </row>
    <row r="6" spans="1:121" ht="15.75" customHeight="1" thickBot="1" x14ac:dyDescent="0.3">
      <c r="A6" s="1">
        <v>43345</v>
      </c>
      <c r="B6" s="2"/>
      <c r="C6" s="3"/>
      <c r="D6" s="3"/>
      <c r="E6" s="52"/>
      <c r="F6" s="3"/>
      <c r="G6" s="3"/>
      <c r="H6" s="52"/>
      <c r="I6" s="3"/>
      <c r="J6" s="3"/>
      <c r="K6" s="52"/>
      <c r="L6" s="3"/>
      <c r="M6" s="3"/>
      <c r="N6" s="52"/>
      <c r="O6" s="3"/>
      <c r="P6" s="3"/>
      <c r="Q6" s="52"/>
      <c r="R6" s="3"/>
      <c r="S6" s="3"/>
      <c r="T6" s="52"/>
      <c r="U6" s="3"/>
      <c r="V6" s="3"/>
      <c r="W6" s="52"/>
      <c r="X6" s="3"/>
      <c r="Y6" s="52"/>
      <c r="Z6" s="3"/>
      <c r="AA6" s="3"/>
      <c r="AB6" s="52"/>
      <c r="AC6" s="3"/>
      <c r="AD6" s="3"/>
      <c r="AE6" s="52"/>
      <c r="AF6" s="3"/>
      <c r="AG6" s="52"/>
      <c r="AH6" s="3"/>
      <c r="AI6" s="52"/>
      <c r="AJ6" s="3"/>
      <c r="AK6" s="52"/>
      <c r="AL6" s="3"/>
      <c r="AM6" s="3"/>
      <c r="AN6" s="52"/>
      <c r="AO6" s="3"/>
      <c r="AP6" s="52"/>
      <c r="AQ6" s="3"/>
      <c r="AR6" s="3"/>
      <c r="AS6" s="52"/>
      <c r="AT6" s="3"/>
      <c r="AU6" s="3"/>
      <c r="AV6" s="52"/>
      <c r="AW6" s="3"/>
      <c r="AX6" s="3"/>
      <c r="AY6" s="52"/>
      <c r="AZ6" s="3"/>
      <c r="BA6" s="52"/>
      <c r="BB6" s="3"/>
      <c r="BC6" s="3"/>
      <c r="BD6" s="52"/>
      <c r="BE6" s="3"/>
      <c r="BF6" s="3"/>
      <c r="BG6" s="52"/>
      <c r="BH6" s="3"/>
      <c r="BI6" s="3"/>
      <c r="BJ6" s="52"/>
      <c r="BK6" s="3"/>
      <c r="BL6" s="52"/>
      <c r="BM6" s="3"/>
      <c r="BN6" s="3"/>
      <c r="BO6" s="52"/>
      <c r="BP6" s="3"/>
      <c r="BQ6" s="3"/>
      <c r="BR6" s="52"/>
      <c r="BS6" s="3"/>
      <c r="BT6" s="3"/>
      <c r="BU6" s="52"/>
      <c r="BV6" s="3"/>
      <c r="BW6" s="3"/>
      <c r="BX6" s="52"/>
      <c r="BY6" s="3"/>
      <c r="BZ6" s="3"/>
      <c r="CA6" s="52"/>
      <c r="CB6" s="3"/>
      <c r="CC6" s="52"/>
      <c r="CD6" s="3"/>
      <c r="CE6" s="3"/>
      <c r="CF6" s="52"/>
      <c r="CG6" s="3"/>
      <c r="CH6" s="3"/>
      <c r="CI6" s="52"/>
      <c r="CJ6" s="3"/>
      <c r="CK6" s="3"/>
      <c r="CL6" s="52"/>
      <c r="CM6" s="3"/>
      <c r="CN6" s="3"/>
      <c r="CO6" s="52"/>
      <c r="CP6" s="3"/>
      <c r="CQ6" s="3"/>
      <c r="CR6" s="52"/>
      <c r="CS6" s="3"/>
      <c r="CT6" s="3"/>
      <c r="CU6" s="52"/>
      <c r="CV6" s="3"/>
      <c r="CW6" s="52"/>
      <c r="CX6" s="3"/>
      <c r="CY6" s="52"/>
      <c r="CZ6" s="27"/>
      <c r="DA6" s="52"/>
      <c r="DB6" s="3"/>
      <c r="DC6" s="52"/>
      <c r="DD6" s="3"/>
      <c r="DE6" s="52"/>
      <c r="DF6" s="7"/>
      <c r="DG6" s="29"/>
      <c r="DI6" s="30" t="s">
        <v>18</v>
      </c>
      <c r="DJ6" s="30" t="s">
        <v>16</v>
      </c>
      <c r="DK6" s="30" t="s">
        <v>17</v>
      </c>
      <c r="DL6" s="65" t="s">
        <v>24</v>
      </c>
      <c r="DM6" s="31"/>
      <c r="DN6" s="30" t="s">
        <v>18</v>
      </c>
      <c r="DO6" s="30" t="s">
        <v>16</v>
      </c>
      <c r="DP6" s="30" t="s">
        <v>17</v>
      </c>
      <c r="DQ6" s="65" t="s">
        <v>24</v>
      </c>
    </row>
    <row r="7" spans="1:121" ht="15.75" customHeight="1" thickBot="1" x14ac:dyDescent="0.3">
      <c r="A7" s="1">
        <v>43346</v>
      </c>
      <c r="B7" s="2"/>
      <c r="C7" s="3"/>
      <c r="D7" s="3"/>
      <c r="E7" s="52"/>
      <c r="F7" s="3"/>
      <c r="G7" s="3"/>
      <c r="H7" s="52"/>
      <c r="I7" s="3"/>
      <c r="J7" s="3"/>
      <c r="K7" s="52"/>
      <c r="L7" s="3"/>
      <c r="M7" s="3"/>
      <c r="N7" s="52"/>
      <c r="O7" s="3"/>
      <c r="P7" s="3"/>
      <c r="Q7" s="52"/>
      <c r="R7" s="3"/>
      <c r="S7" s="3"/>
      <c r="T7" s="52"/>
      <c r="U7" s="3"/>
      <c r="V7" s="3"/>
      <c r="W7" s="52"/>
      <c r="X7" s="3"/>
      <c r="Y7" s="52"/>
      <c r="Z7" s="3"/>
      <c r="AA7" s="3"/>
      <c r="AB7" s="52"/>
      <c r="AC7" s="3"/>
      <c r="AD7" s="3"/>
      <c r="AE7" s="52"/>
      <c r="AF7" s="3"/>
      <c r="AG7" s="52"/>
      <c r="AH7" s="3"/>
      <c r="AI7" s="52"/>
      <c r="AJ7" s="3"/>
      <c r="AK7" s="52"/>
      <c r="AL7" s="3"/>
      <c r="AM7" s="3"/>
      <c r="AN7" s="52"/>
      <c r="AO7" s="3"/>
      <c r="AP7" s="52"/>
      <c r="AQ7" s="3"/>
      <c r="AR7" s="3"/>
      <c r="AS7" s="52"/>
      <c r="AT7" s="3"/>
      <c r="AU7" s="3"/>
      <c r="AV7" s="52"/>
      <c r="AW7" s="3"/>
      <c r="AX7" s="3"/>
      <c r="AY7" s="52"/>
      <c r="AZ7" s="3"/>
      <c r="BA7" s="52"/>
      <c r="BB7" s="3"/>
      <c r="BC7" s="3"/>
      <c r="BD7" s="52"/>
      <c r="BE7" s="3"/>
      <c r="BF7" s="3"/>
      <c r="BG7" s="52"/>
      <c r="BH7" s="3"/>
      <c r="BI7" s="3"/>
      <c r="BJ7" s="52"/>
      <c r="BK7" s="3"/>
      <c r="BL7" s="52"/>
      <c r="BM7" s="3"/>
      <c r="BN7" s="3"/>
      <c r="BO7" s="52"/>
      <c r="BP7" s="3"/>
      <c r="BQ7" s="3"/>
      <c r="BR7" s="52"/>
      <c r="BS7" s="3"/>
      <c r="BT7" s="3"/>
      <c r="BU7" s="52"/>
      <c r="BV7" s="3"/>
      <c r="BW7" s="3"/>
      <c r="BX7" s="52"/>
      <c r="BY7" s="3"/>
      <c r="BZ7" s="3"/>
      <c r="CA7" s="52"/>
      <c r="CB7" s="3"/>
      <c r="CC7" s="52"/>
      <c r="CD7" s="3"/>
      <c r="CE7" s="3"/>
      <c r="CF7" s="52"/>
      <c r="CG7" s="3"/>
      <c r="CH7" s="3"/>
      <c r="CI7" s="52"/>
      <c r="CJ7" s="3"/>
      <c r="CK7" s="3"/>
      <c r="CL7" s="52"/>
      <c r="CM7" s="3"/>
      <c r="CN7" s="3"/>
      <c r="CO7" s="52"/>
      <c r="CP7" s="3"/>
      <c r="CQ7" s="3"/>
      <c r="CR7" s="52"/>
      <c r="CS7" s="3"/>
      <c r="CT7" s="3"/>
      <c r="CU7" s="52"/>
      <c r="CV7" s="3"/>
      <c r="CW7" s="52"/>
      <c r="CX7" s="3"/>
      <c r="CY7" s="52"/>
      <c r="CZ7" s="27"/>
      <c r="DA7" s="52"/>
      <c r="DB7" s="3"/>
      <c r="DC7" s="52"/>
      <c r="DD7" s="3"/>
      <c r="DE7" s="52"/>
      <c r="DF7" s="7"/>
      <c r="DG7" s="29"/>
      <c r="DI7" s="100" t="s">
        <v>59</v>
      </c>
      <c r="DJ7" s="101"/>
      <c r="DK7" s="102"/>
      <c r="DL7" s="62"/>
      <c r="DM7" s="31"/>
      <c r="DN7" s="127" t="s">
        <v>60</v>
      </c>
      <c r="DO7" s="128"/>
      <c r="DP7" s="129"/>
      <c r="DQ7" s="63"/>
    </row>
    <row r="8" spans="1:121" ht="16.5" thickBot="1" x14ac:dyDescent="0.3">
      <c r="A8" s="1">
        <v>43347</v>
      </c>
      <c r="B8" s="2"/>
      <c r="C8" s="3"/>
      <c r="D8" s="3"/>
      <c r="E8" s="52"/>
      <c r="F8" s="3"/>
      <c r="G8" s="3"/>
      <c r="H8" s="52"/>
      <c r="I8" s="3"/>
      <c r="J8" s="3"/>
      <c r="K8" s="52"/>
      <c r="L8" s="3"/>
      <c r="M8" s="3"/>
      <c r="N8" s="52"/>
      <c r="O8" s="3"/>
      <c r="P8" s="3"/>
      <c r="Q8" s="52"/>
      <c r="R8" s="3"/>
      <c r="S8" s="3"/>
      <c r="T8" s="52"/>
      <c r="U8" s="3"/>
      <c r="V8" s="3"/>
      <c r="W8" s="52"/>
      <c r="X8" s="3"/>
      <c r="Y8" s="52"/>
      <c r="Z8" s="3"/>
      <c r="AA8" s="3"/>
      <c r="AB8" s="52"/>
      <c r="AC8" s="3"/>
      <c r="AD8" s="3"/>
      <c r="AE8" s="52"/>
      <c r="AF8" s="3"/>
      <c r="AG8" s="52"/>
      <c r="AH8" s="3"/>
      <c r="AI8" s="52"/>
      <c r="AJ8" s="3"/>
      <c r="AK8" s="52"/>
      <c r="AL8" s="3"/>
      <c r="AM8" s="3"/>
      <c r="AN8" s="52"/>
      <c r="AO8" s="3"/>
      <c r="AP8" s="52"/>
      <c r="AQ8" s="3"/>
      <c r="AR8" s="3"/>
      <c r="AS8" s="52"/>
      <c r="AT8" s="3"/>
      <c r="AU8" s="3"/>
      <c r="AV8" s="52"/>
      <c r="AW8" s="3"/>
      <c r="AX8" s="3"/>
      <c r="AY8" s="52"/>
      <c r="AZ8" s="3"/>
      <c r="BA8" s="52"/>
      <c r="BB8" s="3"/>
      <c r="BC8" s="3"/>
      <c r="BD8" s="52"/>
      <c r="BE8" s="3"/>
      <c r="BF8" s="3"/>
      <c r="BG8" s="52"/>
      <c r="BH8" s="3"/>
      <c r="BI8" s="3"/>
      <c r="BJ8" s="52"/>
      <c r="BK8" s="3"/>
      <c r="BL8" s="52"/>
      <c r="BM8" s="3"/>
      <c r="BN8" s="3"/>
      <c r="BO8" s="52"/>
      <c r="BP8" s="3"/>
      <c r="BQ8" s="3"/>
      <c r="BR8" s="52"/>
      <c r="BS8" s="3"/>
      <c r="BT8" s="3"/>
      <c r="BU8" s="52"/>
      <c r="BV8" s="3"/>
      <c r="BW8" s="3"/>
      <c r="BX8" s="52"/>
      <c r="BY8" s="3"/>
      <c r="BZ8" s="3"/>
      <c r="CA8" s="52"/>
      <c r="CB8" s="3"/>
      <c r="CC8" s="52"/>
      <c r="CD8" s="3"/>
      <c r="CE8" s="3"/>
      <c r="CF8" s="52"/>
      <c r="CG8" s="3"/>
      <c r="CH8" s="3"/>
      <c r="CI8" s="52"/>
      <c r="CJ8" s="3"/>
      <c r="CK8" s="3"/>
      <c r="CL8" s="52"/>
      <c r="CM8" s="3"/>
      <c r="CN8" s="3"/>
      <c r="CO8" s="52"/>
      <c r="CP8" s="3"/>
      <c r="CQ8" s="3"/>
      <c r="CR8" s="52"/>
      <c r="CS8" s="3"/>
      <c r="CT8" s="3"/>
      <c r="CU8" s="52"/>
      <c r="CV8" s="3"/>
      <c r="CW8" s="52"/>
      <c r="CX8" s="3"/>
      <c r="CY8" s="52"/>
      <c r="CZ8" s="27"/>
      <c r="DA8" s="52"/>
      <c r="DB8" s="3"/>
      <c r="DC8" s="52"/>
      <c r="DD8" s="3"/>
      <c r="DE8" s="52"/>
      <c r="DF8" s="7"/>
      <c r="DG8" s="29"/>
      <c r="DI8" s="32" t="s">
        <v>5</v>
      </c>
      <c r="DJ8" s="33">
        <f>'معادلة الفك والتجميع'!$AP$7</f>
        <v>0</v>
      </c>
      <c r="DK8" s="33">
        <f>'معادلة الفك والتجميع'!$AQ$7</f>
        <v>4</v>
      </c>
      <c r="DL8" s="33">
        <f>$E$36</f>
        <v>708</v>
      </c>
      <c r="DM8" s="74"/>
      <c r="DN8" s="32" t="s">
        <v>13</v>
      </c>
      <c r="DO8" s="33">
        <f>'معادلة الفك والتجميع'!$AP$70</f>
        <v>0</v>
      </c>
      <c r="DP8" s="33">
        <f>'معادلة الفك والتجميع'!$AQ$70</f>
        <v>0</v>
      </c>
      <c r="DQ8" s="33">
        <f>$AS$36</f>
        <v>0</v>
      </c>
    </row>
    <row r="9" spans="1:121" ht="16.5" thickBot="1" x14ac:dyDescent="0.3">
      <c r="A9" s="1">
        <v>43348</v>
      </c>
      <c r="B9" s="2" t="s">
        <v>93</v>
      </c>
      <c r="C9" s="3"/>
      <c r="D9" s="3"/>
      <c r="E9" s="52"/>
      <c r="F9" s="3"/>
      <c r="G9" s="3"/>
      <c r="H9" s="52"/>
      <c r="I9" s="3"/>
      <c r="J9" s="3"/>
      <c r="K9" s="52"/>
      <c r="L9" s="3"/>
      <c r="M9" s="3"/>
      <c r="N9" s="52"/>
      <c r="O9" s="3"/>
      <c r="P9" s="3"/>
      <c r="Q9" s="52"/>
      <c r="R9" s="3"/>
      <c r="S9" s="3"/>
      <c r="T9" s="52"/>
      <c r="U9" s="3"/>
      <c r="V9" s="3"/>
      <c r="W9" s="52"/>
      <c r="X9" s="3"/>
      <c r="Y9" s="52"/>
      <c r="Z9" s="3"/>
      <c r="AA9" s="3"/>
      <c r="AB9" s="52"/>
      <c r="AC9" s="3"/>
      <c r="AD9" s="3"/>
      <c r="AE9" s="52"/>
      <c r="AF9" s="3"/>
      <c r="AG9" s="52"/>
      <c r="AH9" s="3">
        <v>6</v>
      </c>
      <c r="AI9" s="52">
        <v>1740</v>
      </c>
      <c r="AJ9" s="3"/>
      <c r="AK9" s="52"/>
      <c r="AL9" s="3"/>
      <c r="AM9" s="3"/>
      <c r="AN9" s="52"/>
      <c r="AO9" s="3"/>
      <c r="AP9" s="52"/>
      <c r="AQ9" s="3"/>
      <c r="AR9" s="3"/>
      <c r="AS9" s="52"/>
      <c r="AT9" s="3"/>
      <c r="AU9" s="3"/>
      <c r="AV9" s="52"/>
      <c r="AW9" s="3"/>
      <c r="AX9" s="3"/>
      <c r="AY9" s="52"/>
      <c r="AZ9" s="3"/>
      <c r="BA9" s="52"/>
      <c r="BB9" s="3"/>
      <c r="BC9" s="3"/>
      <c r="BD9" s="52"/>
      <c r="BE9" s="3"/>
      <c r="BF9" s="3"/>
      <c r="BG9" s="52"/>
      <c r="BH9" s="3"/>
      <c r="BI9" s="3"/>
      <c r="BJ9" s="52"/>
      <c r="BK9" s="3"/>
      <c r="BL9" s="52"/>
      <c r="BM9" s="3"/>
      <c r="BN9" s="3"/>
      <c r="BO9" s="52"/>
      <c r="BP9" s="3"/>
      <c r="BQ9" s="3"/>
      <c r="BR9" s="52"/>
      <c r="BS9" s="3"/>
      <c r="BT9" s="3"/>
      <c r="BU9" s="52"/>
      <c r="BV9" s="3"/>
      <c r="BW9" s="3"/>
      <c r="BX9" s="52"/>
      <c r="BY9" s="3"/>
      <c r="BZ9" s="3"/>
      <c r="CA9" s="52"/>
      <c r="CB9" s="3"/>
      <c r="CC9" s="52"/>
      <c r="CD9" s="3"/>
      <c r="CE9" s="3"/>
      <c r="CF9" s="52"/>
      <c r="CG9" s="3"/>
      <c r="CH9" s="3"/>
      <c r="CI9" s="52"/>
      <c r="CJ9" s="3"/>
      <c r="CK9" s="3"/>
      <c r="CL9" s="52"/>
      <c r="CM9" s="3"/>
      <c r="CN9" s="3"/>
      <c r="CO9" s="52"/>
      <c r="CP9" s="3"/>
      <c r="CQ9" s="3"/>
      <c r="CR9" s="52"/>
      <c r="CS9" s="3"/>
      <c r="CT9" s="3"/>
      <c r="CU9" s="52"/>
      <c r="CV9" s="3"/>
      <c r="CW9" s="52"/>
      <c r="CX9" s="3"/>
      <c r="CY9" s="52"/>
      <c r="CZ9" s="27"/>
      <c r="DA9" s="52"/>
      <c r="DB9" s="3"/>
      <c r="DC9" s="52"/>
      <c r="DD9" s="3"/>
      <c r="DE9" s="52"/>
      <c r="DF9" s="7"/>
      <c r="DG9" s="29"/>
      <c r="DI9" s="32" t="s">
        <v>6</v>
      </c>
      <c r="DJ9" s="32">
        <f>'معادلة الفك والتجميع'!$AP$11</f>
        <v>0</v>
      </c>
      <c r="DK9" s="32">
        <f>'معادلة الفك والتجميع'!$AQ$11</f>
        <v>5</v>
      </c>
      <c r="DL9" s="33">
        <f>$H$36</f>
        <v>945</v>
      </c>
      <c r="DM9" s="75"/>
      <c r="DN9" s="32" t="s">
        <v>14</v>
      </c>
      <c r="DO9" s="32">
        <f>'معادلة الفك والتجميع'!$AP$74</f>
        <v>0</v>
      </c>
      <c r="DP9" s="32">
        <f>'معادلة الفك والتجميع'!$AQ$74</f>
        <v>0</v>
      </c>
      <c r="DQ9" s="33">
        <f>$AV$36</f>
        <v>0</v>
      </c>
    </row>
    <row r="10" spans="1:121" ht="16.5" thickBot="1" x14ac:dyDescent="0.3">
      <c r="A10" s="1">
        <v>43349</v>
      </c>
      <c r="B10" s="2">
        <v>353</v>
      </c>
      <c r="C10" s="3"/>
      <c r="D10" s="3"/>
      <c r="E10" s="52"/>
      <c r="F10" s="3"/>
      <c r="G10" s="3"/>
      <c r="H10" s="52"/>
      <c r="I10" s="3"/>
      <c r="J10" s="3"/>
      <c r="K10" s="52"/>
      <c r="L10" s="3"/>
      <c r="M10" s="3"/>
      <c r="N10" s="52"/>
      <c r="O10" s="3"/>
      <c r="P10" s="3"/>
      <c r="Q10" s="52"/>
      <c r="R10" s="3"/>
      <c r="S10" s="3"/>
      <c r="T10" s="52"/>
      <c r="U10" s="3"/>
      <c r="V10" s="3"/>
      <c r="W10" s="52"/>
      <c r="X10" s="3"/>
      <c r="Y10" s="52"/>
      <c r="Z10" s="3"/>
      <c r="AA10" s="3"/>
      <c r="AB10" s="52"/>
      <c r="AC10" s="3"/>
      <c r="AD10" s="3"/>
      <c r="AE10" s="52"/>
      <c r="AF10" s="3"/>
      <c r="AG10" s="52"/>
      <c r="AH10" s="3">
        <v>7</v>
      </c>
      <c r="AI10" s="52">
        <v>2030</v>
      </c>
      <c r="AJ10" s="3"/>
      <c r="AK10" s="52"/>
      <c r="AL10" s="3"/>
      <c r="AM10" s="3"/>
      <c r="AN10" s="52"/>
      <c r="AO10" s="3"/>
      <c r="AP10" s="52"/>
      <c r="AQ10" s="3"/>
      <c r="AR10" s="3"/>
      <c r="AS10" s="52"/>
      <c r="AT10" s="3"/>
      <c r="AU10" s="3"/>
      <c r="AV10" s="52"/>
      <c r="AW10" s="3"/>
      <c r="AX10" s="3"/>
      <c r="AY10" s="52"/>
      <c r="AZ10" s="3"/>
      <c r="BA10" s="52"/>
      <c r="BB10" s="3"/>
      <c r="BC10" s="3"/>
      <c r="BD10" s="52"/>
      <c r="BE10" s="3"/>
      <c r="BF10" s="3"/>
      <c r="BG10" s="52"/>
      <c r="BH10" s="3"/>
      <c r="BI10" s="3"/>
      <c r="BJ10" s="52"/>
      <c r="BK10" s="3"/>
      <c r="BL10" s="52"/>
      <c r="BM10" s="3"/>
      <c r="BN10" s="3"/>
      <c r="BO10" s="52"/>
      <c r="BP10" s="3"/>
      <c r="BQ10" s="3"/>
      <c r="BR10" s="52"/>
      <c r="BS10" s="3"/>
      <c r="BT10" s="3"/>
      <c r="BU10" s="52"/>
      <c r="BV10" s="3"/>
      <c r="BW10" s="3"/>
      <c r="BX10" s="52"/>
      <c r="BY10" s="3"/>
      <c r="BZ10" s="3"/>
      <c r="CA10" s="52"/>
      <c r="CB10" s="3"/>
      <c r="CC10" s="52"/>
      <c r="CD10" s="3"/>
      <c r="CE10" s="3"/>
      <c r="CF10" s="52"/>
      <c r="CG10" s="3"/>
      <c r="CH10" s="3"/>
      <c r="CI10" s="52"/>
      <c r="CJ10" s="3"/>
      <c r="CK10" s="3"/>
      <c r="CL10" s="52"/>
      <c r="CM10" s="3"/>
      <c r="CN10" s="3"/>
      <c r="CO10" s="52"/>
      <c r="CP10" s="3"/>
      <c r="CQ10" s="3"/>
      <c r="CR10" s="52"/>
      <c r="CS10" s="3"/>
      <c r="CT10" s="3"/>
      <c r="CU10" s="52"/>
      <c r="CV10" s="3"/>
      <c r="CW10" s="52"/>
      <c r="CX10" s="3"/>
      <c r="CY10" s="52"/>
      <c r="CZ10" s="27"/>
      <c r="DA10" s="52"/>
      <c r="DB10" s="3"/>
      <c r="DC10" s="52"/>
      <c r="DD10" s="3"/>
      <c r="DE10" s="52"/>
      <c r="DF10" s="7"/>
      <c r="DG10" s="29"/>
      <c r="DI10" s="32" t="s">
        <v>7</v>
      </c>
      <c r="DJ10" s="33">
        <f>'معادلة الفك والتجميع'!$AP$15</f>
        <v>0</v>
      </c>
      <c r="DK10" s="33">
        <f>'معادلة الفك والتجميع'!$AQ$15</f>
        <v>0</v>
      </c>
      <c r="DL10" s="33">
        <f>$K$36</f>
        <v>0</v>
      </c>
      <c r="DM10" s="74"/>
      <c r="DN10" s="32" t="s">
        <v>46</v>
      </c>
      <c r="DO10" s="33">
        <f>'معادلة الفك والتجميع'!$AP$78</f>
        <v>0</v>
      </c>
      <c r="DP10" s="33">
        <f>'معادلة الفك والتجميع'!$AQ$78</f>
        <v>0</v>
      </c>
      <c r="DQ10" s="33">
        <f>$AY$36</f>
        <v>0</v>
      </c>
    </row>
    <row r="11" spans="1:121" ht="16.5" thickBot="1" x14ac:dyDescent="0.3">
      <c r="A11" s="1">
        <v>43350</v>
      </c>
      <c r="B11" s="2"/>
      <c r="C11" s="3"/>
      <c r="D11" s="3"/>
      <c r="E11" s="52"/>
      <c r="F11" s="3"/>
      <c r="G11" s="3"/>
      <c r="H11" s="52"/>
      <c r="I11" s="3"/>
      <c r="J11" s="3"/>
      <c r="K11" s="52"/>
      <c r="L11" s="3"/>
      <c r="M11" s="3"/>
      <c r="N11" s="52"/>
      <c r="O11" s="3"/>
      <c r="P11" s="3"/>
      <c r="Q11" s="52"/>
      <c r="R11" s="3"/>
      <c r="S11" s="3"/>
      <c r="T11" s="52"/>
      <c r="U11" s="3"/>
      <c r="V11" s="3"/>
      <c r="W11" s="52"/>
      <c r="X11" s="3"/>
      <c r="Y11" s="52"/>
      <c r="Z11" s="3"/>
      <c r="AA11" s="3"/>
      <c r="AB11" s="52"/>
      <c r="AC11" s="3"/>
      <c r="AD11" s="3"/>
      <c r="AE11" s="52"/>
      <c r="AF11" s="3"/>
      <c r="AG11" s="52"/>
      <c r="AH11" s="3"/>
      <c r="AI11" s="52"/>
      <c r="AJ11" s="3"/>
      <c r="AK11" s="52"/>
      <c r="AL11" s="3"/>
      <c r="AM11" s="3"/>
      <c r="AN11" s="52"/>
      <c r="AO11" s="3"/>
      <c r="AP11" s="52"/>
      <c r="AQ11" s="3"/>
      <c r="AR11" s="3"/>
      <c r="AS11" s="52"/>
      <c r="AT11" s="3"/>
      <c r="AU11" s="3"/>
      <c r="AV11" s="52"/>
      <c r="AW11" s="3"/>
      <c r="AX11" s="3"/>
      <c r="AY11" s="52"/>
      <c r="AZ11" s="3"/>
      <c r="BA11" s="52"/>
      <c r="BB11" s="3"/>
      <c r="BC11" s="3"/>
      <c r="BD11" s="52"/>
      <c r="BE11" s="3"/>
      <c r="BF11" s="3"/>
      <c r="BG11" s="52"/>
      <c r="BH11" s="3"/>
      <c r="BI11" s="3"/>
      <c r="BJ11" s="52"/>
      <c r="BK11" s="3"/>
      <c r="BL11" s="52"/>
      <c r="BM11" s="3"/>
      <c r="BN11" s="3"/>
      <c r="BO11" s="52"/>
      <c r="BP11" s="3"/>
      <c r="BQ11" s="3"/>
      <c r="BR11" s="52"/>
      <c r="BS11" s="3"/>
      <c r="BT11" s="3"/>
      <c r="BU11" s="52"/>
      <c r="BV11" s="3"/>
      <c r="BW11" s="3"/>
      <c r="BX11" s="52"/>
      <c r="BY11" s="3"/>
      <c r="BZ11" s="3"/>
      <c r="CA11" s="52"/>
      <c r="CB11" s="3"/>
      <c r="CC11" s="52"/>
      <c r="CD11" s="3"/>
      <c r="CE11" s="3"/>
      <c r="CF11" s="52"/>
      <c r="CG11" s="3"/>
      <c r="CH11" s="3"/>
      <c r="CI11" s="52"/>
      <c r="CJ11" s="3"/>
      <c r="CK11" s="3"/>
      <c r="CL11" s="52"/>
      <c r="CM11" s="3"/>
      <c r="CN11" s="3"/>
      <c r="CO11" s="52"/>
      <c r="CP11" s="3"/>
      <c r="CQ11" s="3"/>
      <c r="CR11" s="52"/>
      <c r="CS11" s="3"/>
      <c r="CT11" s="3"/>
      <c r="CU11" s="52"/>
      <c r="CV11" s="3"/>
      <c r="CW11" s="52"/>
      <c r="CX11" s="3"/>
      <c r="CY11" s="52"/>
      <c r="CZ11" s="27"/>
      <c r="DA11" s="52"/>
      <c r="DB11" s="3"/>
      <c r="DC11" s="52"/>
      <c r="DD11" s="3"/>
      <c r="DE11" s="52"/>
      <c r="DF11" s="7"/>
      <c r="DG11" s="29"/>
      <c r="DI11" s="32" t="s">
        <v>39</v>
      </c>
      <c r="DJ11" s="33">
        <f>'معادلة الفك والتجميع'!$AP$19</f>
        <v>0</v>
      </c>
      <c r="DK11" s="33">
        <f>'معادلة الفك والتجميع'!$AQ$19</f>
        <v>0</v>
      </c>
      <c r="DL11" s="33">
        <f>$N$36</f>
        <v>0</v>
      </c>
      <c r="DM11" s="74"/>
      <c r="DN11" s="142" t="s">
        <v>61</v>
      </c>
      <c r="DO11" s="143"/>
      <c r="DP11" s="144"/>
      <c r="DQ11" s="76"/>
    </row>
    <row r="12" spans="1:121" ht="16.5" thickBot="1" x14ac:dyDescent="0.3">
      <c r="A12" s="1">
        <v>43351</v>
      </c>
      <c r="B12" s="2"/>
      <c r="C12" s="3"/>
      <c r="D12" s="3"/>
      <c r="E12" s="52"/>
      <c r="F12" s="3"/>
      <c r="G12" s="3"/>
      <c r="H12" s="52"/>
      <c r="I12" s="3"/>
      <c r="J12" s="3"/>
      <c r="K12" s="52"/>
      <c r="L12" s="3"/>
      <c r="M12" s="3"/>
      <c r="N12" s="52"/>
      <c r="O12" s="3"/>
      <c r="P12" s="3"/>
      <c r="Q12" s="52"/>
      <c r="R12" s="3"/>
      <c r="S12" s="3"/>
      <c r="T12" s="52"/>
      <c r="U12" s="3"/>
      <c r="V12" s="3"/>
      <c r="W12" s="52"/>
      <c r="X12" s="3"/>
      <c r="Y12" s="52"/>
      <c r="Z12" s="3"/>
      <c r="AA12" s="3"/>
      <c r="AB12" s="52"/>
      <c r="AC12" s="3"/>
      <c r="AD12" s="3"/>
      <c r="AE12" s="52"/>
      <c r="AF12" s="3"/>
      <c r="AG12" s="52"/>
      <c r="AH12" s="3"/>
      <c r="AI12" s="52"/>
      <c r="AJ12" s="3"/>
      <c r="AK12" s="52"/>
      <c r="AL12" s="3"/>
      <c r="AM12" s="3"/>
      <c r="AN12" s="52"/>
      <c r="AO12" s="3"/>
      <c r="AP12" s="52"/>
      <c r="AQ12" s="3"/>
      <c r="AR12" s="3"/>
      <c r="AS12" s="52"/>
      <c r="AT12" s="3"/>
      <c r="AU12" s="3"/>
      <c r="AV12" s="52"/>
      <c r="AW12" s="3"/>
      <c r="AX12" s="3"/>
      <c r="AY12" s="52"/>
      <c r="AZ12" s="3"/>
      <c r="BA12" s="52"/>
      <c r="BB12" s="3"/>
      <c r="BC12" s="3"/>
      <c r="BD12" s="52"/>
      <c r="BE12" s="3"/>
      <c r="BF12" s="3"/>
      <c r="BG12" s="52"/>
      <c r="BH12" s="3"/>
      <c r="BI12" s="3"/>
      <c r="BJ12" s="52"/>
      <c r="BK12" s="3"/>
      <c r="BL12" s="52"/>
      <c r="BM12" s="3"/>
      <c r="BN12" s="3"/>
      <c r="BO12" s="52"/>
      <c r="BP12" s="3"/>
      <c r="BQ12" s="3"/>
      <c r="BR12" s="52"/>
      <c r="BS12" s="3"/>
      <c r="BT12" s="3"/>
      <c r="BU12" s="52"/>
      <c r="BV12" s="3"/>
      <c r="BW12" s="3"/>
      <c r="BX12" s="52"/>
      <c r="BY12" s="3"/>
      <c r="BZ12" s="3"/>
      <c r="CA12" s="52"/>
      <c r="CB12" s="3"/>
      <c r="CC12" s="52"/>
      <c r="CD12" s="3"/>
      <c r="CE12" s="3"/>
      <c r="CF12" s="52"/>
      <c r="CG12" s="3"/>
      <c r="CH12" s="3"/>
      <c r="CI12" s="52"/>
      <c r="CJ12" s="3"/>
      <c r="CK12" s="3"/>
      <c r="CL12" s="52"/>
      <c r="CM12" s="3"/>
      <c r="CN12" s="3"/>
      <c r="CO12" s="52"/>
      <c r="CP12" s="3"/>
      <c r="CQ12" s="3"/>
      <c r="CR12" s="52"/>
      <c r="CS12" s="3"/>
      <c r="CT12" s="3"/>
      <c r="CU12" s="52"/>
      <c r="CV12" s="3"/>
      <c r="CW12" s="52"/>
      <c r="CX12" s="3"/>
      <c r="CY12" s="52"/>
      <c r="CZ12" s="27"/>
      <c r="DA12" s="52"/>
      <c r="DB12" s="3"/>
      <c r="DC12" s="52"/>
      <c r="DD12" s="3"/>
      <c r="DE12" s="52"/>
      <c r="DF12" s="7"/>
      <c r="DG12" s="29"/>
      <c r="DI12" s="32" t="s">
        <v>40</v>
      </c>
      <c r="DJ12" s="33">
        <f>'معادلة الفك والتجميع'!$AP$23</f>
        <v>0</v>
      </c>
      <c r="DK12" s="33">
        <f>'معادلة الفك والتجميع'!$AQ$23</f>
        <v>0</v>
      </c>
      <c r="DL12" s="33">
        <f>$Q$36</f>
        <v>0</v>
      </c>
      <c r="DM12" s="74"/>
      <c r="DN12" s="33" t="s">
        <v>43</v>
      </c>
      <c r="DO12" s="33"/>
      <c r="DP12" s="33">
        <f>'معادلة الفك والتجميع'!$AQ$83</f>
        <v>0</v>
      </c>
      <c r="DQ12" s="33">
        <f>$BA$36</f>
        <v>0</v>
      </c>
    </row>
    <row r="13" spans="1:121" ht="16.5" thickBot="1" x14ac:dyDescent="0.3">
      <c r="A13" s="1">
        <v>43352</v>
      </c>
      <c r="B13" s="2">
        <v>2834</v>
      </c>
      <c r="C13" s="3"/>
      <c r="D13" s="3"/>
      <c r="E13" s="52"/>
      <c r="F13" s="3"/>
      <c r="G13" s="3"/>
      <c r="H13" s="52"/>
      <c r="I13" s="3"/>
      <c r="J13" s="3"/>
      <c r="K13" s="52"/>
      <c r="L13" s="3"/>
      <c r="M13" s="3"/>
      <c r="N13" s="52"/>
      <c r="O13" s="3"/>
      <c r="P13" s="3"/>
      <c r="Q13" s="52"/>
      <c r="R13" s="3"/>
      <c r="S13" s="3"/>
      <c r="T13" s="52"/>
      <c r="U13" s="3"/>
      <c r="V13" s="3"/>
      <c r="W13" s="52"/>
      <c r="X13" s="3"/>
      <c r="Y13" s="52"/>
      <c r="Z13" s="3"/>
      <c r="AA13" s="3"/>
      <c r="AB13" s="52"/>
      <c r="AC13" s="3"/>
      <c r="AD13" s="3"/>
      <c r="AE13" s="52"/>
      <c r="AF13" s="3"/>
      <c r="AG13" s="52"/>
      <c r="AH13" s="3">
        <v>3</v>
      </c>
      <c r="AI13" s="52">
        <v>870</v>
      </c>
      <c r="AJ13" s="3"/>
      <c r="AK13" s="52"/>
      <c r="AL13" s="3"/>
      <c r="AM13" s="3"/>
      <c r="AN13" s="52"/>
      <c r="AO13" s="3"/>
      <c r="AP13" s="52"/>
      <c r="AQ13" s="3"/>
      <c r="AR13" s="3"/>
      <c r="AS13" s="52"/>
      <c r="AT13" s="3"/>
      <c r="AU13" s="3"/>
      <c r="AV13" s="52"/>
      <c r="AW13" s="3"/>
      <c r="AX13" s="3"/>
      <c r="AY13" s="52"/>
      <c r="AZ13" s="3"/>
      <c r="BA13" s="52"/>
      <c r="BB13" s="3"/>
      <c r="BC13" s="3"/>
      <c r="BD13" s="52"/>
      <c r="BE13" s="3"/>
      <c r="BF13" s="3"/>
      <c r="BG13" s="52"/>
      <c r="BH13" s="3"/>
      <c r="BI13" s="3"/>
      <c r="BJ13" s="52"/>
      <c r="BK13" s="3"/>
      <c r="BL13" s="52"/>
      <c r="BM13" s="3"/>
      <c r="BN13" s="3"/>
      <c r="BO13" s="52"/>
      <c r="BP13" s="3"/>
      <c r="BQ13" s="3"/>
      <c r="BR13" s="52"/>
      <c r="BS13" s="3"/>
      <c r="BT13" s="3"/>
      <c r="BU13" s="52"/>
      <c r="BV13" s="3"/>
      <c r="BW13" s="3"/>
      <c r="BX13" s="52"/>
      <c r="BY13" s="3"/>
      <c r="BZ13" s="3"/>
      <c r="CA13" s="52"/>
      <c r="CB13" s="3"/>
      <c r="CC13" s="52"/>
      <c r="CD13" s="3"/>
      <c r="CE13" s="3"/>
      <c r="CF13" s="52"/>
      <c r="CG13" s="3"/>
      <c r="CH13" s="3"/>
      <c r="CI13" s="52"/>
      <c r="CJ13" s="3"/>
      <c r="CK13" s="3"/>
      <c r="CL13" s="52"/>
      <c r="CM13" s="3"/>
      <c r="CN13" s="3"/>
      <c r="CO13" s="52"/>
      <c r="CP13" s="3"/>
      <c r="CQ13" s="3"/>
      <c r="CR13" s="52"/>
      <c r="CS13" s="3"/>
      <c r="CT13" s="3"/>
      <c r="CU13" s="52"/>
      <c r="CV13" s="3"/>
      <c r="CW13" s="52"/>
      <c r="CX13" s="3"/>
      <c r="CY13" s="52"/>
      <c r="CZ13" s="27"/>
      <c r="DA13" s="52"/>
      <c r="DB13" s="3"/>
      <c r="DC13" s="52"/>
      <c r="DD13" s="3"/>
      <c r="DE13" s="52"/>
      <c r="DF13" s="7"/>
      <c r="DG13" s="29"/>
      <c r="DI13" s="32" t="s">
        <v>41</v>
      </c>
      <c r="DJ13" s="33">
        <f>'معادلة الفك والتجميع'!$AP$27</f>
        <v>0</v>
      </c>
      <c r="DK13" s="33">
        <f>'معادلة الفك والتجميع'!$AQ$27</f>
        <v>0</v>
      </c>
      <c r="DL13" s="33">
        <f>$T$36</f>
        <v>0</v>
      </c>
      <c r="DM13" s="75"/>
      <c r="DN13" s="133" t="s">
        <v>62</v>
      </c>
      <c r="DO13" s="134"/>
      <c r="DP13" s="135"/>
      <c r="DQ13" s="77"/>
    </row>
    <row r="14" spans="1:121" ht="16.5" thickBot="1" x14ac:dyDescent="0.3">
      <c r="A14" s="1">
        <v>43353</v>
      </c>
      <c r="B14" s="2"/>
      <c r="C14" s="3"/>
      <c r="D14" s="3"/>
      <c r="E14" s="52"/>
      <c r="F14" s="3"/>
      <c r="G14" s="3"/>
      <c r="H14" s="52"/>
      <c r="I14" s="3"/>
      <c r="J14" s="3"/>
      <c r="K14" s="52"/>
      <c r="L14" s="3"/>
      <c r="M14" s="3"/>
      <c r="N14" s="52"/>
      <c r="O14" s="3"/>
      <c r="P14" s="3"/>
      <c r="Q14" s="52"/>
      <c r="R14" s="3"/>
      <c r="S14" s="3"/>
      <c r="T14" s="52"/>
      <c r="U14" s="3"/>
      <c r="V14" s="3"/>
      <c r="W14" s="52"/>
      <c r="X14" s="3"/>
      <c r="Y14" s="52"/>
      <c r="Z14" s="3"/>
      <c r="AA14" s="3"/>
      <c r="AB14" s="52"/>
      <c r="AC14" s="3"/>
      <c r="AD14" s="3"/>
      <c r="AE14" s="52"/>
      <c r="AF14" s="3"/>
      <c r="AG14" s="52"/>
      <c r="AH14" s="3"/>
      <c r="AI14" s="52"/>
      <c r="AJ14" s="3"/>
      <c r="AK14" s="52"/>
      <c r="AL14" s="3"/>
      <c r="AM14" s="3"/>
      <c r="AN14" s="52"/>
      <c r="AO14" s="3"/>
      <c r="AP14" s="52"/>
      <c r="AQ14" s="3"/>
      <c r="AR14" s="3"/>
      <c r="AS14" s="52"/>
      <c r="AT14" s="3"/>
      <c r="AU14" s="3"/>
      <c r="AV14" s="52"/>
      <c r="AW14" s="3"/>
      <c r="AX14" s="3"/>
      <c r="AY14" s="52"/>
      <c r="AZ14" s="3"/>
      <c r="BA14" s="52"/>
      <c r="BB14" s="3"/>
      <c r="BC14" s="3"/>
      <c r="BD14" s="52"/>
      <c r="BE14" s="3"/>
      <c r="BF14" s="3"/>
      <c r="BG14" s="52"/>
      <c r="BH14" s="3"/>
      <c r="BI14" s="3"/>
      <c r="BJ14" s="52"/>
      <c r="BK14" s="3"/>
      <c r="BL14" s="52"/>
      <c r="BM14" s="3"/>
      <c r="BN14" s="3"/>
      <c r="BO14" s="52"/>
      <c r="BP14" s="3"/>
      <c r="BQ14" s="3"/>
      <c r="BR14" s="52"/>
      <c r="BS14" s="3"/>
      <c r="BT14" s="3"/>
      <c r="BU14" s="52"/>
      <c r="BV14" s="3"/>
      <c r="BW14" s="3"/>
      <c r="BX14" s="52"/>
      <c r="BY14" s="3"/>
      <c r="BZ14" s="3"/>
      <c r="CA14" s="52"/>
      <c r="CB14" s="3"/>
      <c r="CC14" s="52"/>
      <c r="CD14" s="3"/>
      <c r="CE14" s="3"/>
      <c r="CF14" s="52"/>
      <c r="CG14" s="3"/>
      <c r="CH14" s="3"/>
      <c r="CI14" s="52"/>
      <c r="CJ14" s="3"/>
      <c r="CK14" s="3"/>
      <c r="CL14" s="52"/>
      <c r="CM14" s="3"/>
      <c r="CN14" s="3"/>
      <c r="CO14" s="52"/>
      <c r="CP14" s="3"/>
      <c r="CQ14" s="3"/>
      <c r="CR14" s="52"/>
      <c r="CS14" s="3"/>
      <c r="CT14" s="3"/>
      <c r="CU14" s="52"/>
      <c r="CV14" s="3"/>
      <c r="CW14" s="52"/>
      <c r="CX14" s="3"/>
      <c r="CY14" s="52"/>
      <c r="CZ14" s="27"/>
      <c r="DA14" s="52"/>
      <c r="DB14" s="3"/>
      <c r="DC14" s="52"/>
      <c r="DD14" s="3"/>
      <c r="DE14" s="52"/>
      <c r="DF14" s="7"/>
      <c r="DG14" s="29"/>
      <c r="DI14" s="32" t="s">
        <v>42</v>
      </c>
      <c r="DJ14" s="33">
        <f>'معادلة الفك والتجميع'!$AP$31</f>
        <v>0</v>
      </c>
      <c r="DK14" s="33">
        <f>'معادلة الفك والتجميع'!$AQ$31</f>
        <v>0</v>
      </c>
      <c r="DL14" s="33">
        <f>$W$36</f>
        <v>0</v>
      </c>
      <c r="DM14" s="74"/>
      <c r="DN14" s="33" t="s">
        <v>47</v>
      </c>
      <c r="DO14" s="33">
        <f>'معادلة الفك والتجميع'!$AP$88</f>
        <v>0</v>
      </c>
      <c r="DP14" s="33">
        <f>'معادلة الفك والتجميع'!$AQ$88</f>
        <v>0</v>
      </c>
      <c r="DQ14" s="33">
        <f>$BD$36</f>
        <v>0</v>
      </c>
    </row>
    <row r="15" spans="1:121" ht="16.5" thickBot="1" x14ac:dyDescent="0.3">
      <c r="A15" s="1">
        <v>43354</v>
      </c>
      <c r="B15" s="2"/>
      <c r="C15" s="3"/>
      <c r="D15" s="3"/>
      <c r="E15" s="52"/>
      <c r="F15" s="3"/>
      <c r="G15" s="3"/>
      <c r="H15" s="52"/>
      <c r="I15" s="3"/>
      <c r="J15" s="3"/>
      <c r="K15" s="52"/>
      <c r="L15" s="3"/>
      <c r="M15" s="3"/>
      <c r="N15" s="52"/>
      <c r="O15" s="3"/>
      <c r="P15" s="3"/>
      <c r="Q15" s="52"/>
      <c r="R15" s="3"/>
      <c r="S15" s="3"/>
      <c r="T15" s="52"/>
      <c r="U15" s="3"/>
      <c r="V15" s="3"/>
      <c r="W15" s="52"/>
      <c r="X15" s="3"/>
      <c r="Y15" s="52"/>
      <c r="Z15" s="3"/>
      <c r="AA15" s="3"/>
      <c r="AB15" s="52"/>
      <c r="AC15" s="3"/>
      <c r="AD15" s="3"/>
      <c r="AE15" s="52"/>
      <c r="AF15" s="3"/>
      <c r="AG15" s="52"/>
      <c r="AH15" s="3"/>
      <c r="AI15" s="52"/>
      <c r="AJ15" s="3"/>
      <c r="AK15" s="52"/>
      <c r="AL15" s="3"/>
      <c r="AM15" s="3"/>
      <c r="AN15" s="52"/>
      <c r="AO15" s="3"/>
      <c r="AP15" s="52"/>
      <c r="AQ15" s="3"/>
      <c r="AR15" s="3"/>
      <c r="AS15" s="52"/>
      <c r="AT15" s="3"/>
      <c r="AU15" s="3"/>
      <c r="AV15" s="52"/>
      <c r="AW15" s="3"/>
      <c r="AX15" s="3"/>
      <c r="AY15" s="52"/>
      <c r="AZ15" s="3"/>
      <c r="BA15" s="52"/>
      <c r="BB15" s="3"/>
      <c r="BC15" s="3"/>
      <c r="BD15" s="52"/>
      <c r="BE15" s="3"/>
      <c r="BF15" s="3"/>
      <c r="BG15" s="52"/>
      <c r="BH15" s="3"/>
      <c r="BI15" s="3"/>
      <c r="BJ15" s="52"/>
      <c r="BK15" s="3"/>
      <c r="BL15" s="52"/>
      <c r="BM15" s="3"/>
      <c r="BN15" s="3"/>
      <c r="BO15" s="52"/>
      <c r="BP15" s="3"/>
      <c r="BQ15" s="3"/>
      <c r="BR15" s="52"/>
      <c r="BS15" s="3"/>
      <c r="BT15" s="3"/>
      <c r="BU15" s="52"/>
      <c r="BV15" s="3"/>
      <c r="BW15" s="3"/>
      <c r="BX15" s="52"/>
      <c r="BY15" s="3"/>
      <c r="BZ15" s="3"/>
      <c r="CA15" s="52"/>
      <c r="CB15" s="3"/>
      <c r="CC15" s="52"/>
      <c r="CD15" s="3"/>
      <c r="CE15" s="3"/>
      <c r="CF15" s="52"/>
      <c r="CG15" s="3"/>
      <c r="CH15" s="3"/>
      <c r="CI15" s="52"/>
      <c r="CJ15" s="3"/>
      <c r="CK15" s="3"/>
      <c r="CL15" s="52"/>
      <c r="CM15" s="3"/>
      <c r="CN15" s="3"/>
      <c r="CO15" s="52"/>
      <c r="CP15" s="3"/>
      <c r="CQ15" s="3"/>
      <c r="CR15" s="52"/>
      <c r="CS15" s="3"/>
      <c r="CT15" s="3"/>
      <c r="CU15" s="52"/>
      <c r="CV15" s="3"/>
      <c r="CW15" s="52"/>
      <c r="CX15" s="3"/>
      <c r="CY15" s="52"/>
      <c r="CZ15" s="27"/>
      <c r="DA15" s="52"/>
      <c r="DB15" s="3"/>
      <c r="DC15" s="52"/>
      <c r="DD15" s="3"/>
      <c r="DE15" s="52"/>
      <c r="DF15" s="3"/>
      <c r="DG15" s="35"/>
      <c r="DI15" s="103" t="s">
        <v>63</v>
      </c>
      <c r="DJ15" s="104"/>
      <c r="DK15" s="105"/>
      <c r="DL15" s="78"/>
      <c r="DM15" s="75"/>
      <c r="DN15" s="33" t="s">
        <v>11</v>
      </c>
      <c r="DO15" s="33">
        <f>'معادلة الفك والتجميع'!$AP$92</f>
        <v>0</v>
      </c>
      <c r="DP15" s="33">
        <f>'معادلة الفك والتجميع'!$AQ$92</f>
        <v>0</v>
      </c>
      <c r="DQ15" s="33">
        <f>$BG$36</f>
        <v>0</v>
      </c>
    </row>
    <row r="16" spans="1:121" ht="16.5" thickBot="1" x14ac:dyDescent="0.3">
      <c r="A16" s="1">
        <v>43355</v>
      </c>
      <c r="B16" s="2"/>
      <c r="C16" s="3"/>
      <c r="D16" s="3"/>
      <c r="E16" s="52"/>
      <c r="F16" s="3"/>
      <c r="G16" s="3"/>
      <c r="H16" s="52"/>
      <c r="I16" s="3"/>
      <c r="J16" s="3"/>
      <c r="K16" s="52"/>
      <c r="L16" s="3"/>
      <c r="M16" s="3"/>
      <c r="N16" s="52"/>
      <c r="O16" s="3"/>
      <c r="P16" s="3"/>
      <c r="Q16" s="52"/>
      <c r="R16" s="3"/>
      <c r="S16" s="3"/>
      <c r="T16" s="52"/>
      <c r="U16" s="3"/>
      <c r="V16" s="3"/>
      <c r="W16" s="52"/>
      <c r="X16" s="3"/>
      <c r="Y16" s="52"/>
      <c r="Z16" s="3"/>
      <c r="AA16" s="3"/>
      <c r="AB16" s="52"/>
      <c r="AC16" s="3"/>
      <c r="AD16" s="3"/>
      <c r="AE16" s="52"/>
      <c r="AF16" s="3"/>
      <c r="AG16" s="52"/>
      <c r="AH16" s="3"/>
      <c r="AI16" s="52"/>
      <c r="AJ16" s="3"/>
      <c r="AK16" s="52"/>
      <c r="AL16" s="3"/>
      <c r="AM16" s="3"/>
      <c r="AN16" s="52"/>
      <c r="AO16" s="3"/>
      <c r="AP16" s="52"/>
      <c r="AQ16" s="3"/>
      <c r="AR16" s="3"/>
      <c r="AS16" s="52"/>
      <c r="AT16" s="3"/>
      <c r="AU16" s="3"/>
      <c r="AV16" s="52"/>
      <c r="AW16" s="3"/>
      <c r="AX16" s="3"/>
      <c r="AY16" s="52"/>
      <c r="AZ16" s="3"/>
      <c r="BA16" s="52"/>
      <c r="BB16" s="3"/>
      <c r="BC16" s="3"/>
      <c r="BD16" s="52"/>
      <c r="BE16" s="3"/>
      <c r="BF16" s="3"/>
      <c r="BG16" s="52"/>
      <c r="BH16" s="3"/>
      <c r="BI16" s="3"/>
      <c r="BJ16" s="52"/>
      <c r="BK16" s="3"/>
      <c r="BL16" s="52"/>
      <c r="BM16" s="3"/>
      <c r="BN16" s="3"/>
      <c r="BO16" s="52"/>
      <c r="BP16" s="3"/>
      <c r="BQ16" s="3"/>
      <c r="BR16" s="52"/>
      <c r="BS16" s="3"/>
      <c r="BT16" s="3"/>
      <c r="BU16" s="52"/>
      <c r="BV16" s="3"/>
      <c r="BW16" s="3"/>
      <c r="BX16" s="52"/>
      <c r="BY16" s="3"/>
      <c r="BZ16" s="3"/>
      <c r="CA16" s="52"/>
      <c r="CB16" s="3"/>
      <c r="CC16" s="52"/>
      <c r="CD16" s="3"/>
      <c r="CE16" s="3"/>
      <c r="CF16" s="52"/>
      <c r="CG16" s="3"/>
      <c r="CH16" s="3"/>
      <c r="CI16" s="52"/>
      <c r="CJ16" s="3"/>
      <c r="CK16" s="3"/>
      <c r="CL16" s="52"/>
      <c r="CM16" s="3"/>
      <c r="CN16" s="3"/>
      <c r="CO16" s="52"/>
      <c r="CP16" s="3"/>
      <c r="CQ16" s="3"/>
      <c r="CR16" s="52"/>
      <c r="CS16" s="3"/>
      <c r="CT16" s="3"/>
      <c r="CU16" s="52"/>
      <c r="CV16" s="3"/>
      <c r="CW16" s="52"/>
      <c r="CX16" s="3"/>
      <c r="CY16" s="52"/>
      <c r="CZ16" s="27"/>
      <c r="DA16" s="52"/>
      <c r="DB16" s="3"/>
      <c r="DC16" s="52"/>
      <c r="DD16" s="3"/>
      <c r="DE16" s="52"/>
      <c r="DF16" s="7"/>
      <c r="DG16" s="29"/>
      <c r="DI16" s="32" t="s">
        <v>43</v>
      </c>
      <c r="DJ16" s="33"/>
      <c r="DK16" s="33">
        <f>'معادلة الفك والتجميع'!$AQ$35</f>
        <v>0</v>
      </c>
      <c r="DL16" s="33">
        <f>$Y$36</f>
        <v>0</v>
      </c>
      <c r="DM16" s="74"/>
      <c r="DN16" s="33" t="s">
        <v>12</v>
      </c>
      <c r="DO16" s="33">
        <f>'معادلة الفك والتجميع'!$AP$96</f>
        <v>0</v>
      </c>
      <c r="DP16" s="33">
        <f>'معادلة الفك والتجميع'!$AQ$96</f>
        <v>0</v>
      </c>
      <c r="DQ16" s="33">
        <f>$BJ$36</f>
        <v>0</v>
      </c>
    </row>
    <row r="17" spans="1:121" ht="16.5" thickBot="1" x14ac:dyDescent="0.3">
      <c r="A17" s="1">
        <v>43356</v>
      </c>
      <c r="B17" s="2"/>
      <c r="C17" s="3"/>
      <c r="D17" s="3"/>
      <c r="E17" s="52"/>
      <c r="F17" s="3"/>
      <c r="G17" s="3"/>
      <c r="H17" s="52"/>
      <c r="I17" s="3"/>
      <c r="J17" s="3"/>
      <c r="K17" s="52"/>
      <c r="L17" s="3"/>
      <c r="M17" s="3"/>
      <c r="N17" s="52"/>
      <c r="O17" s="3"/>
      <c r="P17" s="3"/>
      <c r="Q17" s="52"/>
      <c r="R17" s="3"/>
      <c r="S17" s="3"/>
      <c r="T17" s="52"/>
      <c r="U17" s="3"/>
      <c r="V17" s="3"/>
      <c r="W17" s="52"/>
      <c r="X17" s="3"/>
      <c r="Y17" s="52"/>
      <c r="Z17" s="3"/>
      <c r="AA17" s="3"/>
      <c r="AB17" s="52"/>
      <c r="AC17" s="3"/>
      <c r="AD17" s="3"/>
      <c r="AE17" s="52"/>
      <c r="AF17" s="3"/>
      <c r="AG17" s="52"/>
      <c r="AH17" s="3"/>
      <c r="AI17" s="52"/>
      <c r="AJ17" s="3"/>
      <c r="AK17" s="52"/>
      <c r="AL17" s="3"/>
      <c r="AM17" s="3"/>
      <c r="AN17" s="52"/>
      <c r="AO17" s="3"/>
      <c r="AP17" s="52"/>
      <c r="AQ17" s="3"/>
      <c r="AR17" s="3"/>
      <c r="AS17" s="52"/>
      <c r="AT17" s="3"/>
      <c r="AU17" s="3"/>
      <c r="AV17" s="52"/>
      <c r="AW17" s="3"/>
      <c r="AX17" s="3"/>
      <c r="AY17" s="52"/>
      <c r="AZ17" s="3"/>
      <c r="BA17" s="52"/>
      <c r="BB17" s="3"/>
      <c r="BC17" s="3"/>
      <c r="BD17" s="52"/>
      <c r="BE17" s="3"/>
      <c r="BF17" s="3"/>
      <c r="BG17" s="52"/>
      <c r="BH17" s="3"/>
      <c r="BI17" s="3"/>
      <c r="BJ17" s="52"/>
      <c r="BK17" s="3"/>
      <c r="BL17" s="52"/>
      <c r="BM17" s="3"/>
      <c r="BN17" s="3"/>
      <c r="BO17" s="52"/>
      <c r="BP17" s="3"/>
      <c r="BQ17" s="3"/>
      <c r="BR17" s="52"/>
      <c r="BS17" s="3"/>
      <c r="BT17" s="3"/>
      <c r="BU17" s="52"/>
      <c r="BV17" s="3"/>
      <c r="BW17" s="3"/>
      <c r="BX17" s="52"/>
      <c r="BY17" s="3"/>
      <c r="BZ17" s="3"/>
      <c r="CA17" s="52"/>
      <c r="CB17" s="3"/>
      <c r="CC17" s="52"/>
      <c r="CD17" s="3"/>
      <c r="CE17" s="3"/>
      <c r="CF17" s="52"/>
      <c r="CG17" s="3"/>
      <c r="CH17" s="3"/>
      <c r="CI17" s="52"/>
      <c r="CJ17" s="3"/>
      <c r="CK17" s="3"/>
      <c r="CL17" s="52"/>
      <c r="CM17" s="3"/>
      <c r="CN17" s="3"/>
      <c r="CO17" s="52"/>
      <c r="CP17" s="3"/>
      <c r="CQ17" s="3"/>
      <c r="CR17" s="52"/>
      <c r="CS17" s="3"/>
      <c r="CT17" s="3"/>
      <c r="CU17" s="52"/>
      <c r="CV17" s="3"/>
      <c r="CW17" s="52"/>
      <c r="CX17" s="3"/>
      <c r="CY17" s="52"/>
      <c r="CZ17" s="27"/>
      <c r="DA17" s="52"/>
      <c r="DB17" s="3"/>
      <c r="DC17" s="52"/>
      <c r="DD17" s="3"/>
      <c r="DE17" s="52"/>
      <c r="DF17" s="7"/>
      <c r="DG17" s="29"/>
      <c r="DI17" s="130" t="s">
        <v>64</v>
      </c>
      <c r="DJ17" s="131"/>
      <c r="DK17" s="132"/>
      <c r="DL17" s="79"/>
      <c r="DM17" s="74"/>
      <c r="DN17" s="33" t="s">
        <v>48</v>
      </c>
      <c r="DO17" s="33"/>
      <c r="DP17" s="33">
        <f>'معادلة الفك والتجميع'!$AQ$100</f>
        <v>0</v>
      </c>
      <c r="DQ17" s="33">
        <f>$BL$36</f>
        <v>0</v>
      </c>
    </row>
    <row r="18" spans="1:121" ht="16.5" thickBot="1" x14ac:dyDescent="0.3">
      <c r="A18" s="1">
        <v>43357</v>
      </c>
      <c r="B18" s="2"/>
      <c r="C18" s="3"/>
      <c r="D18" s="3"/>
      <c r="E18" s="52"/>
      <c r="F18" s="3"/>
      <c r="G18" s="3"/>
      <c r="H18" s="52"/>
      <c r="I18" s="3"/>
      <c r="J18" s="3"/>
      <c r="K18" s="52"/>
      <c r="L18" s="3"/>
      <c r="M18" s="3"/>
      <c r="N18" s="52"/>
      <c r="O18" s="3"/>
      <c r="P18" s="3"/>
      <c r="Q18" s="52"/>
      <c r="R18" s="3"/>
      <c r="S18" s="3"/>
      <c r="T18" s="52"/>
      <c r="U18" s="3"/>
      <c r="V18" s="3"/>
      <c r="W18" s="52"/>
      <c r="X18" s="3"/>
      <c r="Y18" s="52"/>
      <c r="Z18" s="3"/>
      <c r="AA18" s="3"/>
      <c r="AB18" s="52"/>
      <c r="AC18" s="3"/>
      <c r="AD18" s="3"/>
      <c r="AE18" s="52"/>
      <c r="AF18" s="3"/>
      <c r="AG18" s="52"/>
      <c r="AH18" s="3"/>
      <c r="AI18" s="52"/>
      <c r="AJ18" s="3"/>
      <c r="AK18" s="52"/>
      <c r="AL18" s="3"/>
      <c r="AM18" s="3"/>
      <c r="AN18" s="52"/>
      <c r="AO18" s="3"/>
      <c r="AP18" s="52"/>
      <c r="AQ18" s="3"/>
      <c r="AR18" s="3"/>
      <c r="AS18" s="52"/>
      <c r="AT18" s="3"/>
      <c r="AU18" s="3"/>
      <c r="AV18" s="52"/>
      <c r="AW18" s="3"/>
      <c r="AX18" s="3"/>
      <c r="AY18" s="52"/>
      <c r="AZ18" s="3"/>
      <c r="BA18" s="52"/>
      <c r="BB18" s="3"/>
      <c r="BC18" s="3"/>
      <c r="BD18" s="52"/>
      <c r="BE18" s="3"/>
      <c r="BF18" s="3"/>
      <c r="BG18" s="52"/>
      <c r="BH18" s="3"/>
      <c r="BI18" s="3"/>
      <c r="BJ18" s="52"/>
      <c r="BK18" s="3"/>
      <c r="BL18" s="52"/>
      <c r="BM18" s="3"/>
      <c r="BN18" s="3"/>
      <c r="BO18" s="52"/>
      <c r="BP18" s="3"/>
      <c r="BQ18" s="3"/>
      <c r="BR18" s="52"/>
      <c r="BS18" s="3"/>
      <c r="BT18" s="3"/>
      <c r="BU18" s="52"/>
      <c r="BV18" s="3"/>
      <c r="BW18" s="3"/>
      <c r="BX18" s="52"/>
      <c r="BY18" s="3"/>
      <c r="BZ18" s="3"/>
      <c r="CA18" s="52"/>
      <c r="CB18" s="3"/>
      <c r="CC18" s="52"/>
      <c r="CD18" s="3"/>
      <c r="CE18" s="3"/>
      <c r="CF18" s="52"/>
      <c r="CG18" s="3"/>
      <c r="CH18" s="3"/>
      <c r="CI18" s="52"/>
      <c r="CJ18" s="3"/>
      <c r="CK18" s="3"/>
      <c r="CL18" s="52"/>
      <c r="CM18" s="3"/>
      <c r="CN18" s="3"/>
      <c r="CO18" s="52"/>
      <c r="CP18" s="3"/>
      <c r="CQ18" s="3"/>
      <c r="CR18" s="52"/>
      <c r="CS18" s="3"/>
      <c r="CT18" s="3"/>
      <c r="CU18" s="52"/>
      <c r="CV18" s="3"/>
      <c r="CW18" s="52"/>
      <c r="CX18" s="3"/>
      <c r="CY18" s="52"/>
      <c r="CZ18" s="27"/>
      <c r="DA18" s="52"/>
      <c r="DB18" s="3"/>
      <c r="DC18" s="52"/>
      <c r="DD18" s="3"/>
      <c r="DE18" s="52"/>
      <c r="DF18" s="7"/>
      <c r="DG18" s="29"/>
      <c r="DI18" s="32" t="s">
        <v>5</v>
      </c>
      <c r="DJ18" s="33">
        <f>'معادلة الفك والتجميع'!$AP$40</f>
        <v>0</v>
      </c>
      <c r="DK18" s="33">
        <f>'معادلة الفك والتجميع'!$AQ$40</f>
        <v>0</v>
      </c>
      <c r="DL18" s="33">
        <f>$AB$36</f>
        <v>0</v>
      </c>
      <c r="DM18" s="74"/>
      <c r="DN18" s="145" t="s">
        <v>34</v>
      </c>
      <c r="DO18" s="146"/>
      <c r="DP18" s="147"/>
      <c r="DQ18" s="80"/>
    </row>
    <row r="19" spans="1:121" ht="16.5" thickBot="1" x14ac:dyDescent="0.3">
      <c r="A19" s="1">
        <v>43358</v>
      </c>
      <c r="B19" s="2"/>
      <c r="C19" s="3"/>
      <c r="D19" s="3"/>
      <c r="E19" s="52"/>
      <c r="F19" s="3"/>
      <c r="G19" s="3"/>
      <c r="H19" s="52"/>
      <c r="I19" s="3"/>
      <c r="J19" s="3"/>
      <c r="K19" s="52"/>
      <c r="L19" s="3"/>
      <c r="M19" s="3"/>
      <c r="N19" s="52"/>
      <c r="O19" s="3"/>
      <c r="P19" s="3"/>
      <c r="Q19" s="52"/>
      <c r="R19" s="3"/>
      <c r="S19" s="3"/>
      <c r="T19" s="52"/>
      <c r="U19" s="3"/>
      <c r="V19" s="3"/>
      <c r="W19" s="52"/>
      <c r="X19" s="3"/>
      <c r="Y19" s="52"/>
      <c r="Z19" s="3"/>
      <c r="AA19" s="3"/>
      <c r="AB19" s="52"/>
      <c r="AC19" s="3"/>
      <c r="AD19" s="3"/>
      <c r="AE19" s="52"/>
      <c r="AF19" s="3"/>
      <c r="AG19" s="52"/>
      <c r="AH19" s="3"/>
      <c r="AI19" s="52"/>
      <c r="AJ19" s="3"/>
      <c r="AK19" s="52"/>
      <c r="AL19" s="3"/>
      <c r="AM19" s="3"/>
      <c r="AN19" s="52"/>
      <c r="AO19" s="3"/>
      <c r="AP19" s="52"/>
      <c r="AQ19" s="3"/>
      <c r="AR19" s="3"/>
      <c r="AS19" s="52"/>
      <c r="AT19" s="3"/>
      <c r="AU19" s="3"/>
      <c r="AV19" s="52"/>
      <c r="AW19" s="3"/>
      <c r="AX19" s="3"/>
      <c r="AY19" s="52"/>
      <c r="AZ19" s="3"/>
      <c r="BA19" s="52"/>
      <c r="BB19" s="3"/>
      <c r="BC19" s="3"/>
      <c r="BD19" s="52"/>
      <c r="BE19" s="3"/>
      <c r="BF19" s="3"/>
      <c r="BG19" s="52"/>
      <c r="BH19" s="3"/>
      <c r="BI19" s="3"/>
      <c r="BJ19" s="52"/>
      <c r="BK19" s="3"/>
      <c r="BL19" s="52"/>
      <c r="BM19" s="3"/>
      <c r="BN19" s="3"/>
      <c r="BO19" s="52"/>
      <c r="BP19" s="3"/>
      <c r="BQ19" s="3"/>
      <c r="BR19" s="52"/>
      <c r="BS19" s="3"/>
      <c r="BT19" s="3"/>
      <c r="BU19" s="52"/>
      <c r="BV19" s="3"/>
      <c r="BW19" s="3"/>
      <c r="BX19" s="52"/>
      <c r="BY19" s="3"/>
      <c r="BZ19" s="3"/>
      <c r="CA19" s="52"/>
      <c r="CB19" s="3"/>
      <c r="CC19" s="52"/>
      <c r="CD19" s="3"/>
      <c r="CE19" s="3"/>
      <c r="CF19" s="52"/>
      <c r="CG19" s="3"/>
      <c r="CH19" s="3"/>
      <c r="CI19" s="52"/>
      <c r="CJ19" s="3"/>
      <c r="CK19" s="3"/>
      <c r="CL19" s="52"/>
      <c r="CM19" s="3"/>
      <c r="CN19" s="3"/>
      <c r="CO19" s="52"/>
      <c r="CP19" s="3"/>
      <c r="CQ19" s="3"/>
      <c r="CR19" s="52"/>
      <c r="CS19" s="3"/>
      <c r="CT19" s="3"/>
      <c r="CU19" s="52"/>
      <c r="CV19" s="3"/>
      <c r="CW19" s="52"/>
      <c r="CX19" s="3"/>
      <c r="CY19" s="52"/>
      <c r="CZ19" s="27"/>
      <c r="DA19" s="52"/>
      <c r="DB19" s="3"/>
      <c r="DC19" s="52"/>
      <c r="DD19" s="3"/>
      <c r="DE19" s="52"/>
      <c r="DF19" s="7"/>
      <c r="DG19" s="29"/>
      <c r="DI19" s="32" t="s">
        <v>44</v>
      </c>
      <c r="DJ19" s="33">
        <f>'معادلة الفك والتجميع'!$AP$44</f>
        <v>0</v>
      </c>
      <c r="DK19" s="33">
        <f>'معادلة الفك والتجميع'!$AQ$44</f>
        <v>0</v>
      </c>
      <c r="DL19" s="33">
        <f>$AE$36</f>
        <v>0</v>
      </c>
      <c r="DM19" s="74"/>
      <c r="DN19" s="33" t="s">
        <v>49</v>
      </c>
      <c r="DO19" s="33">
        <f>'معادلة الفك والتجميع'!$AP$105</f>
        <v>0</v>
      </c>
      <c r="DP19" s="33">
        <f>'معادلة الفك والتجميع'!$AQ$105</f>
        <v>0</v>
      </c>
      <c r="DQ19" s="33">
        <f>$BO$36</f>
        <v>0</v>
      </c>
    </row>
    <row r="20" spans="1:121" ht="16.5" thickBot="1" x14ac:dyDescent="0.3">
      <c r="A20" s="1">
        <v>43359</v>
      </c>
      <c r="B20" s="2"/>
      <c r="C20" s="3"/>
      <c r="D20" s="3"/>
      <c r="E20" s="52"/>
      <c r="F20" s="3"/>
      <c r="G20" s="3"/>
      <c r="H20" s="52"/>
      <c r="I20" s="3"/>
      <c r="J20" s="3"/>
      <c r="K20" s="52"/>
      <c r="L20" s="3"/>
      <c r="M20" s="3"/>
      <c r="N20" s="52"/>
      <c r="O20" s="3"/>
      <c r="P20" s="3"/>
      <c r="Q20" s="52"/>
      <c r="R20" s="3"/>
      <c r="S20" s="3"/>
      <c r="T20" s="52"/>
      <c r="U20" s="3"/>
      <c r="V20" s="3"/>
      <c r="W20" s="52"/>
      <c r="X20" s="3"/>
      <c r="Y20" s="52"/>
      <c r="Z20" s="3"/>
      <c r="AA20" s="3"/>
      <c r="AB20" s="52"/>
      <c r="AC20" s="3"/>
      <c r="AD20" s="3"/>
      <c r="AE20" s="52"/>
      <c r="AF20" s="3"/>
      <c r="AG20" s="52"/>
      <c r="AH20" s="3"/>
      <c r="AI20" s="52"/>
      <c r="AJ20" s="3"/>
      <c r="AK20" s="52"/>
      <c r="AL20" s="3"/>
      <c r="AM20" s="3"/>
      <c r="AN20" s="52"/>
      <c r="AO20" s="3"/>
      <c r="AP20" s="52"/>
      <c r="AQ20" s="3"/>
      <c r="AR20" s="3"/>
      <c r="AS20" s="52"/>
      <c r="AT20" s="3"/>
      <c r="AU20" s="3"/>
      <c r="AV20" s="52"/>
      <c r="AW20" s="3"/>
      <c r="AX20" s="3"/>
      <c r="AY20" s="52"/>
      <c r="AZ20" s="3"/>
      <c r="BA20" s="52"/>
      <c r="BB20" s="3"/>
      <c r="BC20" s="3"/>
      <c r="BD20" s="52"/>
      <c r="BE20" s="3"/>
      <c r="BF20" s="3"/>
      <c r="BG20" s="52"/>
      <c r="BH20" s="3"/>
      <c r="BI20" s="3"/>
      <c r="BJ20" s="52"/>
      <c r="BK20" s="3"/>
      <c r="BL20" s="52"/>
      <c r="BM20" s="3"/>
      <c r="BN20" s="3"/>
      <c r="BO20" s="52"/>
      <c r="BP20" s="3"/>
      <c r="BQ20" s="3"/>
      <c r="BR20" s="52"/>
      <c r="BS20" s="3"/>
      <c r="BT20" s="3"/>
      <c r="BU20" s="52"/>
      <c r="BV20" s="3"/>
      <c r="BW20" s="3"/>
      <c r="BX20" s="52"/>
      <c r="BY20" s="3"/>
      <c r="BZ20" s="3"/>
      <c r="CA20" s="52"/>
      <c r="CB20" s="3"/>
      <c r="CC20" s="52"/>
      <c r="CD20" s="3"/>
      <c r="CE20" s="3"/>
      <c r="CF20" s="52"/>
      <c r="CG20" s="3"/>
      <c r="CH20" s="3"/>
      <c r="CI20" s="52"/>
      <c r="CJ20" s="3"/>
      <c r="CK20" s="3"/>
      <c r="CL20" s="52"/>
      <c r="CM20" s="3"/>
      <c r="CN20" s="3"/>
      <c r="CO20" s="52"/>
      <c r="CP20" s="3"/>
      <c r="CQ20" s="3"/>
      <c r="CR20" s="52"/>
      <c r="CS20" s="3"/>
      <c r="CT20" s="3"/>
      <c r="CU20" s="52"/>
      <c r="CV20" s="3"/>
      <c r="CW20" s="52"/>
      <c r="CX20" s="3"/>
      <c r="CY20" s="52"/>
      <c r="CZ20" s="27"/>
      <c r="DA20" s="52"/>
      <c r="DB20" s="3"/>
      <c r="DC20" s="52"/>
      <c r="DD20" s="3"/>
      <c r="DE20" s="52"/>
      <c r="DF20" s="7"/>
      <c r="DG20" s="29"/>
      <c r="DI20" s="32" t="s">
        <v>9</v>
      </c>
      <c r="DJ20" s="33"/>
      <c r="DK20" s="33">
        <f>'معادلة الفك والتجميع'!$AQ$48</f>
        <v>0</v>
      </c>
      <c r="DL20" s="33">
        <f>$AG$36</f>
        <v>0</v>
      </c>
      <c r="DM20" s="74"/>
      <c r="DN20" s="33" t="s">
        <v>11</v>
      </c>
      <c r="DO20" s="33">
        <f>'معادلة الفك والتجميع'!$AP$109</f>
        <v>0</v>
      </c>
      <c r="DP20" s="33">
        <f>'معادلة الفك والتجميع'!$AQ$109</f>
        <v>0</v>
      </c>
      <c r="DQ20" s="33">
        <f>$BR$36</f>
        <v>0</v>
      </c>
    </row>
    <row r="21" spans="1:121" ht="16.5" thickBot="1" x14ac:dyDescent="0.3">
      <c r="A21" s="1">
        <v>43360</v>
      </c>
      <c r="B21" s="2"/>
      <c r="C21" s="3"/>
      <c r="D21" s="3"/>
      <c r="E21" s="52"/>
      <c r="F21" s="3"/>
      <c r="G21" s="3"/>
      <c r="H21" s="52"/>
      <c r="I21" s="3"/>
      <c r="J21" s="3"/>
      <c r="K21" s="52"/>
      <c r="L21" s="3"/>
      <c r="M21" s="3"/>
      <c r="N21" s="52"/>
      <c r="O21" s="3"/>
      <c r="P21" s="3"/>
      <c r="Q21" s="52"/>
      <c r="R21" s="3"/>
      <c r="S21" s="3"/>
      <c r="T21" s="52"/>
      <c r="U21" s="3"/>
      <c r="V21" s="3"/>
      <c r="W21" s="52"/>
      <c r="X21" s="3"/>
      <c r="Y21" s="52"/>
      <c r="Z21" s="3"/>
      <c r="AA21" s="3"/>
      <c r="AB21" s="52"/>
      <c r="AC21" s="3"/>
      <c r="AD21" s="3"/>
      <c r="AE21" s="52"/>
      <c r="AF21" s="3"/>
      <c r="AG21" s="52"/>
      <c r="AH21" s="3"/>
      <c r="AI21" s="52"/>
      <c r="AJ21" s="3"/>
      <c r="AK21" s="52"/>
      <c r="AL21" s="3"/>
      <c r="AM21" s="3"/>
      <c r="AN21" s="52"/>
      <c r="AO21" s="3"/>
      <c r="AP21" s="52"/>
      <c r="AQ21" s="3"/>
      <c r="AR21" s="3"/>
      <c r="AS21" s="52"/>
      <c r="AT21" s="3"/>
      <c r="AU21" s="3"/>
      <c r="AV21" s="52"/>
      <c r="AW21" s="3"/>
      <c r="AX21" s="3"/>
      <c r="AY21" s="52"/>
      <c r="AZ21" s="3"/>
      <c r="BA21" s="52"/>
      <c r="BB21" s="3"/>
      <c r="BC21" s="3"/>
      <c r="BD21" s="52"/>
      <c r="BE21" s="3"/>
      <c r="BF21" s="3"/>
      <c r="BG21" s="52"/>
      <c r="BH21" s="3"/>
      <c r="BI21" s="3"/>
      <c r="BJ21" s="52"/>
      <c r="BK21" s="3"/>
      <c r="BL21" s="52"/>
      <c r="BM21" s="3"/>
      <c r="BN21" s="3"/>
      <c r="BO21" s="52"/>
      <c r="BP21" s="3"/>
      <c r="BQ21" s="3"/>
      <c r="BR21" s="52"/>
      <c r="BS21" s="3"/>
      <c r="BT21" s="3"/>
      <c r="BU21" s="52"/>
      <c r="BV21" s="3"/>
      <c r="BW21" s="3"/>
      <c r="BX21" s="52"/>
      <c r="BY21" s="3"/>
      <c r="BZ21" s="3"/>
      <c r="CA21" s="52"/>
      <c r="CB21" s="3"/>
      <c r="CC21" s="52"/>
      <c r="CD21" s="3"/>
      <c r="CE21" s="3"/>
      <c r="CF21" s="52"/>
      <c r="CG21" s="3"/>
      <c r="CH21" s="3"/>
      <c r="CI21" s="52"/>
      <c r="CJ21" s="3"/>
      <c r="CK21" s="3"/>
      <c r="CL21" s="52"/>
      <c r="CM21" s="3"/>
      <c r="CN21" s="3"/>
      <c r="CO21" s="52"/>
      <c r="CP21" s="3"/>
      <c r="CQ21" s="3"/>
      <c r="CR21" s="52"/>
      <c r="CS21" s="3"/>
      <c r="CT21" s="3"/>
      <c r="CU21" s="52"/>
      <c r="CV21" s="3"/>
      <c r="CW21" s="52"/>
      <c r="CX21" s="3"/>
      <c r="CY21" s="52"/>
      <c r="CZ21" s="27"/>
      <c r="DA21" s="52"/>
      <c r="DB21" s="3"/>
      <c r="DC21" s="52"/>
      <c r="DD21" s="3"/>
      <c r="DE21" s="52"/>
      <c r="DF21" s="7"/>
      <c r="DG21" s="29"/>
      <c r="DI21" s="32" t="s">
        <v>8</v>
      </c>
      <c r="DJ21" s="33"/>
      <c r="DK21" s="33">
        <f>'معادلة الفك والتجميع'!$AQ$52</f>
        <v>20</v>
      </c>
      <c r="DL21" s="33">
        <f>$AI$36</f>
        <v>5824</v>
      </c>
      <c r="DM21" s="75"/>
      <c r="DN21" s="142" t="s">
        <v>65</v>
      </c>
      <c r="DO21" s="143"/>
      <c r="DP21" s="144"/>
      <c r="DQ21" s="76"/>
    </row>
    <row r="22" spans="1:121" ht="16.5" thickBot="1" x14ac:dyDescent="0.3">
      <c r="A22" s="1">
        <v>43361</v>
      </c>
      <c r="B22" s="2"/>
      <c r="C22" s="3"/>
      <c r="D22" s="3"/>
      <c r="E22" s="52"/>
      <c r="F22" s="3"/>
      <c r="G22" s="3"/>
      <c r="H22" s="52"/>
      <c r="I22" s="3"/>
      <c r="J22" s="3"/>
      <c r="K22" s="52"/>
      <c r="L22" s="3"/>
      <c r="M22" s="3"/>
      <c r="N22" s="52"/>
      <c r="O22" s="3"/>
      <c r="P22" s="3"/>
      <c r="Q22" s="52"/>
      <c r="R22" s="3"/>
      <c r="S22" s="3"/>
      <c r="T22" s="52"/>
      <c r="U22" s="3"/>
      <c r="V22" s="3"/>
      <c r="W22" s="52"/>
      <c r="X22" s="3"/>
      <c r="Y22" s="52"/>
      <c r="Z22" s="3"/>
      <c r="AA22" s="3"/>
      <c r="AB22" s="52"/>
      <c r="AC22" s="3"/>
      <c r="AD22" s="3"/>
      <c r="AE22" s="52"/>
      <c r="AF22" s="3"/>
      <c r="AG22" s="52"/>
      <c r="AH22" s="3"/>
      <c r="AI22" s="52"/>
      <c r="AJ22" s="3"/>
      <c r="AK22" s="52"/>
      <c r="AL22" s="3"/>
      <c r="AM22" s="3"/>
      <c r="AN22" s="52"/>
      <c r="AO22" s="3"/>
      <c r="AP22" s="52"/>
      <c r="AQ22" s="3"/>
      <c r="AR22" s="3"/>
      <c r="AS22" s="52"/>
      <c r="AT22" s="3"/>
      <c r="AU22" s="3"/>
      <c r="AV22" s="52"/>
      <c r="AW22" s="3"/>
      <c r="AX22" s="3"/>
      <c r="AY22" s="52"/>
      <c r="AZ22" s="3"/>
      <c r="BA22" s="52"/>
      <c r="BB22" s="3"/>
      <c r="BC22" s="3"/>
      <c r="BD22" s="52"/>
      <c r="BE22" s="3"/>
      <c r="BF22" s="3"/>
      <c r="BG22" s="52"/>
      <c r="BH22" s="3"/>
      <c r="BI22" s="3"/>
      <c r="BJ22" s="52"/>
      <c r="BK22" s="3"/>
      <c r="BL22" s="52"/>
      <c r="BM22" s="3"/>
      <c r="BN22" s="3"/>
      <c r="BO22" s="52"/>
      <c r="BP22" s="3"/>
      <c r="BQ22" s="3"/>
      <c r="BR22" s="52"/>
      <c r="BS22" s="3"/>
      <c r="BT22" s="3"/>
      <c r="BU22" s="52"/>
      <c r="BV22" s="3"/>
      <c r="BW22" s="3"/>
      <c r="BX22" s="52"/>
      <c r="BY22" s="3"/>
      <c r="BZ22" s="3"/>
      <c r="CA22" s="52"/>
      <c r="CB22" s="3"/>
      <c r="CC22" s="52"/>
      <c r="CD22" s="3"/>
      <c r="CE22" s="3"/>
      <c r="CF22" s="52"/>
      <c r="CG22" s="3"/>
      <c r="CH22" s="3"/>
      <c r="CI22" s="52"/>
      <c r="CJ22" s="3"/>
      <c r="CK22" s="3"/>
      <c r="CL22" s="52"/>
      <c r="CM22" s="3"/>
      <c r="CN22" s="3"/>
      <c r="CO22" s="52"/>
      <c r="CP22" s="3"/>
      <c r="CQ22" s="3"/>
      <c r="CR22" s="52"/>
      <c r="CS22" s="3"/>
      <c r="CT22" s="3"/>
      <c r="CU22" s="52"/>
      <c r="CV22" s="3"/>
      <c r="CW22" s="52"/>
      <c r="CX22" s="3"/>
      <c r="CY22" s="52"/>
      <c r="CZ22" s="27"/>
      <c r="DA22" s="52"/>
      <c r="DB22" s="3"/>
      <c r="DC22" s="52"/>
      <c r="DD22" s="3"/>
      <c r="DE22" s="52"/>
      <c r="DF22" s="7"/>
      <c r="DG22" s="29"/>
      <c r="DI22" s="133" t="s">
        <v>66</v>
      </c>
      <c r="DJ22" s="134"/>
      <c r="DK22" s="135"/>
      <c r="DL22" s="77"/>
      <c r="DM22" s="74"/>
      <c r="DN22" s="33" t="s">
        <v>49</v>
      </c>
      <c r="DO22" s="33">
        <f>'معادلة الفك والتجميع'!$AP$114</f>
        <v>0</v>
      </c>
      <c r="DP22" s="33">
        <f>'معادلة الفك والتجميع'!$AQ$114</f>
        <v>0</v>
      </c>
      <c r="DQ22" s="33">
        <f>$BU$36</f>
        <v>0</v>
      </c>
    </row>
    <row r="23" spans="1:121" ht="16.5" thickBot="1" x14ac:dyDescent="0.3">
      <c r="A23" s="1">
        <v>43362</v>
      </c>
      <c r="B23" s="2"/>
      <c r="C23" s="3"/>
      <c r="D23" s="3"/>
      <c r="E23" s="52"/>
      <c r="F23" s="3"/>
      <c r="G23" s="3"/>
      <c r="H23" s="52"/>
      <c r="I23" s="3"/>
      <c r="J23" s="3"/>
      <c r="K23" s="52"/>
      <c r="L23" s="3"/>
      <c r="M23" s="3"/>
      <c r="N23" s="52"/>
      <c r="O23" s="3"/>
      <c r="P23" s="3"/>
      <c r="Q23" s="52"/>
      <c r="R23" s="3"/>
      <c r="S23" s="3"/>
      <c r="T23" s="52"/>
      <c r="U23" s="3"/>
      <c r="V23" s="3"/>
      <c r="W23" s="52"/>
      <c r="X23" s="3"/>
      <c r="Y23" s="52"/>
      <c r="Z23" s="3"/>
      <c r="AA23" s="3"/>
      <c r="AB23" s="52"/>
      <c r="AC23" s="3"/>
      <c r="AD23" s="3"/>
      <c r="AE23" s="52"/>
      <c r="AF23" s="3"/>
      <c r="AG23" s="52"/>
      <c r="AH23" s="3"/>
      <c r="AI23" s="52"/>
      <c r="AJ23" s="3"/>
      <c r="AK23" s="52"/>
      <c r="AL23" s="3"/>
      <c r="AM23" s="3"/>
      <c r="AN23" s="52"/>
      <c r="AO23" s="3"/>
      <c r="AP23" s="52"/>
      <c r="AQ23" s="3"/>
      <c r="AR23" s="3"/>
      <c r="AS23" s="52"/>
      <c r="AT23" s="3"/>
      <c r="AU23" s="3"/>
      <c r="AV23" s="52"/>
      <c r="AW23" s="3"/>
      <c r="AX23" s="3"/>
      <c r="AY23" s="52"/>
      <c r="AZ23" s="3"/>
      <c r="BA23" s="52"/>
      <c r="BB23" s="3"/>
      <c r="BC23" s="3"/>
      <c r="BD23" s="52"/>
      <c r="BE23" s="3"/>
      <c r="BF23" s="3"/>
      <c r="BG23" s="52"/>
      <c r="BH23" s="3"/>
      <c r="BI23" s="3"/>
      <c r="BJ23" s="52"/>
      <c r="BK23" s="3"/>
      <c r="BL23" s="52"/>
      <c r="BM23" s="3"/>
      <c r="BN23" s="3"/>
      <c r="BO23" s="52"/>
      <c r="BP23" s="3"/>
      <c r="BQ23" s="3"/>
      <c r="BR23" s="52"/>
      <c r="BS23" s="3"/>
      <c r="BT23" s="3"/>
      <c r="BU23" s="52"/>
      <c r="BV23" s="3"/>
      <c r="BW23" s="3"/>
      <c r="BX23" s="52"/>
      <c r="BY23" s="3"/>
      <c r="BZ23" s="3"/>
      <c r="CA23" s="52"/>
      <c r="CB23" s="3"/>
      <c r="CC23" s="52"/>
      <c r="CD23" s="3"/>
      <c r="CE23" s="3"/>
      <c r="CF23" s="52"/>
      <c r="CG23" s="3"/>
      <c r="CH23" s="3"/>
      <c r="CI23" s="52"/>
      <c r="CJ23" s="3"/>
      <c r="CK23" s="3"/>
      <c r="CL23" s="52"/>
      <c r="CM23" s="3"/>
      <c r="CN23" s="3"/>
      <c r="CO23" s="52"/>
      <c r="CP23" s="3"/>
      <c r="CQ23" s="3"/>
      <c r="CR23" s="52"/>
      <c r="CS23" s="3"/>
      <c r="CT23" s="3"/>
      <c r="CU23" s="52"/>
      <c r="CV23" s="3"/>
      <c r="CW23" s="52"/>
      <c r="CX23" s="3"/>
      <c r="CY23" s="52"/>
      <c r="CZ23" s="27"/>
      <c r="DA23" s="52"/>
      <c r="DB23" s="3"/>
      <c r="DC23" s="52"/>
      <c r="DD23" s="3"/>
      <c r="DE23" s="52"/>
      <c r="DF23" s="7"/>
      <c r="DG23" s="29"/>
      <c r="DI23" s="32" t="s">
        <v>45</v>
      </c>
      <c r="DJ23" s="33"/>
      <c r="DK23" s="33">
        <f>'معادلة الفك والتجميع'!$AQ$56</f>
        <v>0</v>
      </c>
      <c r="DL23" s="33">
        <f>$AK$36</f>
        <v>0</v>
      </c>
      <c r="DM23" s="75"/>
      <c r="DN23" s="33" t="s">
        <v>50</v>
      </c>
      <c r="DO23" s="33">
        <f>'معادلة الفك والتجميع'!$AP$118</f>
        <v>0</v>
      </c>
      <c r="DP23" s="33">
        <f>'معادلة الفك والتجميع'!$AQ$118</f>
        <v>0</v>
      </c>
      <c r="DQ23" s="33">
        <f>$BX$36</f>
        <v>0</v>
      </c>
    </row>
    <row r="24" spans="1:121" ht="16.5" thickBot="1" x14ac:dyDescent="0.3">
      <c r="A24" s="1">
        <v>43363</v>
      </c>
      <c r="B24" s="2"/>
      <c r="C24" s="3"/>
      <c r="D24" s="3"/>
      <c r="E24" s="52"/>
      <c r="F24" s="3"/>
      <c r="G24" s="3"/>
      <c r="H24" s="52"/>
      <c r="I24" s="3"/>
      <c r="J24" s="3"/>
      <c r="K24" s="52"/>
      <c r="L24" s="3"/>
      <c r="M24" s="3"/>
      <c r="N24" s="52"/>
      <c r="O24" s="3"/>
      <c r="P24" s="3"/>
      <c r="Q24" s="52"/>
      <c r="R24" s="3"/>
      <c r="S24" s="3"/>
      <c r="T24" s="52"/>
      <c r="U24" s="3"/>
      <c r="V24" s="3"/>
      <c r="W24" s="52"/>
      <c r="X24" s="3"/>
      <c r="Y24" s="52"/>
      <c r="Z24" s="3"/>
      <c r="AA24" s="3"/>
      <c r="AB24" s="52"/>
      <c r="AC24" s="3"/>
      <c r="AD24" s="3"/>
      <c r="AE24" s="52"/>
      <c r="AF24" s="3"/>
      <c r="AG24" s="52"/>
      <c r="AH24" s="3"/>
      <c r="AI24" s="52"/>
      <c r="AJ24" s="3"/>
      <c r="AK24" s="52"/>
      <c r="AL24" s="3"/>
      <c r="AM24" s="3"/>
      <c r="AN24" s="52"/>
      <c r="AO24" s="3"/>
      <c r="AP24" s="52"/>
      <c r="AQ24" s="3"/>
      <c r="AR24" s="3"/>
      <c r="AS24" s="52"/>
      <c r="AT24" s="3"/>
      <c r="AU24" s="3"/>
      <c r="AV24" s="52"/>
      <c r="AW24" s="3"/>
      <c r="AX24" s="3"/>
      <c r="AY24" s="52"/>
      <c r="AZ24" s="3"/>
      <c r="BA24" s="52"/>
      <c r="BB24" s="3"/>
      <c r="BC24" s="3"/>
      <c r="BD24" s="52"/>
      <c r="BE24" s="3"/>
      <c r="BF24" s="3"/>
      <c r="BG24" s="52"/>
      <c r="BH24" s="3"/>
      <c r="BI24" s="3"/>
      <c r="BJ24" s="52"/>
      <c r="BK24" s="3"/>
      <c r="BL24" s="52"/>
      <c r="BM24" s="3"/>
      <c r="BN24" s="3"/>
      <c r="BO24" s="52"/>
      <c r="BP24" s="3"/>
      <c r="BQ24" s="3"/>
      <c r="BR24" s="52"/>
      <c r="BS24" s="3"/>
      <c r="BT24" s="3"/>
      <c r="BU24" s="52"/>
      <c r="BV24" s="3"/>
      <c r="BW24" s="3"/>
      <c r="BX24" s="52"/>
      <c r="BY24" s="3"/>
      <c r="BZ24" s="3"/>
      <c r="CA24" s="52"/>
      <c r="CB24" s="3"/>
      <c r="CC24" s="52"/>
      <c r="CD24" s="3"/>
      <c r="CE24" s="3"/>
      <c r="CF24" s="52"/>
      <c r="CG24" s="3"/>
      <c r="CH24" s="3"/>
      <c r="CI24" s="52"/>
      <c r="CJ24" s="3"/>
      <c r="CK24" s="3"/>
      <c r="CL24" s="52"/>
      <c r="CM24" s="3"/>
      <c r="CN24" s="3"/>
      <c r="CO24" s="52"/>
      <c r="CP24" s="3"/>
      <c r="CQ24" s="3"/>
      <c r="CR24" s="52"/>
      <c r="CS24" s="3"/>
      <c r="CT24" s="3"/>
      <c r="CU24" s="52"/>
      <c r="CV24" s="3"/>
      <c r="CW24" s="52"/>
      <c r="CX24" s="3"/>
      <c r="CY24" s="52"/>
      <c r="CZ24" s="27"/>
      <c r="DA24" s="52"/>
      <c r="DB24" s="3"/>
      <c r="DC24" s="52"/>
      <c r="DD24" s="3"/>
      <c r="DE24" s="52"/>
      <c r="DF24" s="7"/>
      <c r="DG24" s="29"/>
      <c r="DI24" s="136" t="s">
        <v>67</v>
      </c>
      <c r="DJ24" s="137"/>
      <c r="DK24" s="138"/>
      <c r="DL24" s="81"/>
      <c r="DM24" s="74"/>
      <c r="DN24" s="33" t="s">
        <v>12</v>
      </c>
      <c r="DO24" s="33">
        <f>'معادلة الفك والتجميع'!$AP$122</f>
        <v>0</v>
      </c>
      <c r="DP24" s="33">
        <f>'معادلة الفك والتجميع'!$AQ$122</f>
        <v>0</v>
      </c>
      <c r="DQ24" s="33">
        <f>$CA$36</f>
        <v>0</v>
      </c>
    </row>
    <row r="25" spans="1:121" ht="16.5" thickBot="1" x14ac:dyDescent="0.3">
      <c r="A25" s="1">
        <v>43364</v>
      </c>
      <c r="B25" s="2"/>
      <c r="C25" s="3"/>
      <c r="D25" s="3"/>
      <c r="E25" s="52"/>
      <c r="F25" s="3"/>
      <c r="G25" s="3"/>
      <c r="H25" s="52"/>
      <c r="I25" s="3"/>
      <c r="J25" s="3"/>
      <c r="K25" s="52"/>
      <c r="L25" s="3"/>
      <c r="M25" s="3"/>
      <c r="N25" s="52"/>
      <c r="O25" s="3"/>
      <c r="P25" s="3"/>
      <c r="Q25" s="52"/>
      <c r="R25" s="3"/>
      <c r="S25" s="3"/>
      <c r="T25" s="52"/>
      <c r="U25" s="3"/>
      <c r="V25" s="3"/>
      <c r="W25" s="52"/>
      <c r="X25" s="3"/>
      <c r="Y25" s="52"/>
      <c r="Z25" s="3"/>
      <c r="AA25" s="3"/>
      <c r="AB25" s="52"/>
      <c r="AC25" s="3"/>
      <c r="AD25" s="3"/>
      <c r="AE25" s="52"/>
      <c r="AF25" s="3"/>
      <c r="AG25" s="52"/>
      <c r="AH25" s="3"/>
      <c r="AI25" s="52"/>
      <c r="AJ25" s="3"/>
      <c r="AK25" s="52"/>
      <c r="AL25" s="3"/>
      <c r="AM25" s="3"/>
      <c r="AN25" s="52"/>
      <c r="AO25" s="3"/>
      <c r="AP25" s="52"/>
      <c r="AQ25" s="3"/>
      <c r="AR25" s="3"/>
      <c r="AS25" s="52"/>
      <c r="AT25" s="3"/>
      <c r="AU25" s="3"/>
      <c r="AV25" s="52"/>
      <c r="AW25" s="3"/>
      <c r="AX25" s="3"/>
      <c r="AY25" s="52"/>
      <c r="AZ25" s="3"/>
      <c r="BA25" s="52"/>
      <c r="BB25" s="3"/>
      <c r="BC25" s="3"/>
      <c r="BD25" s="52"/>
      <c r="BE25" s="3"/>
      <c r="BF25" s="3"/>
      <c r="BG25" s="52"/>
      <c r="BH25" s="3"/>
      <c r="BI25" s="3"/>
      <c r="BJ25" s="52"/>
      <c r="BK25" s="3"/>
      <c r="BL25" s="52"/>
      <c r="BM25" s="3"/>
      <c r="BN25" s="3"/>
      <c r="BO25" s="52"/>
      <c r="BP25" s="3"/>
      <c r="BQ25" s="3"/>
      <c r="BR25" s="52"/>
      <c r="BS25" s="3"/>
      <c r="BT25" s="3"/>
      <c r="BU25" s="52"/>
      <c r="BV25" s="3"/>
      <c r="BW25" s="3"/>
      <c r="BX25" s="52"/>
      <c r="BY25" s="3"/>
      <c r="BZ25" s="3"/>
      <c r="CA25" s="52"/>
      <c r="CB25" s="3"/>
      <c r="CC25" s="52"/>
      <c r="CD25" s="3"/>
      <c r="CE25" s="3"/>
      <c r="CF25" s="52"/>
      <c r="CG25" s="3"/>
      <c r="CH25" s="3"/>
      <c r="CI25" s="52"/>
      <c r="CJ25" s="3"/>
      <c r="CK25" s="3"/>
      <c r="CL25" s="52"/>
      <c r="CM25" s="3"/>
      <c r="CN25" s="3"/>
      <c r="CO25" s="52"/>
      <c r="CP25" s="3"/>
      <c r="CQ25" s="3"/>
      <c r="CR25" s="52"/>
      <c r="CS25" s="3"/>
      <c r="CT25" s="3"/>
      <c r="CU25" s="52"/>
      <c r="CV25" s="3"/>
      <c r="CW25" s="52"/>
      <c r="CX25" s="3"/>
      <c r="CY25" s="52"/>
      <c r="CZ25" s="27"/>
      <c r="DA25" s="52"/>
      <c r="DB25" s="3"/>
      <c r="DC25" s="52"/>
      <c r="DD25" s="3"/>
      <c r="DE25" s="52"/>
      <c r="DF25" s="7"/>
      <c r="DG25" s="29"/>
      <c r="DI25" s="32" t="s">
        <v>19</v>
      </c>
      <c r="DJ25" s="33">
        <f>'معادلة الفك والتجميع'!$AP$61</f>
        <v>0</v>
      </c>
      <c r="DK25" s="33">
        <f>'معادلة الفك والتجميع'!$AQ$61</f>
        <v>0</v>
      </c>
      <c r="DL25" s="33">
        <f>$AN$36</f>
        <v>0</v>
      </c>
      <c r="DM25" s="82"/>
      <c r="DN25" s="33" t="s">
        <v>48</v>
      </c>
      <c r="DO25" s="33"/>
      <c r="DP25" s="33">
        <f>'معادلة الفك والتجميع'!$AQ$126</f>
        <v>0</v>
      </c>
      <c r="DQ25" s="33">
        <f>$CC$36</f>
        <v>0</v>
      </c>
    </row>
    <row r="26" spans="1:121" ht="16.5" thickBot="1" x14ac:dyDescent="0.3">
      <c r="A26" s="1">
        <v>43365</v>
      </c>
      <c r="B26" s="2"/>
      <c r="C26" s="3"/>
      <c r="D26" s="3"/>
      <c r="E26" s="52"/>
      <c r="F26" s="3"/>
      <c r="G26" s="3"/>
      <c r="H26" s="52"/>
      <c r="I26" s="3"/>
      <c r="J26" s="3"/>
      <c r="K26" s="52"/>
      <c r="L26" s="3"/>
      <c r="M26" s="3"/>
      <c r="N26" s="52"/>
      <c r="O26" s="3"/>
      <c r="P26" s="3"/>
      <c r="Q26" s="52"/>
      <c r="R26" s="3"/>
      <c r="S26" s="3"/>
      <c r="T26" s="52"/>
      <c r="U26" s="3"/>
      <c r="V26" s="3"/>
      <c r="W26" s="52"/>
      <c r="X26" s="3"/>
      <c r="Y26" s="52"/>
      <c r="Z26" s="3"/>
      <c r="AA26" s="3"/>
      <c r="AB26" s="52"/>
      <c r="AC26" s="3"/>
      <c r="AD26" s="3"/>
      <c r="AE26" s="52"/>
      <c r="AF26" s="3"/>
      <c r="AG26" s="52"/>
      <c r="AH26" s="3"/>
      <c r="AI26" s="52"/>
      <c r="AJ26" s="3"/>
      <c r="AK26" s="52"/>
      <c r="AL26" s="3"/>
      <c r="AM26" s="3"/>
      <c r="AN26" s="52"/>
      <c r="AO26" s="3"/>
      <c r="AP26" s="52"/>
      <c r="AQ26" s="3"/>
      <c r="AR26" s="3"/>
      <c r="AS26" s="52"/>
      <c r="AT26" s="3"/>
      <c r="AU26" s="3"/>
      <c r="AV26" s="52"/>
      <c r="AW26" s="3"/>
      <c r="AX26" s="3"/>
      <c r="AY26" s="52"/>
      <c r="AZ26" s="3"/>
      <c r="BA26" s="52"/>
      <c r="BB26" s="3"/>
      <c r="BC26" s="3"/>
      <c r="BD26" s="52"/>
      <c r="BE26" s="3"/>
      <c r="BF26" s="3"/>
      <c r="BG26" s="52"/>
      <c r="BH26" s="3"/>
      <c r="BI26" s="3"/>
      <c r="BJ26" s="52"/>
      <c r="BK26" s="3"/>
      <c r="BL26" s="52"/>
      <c r="BM26" s="3"/>
      <c r="BN26" s="3"/>
      <c r="BO26" s="52"/>
      <c r="BP26" s="3"/>
      <c r="BQ26" s="3"/>
      <c r="BR26" s="52"/>
      <c r="BS26" s="3"/>
      <c r="BT26" s="3"/>
      <c r="BU26" s="52"/>
      <c r="BV26" s="3"/>
      <c r="BW26" s="3"/>
      <c r="BX26" s="52"/>
      <c r="BY26" s="3"/>
      <c r="BZ26" s="3"/>
      <c r="CA26" s="52"/>
      <c r="CB26" s="3"/>
      <c r="CC26" s="52"/>
      <c r="CD26" s="3"/>
      <c r="CE26" s="3"/>
      <c r="CF26" s="52"/>
      <c r="CG26" s="3"/>
      <c r="CH26" s="3"/>
      <c r="CI26" s="52"/>
      <c r="CJ26" s="3"/>
      <c r="CK26" s="3"/>
      <c r="CL26" s="52"/>
      <c r="CM26" s="3"/>
      <c r="CN26" s="3"/>
      <c r="CO26" s="52"/>
      <c r="CP26" s="3"/>
      <c r="CQ26" s="3"/>
      <c r="CR26" s="52"/>
      <c r="CS26" s="3"/>
      <c r="CT26" s="3"/>
      <c r="CU26" s="52"/>
      <c r="CV26" s="3"/>
      <c r="CW26" s="52"/>
      <c r="CX26" s="3"/>
      <c r="CY26" s="52"/>
      <c r="CZ26" s="27"/>
      <c r="DA26" s="52"/>
      <c r="DB26" s="3"/>
      <c r="DC26" s="52"/>
      <c r="DD26" s="3"/>
      <c r="DE26" s="52"/>
      <c r="DF26" s="7"/>
      <c r="DG26" s="29"/>
      <c r="DI26" s="139" t="s">
        <v>68</v>
      </c>
      <c r="DJ26" s="140"/>
      <c r="DK26" s="141"/>
      <c r="DL26" s="83"/>
      <c r="DM26" s="82"/>
      <c r="DN26" s="148" t="s">
        <v>38</v>
      </c>
      <c r="DO26" s="149"/>
      <c r="DP26" s="150"/>
      <c r="DQ26" s="84"/>
    </row>
    <row r="27" spans="1:121" ht="16.5" thickBot="1" x14ac:dyDescent="0.3">
      <c r="A27" s="1">
        <v>43366</v>
      </c>
      <c r="B27" s="2"/>
      <c r="C27" s="3"/>
      <c r="D27" s="3"/>
      <c r="E27" s="52"/>
      <c r="F27" s="3"/>
      <c r="G27" s="3"/>
      <c r="H27" s="52"/>
      <c r="I27" s="3"/>
      <c r="J27" s="3"/>
      <c r="K27" s="52"/>
      <c r="L27" s="3"/>
      <c r="M27" s="3"/>
      <c r="N27" s="52"/>
      <c r="O27" s="3"/>
      <c r="P27" s="3"/>
      <c r="Q27" s="52"/>
      <c r="R27" s="3"/>
      <c r="S27" s="3"/>
      <c r="T27" s="52"/>
      <c r="U27" s="3"/>
      <c r="V27" s="3"/>
      <c r="W27" s="52"/>
      <c r="X27" s="3"/>
      <c r="Y27" s="52"/>
      <c r="Z27" s="3"/>
      <c r="AA27" s="3"/>
      <c r="AB27" s="52"/>
      <c r="AC27" s="3"/>
      <c r="AD27" s="3"/>
      <c r="AE27" s="52"/>
      <c r="AF27" s="3"/>
      <c r="AG27" s="52"/>
      <c r="AH27" s="3"/>
      <c r="AI27" s="52"/>
      <c r="AJ27" s="3"/>
      <c r="AK27" s="52"/>
      <c r="AL27" s="3"/>
      <c r="AM27" s="3"/>
      <c r="AN27" s="52"/>
      <c r="AO27" s="3"/>
      <c r="AP27" s="52"/>
      <c r="AQ27" s="3"/>
      <c r="AR27" s="3"/>
      <c r="AS27" s="52"/>
      <c r="AT27" s="3"/>
      <c r="AU27" s="3"/>
      <c r="AV27" s="52"/>
      <c r="AW27" s="3"/>
      <c r="AX27" s="3"/>
      <c r="AY27" s="52"/>
      <c r="AZ27" s="3"/>
      <c r="BA27" s="52"/>
      <c r="BB27" s="3"/>
      <c r="BC27" s="3"/>
      <c r="BD27" s="52"/>
      <c r="BE27" s="3"/>
      <c r="BF27" s="3"/>
      <c r="BG27" s="52"/>
      <c r="BH27" s="3"/>
      <c r="BI27" s="3"/>
      <c r="BJ27" s="52"/>
      <c r="BK27" s="3"/>
      <c r="BL27" s="52"/>
      <c r="BM27" s="3"/>
      <c r="BN27" s="3"/>
      <c r="BO27" s="52"/>
      <c r="BP27" s="3"/>
      <c r="BQ27" s="3"/>
      <c r="BR27" s="52"/>
      <c r="BS27" s="3"/>
      <c r="BT27" s="3"/>
      <c r="BU27" s="52"/>
      <c r="BV27" s="3"/>
      <c r="BW27" s="3"/>
      <c r="BX27" s="52"/>
      <c r="BY27" s="3"/>
      <c r="BZ27" s="3"/>
      <c r="CA27" s="52"/>
      <c r="CB27" s="3"/>
      <c r="CC27" s="52"/>
      <c r="CD27" s="3"/>
      <c r="CE27" s="3"/>
      <c r="CF27" s="52"/>
      <c r="CG27" s="3"/>
      <c r="CH27" s="3"/>
      <c r="CI27" s="52"/>
      <c r="CJ27" s="3"/>
      <c r="CK27" s="3"/>
      <c r="CL27" s="52"/>
      <c r="CM27" s="3"/>
      <c r="CN27" s="3"/>
      <c r="CO27" s="52"/>
      <c r="CP27" s="3"/>
      <c r="CQ27" s="3"/>
      <c r="CR27" s="52"/>
      <c r="CS27" s="3"/>
      <c r="CT27" s="3"/>
      <c r="CU27" s="52"/>
      <c r="CV27" s="3"/>
      <c r="CW27" s="52"/>
      <c r="CX27" s="3"/>
      <c r="CY27" s="52"/>
      <c r="CZ27" s="27"/>
      <c r="DA27" s="52"/>
      <c r="DB27" s="3"/>
      <c r="DC27" s="52"/>
      <c r="DD27" s="3"/>
      <c r="DE27" s="52"/>
      <c r="DF27" s="7"/>
      <c r="DG27" s="29"/>
      <c r="DI27" s="37" t="s">
        <v>45</v>
      </c>
      <c r="DJ27" s="38"/>
      <c r="DK27" s="38">
        <f>'معادلة الفك والتجميع'!$AQ$65</f>
        <v>0</v>
      </c>
      <c r="DL27" s="33">
        <f>$AP$36</f>
        <v>0</v>
      </c>
      <c r="DM27" s="82"/>
      <c r="DN27" s="33" t="s">
        <v>58</v>
      </c>
      <c r="DO27" s="33"/>
      <c r="DP27" s="33">
        <f>'معادلة الفك والتجميع'!$AQ$160</f>
        <v>0</v>
      </c>
      <c r="DQ27" s="33">
        <f>$CY$36</f>
        <v>0</v>
      </c>
    </row>
    <row r="28" spans="1:121" ht="16.5" thickBot="1" x14ac:dyDescent="0.3">
      <c r="A28" s="1">
        <v>43367</v>
      </c>
      <c r="B28" s="2"/>
      <c r="C28" s="3"/>
      <c r="D28" s="3"/>
      <c r="E28" s="52"/>
      <c r="F28" s="3"/>
      <c r="G28" s="3"/>
      <c r="H28" s="52"/>
      <c r="I28" s="3"/>
      <c r="J28" s="3"/>
      <c r="K28" s="52"/>
      <c r="L28" s="3"/>
      <c r="M28" s="3"/>
      <c r="N28" s="52"/>
      <c r="O28" s="3"/>
      <c r="P28" s="3"/>
      <c r="Q28" s="52"/>
      <c r="R28" s="3"/>
      <c r="S28" s="3"/>
      <c r="T28" s="52"/>
      <c r="U28" s="3"/>
      <c r="V28" s="3"/>
      <c r="W28" s="52"/>
      <c r="X28" s="3"/>
      <c r="Y28" s="52"/>
      <c r="Z28" s="3"/>
      <c r="AA28" s="3"/>
      <c r="AB28" s="52"/>
      <c r="AC28" s="3"/>
      <c r="AD28" s="3"/>
      <c r="AE28" s="52"/>
      <c r="AF28" s="3"/>
      <c r="AG28" s="52"/>
      <c r="AH28" s="3"/>
      <c r="AI28" s="52"/>
      <c r="AJ28" s="3"/>
      <c r="AK28" s="52"/>
      <c r="AL28" s="3"/>
      <c r="AM28" s="3"/>
      <c r="AN28" s="52"/>
      <c r="AO28" s="3"/>
      <c r="AP28" s="52"/>
      <c r="AQ28" s="3"/>
      <c r="AR28" s="3"/>
      <c r="AS28" s="52"/>
      <c r="AT28" s="3"/>
      <c r="AU28" s="3"/>
      <c r="AV28" s="52"/>
      <c r="AW28" s="3"/>
      <c r="AX28" s="3"/>
      <c r="AY28" s="52"/>
      <c r="AZ28" s="3"/>
      <c r="BA28" s="52"/>
      <c r="BB28" s="3"/>
      <c r="BC28" s="3"/>
      <c r="BD28" s="52"/>
      <c r="BE28" s="3"/>
      <c r="BF28" s="3"/>
      <c r="BG28" s="52"/>
      <c r="BH28" s="3"/>
      <c r="BI28" s="3"/>
      <c r="BJ28" s="52"/>
      <c r="BK28" s="3"/>
      <c r="BL28" s="52"/>
      <c r="BM28" s="3"/>
      <c r="BN28" s="3"/>
      <c r="BO28" s="52"/>
      <c r="BP28" s="3"/>
      <c r="BQ28" s="3"/>
      <c r="BR28" s="52"/>
      <c r="BS28" s="3"/>
      <c r="BT28" s="3"/>
      <c r="BU28" s="52"/>
      <c r="BV28" s="3"/>
      <c r="BW28" s="3"/>
      <c r="BX28" s="52"/>
      <c r="BY28" s="3"/>
      <c r="BZ28" s="3"/>
      <c r="CA28" s="52"/>
      <c r="CB28" s="3"/>
      <c r="CC28" s="52"/>
      <c r="CD28" s="3"/>
      <c r="CE28" s="3"/>
      <c r="CF28" s="52"/>
      <c r="CG28" s="3"/>
      <c r="CH28" s="3"/>
      <c r="CI28" s="52"/>
      <c r="CJ28" s="3"/>
      <c r="CK28" s="3"/>
      <c r="CL28" s="52"/>
      <c r="CM28" s="3"/>
      <c r="CN28" s="3"/>
      <c r="CO28" s="52"/>
      <c r="CP28" s="3"/>
      <c r="CQ28" s="3"/>
      <c r="CR28" s="52"/>
      <c r="CS28" s="3"/>
      <c r="CT28" s="3"/>
      <c r="CU28" s="52"/>
      <c r="CV28" s="3"/>
      <c r="CW28" s="52"/>
      <c r="CX28" s="3"/>
      <c r="CY28" s="52"/>
      <c r="CZ28" s="27"/>
      <c r="DA28" s="52"/>
      <c r="DB28" s="3"/>
      <c r="DC28" s="52"/>
      <c r="DD28" s="3"/>
      <c r="DE28" s="52"/>
      <c r="DF28" s="7"/>
      <c r="DG28" s="29"/>
      <c r="DI28" s="85"/>
      <c r="DJ28" s="85"/>
      <c r="DK28" s="85"/>
      <c r="DL28" s="85"/>
      <c r="DM28" s="82"/>
      <c r="DN28" s="158" t="s">
        <v>69</v>
      </c>
      <c r="DO28" s="159"/>
      <c r="DP28" s="160"/>
      <c r="DQ28" s="86"/>
    </row>
    <row r="29" spans="1:121" ht="16.5" thickBot="1" x14ac:dyDescent="0.3">
      <c r="A29" s="1">
        <v>43368</v>
      </c>
      <c r="B29" s="2"/>
      <c r="C29" s="3"/>
      <c r="D29" s="3"/>
      <c r="E29" s="52"/>
      <c r="F29" s="3"/>
      <c r="G29" s="3"/>
      <c r="H29" s="52"/>
      <c r="I29" s="3"/>
      <c r="J29" s="3"/>
      <c r="K29" s="52"/>
      <c r="L29" s="3"/>
      <c r="M29" s="3"/>
      <c r="N29" s="52"/>
      <c r="O29" s="3"/>
      <c r="P29" s="3"/>
      <c r="Q29" s="52"/>
      <c r="R29" s="3"/>
      <c r="S29" s="3"/>
      <c r="T29" s="52"/>
      <c r="U29" s="3"/>
      <c r="V29" s="3"/>
      <c r="W29" s="52"/>
      <c r="X29" s="3"/>
      <c r="Y29" s="52"/>
      <c r="Z29" s="3"/>
      <c r="AA29" s="3"/>
      <c r="AB29" s="52"/>
      <c r="AC29" s="3"/>
      <c r="AD29" s="3"/>
      <c r="AE29" s="52"/>
      <c r="AF29" s="3"/>
      <c r="AG29" s="52"/>
      <c r="AH29" s="3"/>
      <c r="AI29" s="52"/>
      <c r="AJ29" s="3"/>
      <c r="AK29" s="52"/>
      <c r="AL29" s="3"/>
      <c r="AM29" s="3"/>
      <c r="AN29" s="52"/>
      <c r="AO29" s="3"/>
      <c r="AP29" s="52"/>
      <c r="AQ29" s="3"/>
      <c r="AR29" s="3"/>
      <c r="AS29" s="52"/>
      <c r="AT29" s="3"/>
      <c r="AU29" s="3"/>
      <c r="AV29" s="52"/>
      <c r="AW29" s="3"/>
      <c r="AX29" s="3"/>
      <c r="AY29" s="52"/>
      <c r="AZ29" s="3"/>
      <c r="BA29" s="52"/>
      <c r="BB29" s="3"/>
      <c r="BC29" s="3"/>
      <c r="BD29" s="52"/>
      <c r="BE29" s="3"/>
      <c r="BF29" s="3"/>
      <c r="BG29" s="52"/>
      <c r="BH29" s="3"/>
      <c r="BI29" s="3"/>
      <c r="BJ29" s="52"/>
      <c r="BK29" s="3"/>
      <c r="BL29" s="52"/>
      <c r="BM29" s="3"/>
      <c r="BN29" s="3"/>
      <c r="BO29" s="52"/>
      <c r="BP29" s="3"/>
      <c r="BQ29" s="3"/>
      <c r="BR29" s="52"/>
      <c r="BS29" s="3"/>
      <c r="BT29" s="3"/>
      <c r="BU29" s="52"/>
      <c r="BV29" s="3"/>
      <c r="BW29" s="3"/>
      <c r="BX29" s="52"/>
      <c r="BY29" s="3"/>
      <c r="BZ29" s="3"/>
      <c r="CA29" s="52"/>
      <c r="CB29" s="3"/>
      <c r="CC29" s="52"/>
      <c r="CD29" s="3"/>
      <c r="CE29" s="3"/>
      <c r="CF29" s="52"/>
      <c r="CG29" s="3"/>
      <c r="CH29" s="3"/>
      <c r="CI29" s="52"/>
      <c r="CJ29" s="3"/>
      <c r="CK29" s="3"/>
      <c r="CL29" s="52"/>
      <c r="CM29" s="3"/>
      <c r="CN29" s="3"/>
      <c r="CO29" s="52"/>
      <c r="CP29" s="3"/>
      <c r="CQ29" s="3"/>
      <c r="CR29" s="52"/>
      <c r="CS29" s="3"/>
      <c r="CT29" s="3"/>
      <c r="CU29" s="52"/>
      <c r="CV29" s="3"/>
      <c r="CW29" s="52"/>
      <c r="CX29" s="3"/>
      <c r="CY29" s="52"/>
      <c r="CZ29" s="27"/>
      <c r="DA29" s="52"/>
      <c r="DB29" s="3"/>
      <c r="DC29" s="52"/>
      <c r="DD29" s="3"/>
      <c r="DE29" s="52"/>
      <c r="DF29" s="7"/>
      <c r="DG29" s="29"/>
      <c r="DI29" s="139" t="s">
        <v>70</v>
      </c>
      <c r="DJ29" s="140"/>
      <c r="DK29" s="141"/>
      <c r="DL29" s="83"/>
      <c r="DM29" s="82"/>
      <c r="DN29" s="33" t="s">
        <v>15</v>
      </c>
      <c r="DO29" s="33"/>
      <c r="DP29" s="33">
        <f>'معادلة الفك والتجميع'!$AQ$165</f>
        <v>0</v>
      </c>
      <c r="DQ29" s="33">
        <f>$DA$36</f>
        <v>0</v>
      </c>
    </row>
    <row r="30" spans="1:121" ht="16.5" thickBot="1" x14ac:dyDescent="0.3">
      <c r="A30" s="5">
        <v>43369</v>
      </c>
      <c r="B30" s="3"/>
      <c r="C30" s="3"/>
      <c r="D30" s="3"/>
      <c r="E30" s="52"/>
      <c r="F30" s="3"/>
      <c r="G30" s="3"/>
      <c r="H30" s="52"/>
      <c r="I30" s="3"/>
      <c r="J30" s="3"/>
      <c r="K30" s="52"/>
      <c r="L30" s="3"/>
      <c r="M30" s="3"/>
      <c r="N30" s="52"/>
      <c r="O30" s="3"/>
      <c r="P30" s="3"/>
      <c r="Q30" s="52"/>
      <c r="R30" s="3"/>
      <c r="S30" s="3"/>
      <c r="T30" s="52"/>
      <c r="U30" s="3"/>
      <c r="V30" s="3"/>
      <c r="W30" s="52"/>
      <c r="X30" s="3"/>
      <c r="Y30" s="52"/>
      <c r="Z30" s="3"/>
      <c r="AA30" s="3"/>
      <c r="AB30" s="52"/>
      <c r="AC30" s="3"/>
      <c r="AD30" s="3"/>
      <c r="AE30" s="52"/>
      <c r="AF30" s="3"/>
      <c r="AG30" s="52"/>
      <c r="AH30" s="3"/>
      <c r="AI30" s="52"/>
      <c r="AJ30" s="3"/>
      <c r="AK30" s="52"/>
      <c r="AL30" s="3"/>
      <c r="AM30" s="3"/>
      <c r="AN30" s="52"/>
      <c r="AO30" s="3"/>
      <c r="AP30" s="52"/>
      <c r="AQ30" s="3"/>
      <c r="AR30" s="3"/>
      <c r="AS30" s="52"/>
      <c r="AT30" s="3"/>
      <c r="AU30" s="3"/>
      <c r="AV30" s="52"/>
      <c r="AW30" s="3"/>
      <c r="AX30" s="3"/>
      <c r="AY30" s="52"/>
      <c r="AZ30" s="3"/>
      <c r="BA30" s="52"/>
      <c r="BB30" s="3"/>
      <c r="BC30" s="3"/>
      <c r="BD30" s="52"/>
      <c r="BE30" s="3"/>
      <c r="BF30" s="3"/>
      <c r="BG30" s="52"/>
      <c r="BH30" s="3"/>
      <c r="BI30" s="3"/>
      <c r="BJ30" s="52"/>
      <c r="BK30" s="3"/>
      <c r="BL30" s="52"/>
      <c r="BM30" s="3"/>
      <c r="BN30" s="3"/>
      <c r="BO30" s="52"/>
      <c r="BP30" s="3"/>
      <c r="BQ30" s="3"/>
      <c r="BR30" s="52"/>
      <c r="BS30" s="3"/>
      <c r="BT30" s="3"/>
      <c r="BU30" s="52"/>
      <c r="BV30" s="3"/>
      <c r="BW30" s="3"/>
      <c r="BX30" s="52"/>
      <c r="BY30" s="3"/>
      <c r="BZ30" s="3"/>
      <c r="CA30" s="52"/>
      <c r="CB30" s="3"/>
      <c r="CC30" s="52"/>
      <c r="CD30" s="3"/>
      <c r="CE30" s="3"/>
      <c r="CF30" s="52"/>
      <c r="CG30" s="3"/>
      <c r="CH30" s="3"/>
      <c r="CI30" s="52"/>
      <c r="CJ30" s="3"/>
      <c r="CK30" s="3"/>
      <c r="CL30" s="52"/>
      <c r="CM30" s="3"/>
      <c r="CN30" s="3"/>
      <c r="CO30" s="52"/>
      <c r="CP30" s="3"/>
      <c r="CQ30" s="3"/>
      <c r="CR30" s="52"/>
      <c r="CS30" s="3"/>
      <c r="CT30" s="3"/>
      <c r="CU30" s="52"/>
      <c r="CV30" s="3"/>
      <c r="CW30" s="52"/>
      <c r="CX30" s="3"/>
      <c r="CY30" s="52"/>
      <c r="CZ30" s="27"/>
      <c r="DA30" s="52"/>
      <c r="DB30" s="3"/>
      <c r="DC30" s="52"/>
      <c r="DD30" s="3"/>
      <c r="DE30" s="52"/>
      <c r="DF30" s="7"/>
      <c r="DG30" s="29"/>
      <c r="DI30" s="33" t="s">
        <v>54</v>
      </c>
      <c r="DJ30" s="33">
        <f>'معادلة الفك والتجميع'!$AP$143</f>
        <v>0</v>
      </c>
      <c r="DK30" s="33">
        <f>'معادلة الفك والتجميع'!$AQ$143</f>
        <v>0</v>
      </c>
      <c r="DL30" s="33">
        <f>$CO$36</f>
        <v>0</v>
      </c>
      <c r="DM30" s="82"/>
      <c r="DN30" s="161" t="s">
        <v>71</v>
      </c>
      <c r="DO30" s="162"/>
      <c r="DP30" s="163"/>
      <c r="DQ30" s="87"/>
    </row>
    <row r="31" spans="1:121" ht="16.5" thickBot="1" x14ac:dyDescent="0.3">
      <c r="A31" s="5">
        <v>43370</v>
      </c>
      <c r="B31" s="7"/>
      <c r="C31" s="7"/>
      <c r="D31" s="7"/>
      <c r="E31" s="53"/>
      <c r="F31" s="7"/>
      <c r="G31" s="7"/>
      <c r="H31" s="53"/>
      <c r="I31" s="7"/>
      <c r="J31" s="7"/>
      <c r="K31" s="53"/>
      <c r="L31" s="7"/>
      <c r="M31" s="7"/>
      <c r="N31" s="53"/>
      <c r="O31" s="7"/>
      <c r="P31" s="7"/>
      <c r="Q31" s="53"/>
      <c r="R31" s="7"/>
      <c r="S31" s="7"/>
      <c r="T31" s="53"/>
      <c r="U31" s="7"/>
      <c r="V31" s="7"/>
      <c r="W31" s="53"/>
      <c r="X31" s="7"/>
      <c r="Y31" s="53"/>
      <c r="Z31" s="7"/>
      <c r="AA31" s="7"/>
      <c r="AB31" s="53"/>
      <c r="AC31" s="7"/>
      <c r="AD31" s="7"/>
      <c r="AE31" s="53"/>
      <c r="AF31" s="7"/>
      <c r="AG31" s="53"/>
      <c r="AH31" s="7"/>
      <c r="AI31" s="53"/>
      <c r="AJ31" s="7"/>
      <c r="AK31" s="53"/>
      <c r="AL31" s="7"/>
      <c r="AM31" s="7"/>
      <c r="AN31" s="53"/>
      <c r="AO31" s="7"/>
      <c r="AP31" s="53"/>
      <c r="AQ31" s="7"/>
      <c r="AR31" s="7"/>
      <c r="AS31" s="53"/>
      <c r="AT31" s="7"/>
      <c r="AU31" s="7"/>
      <c r="AV31" s="53"/>
      <c r="AW31" s="7"/>
      <c r="AX31" s="7"/>
      <c r="AY31" s="53"/>
      <c r="AZ31" s="7"/>
      <c r="BA31" s="53"/>
      <c r="BB31" s="7"/>
      <c r="BC31" s="7"/>
      <c r="BD31" s="53"/>
      <c r="BE31" s="7"/>
      <c r="BF31" s="7"/>
      <c r="BG31" s="53"/>
      <c r="BH31" s="7"/>
      <c r="BI31" s="7"/>
      <c r="BJ31" s="53"/>
      <c r="BK31" s="7"/>
      <c r="BL31" s="53"/>
      <c r="BM31" s="7"/>
      <c r="BN31" s="7"/>
      <c r="BO31" s="53"/>
      <c r="BP31" s="7"/>
      <c r="BQ31" s="7"/>
      <c r="BR31" s="53"/>
      <c r="BS31" s="7"/>
      <c r="BT31" s="7"/>
      <c r="BU31" s="53"/>
      <c r="BV31" s="7"/>
      <c r="BW31" s="7"/>
      <c r="BX31" s="53"/>
      <c r="BY31" s="7"/>
      <c r="BZ31" s="7"/>
      <c r="CA31" s="53"/>
      <c r="CB31" s="7"/>
      <c r="CC31" s="53"/>
      <c r="CD31" s="7"/>
      <c r="CE31" s="7"/>
      <c r="CF31" s="53"/>
      <c r="CG31" s="7"/>
      <c r="CH31" s="7"/>
      <c r="CI31" s="53"/>
      <c r="CJ31" s="7"/>
      <c r="CK31" s="7"/>
      <c r="CL31" s="53"/>
      <c r="CM31" s="7"/>
      <c r="CN31" s="7"/>
      <c r="CO31" s="53"/>
      <c r="CP31" s="7"/>
      <c r="CQ31" s="7"/>
      <c r="CR31" s="53"/>
      <c r="CS31" s="7"/>
      <c r="CT31" s="7"/>
      <c r="CU31" s="53"/>
      <c r="CV31" s="7"/>
      <c r="CW31" s="53"/>
      <c r="CX31" s="7"/>
      <c r="CY31" s="53"/>
      <c r="CZ31" s="39"/>
      <c r="DA31" s="53"/>
      <c r="DB31" s="7"/>
      <c r="DC31" s="53"/>
      <c r="DD31" s="7"/>
      <c r="DE31" s="53"/>
      <c r="DF31" s="7"/>
      <c r="DG31" s="29"/>
      <c r="DI31" s="33" t="s">
        <v>55</v>
      </c>
      <c r="DJ31" s="33">
        <f>'معادلة الفك والتجميع'!$AP$147</f>
        <v>0</v>
      </c>
      <c r="DK31" s="33">
        <f>'معادلة الفك والتجميع'!$AQ$147</f>
        <v>0</v>
      </c>
      <c r="DL31" s="33">
        <f>$CR$36</f>
        <v>0</v>
      </c>
      <c r="DM31" s="82"/>
      <c r="DN31" s="33" t="s">
        <v>51</v>
      </c>
      <c r="DO31" s="33">
        <f>'معادلة الفك والتجميع'!$AP$131</f>
        <v>0</v>
      </c>
      <c r="DP31" s="33">
        <f>'معادلة الفك والتجميع'!$AQ$131</f>
        <v>0</v>
      </c>
      <c r="DQ31" s="33">
        <f>$CF$36</f>
        <v>0</v>
      </c>
    </row>
    <row r="32" spans="1:121" ht="16.5" thickBot="1" x14ac:dyDescent="0.3">
      <c r="A32" s="5">
        <v>43371</v>
      </c>
      <c r="B32" s="7"/>
      <c r="C32" s="7"/>
      <c r="D32" s="7"/>
      <c r="E32" s="53"/>
      <c r="F32" s="7"/>
      <c r="G32" s="7"/>
      <c r="H32" s="53"/>
      <c r="I32" s="7"/>
      <c r="J32" s="7"/>
      <c r="K32" s="53"/>
      <c r="L32" s="7"/>
      <c r="M32" s="7"/>
      <c r="N32" s="53"/>
      <c r="O32" s="7"/>
      <c r="P32" s="7"/>
      <c r="Q32" s="53"/>
      <c r="R32" s="7"/>
      <c r="S32" s="7"/>
      <c r="T32" s="53"/>
      <c r="U32" s="7"/>
      <c r="V32" s="7"/>
      <c r="W32" s="53"/>
      <c r="X32" s="7"/>
      <c r="Y32" s="53"/>
      <c r="Z32" s="7"/>
      <c r="AA32" s="7"/>
      <c r="AB32" s="53"/>
      <c r="AC32" s="7"/>
      <c r="AD32" s="7"/>
      <c r="AE32" s="53"/>
      <c r="AF32" s="7"/>
      <c r="AG32" s="53"/>
      <c r="AH32" s="7"/>
      <c r="AI32" s="53"/>
      <c r="AJ32" s="7"/>
      <c r="AK32" s="53"/>
      <c r="AL32" s="7"/>
      <c r="AM32" s="7"/>
      <c r="AN32" s="53"/>
      <c r="AO32" s="7"/>
      <c r="AP32" s="53"/>
      <c r="AQ32" s="7"/>
      <c r="AR32" s="7"/>
      <c r="AS32" s="53"/>
      <c r="AT32" s="7"/>
      <c r="AU32" s="7"/>
      <c r="AV32" s="53"/>
      <c r="AW32" s="7"/>
      <c r="AX32" s="7"/>
      <c r="AY32" s="53"/>
      <c r="AZ32" s="7"/>
      <c r="BA32" s="53"/>
      <c r="BB32" s="7"/>
      <c r="BC32" s="7"/>
      <c r="BD32" s="53"/>
      <c r="BE32" s="7"/>
      <c r="BF32" s="7"/>
      <c r="BG32" s="53"/>
      <c r="BH32" s="7"/>
      <c r="BI32" s="7"/>
      <c r="BJ32" s="53"/>
      <c r="BK32" s="7"/>
      <c r="BL32" s="53"/>
      <c r="BM32" s="7"/>
      <c r="BN32" s="7"/>
      <c r="BO32" s="53"/>
      <c r="BP32" s="7"/>
      <c r="BQ32" s="7"/>
      <c r="BR32" s="53"/>
      <c r="BS32" s="7"/>
      <c r="BT32" s="7"/>
      <c r="BU32" s="53"/>
      <c r="BV32" s="7"/>
      <c r="BW32" s="7"/>
      <c r="BX32" s="53"/>
      <c r="BY32" s="7"/>
      <c r="BZ32" s="7"/>
      <c r="CA32" s="53"/>
      <c r="CB32" s="7"/>
      <c r="CC32" s="53"/>
      <c r="CD32" s="7"/>
      <c r="CE32" s="7"/>
      <c r="CF32" s="53"/>
      <c r="CG32" s="7"/>
      <c r="CH32" s="7"/>
      <c r="CI32" s="53"/>
      <c r="CJ32" s="7"/>
      <c r="CK32" s="7"/>
      <c r="CL32" s="53"/>
      <c r="CM32" s="7"/>
      <c r="CN32" s="7"/>
      <c r="CO32" s="53"/>
      <c r="CP32" s="7"/>
      <c r="CQ32" s="7"/>
      <c r="CR32" s="53"/>
      <c r="CS32" s="7"/>
      <c r="CT32" s="7"/>
      <c r="CU32" s="53"/>
      <c r="CV32" s="7"/>
      <c r="CW32" s="53"/>
      <c r="CX32" s="7"/>
      <c r="CY32" s="53"/>
      <c r="CZ32" s="39"/>
      <c r="DA32" s="53"/>
      <c r="DB32" s="7"/>
      <c r="DC32" s="53"/>
      <c r="DD32" s="7"/>
      <c r="DE32" s="53"/>
      <c r="DF32" s="7"/>
      <c r="DG32" s="29"/>
      <c r="DI32" s="33" t="s">
        <v>56</v>
      </c>
      <c r="DJ32" s="38">
        <f>'معادلة الفك والتجميع'!$AP$151</f>
        <v>0</v>
      </c>
      <c r="DK32" s="38">
        <f>'معادلة الفك والتجميع'!$AQ$151</f>
        <v>0</v>
      </c>
      <c r="DL32" s="33">
        <f>$CU$36</f>
        <v>0</v>
      </c>
      <c r="DM32" s="82"/>
      <c r="DN32" s="33" t="s">
        <v>52</v>
      </c>
      <c r="DO32" s="38">
        <f>'معادلة الفك والتجميع'!$AP$135</f>
        <v>0</v>
      </c>
      <c r="DP32" s="38">
        <f>'معادلة الفك والتجميع'!$AQ$135</f>
        <v>0</v>
      </c>
      <c r="DQ32" s="33">
        <f>$CI$36</f>
        <v>0</v>
      </c>
    </row>
    <row r="33" spans="1:121" ht="16.5" thickBot="1" x14ac:dyDescent="0.3">
      <c r="A33" s="5">
        <v>43372</v>
      </c>
      <c r="B33" s="7"/>
      <c r="C33" s="7"/>
      <c r="D33" s="7"/>
      <c r="E33" s="53"/>
      <c r="F33" s="7"/>
      <c r="G33" s="7"/>
      <c r="H33" s="53"/>
      <c r="I33" s="7"/>
      <c r="J33" s="7"/>
      <c r="K33" s="53"/>
      <c r="L33" s="7"/>
      <c r="M33" s="7"/>
      <c r="N33" s="53"/>
      <c r="O33" s="7"/>
      <c r="P33" s="7"/>
      <c r="Q33" s="53"/>
      <c r="R33" s="7"/>
      <c r="S33" s="7"/>
      <c r="T33" s="53"/>
      <c r="U33" s="7"/>
      <c r="V33" s="7"/>
      <c r="W33" s="53"/>
      <c r="X33" s="7"/>
      <c r="Y33" s="53"/>
      <c r="Z33" s="7"/>
      <c r="AA33" s="7"/>
      <c r="AB33" s="53"/>
      <c r="AC33" s="7"/>
      <c r="AD33" s="7"/>
      <c r="AE33" s="53"/>
      <c r="AF33" s="7"/>
      <c r="AG33" s="53"/>
      <c r="AH33" s="7"/>
      <c r="AI33" s="53"/>
      <c r="AJ33" s="7"/>
      <c r="AK33" s="53"/>
      <c r="AL33" s="7"/>
      <c r="AM33" s="7"/>
      <c r="AN33" s="53"/>
      <c r="AO33" s="7"/>
      <c r="AP33" s="53"/>
      <c r="AQ33" s="7"/>
      <c r="AR33" s="7"/>
      <c r="AS33" s="53"/>
      <c r="AT33" s="7"/>
      <c r="AU33" s="7"/>
      <c r="AV33" s="53"/>
      <c r="AW33" s="7"/>
      <c r="AX33" s="7"/>
      <c r="AY33" s="53"/>
      <c r="AZ33" s="7"/>
      <c r="BA33" s="53"/>
      <c r="BB33" s="7"/>
      <c r="BC33" s="7"/>
      <c r="BD33" s="53"/>
      <c r="BE33" s="7"/>
      <c r="BF33" s="7"/>
      <c r="BG33" s="53"/>
      <c r="BH33" s="7"/>
      <c r="BI33" s="7"/>
      <c r="BJ33" s="53"/>
      <c r="BK33" s="7"/>
      <c r="BL33" s="53"/>
      <c r="BM33" s="7"/>
      <c r="BN33" s="7"/>
      <c r="BO33" s="53"/>
      <c r="BP33" s="7"/>
      <c r="BQ33" s="7"/>
      <c r="BR33" s="53"/>
      <c r="BS33" s="7"/>
      <c r="BT33" s="7"/>
      <c r="BU33" s="53"/>
      <c r="BV33" s="7"/>
      <c r="BW33" s="7"/>
      <c r="BX33" s="53"/>
      <c r="BY33" s="7"/>
      <c r="BZ33" s="7"/>
      <c r="CA33" s="53"/>
      <c r="CB33" s="7"/>
      <c r="CC33" s="53"/>
      <c r="CD33" s="7"/>
      <c r="CE33" s="7"/>
      <c r="CF33" s="53"/>
      <c r="CG33" s="7"/>
      <c r="CH33" s="7"/>
      <c r="CI33" s="53"/>
      <c r="CJ33" s="7"/>
      <c r="CK33" s="7"/>
      <c r="CL33" s="53"/>
      <c r="CM33" s="7"/>
      <c r="CN33" s="7"/>
      <c r="CO33" s="53"/>
      <c r="CP33" s="7"/>
      <c r="CQ33" s="7"/>
      <c r="CR33" s="53"/>
      <c r="CS33" s="7"/>
      <c r="CT33" s="7"/>
      <c r="CU33" s="53"/>
      <c r="CV33" s="7"/>
      <c r="CW33" s="53"/>
      <c r="CX33" s="7"/>
      <c r="CY33" s="53"/>
      <c r="CZ33" s="39"/>
      <c r="DA33" s="53"/>
      <c r="DB33" s="7"/>
      <c r="DC33" s="53"/>
      <c r="DD33" s="7"/>
      <c r="DE33" s="53"/>
      <c r="DF33" s="7"/>
      <c r="DG33" s="29"/>
      <c r="DI33" s="33" t="s">
        <v>57</v>
      </c>
      <c r="DJ33" s="33"/>
      <c r="DK33" s="33">
        <f>'معادلة الفك والتجميع'!$AQ$155</f>
        <v>0</v>
      </c>
      <c r="DL33" s="33">
        <f>$CW$36</f>
        <v>0</v>
      </c>
      <c r="DM33" s="88"/>
      <c r="DN33" s="33" t="s">
        <v>53</v>
      </c>
      <c r="DO33" s="33">
        <f>'معادلة الفك والتجميع'!$AP$139</f>
        <v>0</v>
      </c>
      <c r="DP33" s="33">
        <f>'معادلة الفك والتجميع'!$AQ$139</f>
        <v>0</v>
      </c>
      <c r="DQ33" s="33">
        <f>$CL$36</f>
        <v>0</v>
      </c>
    </row>
    <row r="34" spans="1:121" ht="16.5" thickBot="1" x14ac:dyDescent="0.3">
      <c r="A34" s="5">
        <v>43373</v>
      </c>
      <c r="B34" s="7"/>
      <c r="C34" s="7"/>
      <c r="D34" s="7"/>
      <c r="E34" s="53"/>
      <c r="F34" s="7"/>
      <c r="G34" s="7"/>
      <c r="H34" s="53"/>
      <c r="I34" s="7"/>
      <c r="J34" s="7"/>
      <c r="K34" s="53"/>
      <c r="L34" s="7"/>
      <c r="M34" s="7"/>
      <c r="N34" s="53"/>
      <c r="O34" s="7"/>
      <c r="P34" s="7"/>
      <c r="Q34" s="53"/>
      <c r="R34" s="7"/>
      <c r="S34" s="7"/>
      <c r="T34" s="53"/>
      <c r="U34" s="7"/>
      <c r="V34" s="7"/>
      <c r="W34" s="53"/>
      <c r="X34" s="7"/>
      <c r="Y34" s="53"/>
      <c r="Z34" s="7"/>
      <c r="AA34" s="7"/>
      <c r="AB34" s="53"/>
      <c r="AC34" s="7"/>
      <c r="AD34" s="7"/>
      <c r="AE34" s="53"/>
      <c r="AF34" s="7"/>
      <c r="AG34" s="53"/>
      <c r="AH34" s="7"/>
      <c r="AI34" s="53"/>
      <c r="AJ34" s="7"/>
      <c r="AK34" s="53"/>
      <c r="AL34" s="7"/>
      <c r="AM34" s="7"/>
      <c r="AN34" s="53"/>
      <c r="AO34" s="7"/>
      <c r="AP34" s="53"/>
      <c r="AQ34" s="7"/>
      <c r="AR34" s="7"/>
      <c r="AS34" s="53"/>
      <c r="AT34" s="7"/>
      <c r="AU34" s="7"/>
      <c r="AV34" s="53"/>
      <c r="AW34" s="7"/>
      <c r="AX34" s="7"/>
      <c r="AY34" s="53"/>
      <c r="AZ34" s="7"/>
      <c r="BA34" s="53"/>
      <c r="BB34" s="7"/>
      <c r="BC34" s="7"/>
      <c r="BD34" s="53"/>
      <c r="BE34" s="7"/>
      <c r="BF34" s="7"/>
      <c r="BG34" s="53"/>
      <c r="BH34" s="7"/>
      <c r="BI34" s="7"/>
      <c r="BJ34" s="53"/>
      <c r="BK34" s="7"/>
      <c r="BL34" s="53"/>
      <c r="BM34" s="7"/>
      <c r="BN34" s="7"/>
      <c r="BO34" s="53"/>
      <c r="BP34" s="7"/>
      <c r="BQ34" s="7"/>
      <c r="BR34" s="53"/>
      <c r="BS34" s="7"/>
      <c r="BT34" s="7"/>
      <c r="BU34" s="53"/>
      <c r="BV34" s="7"/>
      <c r="BW34" s="7"/>
      <c r="BX34" s="53"/>
      <c r="BY34" s="7"/>
      <c r="BZ34" s="7"/>
      <c r="CA34" s="53"/>
      <c r="CB34" s="7"/>
      <c r="CC34" s="53"/>
      <c r="CD34" s="7"/>
      <c r="CE34" s="7"/>
      <c r="CF34" s="53"/>
      <c r="CG34" s="7"/>
      <c r="CH34" s="7"/>
      <c r="CI34" s="53"/>
      <c r="CJ34" s="7"/>
      <c r="CK34" s="7"/>
      <c r="CL34" s="53"/>
      <c r="CM34" s="7"/>
      <c r="CN34" s="7"/>
      <c r="CO34" s="53"/>
      <c r="CP34" s="7"/>
      <c r="CQ34" s="7"/>
      <c r="CR34" s="53"/>
      <c r="CS34" s="7"/>
      <c r="CT34" s="7"/>
      <c r="CU34" s="53"/>
      <c r="CV34" s="7"/>
      <c r="CW34" s="53"/>
      <c r="CX34" s="7"/>
      <c r="CY34" s="53"/>
      <c r="CZ34" s="39"/>
      <c r="DA34" s="53"/>
      <c r="DB34" s="7"/>
      <c r="DC34" s="53"/>
      <c r="DD34" s="7"/>
      <c r="DE34" s="53"/>
      <c r="DF34" s="7"/>
      <c r="DG34" s="29"/>
      <c r="DI34" s="40"/>
      <c r="DJ34" s="40"/>
      <c r="DK34" s="40"/>
      <c r="DL34" s="40"/>
      <c r="DM34" s="41"/>
      <c r="DN34" s="40"/>
      <c r="DO34" s="40"/>
      <c r="DP34" s="40"/>
    </row>
    <row r="35" spans="1:121" ht="16.5" thickBot="1" x14ac:dyDescent="0.3">
      <c r="A35" s="5">
        <v>43374</v>
      </c>
      <c r="B35" s="7"/>
      <c r="C35" s="7"/>
      <c r="D35" s="7"/>
      <c r="E35" s="53"/>
      <c r="F35" s="7"/>
      <c r="G35" s="7"/>
      <c r="H35" s="53"/>
      <c r="I35" s="7"/>
      <c r="J35" s="7"/>
      <c r="K35" s="53"/>
      <c r="L35" s="7"/>
      <c r="M35" s="7"/>
      <c r="N35" s="53"/>
      <c r="O35" s="7"/>
      <c r="P35" s="7"/>
      <c r="Q35" s="53"/>
      <c r="R35" s="7"/>
      <c r="S35" s="7"/>
      <c r="T35" s="53"/>
      <c r="U35" s="7"/>
      <c r="V35" s="7"/>
      <c r="W35" s="53"/>
      <c r="X35" s="7"/>
      <c r="Y35" s="53"/>
      <c r="Z35" s="7"/>
      <c r="AA35" s="7"/>
      <c r="AB35" s="53"/>
      <c r="AC35" s="7"/>
      <c r="AD35" s="7"/>
      <c r="AE35" s="53"/>
      <c r="AF35" s="7"/>
      <c r="AG35" s="53"/>
      <c r="AH35" s="7"/>
      <c r="AI35" s="53"/>
      <c r="AJ35" s="7"/>
      <c r="AK35" s="53"/>
      <c r="AL35" s="7"/>
      <c r="AM35" s="7"/>
      <c r="AN35" s="53"/>
      <c r="AO35" s="7"/>
      <c r="AP35" s="53"/>
      <c r="AQ35" s="7"/>
      <c r="AR35" s="7"/>
      <c r="AS35" s="53"/>
      <c r="AT35" s="7"/>
      <c r="AU35" s="7"/>
      <c r="AV35" s="53"/>
      <c r="AW35" s="7"/>
      <c r="AX35" s="7"/>
      <c r="AY35" s="53"/>
      <c r="AZ35" s="7"/>
      <c r="BA35" s="53"/>
      <c r="BB35" s="7"/>
      <c r="BC35" s="7"/>
      <c r="BD35" s="53"/>
      <c r="BE35" s="7"/>
      <c r="BF35" s="7"/>
      <c r="BG35" s="53"/>
      <c r="BH35" s="7"/>
      <c r="BI35" s="7"/>
      <c r="BJ35" s="53"/>
      <c r="BK35" s="7"/>
      <c r="BL35" s="53"/>
      <c r="BM35" s="7"/>
      <c r="BN35" s="7"/>
      <c r="BO35" s="53"/>
      <c r="BP35" s="7"/>
      <c r="BQ35" s="7"/>
      <c r="BR35" s="53"/>
      <c r="BS35" s="7"/>
      <c r="BT35" s="7"/>
      <c r="BU35" s="53"/>
      <c r="BV35" s="7"/>
      <c r="BW35" s="7"/>
      <c r="BX35" s="53"/>
      <c r="BY35" s="7"/>
      <c r="BZ35" s="7"/>
      <c r="CA35" s="53"/>
      <c r="CB35" s="7"/>
      <c r="CC35" s="53"/>
      <c r="CD35" s="7"/>
      <c r="CE35" s="7"/>
      <c r="CF35" s="53"/>
      <c r="CG35" s="7"/>
      <c r="CH35" s="7"/>
      <c r="CI35" s="53"/>
      <c r="CJ35" s="7"/>
      <c r="CK35" s="7"/>
      <c r="CL35" s="53"/>
      <c r="CM35" s="7"/>
      <c r="CN35" s="7"/>
      <c r="CO35" s="53"/>
      <c r="CP35" s="7"/>
      <c r="CQ35" s="7"/>
      <c r="CR35" s="53"/>
      <c r="CS35" s="7"/>
      <c r="CT35" s="7"/>
      <c r="CU35" s="53"/>
      <c r="CV35" s="7"/>
      <c r="CW35" s="53"/>
      <c r="CX35" s="7"/>
      <c r="CY35" s="53"/>
      <c r="CZ35" s="39"/>
      <c r="DA35" s="53"/>
      <c r="DB35" s="7"/>
      <c r="DC35" s="53"/>
      <c r="DD35" s="7"/>
      <c r="DE35" s="53"/>
      <c r="DF35" s="7"/>
      <c r="DG35" s="29"/>
      <c r="DI35" s="22"/>
      <c r="DJ35" s="22"/>
      <c r="DK35" s="22"/>
      <c r="DL35" s="22"/>
      <c r="DM35" s="41"/>
      <c r="DN35" s="22"/>
      <c r="DO35" s="22"/>
      <c r="DP35" s="22"/>
    </row>
    <row r="36" spans="1:121" ht="15.75" thickBot="1" x14ac:dyDescent="0.3">
      <c r="A36" s="5" t="s">
        <v>20</v>
      </c>
      <c r="B36" s="7"/>
      <c r="C36" s="7">
        <f>SUM(C5:C35)</f>
        <v>0</v>
      </c>
      <c r="D36" s="7">
        <f t="shared" ref="D36:BO36" si="0">SUM(D5:D35)</f>
        <v>4</v>
      </c>
      <c r="E36" s="7">
        <f t="shared" si="0"/>
        <v>708</v>
      </c>
      <c r="F36" s="7">
        <f t="shared" si="0"/>
        <v>0</v>
      </c>
      <c r="G36" s="7">
        <f t="shared" si="0"/>
        <v>5</v>
      </c>
      <c r="H36" s="7">
        <f t="shared" si="0"/>
        <v>945</v>
      </c>
      <c r="I36" s="7">
        <f t="shared" si="0"/>
        <v>0</v>
      </c>
      <c r="J36" s="7">
        <f t="shared" si="0"/>
        <v>0</v>
      </c>
      <c r="K36" s="7">
        <f t="shared" si="0"/>
        <v>0</v>
      </c>
      <c r="L36" s="7">
        <f t="shared" si="0"/>
        <v>0</v>
      </c>
      <c r="M36" s="7">
        <f t="shared" si="0"/>
        <v>0</v>
      </c>
      <c r="N36" s="7">
        <f t="shared" si="0"/>
        <v>0</v>
      </c>
      <c r="O36" s="7">
        <f t="shared" si="0"/>
        <v>0</v>
      </c>
      <c r="P36" s="7">
        <f t="shared" si="0"/>
        <v>0</v>
      </c>
      <c r="Q36" s="7">
        <f t="shared" si="0"/>
        <v>0</v>
      </c>
      <c r="R36" s="7">
        <f t="shared" si="0"/>
        <v>0</v>
      </c>
      <c r="S36" s="7">
        <f t="shared" si="0"/>
        <v>0</v>
      </c>
      <c r="T36" s="7">
        <f t="shared" si="0"/>
        <v>0</v>
      </c>
      <c r="U36" s="7">
        <f t="shared" si="0"/>
        <v>0</v>
      </c>
      <c r="V36" s="7">
        <f t="shared" si="0"/>
        <v>0</v>
      </c>
      <c r="W36" s="7">
        <f t="shared" si="0"/>
        <v>0</v>
      </c>
      <c r="X36" s="7">
        <f t="shared" si="0"/>
        <v>0</v>
      </c>
      <c r="Y36" s="7">
        <f t="shared" si="0"/>
        <v>0</v>
      </c>
      <c r="Z36" s="7">
        <f t="shared" si="0"/>
        <v>0</v>
      </c>
      <c r="AA36" s="7">
        <f t="shared" si="0"/>
        <v>0</v>
      </c>
      <c r="AB36" s="7">
        <f t="shared" si="0"/>
        <v>0</v>
      </c>
      <c r="AC36" s="7">
        <f t="shared" si="0"/>
        <v>0</v>
      </c>
      <c r="AD36" s="7">
        <f t="shared" si="0"/>
        <v>0</v>
      </c>
      <c r="AE36" s="7">
        <f t="shared" si="0"/>
        <v>0</v>
      </c>
      <c r="AF36" s="7">
        <f t="shared" si="0"/>
        <v>0</v>
      </c>
      <c r="AG36" s="7">
        <f t="shared" si="0"/>
        <v>0</v>
      </c>
      <c r="AH36" s="7">
        <f t="shared" si="0"/>
        <v>20</v>
      </c>
      <c r="AI36" s="7">
        <f t="shared" si="0"/>
        <v>5824</v>
      </c>
      <c r="AJ36" s="7">
        <f t="shared" si="0"/>
        <v>0</v>
      </c>
      <c r="AK36" s="7">
        <f t="shared" si="0"/>
        <v>0</v>
      </c>
      <c r="AL36" s="7">
        <f t="shared" si="0"/>
        <v>0</v>
      </c>
      <c r="AM36" s="7">
        <f t="shared" si="0"/>
        <v>0</v>
      </c>
      <c r="AN36" s="7">
        <f t="shared" si="0"/>
        <v>0</v>
      </c>
      <c r="AO36" s="7">
        <f t="shared" si="0"/>
        <v>0</v>
      </c>
      <c r="AP36" s="7">
        <f t="shared" si="0"/>
        <v>0</v>
      </c>
      <c r="AQ36" s="7">
        <f t="shared" si="0"/>
        <v>0</v>
      </c>
      <c r="AR36" s="7">
        <f t="shared" si="0"/>
        <v>0</v>
      </c>
      <c r="AS36" s="7">
        <f t="shared" si="0"/>
        <v>0</v>
      </c>
      <c r="AT36" s="7">
        <f t="shared" si="0"/>
        <v>0</v>
      </c>
      <c r="AU36" s="7">
        <f t="shared" si="0"/>
        <v>0</v>
      </c>
      <c r="AV36" s="7">
        <f t="shared" si="0"/>
        <v>0</v>
      </c>
      <c r="AW36" s="7">
        <f t="shared" si="0"/>
        <v>0</v>
      </c>
      <c r="AX36" s="7">
        <f t="shared" si="0"/>
        <v>0</v>
      </c>
      <c r="AY36" s="7">
        <f t="shared" si="0"/>
        <v>0</v>
      </c>
      <c r="AZ36" s="7">
        <f t="shared" si="0"/>
        <v>0</v>
      </c>
      <c r="BA36" s="7">
        <f t="shared" si="0"/>
        <v>0</v>
      </c>
      <c r="BB36" s="7">
        <f t="shared" si="0"/>
        <v>0</v>
      </c>
      <c r="BC36" s="7">
        <f t="shared" si="0"/>
        <v>0</v>
      </c>
      <c r="BD36" s="7">
        <f t="shared" si="0"/>
        <v>0</v>
      </c>
      <c r="BE36" s="7">
        <f t="shared" si="0"/>
        <v>0</v>
      </c>
      <c r="BF36" s="7">
        <f t="shared" si="0"/>
        <v>0</v>
      </c>
      <c r="BG36" s="7">
        <f t="shared" si="0"/>
        <v>0</v>
      </c>
      <c r="BH36" s="7">
        <f t="shared" si="0"/>
        <v>0</v>
      </c>
      <c r="BI36" s="7">
        <f t="shared" si="0"/>
        <v>0</v>
      </c>
      <c r="BJ36" s="7">
        <f t="shared" si="0"/>
        <v>0</v>
      </c>
      <c r="BK36" s="7">
        <f t="shared" si="0"/>
        <v>0</v>
      </c>
      <c r="BL36" s="7">
        <f t="shared" si="0"/>
        <v>0</v>
      </c>
      <c r="BM36" s="7">
        <f t="shared" si="0"/>
        <v>0</v>
      </c>
      <c r="BN36" s="7">
        <f t="shared" si="0"/>
        <v>0</v>
      </c>
      <c r="BO36" s="7">
        <f t="shared" si="0"/>
        <v>0</v>
      </c>
      <c r="BP36" s="7">
        <f t="shared" ref="BP36:DF36" si="1">SUM(BP5:BP35)</f>
        <v>0</v>
      </c>
      <c r="BQ36" s="7">
        <f t="shared" si="1"/>
        <v>0</v>
      </c>
      <c r="BR36" s="7">
        <f t="shared" si="1"/>
        <v>0</v>
      </c>
      <c r="BS36" s="7">
        <f t="shared" si="1"/>
        <v>0</v>
      </c>
      <c r="BT36" s="7">
        <f t="shared" si="1"/>
        <v>0</v>
      </c>
      <c r="BU36" s="7">
        <f t="shared" si="1"/>
        <v>0</v>
      </c>
      <c r="BV36" s="7">
        <f t="shared" si="1"/>
        <v>0</v>
      </c>
      <c r="BW36" s="7">
        <f t="shared" si="1"/>
        <v>0</v>
      </c>
      <c r="BX36" s="7">
        <f t="shared" si="1"/>
        <v>0</v>
      </c>
      <c r="BY36" s="7">
        <f t="shared" si="1"/>
        <v>0</v>
      </c>
      <c r="BZ36" s="7">
        <f t="shared" si="1"/>
        <v>0</v>
      </c>
      <c r="CA36" s="7">
        <f t="shared" si="1"/>
        <v>0</v>
      </c>
      <c r="CB36" s="7">
        <f t="shared" si="1"/>
        <v>0</v>
      </c>
      <c r="CC36" s="7">
        <f t="shared" si="1"/>
        <v>0</v>
      </c>
      <c r="CD36" s="7">
        <f t="shared" si="1"/>
        <v>0</v>
      </c>
      <c r="CE36" s="7">
        <f t="shared" si="1"/>
        <v>0</v>
      </c>
      <c r="CF36" s="7">
        <f t="shared" si="1"/>
        <v>0</v>
      </c>
      <c r="CG36" s="7">
        <f t="shared" si="1"/>
        <v>0</v>
      </c>
      <c r="CH36" s="7">
        <f t="shared" si="1"/>
        <v>0</v>
      </c>
      <c r="CI36" s="7">
        <f t="shared" si="1"/>
        <v>0</v>
      </c>
      <c r="CJ36" s="7">
        <f t="shared" si="1"/>
        <v>0</v>
      </c>
      <c r="CK36" s="7">
        <f t="shared" si="1"/>
        <v>0</v>
      </c>
      <c r="CL36" s="7">
        <f t="shared" si="1"/>
        <v>0</v>
      </c>
      <c r="CM36" s="7">
        <f t="shared" si="1"/>
        <v>0</v>
      </c>
      <c r="CN36" s="7">
        <f t="shared" si="1"/>
        <v>0</v>
      </c>
      <c r="CO36" s="7">
        <f t="shared" si="1"/>
        <v>0</v>
      </c>
      <c r="CP36" s="7">
        <f t="shared" si="1"/>
        <v>0</v>
      </c>
      <c r="CQ36" s="7">
        <f t="shared" si="1"/>
        <v>0</v>
      </c>
      <c r="CR36" s="7">
        <f t="shared" si="1"/>
        <v>0</v>
      </c>
      <c r="CS36" s="7">
        <f t="shared" si="1"/>
        <v>0</v>
      </c>
      <c r="CT36" s="7">
        <f t="shared" si="1"/>
        <v>0</v>
      </c>
      <c r="CU36" s="7">
        <f t="shared" si="1"/>
        <v>0</v>
      </c>
      <c r="CV36" s="7">
        <f t="shared" si="1"/>
        <v>0</v>
      </c>
      <c r="CW36" s="7">
        <f t="shared" si="1"/>
        <v>0</v>
      </c>
      <c r="CX36" s="7">
        <f t="shared" si="1"/>
        <v>0</v>
      </c>
      <c r="CY36" s="7">
        <f t="shared" si="1"/>
        <v>0</v>
      </c>
      <c r="CZ36" s="7">
        <f t="shared" si="1"/>
        <v>0</v>
      </c>
      <c r="DA36" s="7">
        <f t="shared" si="1"/>
        <v>0</v>
      </c>
      <c r="DB36" s="7">
        <f t="shared" si="1"/>
        <v>0</v>
      </c>
      <c r="DC36" s="7">
        <f t="shared" si="1"/>
        <v>0</v>
      </c>
      <c r="DD36" s="7">
        <f t="shared" si="1"/>
        <v>0</v>
      </c>
      <c r="DE36" s="7">
        <f t="shared" si="1"/>
        <v>0</v>
      </c>
      <c r="DF36" s="7">
        <f t="shared" si="1"/>
        <v>0</v>
      </c>
      <c r="DG36" s="29"/>
      <c r="DI36" s="42"/>
      <c r="DJ36" s="42"/>
      <c r="DK36" s="42"/>
      <c r="DL36" s="42"/>
    </row>
    <row r="37" spans="1:12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  <c r="CR37" s="44"/>
      <c r="CS37" s="44"/>
      <c r="CT37" s="44"/>
      <c r="CU37" s="44"/>
      <c r="CV37" s="44"/>
      <c r="CW37" s="44"/>
      <c r="CX37" s="44"/>
      <c r="CY37" s="44"/>
      <c r="CZ37" s="44"/>
      <c r="DA37" s="44"/>
      <c r="DB37" s="44"/>
      <c r="DC37" s="151"/>
      <c r="DD37" s="151"/>
      <c r="DE37" s="151"/>
      <c r="DF37" s="151"/>
      <c r="DI37" s="42"/>
      <c r="DJ37" s="42"/>
      <c r="DK37" s="42"/>
      <c r="DL37" s="42"/>
    </row>
    <row r="38" spans="1:121" ht="15.75" thickBot="1" x14ac:dyDescent="0.3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44"/>
      <c r="CR38" s="44"/>
      <c r="CS38" s="44"/>
      <c r="CT38" s="44"/>
      <c r="CU38" s="44"/>
      <c r="CV38" s="44"/>
      <c r="CW38" s="44"/>
      <c r="CX38" s="44"/>
      <c r="CY38" s="44"/>
      <c r="CZ38" s="44"/>
      <c r="DA38" s="44"/>
      <c r="DB38" s="44"/>
      <c r="DC38" s="152"/>
      <c r="DD38" s="152"/>
      <c r="DE38" s="152"/>
      <c r="DF38" s="152"/>
      <c r="DI38" s="42"/>
      <c r="DJ38" s="42"/>
      <c r="DK38" s="42"/>
      <c r="DL38" s="42"/>
    </row>
    <row r="39" spans="1:121" ht="27.75" thickTop="1" thickBot="1" x14ac:dyDescent="0.3">
      <c r="A39" s="153" t="s">
        <v>25</v>
      </c>
      <c r="B39" s="154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  <c r="AJ39" s="154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4"/>
      <c r="BI39" s="154"/>
      <c r="BJ39" s="154"/>
      <c r="BK39" s="154"/>
      <c r="BL39" s="154"/>
      <c r="BM39" s="154"/>
      <c r="BN39" s="154"/>
      <c r="BO39" s="154"/>
      <c r="BP39" s="154"/>
      <c r="BQ39" s="154"/>
      <c r="BR39" s="154"/>
      <c r="BS39" s="154"/>
      <c r="BT39" s="154"/>
      <c r="BU39" s="154"/>
      <c r="BV39" s="154"/>
      <c r="BW39" s="154"/>
      <c r="BX39" s="154"/>
      <c r="BY39" s="154"/>
      <c r="BZ39" s="154"/>
      <c r="CA39" s="154"/>
      <c r="CB39" s="154"/>
      <c r="CC39" s="154"/>
      <c r="CD39" s="154"/>
      <c r="CE39" s="154"/>
      <c r="CF39" s="154"/>
      <c r="CG39" s="154"/>
      <c r="CH39" s="154"/>
      <c r="CI39" s="154"/>
      <c r="CJ39" s="154"/>
      <c r="CK39" s="154"/>
      <c r="CL39" s="154"/>
      <c r="CM39" s="154"/>
      <c r="CN39" s="154"/>
      <c r="CO39" s="154"/>
      <c r="CP39" s="154"/>
      <c r="CQ39" s="154"/>
      <c r="CR39" s="154"/>
      <c r="CS39" s="154"/>
      <c r="CT39" s="154"/>
      <c r="CU39" s="154"/>
      <c r="CV39" s="154"/>
      <c r="CW39" s="154"/>
      <c r="CX39" s="154"/>
      <c r="CY39" s="155"/>
      <c r="CZ39" s="156"/>
      <c r="DA39" s="45"/>
      <c r="DB39" s="45"/>
      <c r="DC39" s="157"/>
      <c r="DD39" s="157"/>
      <c r="DE39" s="157"/>
      <c r="DF39" s="157"/>
      <c r="DI39" s="167" t="s">
        <v>72</v>
      </c>
      <c r="DJ39" s="168"/>
      <c r="DK39" s="168"/>
      <c r="DL39" s="168"/>
      <c r="DM39" s="168"/>
      <c r="DN39" s="168"/>
      <c r="DO39" s="168"/>
      <c r="DP39" s="168"/>
      <c r="DQ39" s="169"/>
    </row>
    <row r="40" spans="1:121" ht="22.5" thickTop="1" thickBot="1" x14ac:dyDescent="0.3">
      <c r="A40" s="110" t="s">
        <v>0</v>
      </c>
      <c r="B40" s="112" t="s">
        <v>73</v>
      </c>
      <c r="C40" s="118" t="s">
        <v>1</v>
      </c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2"/>
      <c r="W40" s="13"/>
      <c r="X40" s="12" t="s">
        <v>26</v>
      </c>
      <c r="Y40" s="12"/>
      <c r="Z40" s="120" t="s">
        <v>27</v>
      </c>
      <c r="AA40" s="121"/>
      <c r="AB40" s="121"/>
      <c r="AC40" s="121"/>
      <c r="AD40" s="121"/>
      <c r="AE40" s="121"/>
      <c r="AF40" s="121"/>
      <c r="AG40" s="121"/>
      <c r="AH40" s="121"/>
      <c r="AI40" s="122"/>
      <c r="AJ40" s="120" t="s">
        <v>28</v>
      </c>
      <c r="AK40" s="122"/>
      <c r="AL40" s="120" t="s">
        <v>29</v>
      </c>
      <c r="AM40" s="121"/>
      <c r="AN40" s="122"/>
      <c r="AO40" s="120" t="s">
        <v>30</v>
      </c>
      <c r="AP40" s="122"/>
      <c r="AQ40" s="120" t="s">
        <v>31</v>
      </c>
      <c r="AR40" s="121"/>
      <c r="AS40" s="121"/>
      <c r="AT40" s="121"/>
      <c r="AU40" s="121"/>
      <c r="AV40" s="121"/>
      <c r="AW40" s="121"/>
      <c r="AX40" s="121"/>
      <c r="AY40" s="122"/>
      <c r="AZ40" s="120" t="s">
        <v>32</v>
      </c>
      <c r="BA40" s="122"/>
      <c r="BB40" s="120" t="s">
        <v>33</v>
      </c>
      <c r="BC40" s="121"/>
      <c r="BD40" s="121"/>
      <c r="BE40" s="121"/>
      <c r="BF40" s="121"/>
      <c r="BG40" s="121"/>
      <c r="BH40" s="121"/>
      <c r="BI40" s="121"/>
      <c r="BJ40" s="121"/>
      <c r="BK40" s="121"/>
      <c r="BL40" s="122"/>
      <c r="BM40" s="120" t="s">
        <v>34</v>
      </c>
      <c r="BN40" s="121"/>
      <c r="BO40" s="121"/>
      <c r="BP40" s="121"/>
      <c r="BQ40" s="121"/>
      <c r="BR40" s="122"/>
      <c r="BS40" s="120" t="s">
        <v>35</v>
      </c>
      <c r="BT40" s="121"/>
      <c r="BU40" s="121"/>
      <c r="BV40" s="121"/>
      <c r="BW40" s="121"/>
      <c r="BX40" s="121"/>
      <c r="BY40" s="121"/>
      <c r="BZ40" s="121"/>
      <c r="CA40" s="121"/>
      <c r="CB40" s="121"/>
      <c r="CC40" s="122"/>
      <c r="CD40" s="120" t="s">
        <v>36</v>
      </c>
      <c r="CE40" s="121"/>
      <c r="CF40" s="121"/>
      <c r="CG40" s="121"/>
      <c r="CH40" s="121"/>
      <c r="CI40" s="121"/>
      <c r="CJ40" s="121"/>
      <c r="CK40" s="121"/>
      <c r="CL40" s="122"/>
      <c r="CM40" s="120" t="s">
        <v>37</v>
      </c>
      <c r="CN40" s="121"/>
      <c r="CO40" s="121"/>
      <c r="CP40" s="121"/>
      <c r="CQ40" s="121"/>
      <c r="CR40" s="121"/>
      <c r="CS40" s="121"/>
      <c r="CT40" s="121"/>
      <c r="CU40" s="121"/>
      <c r="CV40" s="121"/>
      <c r="CW40" s="122"/>
      <c r="CX40" s="120" t="s">
        <v>38</v>
      </c>
      <c r="CY40" s="122"/>
      <c r="CZ40" s="120" t="s">
        <v>4</v>
      </c>
      <c r="DA40" s="122"/>
      <c r="DB40" s="14"/>
      <c r="DC40" s="14"/>
      <c r="DD40" s="21"/>
      <c r="DE40" s="21"/>
      <c r="DF40" s="21"/>
      <c r="DI40" s="30" t="s">
        <v>18</v>
      </c>
      <c r="DJ40" s="30" t="s">
        <v>16</v>
      </c>
      <c r="DK40" s="30" t="s">
        <v>17</v>
      </c>
      <c r="DL40" s="65" t="s">
        <v>24</v>
      </c>
      <c r="DM40" s="31"/>
      <c r="DN40" s="30" t="s">
        <v>18</v>
      </c>
      <c r="DO40" s="30" t="s">
        <v>16</v>
      </c>
      <c r="DP40" s="30" t="s">
        <v>17</v>
      </c>
      <c r="DQ40" s="65" t="s">
        <v>24</v>
      </c>
    </row>
    <row r="41" spans="1:121" ht="18.75" thickTop="1" thickBot="1" x14ac:dyDescent="0.3">
      <c r="A41" s="110"/>
      <c r="B41" s="112"/>
      <c r="C41" s="116" t="s">
        <v>5</v>
      </c>
      <c r="D41" s="117"/>
      <c r="E41" s="51"/>
      <c r="F41" s="117" t="s">
        <v>6</v>
      </c>
      <c r="G41" s="117"/>
      <c r="H41" s="51"/>
      <c r="I41" s="117" t="s">
        <v>7</v>
      </c>
      <c r="J41" s="117"/>
      <c r="K41" s="51"/>
      <c r="L41" s="118" t="s">
        <v>39</v>
      </c>
      <c r="M41" s="112"/>
      <c r="N41" s="51"/>
      <c r="O41" s="118" t="s">
        <v>40</v>
      </c>
      <c r="P41" s="112"/>
      <c r="Q41" s="51"/>
      <c r="R41" s="118" t="s">
        <v>41</v>
      </c>
      <c r="S41" s="112"/>
      <c r="T41" s="51"/>
      <c r="U41" s="118" t="s">
        <v>42</v>
      </c>
      <c r="V41" s="112"/>
      <c r="W41" s="51"/>
      <c r="X41" s="107" t="s">
        <v>43</v>
      </c>
      <c r="Y41" s="51"/>
      <c r="Z41" s="116" t="s">
        <v>5</v>
      </c>
      <c r="AA41" s="117"/>
      <c r="AB41" s="51"/>
      <c r="AC41" s="118" t="s">
        <v>44</v>
      </c>
      <c r="AD41" s="112"/>
      <c r="AE41" s="51"/>
      <c r="AF41" s="117" t="s">
        <v>9</v>
      </c>
      <c r="AG41" s="51"/>
      <c r="AH41" s="117" t="s">
        <v>8</v>
      </c>
      <c r="AI41" s="51"/>
      <c r="AJ41" s="107" t="s">
        <v>45</v>
      </c>
      <c r="AK41" s="51"/>
      <c r="AL41" s="117" t="s">
        <v>10</v>
      </c>
      <c r="AM41" s="117"/>
      <c r="AN41" s="51"/>
      <c r="AO41" s="107" t="s">
        <v>45</v>
      </c>
      <c r="AP41" s="51"/>
      <c r="AQ41" s="116" t="s">
        <v>13</v>
      </c>
      <c r="AR41" s="117"/>
      <c r="AS41" s="51"/>
      <c r="AT41" s="117" t="s">
        <v>14</v>
      </c>
      <c r="AU41" s="117"/>
      <c r="AV41" s="51"/>
      <c r="AW41" s="118" t="s">
        <v>46</v>
      </c>
      <c r="AX41" s="112"/>
      <c r="AY41" s="51"/>
      <c r="AZ41" s="107" t="s">
        <v>43</v>
      </c>
      <c r="BA41" s="51"/>
      <c r="BB41" s="117" t="s">
        <v>47</v>
      </c>
      <c r="BC41" s="117"/>
      <c r="BD41" s="51"/>
      <c r="BE41" s="117" t="s">
        <v>11</v>
      </c>
      <c r="BF41" s="117"/>
      <c r="BG41" s="51"/>
      <c r="BH41" s="118" t="s">
        <v>12</v>
      </c>
      <c r="BI41" s="112"/>
      <c r="BJ41" s="51"/>
      <c r="BK41" s="107" t="s">
        <v>48</v>
      </c>
      <c r="BL41" s="51"/>
      <c r="BM41" s="117" t="s">
        <v>49</v>
      </c>
      <c r="BN41" s="117"/>
      <c r="BO41" s="51"/>
      <c r="BP41" s="117" t="s">
        <v>11</v>
      </c>
      <c r="BQ41" s="117"/>
      <c r="BR41" s="51"/>
      <c r="BS41" s="117" t="s">
        <v>49</v>
      </c>
      <c r="BT41" s="117"/>
      <c r="BU41" s="51"/>
      <c r="BV41" s="118" t="s">
        <v>50</v>
      </c>
      <c r="BW41" s="112"/>
      <c r="BX41" s="51"/>
      <c r="BY41" s="118" t="s">
        <v>12</v>
      </c>
      <c r="BZ41" s="112"/>
      <c r="CA41" s="51"/>
      <c r="CB41" s="107" t="s">
        <v>48</v>
      </c>
      <c r="CC41" s="51"/>
      <c r="CD41" s="118" t="s">
        <v>51</v>
      </c>
      <c r="CE41" s="112"/>
      <c r="CF41" s="51"/>
      <c r="CG41" s="118" t="s">
        <v>52</v>
      </c>
      <c r="CH41" s="112"/>
      <c r="CI41" s="51"/>
      <c r="CJ41" s="118" t="s">
        <v>53</v>
      </c>
      <c r="CK41" s="112"/>
      <c r="CL41" s="51"/>
      <c r="CM41" s="118" t="s">
        <v>54</v>
      </c>
      <c r="CN41" s="112"/>
      <c r="CO41" s="51"/>
      <c r="CP41" s="118" t="s">
        <v>55</v>
      </c>
      <c r="CQ41" s="112"/>
      <c r="CR41" s="51"/>
      <c r="CS41" s="118" t="s">
        <v>56</v>
      </c>
      <c r="CT41" s="112"/>
      <c r="CU41" s="51"/>
      <c r="CV41" s="107" t="s">
        <v>57</v>
      </c>
      <c r="CW41" s="51"/>
      <c r="CX41" s="107" t="s">
        <v>58</v>
      </c>
      <c r="CY41" s="51"/>
      <c r="CZ41" s="118" t="s">
        <v>15</v>
      </c>
      <c r="DA41" s="51"/>
      <c r="DB41" s="14"/>
      <c r="DC41" s="51"/>
      <c r="DD41" s="21"/>
      <c r="DE41" s="51"/>
      <c r="DF41" s="21"/>
      <c r="DI41" s="100" t="s">
        <v>59</v>
      </c>
      <c r="DJ41" s="101"/>
      <c r="DK41" s="102"/>
      <c r="DL41" s="62"/>
      <c r="DM41" s="31"/>
      <c r="DN41" s="127" t="s">
        <v>60</v>
      </c>
      <c r="DO41" s="128"/>
      <c r="DP41" s="129"/>
      <c r="DQ41" s="63"/>
    </row>
    <row r="42" spans="1:121" ht="15.75" customHeight="1" thickTop="1" thickBot="1" x14ac:dyDescent="0.3">
      <c r="A42" s="110"/>
      <c r="B42" s="112"/>
      <c r="C42" s="96" t="s">
        <v>16</v>
      </c>
      <c r="D42" s="96" t="s">
        <v>17</v>
      </c>
      <c r="E42" s="98" t="s">
        <v>24</v>
      </c>
      <c r="F42" s="96" t="s">
        <v>16</v>
      </c>
      <c r="G42" s="96" t="s">
        <v>17</v>
      </c>
      <c r="H42" s="98" t="s">
        <v>24</v>
      </c>
      <c r="I42" s="96" t="s">
        <v>16</v>
      </c>
      <c r="J42" s="96" t="s">
        <v>17</v>
      </c>
      <c r="K42" s="98" t="s">
        <v>24</v>
      </c>
      <c r="L42" s="96" t="s">
        <v>16</v>
      </c>
      <c r="M42" s="96" t="s">
        <v>17</v>
      </c>
      <c r="N42" s="98" t="s">
        <v>24</v>
      </c>
      <c r="O42" s="97" t="s">
        <v>16</v>
      </c>
      <c r="P42" s="96" t="s">
        <v>17</v>
      </c>
      <c r="Q42" s="98" t="s">
        <v>24</v>
      </c>
      <c r="R42" s="96" t="s">
        <v>16</v>
      </c>
      <c r="S42" s="96" t="s">
        <v>17</v>
      </c>
      <c r="T42" s="98" t="s">
        <v>24</v>
      </c>
      <c r="U42" s="96" t="s">
        <v>16</v>
      </c>
      <c r="V42" s="96" t="s">
        <v>17</v>
      </c>
      <c r="W42" s="98" t="s">
        <v>24</v>
      </c>
      <c r="X42" s="108"/>
      <c r="Y42" s="98" t="s">
        <v>24</v>
      </c>
      <c r="Z42" s="96" t="s">
        <v>16</v>
      </c>
      <c r="AA42" s="96" t="s">
        <v>17</v>
      </c>
      <c r="AB42" s="98" t="s">
        <v>24</v>
      </c>
      <c r="AC42" s="96" t="s">
        <v>16</v>
      </c>
      <c r="AD42" s="96" t="s">
        <v>17</v>
      </c>
      <c r="AE42" s="98" t="s">
        <v>24</v>
      </c>
      <c r="AF42" s="117"/>
      <c r="AG42" s="98" t="s">
        <v>24</v>
      </c>
      <c r="AH42" s="117"/>
      <c r="AI42" s="98" t="s">
        <v>24</v>
      </c>
      <c r="AJ42" s="108"/>
      <c r="AK42" s="98" t="s">
        <v>24</v>
      </c>
      <c r="AL42" s="96" t="s">
        <v>16</v>
      </c>
      <c r="AM42" s="96" t="s">
        <v>17</v>
      </c>
      <c r="AN42" s="98" t="s">
        <v>24</v>
      </c>
      <c r="AO42" s="108"/>
      <c r="AP42" s="98" t="s">
        <v>24</v>
      </c>
      <c r="AQ42" s="96" t="s">
        <v>16</v>
      </c>
      <c r="AR42" s="96" t="s">
        <v>17</v>
      </c>
      <c r="AS42" s="98" t="s">
        <v>24</v>
      </c>
      <c r="AT42" s="96" t="s">
        <v>16</v>
      </c>
      <c r="AU42" s="96" t="s">
        <v>17</v>
      </c>
      <c r="AV42" s="98" t="s">
        <v>24</v>
      </c>
      <c r="AW42" s="96" t="s">
        <v>16</v>
      </c>
      <c r="AX42" s="96" t="s">
        <v>17</v>
      </c>
      <c r="AY42" s="98" t="s">
        <v>24</v>
      </c>
      <c r="AZ42" s="108"/>
      <c r="BA42" s="98" t="s">
        <v>24</v>
      </c>
      <c r="BB42" s="96" t="s">
        <v>16</v>
      </c>
      <c r="BC42" s="96" t="s">
        <v>17</v>
      </c>
      <c r="BD42" s="98" t="s">
        <v>24</v>
      </c>
      <c r="BE42" s="96" t="s">
        <v>16</v>
      </c>
      <c r="BF42" s="96" t="s">
        <v>17</v>
      </c>
      <c r="BG42" s="98" t="s">
        <v>24</v>
      </c>
      <c r="BH42" s="97" t="s">
        <v>16</v>
      </c>
      <c r="BI42" s="97" t="s">
        <v>17</v>
      </c>
      <c r="BJ42" s="98" t="s">
        <v>24</v>
      </c>
      <c r="BK42" s="108"/>
      <c r="BL42" s="98" t="s">
        <v>24</v>
      </c>
      <c r="BM42" s="96" t="s">
        <v>16</v>
      </c>
      <c r="BN42" s="97" t="s">
        <v>17</v>
      </c>
      <c r="BO42" s="98" t="s">
        <v>24</v>
      </c>
      <c r="BP42" s="96" t="s">
        <v>16</v>
      </c>
      <c r="BQ42" s="97" t="s">
        <v>17</v>
      </c>
      <c r="BR42" s="98" t="s">
        <v>24</v>
      </c>
      <c r="BS42" s="96" t="s">
        <v>16</v>
      </c>
      <c r="BT42" s="97" t="s">
        <v>17</v>
      </c>
      <c r="BU42" s="98" t="s">
        <v>24</v>
      </c>
      <c r="BV42" s="96" t="s">
        <v>16</v>
      </c>
      <c r="BW42" s="97" t="s">
        <v>17</v>
      </c>
      <c r="BX42" s="98" t="s">
        <v>24</v>
      </c>
      <c r="BY42" s="96" t="s">
        <v>16</v>
      </c>
      <c r="BZ42" s="97" t="s">
        <v>17</v>
      </c>
      <c r="CA42" s="98" t="s">
        <v>24</v>
      </c>
      <c r="CB42" s="108"/>
      <c r="CC42" s="98" t="s">
        <v>24</v>
      </c>
      <c r="CD42" s="96" t="s">
        <v>16</v>
      </c>
      <c r="CE42" s="97" t="s">
        <v>17</v>
      </c>
      <c r="CF42" s="98" t="s">
        <v>24</v>
      </c>
      <c r="CG42" s="96" t="s">
        <v>16</v>
      </c>
      <c r="CH42" s="97" t="s">
        <v>17</v>
      </c>
      <c r="CI42" s="98" t="s">
        <v>24</v>
      </c>
      <c r="CJ42" s="96" t="s">
        <v>16</v>
      </c>
      <c r="CK42" s="97" t="s">
        <v>17</v>
      </c>
      <c r="CL42" s="98" t="s">
        <v>24</v>
      </c>
      <c r="CM42" s="96" t="s">
        <v>16</v>
      </c>
      <c r="CN42" s="97" t="s">
        <v>17</v>
      </c>
      <c r="CO42" s="98" t="s">
        <v>24</v>
      </c>
      <c r="CP42" s="96" t="s">
        <v>16</v>
      </c>
      <c r="CQ42" s="97" t="s">
        <v>17</v>
      </c>
      <c r="CR42" s="98" t="s">
        <v>24</v>
      </c>
      <c r="CS42" s="96" t="s">
        <v>16</v>
      </c>
      <c r="CT42" s="97" t="s">
        <v>17</v>
      </c>
      <c r="CU42" s="98" t="s">
        <v>24</v>
      </c>
      <c r="CV42" s="108"/>
      <c r="CW42" s="98" t="s">
        <v>24</v>
      </c>
      <c r="CX42" s="108"/>
      <c r="CY42" s="98" t="s">
        <v>24</v>
      </c>
      <c r="CZ42" s="118"/>
      <c r="DA42" s="98" t="s">
        <v>24</v>
      </c>
      <c r="DB42" s="14"/>
      <c r="DC42" s="98" t="s">
        <v>24</v>
      </c>
      <c r="DD42" s="21"/>
      <c r="DE42" s="98" t="s">
        <v>24</v>
      </c>
      <c r="DF42" s="21"/>
      <c r="DI42" s="32" t="s">
        <v>5</v>
      </c>
      <c r="DJ42" s="33">
        <f>'معادلة الفك والتجميع'!$AP$176</f>
        <v>0</v>
      </c>
      <c r="DK42" s="33">
        <f>'معادلة الفك والتجميع'!$AQ$176</f>
        <v>0</v>
      </c>
      <c r="DL42" s="33">
        <f>$E$75</f>
        <v>0</v>
      </c>
      <c r="DM42" s="31"/>
      <c r="DN42" s="32" t="s">
        <v>13</v>
      </c>
      <c r="DO42" s="33">
        <f>'معادلة الفك والتجميع'!$AP$239</f>
        <v>0</v>
      </c>
      <c r="DP42" s="33">
        <f>'معادلة الفك والتجميع'!$AQ$239</f>
        <v>0</v>
      </c>
      <c r="DQ42" s="33">
        <f>$AS$75</f>
        <v>0</v>
      </c>
    </row>
    <row r="43" spans="1:121" ht="15.75" customHeight="1" thickTop="1" thickBot="1" x14ac:dyDescent="0.3">
      <c r="A43" s="111"/>
      <c r="B43" s="113"/>
      <c r="C43" s="97"/>
      <c r="D43" s="97"/>
      <c r="E43" s="99"/>
      <c r="F43" s="97"/>
      <c r="G43" s="97"/>
      <c r="H43" s="99"/>
      <c r="I43" s="97"/>
      <c r="J43" s="97"/>
      <c r="K43" s="99"/>
      <c r="L43" s="97"/>
      <c r="M43" s="97"/>
      <c r="N43" s="99"/>
      <c r="O43" s="106"/>
      <c r="P43" s="97"/>
      <c r="Q43" s="99"/>
      <c r="R43" s="97"/>
      <c r="S43" s="97"/>
      <c r="T43" s="99"/>
      <c r="U43" s="97"/>
      <c r="V43" s="97"/>
      <c r="W43" s="99"/>
      <c r="X43" s="109"/>
      <c r="Y43" s="99"/>
      <c r="Z43" s="97"/>
      <c r="AA43" s="97"/>
      <c r="AB43" s="99"/>
      <c r="AC43" s="97"/>
      <c r="AD43" s="97"/>
      <c r="AE43" s="99"/>
      <c r="AF43" s="107"/>
      <c r="AG43" s="99"/>
      <c r="AH43" s="107"/>
      <c r="AI43" s="99"/>
      <c r="AJ43" s="109"/>
      <c r="AK43" s="99"/>
      <c r="AL43" s="97"/>
      <c r="AM43" s="97"/>
      <c r="AN43" s="99"/>
      <c r="AO43" s="109"/>
      <c r="AP43" s="99"/>
      <c r="AQ43" s="97"/>
      <c r="AR43" s="97"/>
      <c r="AS43" s="99"/>
      <c r="AT43" s="97"/>
      <c r="AU43" s="97"/>
      <c r="AV43" s="99"/>
      <c r="AW43" s="97"/>
      <c r="AX43" s="97"/>
      <c r="AY43" s="99"/>
      <c r="AZ43" s="109"/>
      <c r="BA43" s="99"/>
      <c r="BB43" s="97"/>
      <c r="BC43" s="97"/>
      <c r="BD43" s="99"/>
      <c r="BE43" s="97"/>
      <c r="BF43" s="97"/>
      <c r="BG43" s="99"/>
      <c r="BH43" s="106"/>
      <c r="BI43" s="106"/>
      <c r="BJ43" s="99"/>
      <c r="BK43" s="109"/>
      <c r="BL43" s="99"/>
      <c r="BM43" s="97"/>
      <c r="BN43" s="106"/>
      <c r="BO43" s="99"/>
      <c r="BP43" s="97"/>
      <c r="BQ43" s="106"/>
      <c r="BR43" s="99"/>
      <c r="BS43" s="97"/>
      <c r="BT43" s="106"/>
      <c r="BU43" s="99"/>
      <c r="BV43" s="97"/>
      <c r="BW43" s="106"/>
      <c r="BX43" s="99"/>
      <c r="BY43" s="97"/>
      <c r="BZ43" s="106"/>
      <c r="CA43" s="99"/>
      <c r="CB43" s="109"/>
      <c r="CC43" s="99"/>
      <c r="CD43" s="97"/>
      <c r="CE43" s="106"/>
      <c r="CF43" s="99"/>
      <c r="CG43" s="97"/>
      <c r="CH43" s="106"/>
      <c r="CI43" s="99"/>
      <c r="CJ43" s="97"/>
      <c r="CK43" s="106"/>
      <c r="CL43" s="99"/>
      <c r="CM43" s="97"/>
      <c r="CN43" s="106"/>
      <c r="CO43" s="99"/>
      <c r="CP43" s="97"/>
      <c r="CQ43" s="106"/>
      <c r="CR43" s="99"/>
      <c r="CS43" s="97"/>
      <c r="CT43" s="106"/>
      <c r="CU43" s="99"/>
      <c r="CV43" s="109"/>
      <c r="CW43" s="99"/>
      <c r="CX43" s="109"/>
      <c r="CY43" s="99"/>
      <c r="CZ43" s="126"/>
      <c r="DA43" s="99"/>
      <c r="DB43" s="24"/>
      <c r="DC43" s="99"/>
      <c r="DD43" s="21"/>
      <c r="DE43" s="99"/>
      <c r="DF43" s="21"/>
      <c r="DI43" s="32" t="s">
        <v>6</v>
      </c>
      <c r="DJ43" s="32">
        <f>'معادلة الفك والتجميع'!$AP$180</f>
        <v>0</v>
      </c>
      <c r="DK43" s="32">
        <f>'معادلة الفك والتجميع'!$AQ$180</f>
        <v>0</v>
      </c>
      <c r="DL43" s="33">
        <f>$H$75</f>
        <v>0</v>
      </c>
      <c r="DM43" s="34"/>
      <c r="DN43" s="32" t="s">
        <v>14</v>
      </c>
      <c r="DO43" s="32">
        <f>'معادلة الفك والتجميع'!$AP$243</f>
        <v>0</v>
      </c>
      <c r="DP43" s="32">
        <f>'معادلة الفك والتجميع'!$AQ$243</f>
        <v>0</v>
      </c>
      <c r="DQ43" s="33">
        <f>$AV$75</f>
        <v>0</v>
      </c>
    </row>
    <row r="44" spans="1:121" ht="16.5" thickBot="1" x14ac:dyDescent="0.3">
      <c r="A44" s="1">
        <v>43344</v>
      </c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46"/>
      <c r="DA44" s="3"/>
      <c r="DB44" s="46"/>
      <c r="DC44" s="3"/>
      <c r="DD44" s="46"/>
      <c r="DE44" s="3"/>
      <c r="DF44" s="47"/>
      <c r="DI44" s="32" t="s">
        <v>7</v>
      </c>
      <c r="DJ44" s="33">
        <f>'معادلة الفك والتجميع'!$AP$184</f>
        <v>0</v>
      </c>
      <c r="DK44" s="33">
        <f>'معادلة الفك والتجميع'!$AQ$184</f>
        <v>0</v>
      </c>
      <c r="DL44" s="33">
        <f>$K$75</f>
        <v>0</v>
      </c>
      <c r="DM44" s="31"/>
      <c r="DN44" s="32" t="s">
        <v>46</v>
      </c>
      <c r="DO44" s="33">
        <f>'معادلة الفك والتجميع'!$AP$247</f>
        <v>0</v>
      </c>
      <c r="DP44" s="33">
        <f>'معادلة الفك والتجميع'!$AQ$247</f>
        <v>0</v>
      </c>
      <c r="DQ44" s="33">
        <f>$AY$75</f>
        <v>0</v>
      </c>
    </row>
    <row r="45" spans="1:121" ht="18" thickBot="1" x14ac:dyDescent="0.3">
      <c r="A45" s="1">
        <v>43345</v>
      </c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6"/>
      <c r="DI45" s="32" t="s">
        <v>39</v>
      </c>
      <c r="DJ45" s="33">
        <f>'معادلة الفك والتجميع'!$AP$188</f>
        <v>0</v>
      </c>
      <c r="DK45" s="33">
        <f>'معادلة الفك والتجميع'!$AQ$188</f>
        <v>0</v>
      </c>
      <c r="DL45" s="33">
        <f>$N$75</f>
        <v>0</v>
      </c>
      <c r="DM45" s="31"/>
      <c r="DN45" s="127" t="s">
        <v>61</v>
      </c>
      <c r="DO45" s="128"/>
      <c r="DP45" s="129"/>
      <c r="DQ45" s="76"/>
    </row>
    <row r="46" spans="1:121" ht="16.5" thickBot="1" x14ac:dyDescent="0.3">
      <c r="A46" s="1">
        <v>43346</v>
      </c>
      <c r="B46" s="2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6"/>
      <c r="DI46" s="32" t="s">
        <v>40</v>
      </c>
      <c r="DJ46" s="33">
        <f>'معادلة الفك والتجميع'!$AP$192</f>
        <v>0</v>
      </c>
      <c r="DK46" s="33">
        <f>'معادلة الفك والتجميع'!$AQ$192</f>
        <v>0</v>
      </c>
      <c r="DL46" s="33">
        <f>$Q$75</f>
        <v>0</v>
      </c>
      <c r="DM46" s="31"/>
      <c r="DN46" s="33" t="s">
        <v>43</v>
      </c>
      <c r="DO46" s="33"/>
      <c r="DP46" s="33">
        <f>'معادلة الفك والتجميع'!$AQ$252</f>
        <v>0</v>
      </c>
      <c r="DQ46" s="33">
        <f>$BA$75</f>
        <v>0</v>
      </c>
    </row>
    <row r="47" spans="1:121" ht="21.75" thickBot="1" x14ac:dyDescent="0.3">
      <c r="A47" s="1">
        <v>43347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6"/>
      <c r="DI47" s="32" t="s">
        <v>41</v>
      </c>
      <c r="DJ47" s="33">
        <f>'معادلة الفك والتجميع'!$AP$196</f>
        <v>0</v>
      </c>
      <c r="DK47" s="33">
        <f>'معادلة الفك والتجميع'!$AQ$196</f>
        <v>0</v>
      </c>
      <c r="DL47" s="33">
        <f>$T$75</f>
        <v>0</v>
      </c>
      <c r="DM47" s="34"/>
      <c r="DN47" s="176" t="s">
        <v>62</v>
      </c>
      <c r="DO47" s="177"/>
      <c r="DP47" s="178"/>
      <c r="DQ47" s="77"/>
    </row>
    <row r="48" spans="1:121" ht="16.5" thickBot="1" x14ac:dyDescent="0.3">
      <c r="A48" s="1">
        <v>43348</v>
      </c>
      <c r="B48" s="2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6"/>
      <c r="DI48" s="32" t="s">
        <v>42</v>
      </c>
      <c r="DJ48" s="33">
        <f>'معادلة الفك والتجميع'!$AP$200</f>
        <v>0</v>
      </c>
      <c r="DK48" s="33">
        <f>'معادلة الفك والتجميع'!$AQ$200</f>
        <v>0</v>
      </c>
      <c r="DL48" s="33">
        <f>$W$75</f>
        <v>0</v>
      </c>
      <c r="DM48" s="31"/>
      <c r="DN48" s="33" t="s">
        <v>47</v>
      </c>
      <c r="DO48" s="33">
        <f>'معادلة الفك والتجميع'!$AP$257</f>
        <v>0</v>
      </c>
      <c r="DP48" s="33">
        <f>'معادلة الفك والتجميع'!$AQ$257</f>
        <v>0</v>
      </c>
      <c r="DQ48" s="33">
        <f>$BD$75</f>
        <v>0</v>
      </c>
    </row>
    <row r="49" spans="1:121" ht="21.75" thickBot="1" x14ac:dyDescent="0.3">
      <c r="A49" s="1">
        <v>43349</v>
      </c>
      <c r="B49" s="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6"/>
      <c r="DI49" s="170" t="s">
        <v>63</v>
      </c>
      <c r="DJ49" s="171"/>
      <c r="DK49" s="172"/>
      <c r="DL49" s="78"/>
      <c r="DM49" s="34"/>
      <c r="DN49" s="33" t="s">
        <v>11</v>
      </c>
      <c r="DO49" s="33">
        <f>'معادلة الفك والتجميع'!$AP$261</f>
        <v>0</v>
      </c>
      <c r="DP49" s="33">
        <f>'معادلة الفك والتجميع'!$AQ$261</f>
        <v>0</v>
      </c>
      <c r="DQ49" s="33">
        <f>$BG$75</f>
        <v>0</v>
      </c>
    </row>
    <row r="50" spans="1:121" ht="16.5" thickBot="1" x14ac:dyDescent="0.3">
      <c r="A50" s="1">
        <v>43350</v>
      </c>
      <c r="B50" s="2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6"/>
      <c r="DI50" s="32" t="s">
        <v>43</v>
      </c>
      <c r="DJ50" s="33"/>
      <c r="DK50" s="33">
        <f>'معادلة الفك والتجميع'!$AQ$204</f>
        <v>0</v>
      </c>
      <c r="DL50" s="33">
        <f>$Y$75</f>
        <v>0</v>
      </c>
      <c r="DM50" s="31"/>
      <c r="DN50" s="33" t="s">
        <v>12</v>
      </c>
      <c r="DO50" s="33">
        <f>'معادلة الفك والتجميع'!$AP$265</f>
        <v>0</v>
      </c>
      <c r="DP50" s="33">
        <f>'معادلة الفك والتجميع'!$AQ$265</f>
        <v>0</v>
      </c>
      <c r="DQ50" s="33">
        <f>$BJ$75</f>
        <v>0</v>
      </c>
    </row>
    <row r="51" spans="1:121" ht="18" thickBot="1" x14ac:dyDescent="0.3">
      <c r="A51" s="1">
        <v>43351</v>
      </c>
      <c r="B51" s="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6"/>
      <c r="DI51" s="173" t="s">
        <v>64</v>
      </c>
      <c r="DJ51" s="174"/>
      <c r="DK51" s="175"/>
      <c r="DL51" s="79"/>
      <c r="DM51" s="31"/>
      <c r="DN51" s="33" t="s">
        <v>48</v>
      </c>
      <c r="DO51" s="33"/>
      <c r="DP51" s="33">
        <f>'معادلة الفك والتجميع'!$AQ$269</f>
        <v>0</v>
      </c>
      <c r="DQ51" s="33">
        <f>$BL$75</f>
        <v>0</v>
      </c>
    </row>
    <row r="52" spans="1:121" ht="18" thickBot="1" x14ac:dyDescent="0.3">
      <c r="A52" s="1">
        <v>43352</v>
      </c>
      <c r="B52" s="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6"/>
      <c r="DI52" s="32" t="s">
        <v>5</v>
      </c>
      <c r="DJ52" s="33">
        <f>'معادلة الفك والتجميع'!$AP$209</f>
        <v>0</v>
      </c>
      <c r="DK52" s="33">
        <f>'معادلة الفك والتجميع'!$AQ$209</f>
        <v>0</v>
      </c>
      <c r="DL52" s="33">
        <f>$AB$75</f>
        <v>0</v>
      </c>
      <c r="DM52" s="31"/>
      <c r="DN52" s="185" t="s">
        <v>34</v>
      </c>
      <c r="DO52" s="186"/>
      <c r="DP52" s="187"/>
      <c r="DQ52" s="80"/>
    </row>
    <row r="53" spans="1:121" ht="16.5" thickBot="1" x14ac:dyDescent="0.3">
      <c r="A53" s="1">
        <v>43353</v>
      </c>
      <c r="B53" s="2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6"/>
      <c r="DI53" s="32" t="s">
        <v>44</v>
      </c>
      <c r="DJ53" s="33">
        <f>'معادلة الفك والتجميع'!$AP$213</f>
        <v>0</v>
      </c>
      <c r="DK53" s="33">
        <f>'معادلة الفك والتجميع'!$AQ$213</f>
        <v>0</v>
      </c>
      <c r="DL53" s="33">
        <f>$AE$75</f>
        <v>0</v>
      </c>
      <c r="DM53" s="31"/>
      <c r="DN53" s="33" t="s">
        <v>49</v>
      </c>
      <c r="DO53" s="33">
        <f>'معادلة الفك والتجميع'!$AP$274</f>
        <v>0</v>
      </c>
      <c r="DP53" s="33">
        <f>'معادلة الفك والتجميع'!$AQ$274</f>
        <v>0</v>
      </c>
      <c r="DQ53" s="33">
        <f>$BO$75</f>
        <v>0</v>
      </c>
    </row>
    <row r="54" spans="1:121" ht="16.5" thickBot="1" x14ac:dyDescent="0.3">
      <c r="A54" s="1">
        <v>43354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I54" s="32" t="s">
        <v>9</v>
      </c>
      <c r="DJ54" s="33"/>
      <c r="DK54" s="33">
        <f>'معادلة الفك والتجميع'!$AQ$217</f>
        <v>0</v>
      </c>
      <c r="DL54" s="33">
        <f>$AG$75</f>
        <v>0</v>
      </c>
      <c r="DM54" s="31"/>
      <c r="DN54" s="33" t="s">
        <v>11</v>
      </c>
      <c r="DO54" s="33">
        <f>'معادلة الفك والتجميع'!$AP$278</f>
        <v>0</v>
      </c>
      <c r="DP54" s="33">
        <f>'معادلة الفك والتجميع'!$AQ$278</f>
        <v>0</v>
      </c>
      <c r="DQ54" s="33">
        <f>$BR$75</f>
        <v>0</v>
      </c>
    </row>
    <row r="55" spans="1:121" ht="21.75" thickBot="1" x14ac:dyDescent="0.3">
      <c r="A55" s="1">
        <v>43355</v>
      </c>
      <c r="B55" s="2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6"/>
      <c r="DI55" s="32" t="s">
        <v>8</v>
      </c>
      <c r="DJ55" s="33"/>
      <c r="DK55" s="33">
        <f>'معادلة الفك والتجميع'!$AQ$221</f>
        <v>0</v>
      </c>
      <c r="DL55" s="33">
        <f>$AI$75</f>
        <v>0</v>
      </c>
      <c r="DM55" s="34"/>
      <c r="DN55" s="127" t="s">
        <v>65</v>
      </c>
      <c r="DO55" s="128"/>
      <c r="DP55" s="129"/>
      <c r="DQ55" s="76"/>
    </row>
    <row r="56" spans="1:121" ht="18" thickBot="1" x14ac:dyDescent="0.3">
      <c r="A56" s="1">
        <v>43356</v>
      </c>
      <c r="B56" s="2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6"/>
      <c r="DI56" s="176" t="s">
        <v>66</v>
      </c>
      <c r="DJ56" s="177"/>
      <c r="DK56" s="178"/>
      <c r="DL56" s="77"/>
      <c r="DM56" s="31"/>
      <c r="DN56" s="33" t="s">
        <v>49</v>
      </c>
      <c r="DO56" s="33">
        <f>'معادلة الفك والتجميع'!$AP$283</f>
        <v>0</v>
      </c>
      <c r="DP56" s="33">
        <f>'معادلة الفك والتجميع'!$AQ$283</f>
        <v>0</v>
      </c>
      <c r="DQ56" s="33">
        <f>$BU$75</f>
        <v>0</v>
      </c>
    </row>
    <row r="57" spans="1:121" ht="21.75" thickBot="1" x14ac:dyDescent="0.3">
      <c r="A57" s="1">
        <v>43357</v>
      </c>
      <c r="B57" s="2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6"/>
      <c r="DI57" s="32" t="s">
        <v>45</v>
      </c>
      <c r="DJ57" s="33"/>
      <c r="DK57" s="33">
        <f>'معادلة الفك والتجميع'!$AQ$225</f>
        <v>0</v>
      </c>
      <c r="DL57" s="33">
        <f>$AK$75</f>
        <v>0</v>
      </c>
      <c r="DM57" s="34"/>
      <c r="DN57" s="33" t="s">
        <v>50</v>
      </c>
      <c r="DO57" s="33">
        <f>'معادلة الفك والتجميع'!$AP$287</f>
        <v>0</v>
      </c>
      <c r="DP57" s="33">
        <f>'معادلة الفك والتجميع'!$AQ$287</f>
        <v>0</v>
      </c>
      <c r="DQ57" s="33">
        <f>$BX$75</f>
        <v>0</v>
      </c>
    </row>
    <row r="58" spans="1:121" ht="18" thickBot="1" x14ac:dyDescent="0.3">
      <c r="A58" s="1">
        <v>43358</v>
      </c>
      <c r="B58" s="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6"/>
      <c r="DI58" s="179" t="s">
        <v>67</v>
      </c>
      <c r="DJ58" s="180"/>
      <c r="DK58" s="181"/>
      <c r="DL58" s="81"/>
      <c r="DM58" s="31"/>
      <c r="DN58" s="33" t="s">
        <v>12</v>
      </c>
      <c r="DO58" s="33">
        <f>'معادلة الفك والتجميع'!$AP$291</f>
        <v>0</v>
      </c>
      <c r="DP58" s="33">
        <f>'معادلة الفك والتجميع'!$AQ$291</f>
        <v>0</v>
      </c>
      <c r="DQ58" s="33">
        <f>$CA$75</f>
        <v>0</v>
      </c>
    </row>
    <row r="59" spans="1:121" ht="16.5" thickBot="1" x14ac:dyDescent="0.3">
      <c r="A59" s="1">
        <v>43359</v>
      </c>
      <c r="B59" s="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6"/>
      <c r="DI59" s="32" t="s">
        <v>19</v>
      </c>
      <c r="DJ59" s="33">
        <f>'معادلة الفك والتجميع'!$AP$230</f>
        <v>0</v>
      </c>
      <c r="DK59" s="33">
        <f>'معادلة الفك والتجميع'!$AQ$230</f>
        <v>0</v>
      </c>
      <c r="DL59" s="33">
        <f>$AN$75</f>
        <v>0</v>
      </c>
      <c r="DM59" s="36"/>
      <c r="DN59" s="33" t="s">
        <v>48</v>
      </c>
      <c r="DO59" s="33"/>
      <c r="DP59" s="33">
        <f>'معادلة الفك والتجميع'!$AQ$295</f>
        <v>0</v>
      </c>
      <c r="DQ59" s="33">
        <f>$CC$75</f>
        <v>0</v>
      </c>
    </row>
    <row r="60" spans="1:121" ht="18" thickBot="1" x14ac:dyDescent="0.3">
      <c r="A60" s="1">
        <v>43360</v>
      </c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6"/>
      <c r="DI60" s="182" t="s">
        <v>68</v>
      </c>
      <c r="DJ60" s="183"/>
      <c r="DK60" s="184"/>
      <c r="DL60" s="83"/>
      <c r="DM60" s="36"/>
      <c r="DN60" s="188" t="s">
        <v>38</v>
      </c>
      <c r="DO60" s="189"/>
      <c r="DP60" s="190"/>
      <c r="DQ60" s="84"/>
    </row>
    <row r="61" spans="1:121" ht="16.5" thickBot="1" x14ac:dyDescent="0.3">
      <c r="A61" s="1">
        <v>43361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6"/>
      <c r="DI61" s="37" t="s">
        <v>45</v>
      </c>
      <c r="DJ61" s="38"/>
      <c r="DK61" s="38">
        <f>'معادلة الفك والتجميع'!$AQ$234</f>
        <v>0</v>
      </c>
      <c r="DL61" s="33">
        <f>$AP$75</f>
        <v>0</v>
      </c>
      <c r="DM61" s="36"/>
      <c r="DN61" s="33" t="s">
        <v>58</v>
      </c>
      <c r="DO61" s="33"/>
      <c r="DP61" s="33">
        <f>'معادلة الفك والتجميع'!$AQ$329</f>
        <v>0</v>
      </c>
      <c r="DQ61" s="33">
        <f>$CY$75</f>
        <v>0</v>
      </c>
    </row>
    <row r="62" spans="1:121" ht="18" thickBot="1" x14ac:dyDescent="0.3">
      <c r="A62" s="1">
        <v>43362</v>
      </c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6"/>
      <c r="DI62" s="64"/>
      <c r="DJ62" s="64"/>
      <c r="DK62" s="64"/>
      <c r="DL62" s="85"/>
      <c r="DM62" s="36"/>
      <c r="DN62" s="164" t="s">
        <v>69</v>
      </c>
      <c r="DO62" s="165"/>
      <c r="DP62" s="166"/>
      <c r="DQ62" s="86"/>
    </row>
    <row r="63" spans="1:121" ht="18" thickBot="1" x14ac:dyDescent="0.3">
      <c r="A63" s="1">
        <v>43363</v>
      </c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6"/>
      <c r="DI63" s="182" t="s">
        <v>70</v>
      </c>
      <c r="DJ63" s="183"/>
      <c r="DK63" s="184"/>
      <c r="DL63" s="83"/>
      <c r="DM63" s="36"/>
      <c r="DN63" s="33" t="s">
        <v>15</v>
      </c>
      <c r="DO63" s="33"/>
      <c r="DP63" s="33">
        <f>'معادلة الفك والتجميع'!$AQ$334</f>
        <v>0</v>
      </c>
      <c r="DQ63" s="33">
        <f>$DA$75</f>
        <v>0</v>
      </c>
    </row>
    <row r="64" spans="1:121" ht="18" thickBot="1" x14ac:dyDescent="0.3">
      <c r="A64" s="1">
        <v>43364</v>
      </c>
      <c r="B64" s="2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6"/>
      <c r="DI64" s="33" t="s">
        <v>54</v>
      </c>
      <c r="DJ64" s="33">
        <f>'معادلة الفك والتجميع'!$AP$312</f>
        <v>0</v>
      </c>
      <c r="DK64" s="33">
        <f>'معادلة الفك والتجميع'!$AQ$312</f>
        <v>0</v>
      </c>
      <c r="DL64" s="33">
        <f>$CO$75</f>
        <v>0</v>
      </c>
      <c r="DM64" s="36"/>
      <c r="DN64" s="100" t="s">
        <v>71</v>
      </c>
      <c r="DO64" s="101"/>
      <c r="DP64" s="102"/>
      <c r="DQ64" s="87"/>
    </row>
    <row r="65" spans="1:121" ht="16.5" thickBot="1" x14ac:dyDescent="0.3">
      <c r="A65" s="1">
        <v>43365</v>
      </c>
      <c r="B65" s="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6"/>
      <c r="DI65" s="33" t="s">
        <v>55</v>
      </c>
      <c r="DJ65" s="33">
        <f>'معادلة الفك والتجميع'!$AP$316</f>
        <v>0</v>
      </c>
      <c r="DK65" s="33">
        <f>'معادلة الفك والتجميع'!$AQ$316</f>
        <v>0</v>
      </c>
      <c r="DL65" s="33">
        <f>$CR$75</f>
        <v>0</v>
      </c>
      <c r="DM65" s="36"/>
      <c r="DN65" s="33" t="s">
        <v>51</v>
      </c>
      <c r="DO65" s="33">
        <f>'معادلة الفك والتجميع'!$AP$300</f>
        <v>0</v>
      </c>
      <c r="DP65" s="33">
        <f>'معادلة الفك والتجميع'!$AQ$300</f>
        <v>0</v>
      </c>
      <c r="DQ65" s="33">
        <f>$CF$75</f>
        <v>0</v>
      </c>
    </row>
    <row r="66" spans="1:121" ht="16.5" thickBot="1" x14ac:dyDescent="0.3">
      <c r="A66" s="1">
        <v>43366</v>
      </c>
      <c r="B66" s="2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6"/>
      <c r="DI66" s="33" t="s">
        <v>56</v>
      </c>
      <c r="DJ66" s="38">
        <f>'معادلة الفك والتجميع'!$AP$320</f>
        <v>0</v>
      </c>
      <c r="DK66" s="38">
        <f>'معادلة الفك والتجميع'!$AQ$320</f>
        <v>0</v>
      </c>
      <c r="DL66" s="33">
        <f>$CU$75</f>
        <v>0</v>
      </c>
      <c r="DM66" s="36"/>
      <c r="DN66" s="33" t="s">
        <v>52</v>
      </c>
      <c r="DO66" s="38">
        <f>'معادلة الفك والتجميع'!$AP$304</f>
        <v>0</v>
      </c>
      <c r="DP66" s="38">
        <f>'معادلة الفك والتجميع'!$AQ$304</f>
        <v>0</v>
      </c>
      <c r="DQ66" s="33">
        <f>$CI$75</f>
        <v>0</v>
      </c>
    </row>
    <row r="67" spans="1:121" ht="16.5" thickBot="1" x14ac:dyDescent="0.3">
      <c r="A67" s="1">
        <v>43367</v>
      </c>
      <c r="B67" s="2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6"/>
      <c r="DI67" s="33" t="s">
        <v>57</v>
      </c>
      <c r="DJ67" s="33"/>
      <c r="DK67" s="33">
        <f>'معادلة الفك والتجميع'!$AQ$324</f>
        <v>0</v>
      </c>
      <c r="DL67" s="33">
        <f>$CW$75</f>
        <v>0</v>
      </c>
      <c r="DM67" s="55"/>
      <c r="DN67" s="33" t="s">
        <v>53</v>
      </c>
      <c r="DO67" s="33">
        <f>'معادلة الفك والتجميع'!$AP$308</f>
        <v>0</v>
      </c>
      <c r="DP67" s="33">
        <f>'معادلة الفك والتجميع'!$AQ$308</f>
        <v>0</v>
      </c>
      <c r="DQ67" s="33">
        <f>$CL$75</f>
        <v>0</v>
      </c>
    </row>
    <row r="68" spans="1:121" ht="15.75" thickBot="1" x14ac:dyDescent="0.3">
      <c r="A68" s="1">
        <v>43368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6"/>
    </row>
    <row r="69" spans="1:121" ht="15.75" thickBot="1" x14ac:dyDescent="0.3">
      <c r="A69" s="5">
        <v>43369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6"/>
    </row>
    <row r="70" spans="1:121" ht="15.75" thickBot="1" x14ac:dyDescent="0.3">
      <c r="A70" s="5">
        <v>43370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  <c r="CH70" s="48"/>
      <c r="CI70" s="48"/>
      <c r="CJ70" s="48"/>
      <c r="CK70" s="48"/>
      <c r="CL70" s="48"/>
      <c r="CM70" s="48"/>
      <c r="CN70" s="48"/>
      <c r="CO70" s="48"/>
      <c r="CP70" s="48"/>
      <c r="CQ70" s="48"/>
      <c r="CR70" s="48"/>
      <c r="CS70" s="48"/>
      <c r="CT70" s="48"/>
      <c r="CU70" s="48"/>
      <c r="CV70" s="48"/>
      <c r="CW70" s="48"/>
      <c r="CX70" s="48"/>
      <c r="CY70" s="48"/>
      <c r="CZ70" s="48"/>
      <c r="DA70" s="48"/>
      <c r="DB70" s="6"/>
      <c r="DC70" s="48"/>
      <c r="DD70" s="6"/>
      <c r="DE70" s="48"/>
      <c r="DF70" s="6"/>
    </row>
    <row r="71" spans="1:121" ht="15.75" thickBot="1" x14ac:dyDescent="0.3">
      <c r="A71" s="5">
        <v>43371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  <c r="CJ71" s="48"/>
      <c r="CK71" s="48"/>
      <c r="CL71" s="48"/>
      <c r="CM71" s="48"/>
      <c r="CN71" s="48"/>
      <c r="CO71" s="48"/>
      <c r="CP71" s="48"/>
      <c r="CQ71" s="48"/>
      <c r="CR71" s="48"/>
      <c r="CS71" s="48"/>
      <c r="CT71" s="48"/>
      <c r="CU71" s="48"/>
      <c r="CV71" s="48"/>
      <c r="CW71" s="48"/>
      <c r="CX71" s="48"/>
      <c r="CY71" s="48"/>
      <c r="CZ71" s="48"/>
      <c r="DA71" s="48"/>
      <c r="DB71" s="6"/>
      <c r="DC71" s="48"/>
      <c r="DD71" s="6"/>
      <c r="DE71" s="48"/>
      <c r="DF71" s="6"/>
    </row>
    <row r="72" spans="1:121" ht="15.75" thickBot="1" x14ac:dyDescent="0.3">
      <c r="A72" s="5">
        <v>43372</v>
      </c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  <c r="CJ72" s="48"/>
      <c r="CK72" s="48"/>
      <c r="CL72" s="48"/>
      <c r="CM72" s="48"/>
      <c r="CN72" s="48"/>
      <c r="CO72" s="48"/>
      <c r="CP72" s="48"/>
      <c r="CQ72" s="48"/>
      <c r="CR72" s="48"/>
      <c r="CS72" s="48"/>
      <c r="CT72" s="48"/>
      <c r="CU72" s="48"/>
      <c r="CV72" s="48"/>
      <c r="CW72" s="48"/>
      <c r="CX72" s="48"/>
      <c r="CY72" s="48"/>
      <c r="CZ72" s="48"/>
      <c r="DA72" s="48"/>
      <c r="DB72" s="6"/>
      <c r="DC72" s="48"/>
      <c r="DD72" s="6"/>
      <c r="DE72" s="48"/>
      <c r="DF72" s="6"/>
    </row>
    <row r="73" spans="1:121" ht="15.75" thickBot="1" x14ac:dyDescent="0.3">
      <c r="A73" s="5">
        <v>43373</v>
      </c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8"/>
      <c r="CA73" s="48"/>
      <c r="CB73" s="48"/>
      <c r="CC73" s="48"/>
      <c r="CD73" s="48"/>
      <c r="CE73" s="48"/>
      <c r="CF73" s="48"/>
      <c r="CG73" s="48"/>
      <c r="CH73" s="48"/>
      <c r="CI73" s="48"/>
      <c r="CJ73" s="48"/>
      <c r="CK73" s="48"/>
      <c r="CL73" s="48"/>
      <c r="CM73" s="48"/>
      <c r="CN73" s="48"/>
      <c r="CO73" s="48"/>
      <c r="CP73" s="48"/>
      <c r="CQ73" s="48"/>
      <c r="CR73" s="48"/>
      <c r="CS73" s="48"/>
      <c r="CT73" s="48"/>
      <c r="CU73" s="48"/>
      <c r="CV73" s="48"/>
      <c r="CW73" s="48"/>
      <c r="CX73" s="48"/>
      <c r="CY73" s="48"/>
      <c r="CZ73" s="48"/>
      <c r="DA73" s="48"/>
      <c r="DB73" s="6"/>
      <c r="DC73" s="48"/>
      <c r="DD73" s="6"/>
      <c r="DE73" s="48"/>
      <c r="DF73" s="6"/>
    </row>
    <row r="74" spans="1:121" ht="15.75" thickBot="1" x14ac:dyDescent="0.3">
      <c r="A74" s="8">
        <v>43374</v>
      </c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49"/>
      <c r="CA74" s="49"/>
      <c r="CB74" s="49"/>
      <c r="CC74" s="49"/>
      <c r="CD74" s="49"/>
      <c r="CE74" s="49"/>
      <c r="CF74" s="49"/>
      <c r="CG74" s="49"/>
      <c r="CH74" s="49"/>
      <c r="CI74" s="49"/>
      <c r="CJ74" s="49"/>
      <c r="CK74" s="49"/>
      <c r="CL74" s="49"/>
      <c r="CM74" s="49"/>
      <c r="CN74" s="49"/>
      <c r="CO74" s="49"/>
      <c r="CP74" s="49"/>
      <c r="CQ74" s="49"/>
      <c r="CR74" s="49"/>
      <c r="CS74" s="49"/>
      <c r="CT74" s="49"/>
      <c r="CU74" s="49"/>
      <c r="CV74" s="49"/>
      <c r="CW74" s="49"/>
      <c r="CX74" s="49"/>
      <c r="CY74" s="49"/>
      <c r="CZ74" s="49"/>
      <c r="DA74" s="49"/>
      <c r="DB74" s="6"/>
      <c r="DC74" s="49"/>
      <c r="DD74" s="6"/>
      <c r="DE74" s="49"/>
      <c r="DF74" s="6"/>
    </row>
    <row r="75" spans="1:121" ht="24.75" thickTop="1" thickBot="1" x14ac:dyDescent="0.3">
      <c r="A75" s="114" t="s">
        <v>20</v>
      </c>
      <c r="B75" s="115"/>
      <c r="C75" s="50">
        <f>SUM(C44:C74)</f>
        <v>0</v>
      </c>
      <c r="D75" s="50">
        <f t="shared" ref="D75:BO75" si="2">SUM(D44:D74)</f>
        <v>0</v>
      </c>
      <c r="E75" s="50">
        <f t="shared" si="2"/>
        <v>0</v>
      </c>
      <c r="F75" s="50">
        <f t="shared" si="2"/>
        <v>0</v>
      </c>
      <c r="G75" s="50">
        <f t="shared" si="2"/>
        <v>0</v>
      </c>
      <c r="H75" s="50">
        <f t="shared" si="2"/>
        <v>0</v>
      </c>
      <c r="I75" s="50">
        <f t="shared" si="2"/>
        <v>0</v>
      </c>
      <c r="J75" s="50">
        <f t="shared" si="2"/>
        <v>0</v>
      </c>
      <c r="K75" s="50">
        <f t="shared" si="2"/>
        <v>0</v>
      </c>
      <c r="L75" s="50">
        <f t="shared" si="2"/>
        <v>0</v>
      </c>
      <c r="M75" s="50">
        <f t="shared" si="2"/>
        <v>0</v>
      </c>
      <c r="N75" s="50">
        <f t="shared" si="2"/>
        <v>0</v>
      </c>
      <c r="O75" s="50">
        <f t="shared" si="2"/>
        <v>0</v>
      </c>
      <c r="P75" s="50">
        <f t="shared" si="2"/>
        <v>0</v>
      </c>
      <c r="Q75" s="50">
        <f t="shared" si="2"/>
        <v>0</v>
      </c>
      <c r="R75" s="50">
        <f t="shared" si="2"/>
        <v>0</v>
      </c>
      <c r="S75" s="50">
        <f t="shared" si="2"/>
        <v>0</v>
      </c>
      <c r="T75" s="50">
        <f t="shared" si="2"/>
        <v>0</v>
      </c>
      <c r="U75" s="50">
        <f t="shared" si="2"/>
        <v>0</v>
      </c>
      <c r="V75" s="50">
        <f t="shared" si="2"/>
        <v>0</v>
      </c>
      <c r="W75" s="50">
        <f t="shared" si="2"/>
        <v>0</v>
      </c>
      <c r="X75" s="50">
        <f t="shared" si="2"/>
        <v>0</v>
      </c>
      <c r="Y75" s="50">
        <f t="shared" si="2"/>
        <v>0</v>
      </c>
      <c r="Z75" s="50">
        <f t="shared" si="2"/>
        <v>0</v>
      </c>
      <c r="AA75" s="50">
        <f t="shared" si="2"/>
        <v>0</v>
      </c>
      <c r="AB75" s="50">
        <f t="shared" si="2"/>
        <v>0</v>
      </c>
      <c r="AC75" s="50">
        <f t="shared" si="2"/>
        <v>0</v>
      </c>
      <c r="AD75" s="50">
        <f t="shared" si="2"/>
        <v>0</v>
      </c>
      <c r="AE75" s="50">
        <f t="shared" si="2"/>
        <v>0</v>
      </c>
      <c r="AF75" s="50">
        <f t="shared" si="2"/>
        <v>0</v>
      </c>
      <c r="AG75" s="50">
        <f t="shared" si="2"/>
        <v>0</v>
      </c>
      <c r="AH75" s="50">
        <f t="shared" si="2"/>
        <v>0</v>
      </c>
      <c r="AI75" s="50">
        <f t="shared" si="2"/>
        <v>0</v>
      </c>
      <c r="AJ75" s="50">
        <f t="shared" si="2"/>
        <v>0</v>
      </c>
      <c r="AK75" s="50">
        <f t="shared" si="2"/>
        <v>0</v>
      </c>
      <c r="AL75" s="50">
        <f t="shared" si="2"/>
        <v>0</v>
      </c>
      <c r="AM75" s="50">
        <f t="shared" si="2"/>
        <v>0</v>
      </c>
      <c r="AN75" s="50">
        <f t="shared" si="2"/>
        <v>0</v>
      </c>
      <c r="AO75" s="50">
        <f t="shared" si="2"/>
        <v>0</v>
      </c>
      <c r="AP75" s="50">
        <f t="shared" si="2"/>
        <v>0</v>
      </c>
      <c r="AQ75" s="50">
        <f t="shared" si="2"/>
        <v>0</v>
      </c>
      <c r="AR75" s="50">
        <f t="shared" si="2"/>
        <v>0</v>
      </c>
      <c r="AS75" s="50">
        <f t="shared" si="2"/>
        <v>0</v>
      </c>
      <c r="AT75" s="50">
        <f t="shared" si="2"/>
        <v>0</v>
      </c>
      <c r="AU75" s="50">
        <f t="shared" si="2"/>
        <v>0</v>
      </c>
      <c r="AV75" s="50">
        <f t="shared" si="2"/>
        <v>0</v>
      </c>
      <c r="AW75" s="50">
        <f t="shared" si="2"/>
        <v>0</v>
      </c>
      <c r="AX75" s="50">
        <f t="shared" si="2"/>
        <v>0</v>
      </c>
      <c r="AY75" s="50">
        <f t="shared" si="2"/>
        <v>0</v>
      </c>
      <c r="AZ75" s="50">
        <f t="shared" si="2"/>
        <v>0</v>
      </c>
      <c r="BA75" s="50">
        <f t="shared" si="2"/>
        <v>0</v>
      </c>
      <c r="BB75" s="50">
        <f t="shared" si="2"/>
        <v>0</v>
      </c>
      <c r="BC75" s="50">
        <f t="shared" si="2"/>
        <v>0</v>
      </c>
      <c r="BD75" s="50">
        <f t="shared" si="2"/>
        <v>0</v>
      </c>
      <c r="BE75" s="50">
        <f t="shared" si="2"/>
        <v>0</v>
      </c>
      <c r="BF75" s="50">
        <f t="shared" si="2"/>
        <v>0</v>
      </c>
      <c r="BG75" s="50">
        <f t="shared" si="2"/>
        <v>0</v>
      </c>
      <c r="BH75" s="50">
        <f t="shared" si="2"/>
        <v>0</v>
      </c>
      <c r="BI75" s="50">
        <f t="shared" si="2"/>
        <v>0</v>
      </c>
      <c r="BJ75" s="50">
        <f t="shared" si="2"/>
        <v>0</v>
      </c>
      <c r="BK75" s="50">
        <f t="shared" si="2"/>
        <v>0</v>
      </c>
      <c r="BL75" s="50">
        <f t="shared" si="2"/>
        <v>0</v>
      </c>
      <c r="BM75" s="50">
        <f t="shared" si="2"/>
        <v>0</v>
      </c>
      <c r="BN75" s="50">
        <f t="shared" si="2"/>
        <v>0</v>
      </c>
      <c r="BO75" s="50">
        <f t="shared" si="2"/>
        <v>0</v>
      </c>
      <c r="BP75" s="50">
        <f t="shared" ref="BP75:DE75" si="3">SUM(BP44:BP74)</f>
        <v>0</v>
      </c>
      <c r="BQ75" s="50">
        <f t="shared" si="3"/>
        <v>0</v>
      </c>
      <c r="BR75" s="50">
        <f t="shared" si="3"/>
        <v>0</v>
      </c>
      <c r="BS75" s="50">
        <f t="shared" si="3"/>
        <v>0</v>
      </c>
      <c r="BT75" s="50">
        <f t="shared" si="3"/>
        <v>0</v>
      </c>
      <c r="BU75" s="50">
        <f t="shared" si="3"/>
        <v>0</v>
      </c>
      <c r="BV75" s="50">
        <f t="shared" si="3"/>
        <v>0</v>
      </c>
      <c r="BW75" s="50">
        <f t="shared" si="3"/>
        <v>0</v>
      </c>
      <c r="BX75" s="50">
        <f t="shared" si="3"/>
        <v>0</v>
      </c>
      <c r="BY75" s="50">
        <f t="shared" si="3"/>
        <v>0</v>
      </c>
      <c r="BZ75" s="50">
        <f t="shared" si="3"/>
        <v>0</v>
      </c>
      <c r="CA75" s="50">
        <f t="shared" si="3"/>
        <v>0</v>
      </c>
      <c r="CB75" s="50">
        <f t="shared" si="3"/>
        <v>0</v>
      </c>
      <c r="CC75" s="50">
        <f t="shared" si="3"/>
        <v>0</v>
      </c>
      <c r="CD75" s="50">
        <f t="shared" si="3"/>
        <v>0</v>
      </c>
      <c r="CE75" s="50">
        <f t="shared" si="3"/>
        <v>0</v>
      </c>
      <c r="CF75" s="50">
        <f t="shared" si="3"/>
        <v>0</v>
      </c>
      <c r="CG75" s="50">
        <f t="shared" si="3"/>
        <v>0</v>
      </c>
      <c r="CH75" s="50">
        <f t="shared" si="3"/>
        <v>0</v>
      </c>
      <c r="CI75" s="50">
        <f t="shared" si="3"/>
        <v>0</v>
      </c>
      <c r="CJ75" s="50">
        <f t="shared" si="3"/>
        <v>0</v>
      </c>
      <c r="CK75" s="50">
        <f t="shared" si="3"/>
        <v>0</v>
      </c>
      <c r="CL75" s="50">
        <f t="shared" si="3"/>
        <v>0</v>
      </c>
      <c r="CM75" s="50">
        <f t="shared" si="3"/>
        <v>0</v>
      </c>
      <c r="CN75" s="50">
        <f t="shared" si="3"/>
        <v>0</v>
      </c>
      <c r="CO75" s="50">
        <f t="shared" si="3"/>
        <v>0</v>
      </c>
      <c r="CP75" s="50">
        <f t="shared" si="3"/>
        <v>0</v>
      </c>
      <c r="CQ75" s="50">
        <f t="shared" si="3"/>
        <v>0</v>
      </c>
      <c r="CR75" s="50">
        <f t="shared" si="3"/>
        <v>0</v>
      </c>
      <c r="CS75" s="50">
        <f t="shared" si="3"/>
        <v>0</v>
      </c>
      <c r="CT75" s="50">
        <f t="shared" si="3"/>
        <v>0</v>
      </c>
      <c r="CU75" s="50">
        <f t="shared" si="3"/>
        <v>0</v>
      </c>
      <c r="CV75" s="50">
        <f t="shared" si="3"/>
        <v>0</v>
      </c>
      <c r="CW75" s="50">
        <f t="shared" si="3"/>
        <v>0</v>
      </c>
      <c r="CX75" s="50">
        <f t="shared" si="3"/>
        <v>0</v>
      </c>
      <c r="CY75" s="50">
        <f t="shared" si="3"/>
        <v>0</v>
      </c>
      <c r="CZ75" s="50">
        <f t="shared" si="3"/>
        <v>0</v>
      </c>
      <c r="DA75" s="50">
        <f t="shared" si="3"/>
        <v>0</v>
      </c>
      <c r="DB75" s="50">
        <f t="shared" si="3"/>
        <v>0</v>
      </c>
      <c r="DC75" s="50">
        <f t="shared" si="3"/>
        <v>0</v>
      </c>
      <c r="DD75" s="50">
        <f t="shared" si="3"/>
        <v>0</v>
      </c>
      <c r="DE75" s="50">
        <f t="shared" si="3"/>
        <v>0</v>
      </c>
      <c r="DF75" s="50">
        <f t="shared" ref="DF75" si="4">SUM(DF44:DF74)</f>
        <v>0</v>
      </c>
    </row>
    <row r="76" spans="1:121" ht="15.75" thickTop="1" x14ac:dyDescent="0.25"/>
  </sheetData>
  <mergeCells count="333">
    <mergeCell ref="DA42:DA43"/>
    <mergeCell ref="DC42:DC43"/>
    <mergeCell ref="DE42:DE43"/>
    <mergeCell ref="BH42:BH43"/>
    <mergeCell ref="BI42:BI43"/>
    <mergeCell ref="BJ42:BJ43"/>
    <mergeCell ref="BL42:BL43"/>
    <mergeCell ref="BK41:BK43"/>
    <mergeCell ref="CC42:CC43"/>
    <mergeCell ref="CD42:CD43"/>
    <mergeCell ref="CE42:CE43"/>
    <mergeCell ref="CF42:CF43"/>
    <mergeCell ref="BM41:BN41"/>
    <mergeCell ref="BP41:BQ41"/>
    <mergeCell ref="BS41:BT41"/>
    <mergeCell ref="BV41:BW41"/>
    <mergeCell ref="BY41:BZ41"/>
    <mergeCell ref="CB41:CB43"/>
    <mergeCell ref="CD41:CE41"/>
    <mergeCell ref="CH42:CH43"/>
    <mergeCell ref="CI42:CI43"/>
    <mergeCell ref="CJ42:CJ43"/>
    <mergeCell ref="CK42:CK43"/>
    <mergeCell ref="CJ41:CK41"/>
    <mergeCell ref="CM41:CN41"/>
    <mergeCell ref="CP41:CQ41"/>
    <mergeCell ref="CS41:CT41"/>
    <mergeCell ref="CV41:CV43"/>
    <mergeCell ref="CX41:CX43"/>
    <mergeCell ref="CZ41:CZ43"/>
    <mergeCell ref="CL42:CL43"/>
    <mergeCell ref="CM42:CM43"/>
    <mergeCell ref="CN42:CN43"/>
    <mergeCell ref="CO42:CO43"/>
    <mergeCell ref="CP42:CP43"/>
    <mergeCell ref="CQ42:CQ43"/>
    <mergeCell ref="CR42:CR43"/>
    <mergeCell ref="CS42:CS43"/>
    <mergeCell ref="CT42:CT43"/>
    <mergeCell ref="CU42:CU43"/>
    <mergeCell ref="CW42:CW43"/>
    <mergeCell ref="CY42:CY43"/>
    <mergeCell ref="CG41:CH41"/>
    <mergeCell ref="BM42:BM43"/>
    <mergeCell ref="BN42:BN43"/>
    <mergeCell ref="BO42:BO43"/>
    <mergeCell ref="BP42:BP43"/>
    <mergeCell ref="BQ42:BQ43"/>
    <mergeCell ref="BR42:BR43"/>
    <mergeCell ref="BS42:BS43"/>
    <mergeCell ref="BT42:BT43"/>
    <mergeCell ref="BU42:BU43"/>
    <mergeCell ref="BV42:BV43"/>
    <mergeCell ref="BW42:BW43"/>
    <mergeCell ref="BX42:BX43"/>
    <mergeCell ref="BY42:BY43"/>
    <mergeCell ref="BZ42:BZ43"/>
    <mergeCell ref="CA42:CA43"/>
    <mergeCell ref="CG42:CG43"/>
    <mergeCell ref="AZ41:AZ43"/>
    <mergeCell ref="BB41:BC41"/>
    <mergeCell ref="BE41:BF41"/>
    <mergeCell ref="BH41:BI41"/>
    <mergeCell ref="AL42:AL43"/>
    <mergeCell ref="AM42:AM43"/>
    <mergeCell ref="AN42:AN43"/>
    <mergeCell ref="AP42:AP43"/>
    <mergeCell ref="AQ42:AQ43"/>
    <mergeCell ref="AR42:AR43"/>
    <mergeCell ref="AS42:AS43"/>
    <mergeCell ref="AT42:AT43"/>
    <mergeCell ref="AU42:AU43"/>
    <mergeCell ref="AV42:AV43"/>
    <mergeCell ref="AW42:AW43"/>
    <mergeCell ref="AX42:AX43"/>
    <mergeCell ref="AY42:AY43"/>
    <mergeCell ref="BA42:BA43"/>
    <mergeCell ref="BB42:BB43"/>
    <mergeCell ref="BC42:BC43"/>
    <mergeCell ref="BD42:BD43"/>
    <mergeCell ref="BE42:BE43"/>
    <mergeCell ref="BF42:BF43"/>
    <mergeCell ref="BG42:BG43"/>
    <mergeCell ref="O41:P41"/>
    <mergeCell ref="R41:S41"/>
    <mergeCell ref="U41:V41"/>
    <mergeCell ref="X41:X43"/>
    <mergeCell ref="Z41:AA41"/>
    <mergeCell ref="O42:O43"/>
    <mergeCell ref="P42:P43"/>
    <mergeCell ref="Q42:Q43"/>
    <mergeCell ref="R42:R43"/>
    <mergeCell ref="V42:V43"/>
    <mergeCell ref="W42:W43"/>
    <mergeCell ref="Y42:Y43"/>
    <mergeCell ref="DC37:DF38"/>
    <mergeCell ref="A39:CZ39"/>
    <mergeCell ref="DC39:DF39"/>
    <mergeCell ref="C40:V40"/>
    <mergeCell ref="Z40:AI40"/>
    <mergeCell ref="AJ40:AK40"/>
    <mergeCell ref="AL40:AN40"/>
    <mergeCell ref="AO40:AP40"/>
    <mergeCell ref="AQ40:AY40"/>
    <mergeCell ref="AZ40:BA40"/>
    <mergeCell ref="BB40:BL40"/>
    <mergeCell ref="BM40:BR40"/>
    <mergeCell ref="BS40:CC40"/>
    <mergeCell ref="CD40:CL40"/>
    <mergeCell ref="CM40:CW40"/>
    <mergeCell ref="CX40:CY40"/>
    <mergeCell ref="CZ40:DA40"/>
    <mergeCell ref="A40:A43"/>
    <mergeCell ref="B40:B43"/>
    <mergeCell ref="C42:C43"/>
    <mergeCell ref="C41:D41"/>
    <mergeCell ref="F41:G41"/>
    <mergeCell ref="I41:J41"/>
    <mergeCell ref="L41:M41"/>
    <mergeCell ref="DN13:DP13"/>
    <mergeCell ref="DI15:DK15"/>
    <mergeCell ref="DI17:DK17"/>
    <mergeCell ref="DN18:DP18"/>
    <mergeCell ref="DN21:DP21"/>
    <mergeCell ref="DI22:DK22"/>
    <mergeCell ref="DI24:DK24"/>
    <mergeCell ref="DI26:DK26"/>
    <mergeCell ref="DN26:DP26"/>
    <mergeCell ref="CY3:CY4"/>
    <mergeCell ref="DA3:DA4"/>
    <mergeCell ref="DC3:DC4"/>
    <mergeCell ref="DE3:DE4"/>
    <mergeCell ref="DI3:DK3"/>
    <mergeCell ref="DI5:DQ5"/>
    <mergeCell ref="DI7:DK7"/>
    <mergeCell ref="DN7:DP7"/>
    <mergeCell ref="DN11:DP11"/>
    <mergeCell ref="CN3:CN4"/>
    <mergeCell ref="CO3:CO4"/>
    <mergeCell ref="CP3:CP4"/>
    <mergeCell ref="CQ3:CQ4"/>
    <mergeCell ref="CR3:CR4"/>
    <mergeCell ref="CS3:CS4"/>
    <mergeCell ref="CT3:CT4"/>
    <mergeCell ref="CU3:CU4"/>
    <mergeCell ref="CW3:CW4"/>
    <mergeCell ref="CE3:CE4"/>
    <mergeCell ref="CF3:CF4"/>
    <mergeCell ref="CG3:CG4"/>
    <mergeCell ref="CH3:CH4"/>
    <mergeCell ref="CI3:CI4"/>
    <mergeCell ref="CJ3:CJ4"/>
    <mergeCell ref="CK3:CK4"/>
    <mergeCell ref="CL3:CL4"/>
    <mergeCell ref="CM3:CM4"/>
    <mergeCell ref="CG2:CH2"/>
    <mergeCell ref="CJ2:CK2"/>
    <mergeCell ref="CM2:CN2"/>
    <mergeCell ref="CP2:CQ2"/>
    <mergeCell ref="CS2:CT2"/>
    <mergeCell ref="CV2:CV4"/>
    <mergeCell ref="CX2:CX4"/>
    <mergeCell ref="CZ2:CZ4"/>
    <mergeCell ref="O3:O4"/>
    <mergeCell ref="P3:P4"/>
    <mergeCell ref="Q3:Q4"/>
    <mergeCell ref="R3:R4"/>
    <mergeCell ref="AK3:AK4"/>
    <mergeCell ref="AL3:AL4"/>
    <mergeCell ref="AM3:AM4"/>
    <mergeCell ref="AN3:AN4"/>
    <mergeCell ref="AP3:AP4"/>
    <mergeCell ref="AQ3:AQ4"/>
    <mergeCell ref="AR3:AR4"/>
    <mergeCell ref="AS3:AS4"/>
    <mergeCell ref="AT3:AT4"/>
    <mergeCell ref="AU3:AU4"/>
    <mergeCell ref="AV3:AV4"/>
    <mergeCell ref="AW3:AW4"/>
    <mergeCell ref="BY2:BZ2"/>
    <mergeCell ref="CB2:CB4"/>
    <mergeCell ref="CD2:CE2"/>
    <mergeCell ref="BH3:BH4"/>
    <mergeCell ref="BI3:BI4"/>
    <mergeCell ref="BJ3:BJ4"/>
    <mergeCell ref="BL3:BL4"/>
    <mergeCell ref="BM3:BM4"/>
    <mergeCell ref="BN3:BN4"/>
    <mergeCell ref="BO3:BO4"/>
    <mergeCell ref="BP3:BP4"/>
    <mergeCell ref="BQ3:BQ4"/>
    <mergeCell ref="BR3:BR4"/>
    <mergeCell ref="BS3:BS4"/>
    <mergeCell ref="BT3:BT4"/>
    <mergeCell ref="BU3:BU4"/>
    <mergeCell ref="BV3:BV4"/>
    <mergeCell ref="BW3:BW4"/>
    <mergeCell ref="BX3:BX4"/>
    <mergeCell ref="BY3:BY4"/>
    <mergeCell ref="BZ3:BZ4"/>
    <mergeCell ref="CA3:CA4"/>
    <mergeCell ref="CC3:CC4"/>
    <mergeCell ref="CD3:CD4"/>
    <mergeCell ref="AZ2:AZ4"/>
    <mergeCell ref="BB2:BC2"/>
    <mergeCell ref="BE2:BF2"/>
    <mergeCell ref="BH2:BI2"/>
    <mergeCell ref="BK2:BK4"/>
    <mergeCell ref="BM2:BN2"/>
    <mergeCell ref="BP2:BQ2"/>
    <mergeCell ref="BS2:BT2"/>
    <mergeCell ref="BV2:BW2"/>
    <mergeCell ref="BA3:BA4"/>
    <mergeCell ref="BB3:BB4"/>
    <mergeCell ref="BC3:BC4"/>
    <mergeCell ref="BD3:BD4"/>
    <mergeCell ref="BE3:BE4"/>
    <mergeCell ref="BF3:BF4"/>
    <mergeCell ref="BG3:BG4"/>
    <mergeCell ref="AZ1:BA1"/>
    <mergeCell ref="BB1:BL1"/>
    <mergeCell ref="BM1:BR1"/>
    <mergeCell ref="BS1:CC1"/>
    <mergeCell ref="CD1:CL1"/>
    <mergeCell ref="CM1:CW1"/>
    <mergeCell ref="CX1:CY1"/>
    <mergeCell ref="CZ1:DA1"/>
    <mergeCell ref="C2:D2"/>
    <mergeCell ref="F2:G2"/>
    <mergeCell ref="I2:J2"/>
    <mergeCell ref="L2:M2"/>
    <mergeCell ref="O2:P2"/>
    <mergeCell ref="R2:S2"/>
    <mergeCell ref="U2:V2"/>
    <mergeCell ref="X2:X4"/>
    <mergeCell ref="Z2:AA2"/>
    <mergeCell ref="AC2:AD2"/>
    <mergeCell ref="AF2:AF4"/>
    <mergeCell ref="AH2:AH4"/>
    <mergeCell ref="AJ2:AJ4"/>
    <mergeCell ref="AL2:AM2"/>
    <mergeCell ref="AO2:AO4"/>
    <mergeCell ref="AQ2:AR2"/>
    <mergeCell ref="AJ1:AK1"/>
    <mergeCell ref="AL1:AN1"/>
    <mergeCell ref="AO1:AP1"/>
    <mergeCell ref="AQ1:AY1"/>
    <mergeCell ref="AT2:AU2"/>
    <mergeCell ref="AW2:AX2"/>
    <mergeCell ref="AX3:AX4"/>
    <mergeCell ref="AY3:AY4"/>
    <mergeCell ref="AL41:AM41"/>
    <mergeCell ref="AO41:AO43"/>
    <mergeCell ref="AQ41:AR41"/>
    <mergeCell ref="AT41:AU41"/>
    <mergeCell ref="AW41:AX41"/>
    <mergeCell ref="AJ41:AJ43"/>
    <mergeCell ref="AK42:AK43"/>
    <mergeCell ref="A75:B75"/>
    <mergeCell ref="Z42:Z43"/>
    <mergeCell ref="AA42:AA43"/>
    <mergeCell ref="AB42:AB43"/>
    <mergeCell ref="AC42:AC43"/>
    <mergeCell ref="AD42:AD43"/>
    <mergeCell ref="AE42:AE43"/>
    <mergeCell ref="L42:L43"/>
    <mergeCell ref="M42:M43"/>
    <mergeCell ref="N42:N43"/>
    <mergeCell ref="S42:S43"/>
    <mergeCell ref="T42:T43"/>
    <mergeCell ref="U42:U43"/>
    <mergeCell ref="F42:F43"/>
    <mergeCell ref="G42:G43"/>
    <mergeCell ref="H42:H43"/>
    <mergeCell ref="I42:I43"/>
    <mergeCell ref="J42:J43"/>
    <mergeCell ref="K42:K43"/>
    <mergeCell ref="D42:D43"/>
    <mergeCell ref="E42:E43"/>
    <mergeCell ref="AI3:AI4"/>
    <mergeCell ref="Y3:Y4"/>
    <mergeCell ref="Z3:Z4"/>
    <mergeCell ref="AA3:AA4"/>
    <mergeCell ref="AB3:AB4"/>
    <mergeCell ref="AC3:AC4"/>
    <mergeCell ref="AG42:AG43"/>
    <mergeCell ref="AI42:AI43"/>
    <mergeCell ref="AC41:AD41"/>
    <mergeCell ref="AF41:AF43"/>
    <mergeCell ref="AH41:AH43"/>
    <mergeCell ref="Z1:AI1"/>
    <mergeCell ref="A1:A4"/>
    <mergeCell ref="B1:B4"/>
    <mergeCell ref="V3:V4"/>
    <mergeCell ref="W3:W4"/>
    <mergeCell ref="H3:H4"/>
    <mergeCell ref="I3:I4"/>
    <mergeCell ref="J3:J4"/>
    <mergeCell ref="K3:K4"/>
    <mergeCell ref="L3:L4"/>
    <mergeCell ref="M3:M4"/>
    <mergeCell ref="C1:V1"/>
    <mergeCell ref="C3:C4"/>
    <mergeCell ref="D3:D4"/>
    <mergeCell ref="E3:E4"/>
    <mergeCell ref="F3:F4"/>
    <mergeCell ref="G3:G4"/>
    <mergeCell ref="N3:N4"/>
    <mergeCell ref="S3:S4"/>
    <mergeCell ref="T3:T4"/>
    <mergeCell ref="U3:U4"/>
    <mergeCell ref="AD3:AD4"/>
    <mergeCell ref="AE3:AE4"/>
    <mergeCell ref="AG3:AG4"/>
    <mergeCell ref="DI63:DK63"/>
    <mergeCell ref="DN64:DP64"/>
    <mergeCell ref="DN28:DP28"/>
    <mergeCell ref="DI29:DK29"/>
    <mergeCell ref="DN30:DP30"/>
    <mergeCell ref="DI41:DK41"/>
    <mergeCell ref="DN41:DP41"/>
    <mergeCell ref="DN45:DP45"/>
    <mergeCell ref="DN47:DP47"/>
    <mergeCell ref="DI49:DK49"/>
    <mergeCell ref="DI51:DK51"/>
    <mergeCell ref="DN52:DP52"/>
    <mergeCell ref="DN55:DP55"/>
    <mergeCell ref="DI56:DK56"/>
    <mergeCell ref="DI58:DK58"/>
    <mergeCell ref="DI60:DK60"/>
    <mergeCell ref="DN60:DP60"/>
    <mergeCell ref="DN62:DP62"/>
    <mergeCell ref="DI39:DQ3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"/>
  <dimension ref="A1:AQ335"/>
  <sheetViews>
    <sheetView rightToLeft="1" topLeftCell="V1" workbookViewId="0">
      <selection activeCell="AL5" sqref="AL5"/>
    </sheetView>
  </sheetViews>
  <sheetFormatPr defaultColWidth="9" defaultRowHeight="15" x14ac:dyDescent="0.25"/>
  <cols>
    <col min="1" max="1" width="10.7109375" style="41" bestFit="1" customWidth="1"/>
    <col min="2" max="4" width="9" style="41"/>
    <col min="5" max="5" width="10.7109375" style="41" bestFit="1" customWidth="1"/>
    <col min="6" max="8" width="9" style="41"/>
    <col min="9" max="9" width="10.7109375" style="41" bestFit="1" customWidth="1"/>
    <col min="10" max="12" width="9" style="41"/>
    <col min="13" max="13" width="10.7109375" style="41" bestFit="1" customWidth="1"/>
    <col min="14" max="16" width="9" style="41"/>
    <col min="17" max="17" width="10.7109375" style="41" bestFit="1" customWidth="1"/>
    <col min="18" max="20" width="9" style="41"/>
    <col min="21" max="21" width="10.7109375" style="41" bestFit="1" customWidth="1"/>
    <col min="22" max="24" width="9" style="41"/>
    <col min="25" max="25" width="10.7109375" style="41" bestFit="1" customWidth="1"/>
    <col min="26" max="28" width="9" style="41"/>
    <col min="29" max="29" width="10.7109375" style="41" bestFit="1" customWidth="1"/>
    <col min="30" max="32" width="9" style="41"/>
    <col min="33" max="33" width="10.7109375" style="41" bestFit="1" customWidth="1"/>
    <col min="34" max="36" width="9" style="41"/>
    <col min="37" max="37" width="10.7109375" style="41" bestFit="1" customWidth="1"/>
    <col min="38" max="40" width="9" style="41"/>
    <col min="41" max="41" width="10.7109375" style="41" bestFit="1" customWidth="1"/>
    <col min="42" max="16384" width="9" style="41"/>
  </cols>
  <sheetData>
    <row r="1" spans="1:43" ht="15.75" thickBot="1" x14ac:dyDescent="0.3">
      <c r="A1" s="194" t="s">
        <v>21</v>
      </c>
      <c r="B1" s="194"/>
      <c r="C1" s="194"/>
      <c r="E1" s="194" t="s">
        <v>83</v>
      </c>
      <c r="F1" s="194"/>
      <c r="G1" s="194"/>
      <c r="I1" s="194" t="s">
        <v>84</v>
      </c>
      <c r="J1" s="194"/>
      <c r="K1" s="194"/>
      <c r="M1" s="194" t="s">
        <v>85</v>
      </c>
      <c r="N1" s="194"/>
      <c r="O1" s="194"/>
      <c r="Q1" s="194" t="s">
        <v>86</v>
      </c>
      <c r="R1" s="194"/>
      <c r="S1" s="194"/>
      <c r="U1" s="194" t="s">
        <v>87</v>
      </c>
      <c r="V1" s="194"/>
      <c r="W1" s="194"/>
      <c r="Y1" s="194" t="s">
        <v>88</v>
      </c>
      <c r="Z1" s="194"/>
      <c r="AA1" s="194"/>
      <c r="AC1" s="194" t="s">
        <v>96</v>
      </c>
      <c r="AD1" s="194"/>
      <c r="AE1" s="194"/>
      <c r="AG1" s="194" t="s">
        <v>90</v>
      </c>
      <c r="AH1" s="194"/>
      <c r="AI1" s="194"/>
      <c r="AK1" s="194" t="s">
        <v>97</v>
      </c>
      <c r="AL1" s="194"/>
      <c r="AM1" s="194"/>
      <c r="AO1" s="194" t="s">
        <v>92</v>
      </c>
      <c r="AP1" s="194"/>
      <c r="AQ1" s="194"/>
    </row>
    <row r="2" spans="1:43" ht="15.75" thickBot="1" x14ac:dyDescent="0.3">
      <c r="A2" s="240" t="s">
        <v>20</v>
      </c>
      <c r="B2" s="240"/>
      <c r="C2" s="240"/>
      <c r="E2" s="240" t="s">
        <v>20</v>
      </c>
      <c r="F2" s="240"/>
      <c r="G2" s="240"/>
      <c r="I2" s="240" t="s">
        <v>20</v>
      </c>
      <c r="J2" s="240"/>
      <c r="K2" s="240"/>
      <c r="M2" s="240" t="s">
        <v>20</v>
      </c>
      <c r="N2" s="240"/>
      <c r="O2" s="240"/>
      <c r="Q2" s="240" t="s">
        <v>20</v>
      </c>
      <c r="R2" s="240"/>
      <c r="S2" s="240"/>
      <c r="U2" s="240" t="s">
        <v>20</v>
      </c>
      <c r="V2" s="240"/>
      <c r="W2" s="240"/>
      <c r="Y2" s="240" t="s">
        <v>20</v>
      </c>
      <c r="Z2" s="240"/>
      <c r="AA2" s="240"/>
      <c r="AC2" s="240" t="s">
        <v>20</v>
      </c>
      <c r="AD2" s="240"/>
      <c r="AE2" s="240"/>
      <c r="AG2" s="240" t="s">
        <v>20</v>
      </c>
      <c r="AH2" s="240"/>
      <c r="AI2" s="240"/>
      <c r="AK2" s="240" t="s">
        <v>20</v>
      </c>
      <c r="AL2" s="240"/>
      <c r="AM2" s="240"/>
      <c r="AO2" s="240" t="s">
        <v>20</v>
      </c>
      <c r="AP2" s="240"/>
      <c r="AQ2" s="240"/>
    </row>
    <row r="3" spans="1:43" ht="15.75" thickBot="1" x14ac:dyDescent="0.3">
      <c r="A3" s="20" t="s">
        <v>18</v>
      </c>
      <c r="B3" s="20" t="s">
        <v>16</v>
      </c>
      <c r="C3" s="20" t="s">
        <v>17</v>
      </c>
      <c r="E3" s="66" t="s">
        <v>18</v>
      </c>
      <c r="F3" s="66" t="s">
        <v>16</v>
      </c>
      <c r="G3" s="66" t="s">
        <v>17</v>
      </c>
      <c r="I3" s="66" t="s">
        <v>18</v>
      </c>
      <c r="J3" s="66" t="s">
        <v>16</v>
      </c>
      <c r="K3" s="66" t="s">
        <v>17</v>
      </c>
      <c r="M3" s="66" t="s">
        <v>18</v>
      </c>
      <c r="N3" s="66" t="s">
        <v>16</v>
      </c>
      <c r="O3" s="66" t="s">
        <v>17</v>
      </c>
      <c r="Q3" s="66" t="s">
        <v>18</v>
      </c>
      <c r="R3" s="66" t="s">
        <v>16</v>
      </c>
      <c r="S3" s="66" t="s">
        <v>17</v>
      </c>
      <c r="U3" s="66" t="s">
        <v>18</v>
      </c>
      <c r="V3" s="66" t="s">
        <v>16</v>
      </c>
      <c r="W3" s="66" t="s">
        <v>17</v>
      </c>
      <c r="Y3" s="66" t="s">
        <v>18</v>
      </c>
      <c r="Z3" s="66" t="s">
        <v>16</v>
      </c>
      <c r="AA3" s="66" t="s">
        <v>17</v>
      </c>
      <c r="AC3" s="66" t="s">
        <v>18</v>
      </c>
      <c r="AD3" s="66" t="s">
        <v>16</v>
      </c>
      <c r="AE3" s="66" t="s">
        <v>17</v>
      </c>
      <c r="AG3" s="66" t="s">
        <v>18</v>
      </c>
      <c r="AH3" s="66" t="s">
        <v>16</v>
      </c>
      <c r="AI3" s="66" t="s">
        <v>17</v>
      </c>
      <c r="AK3" s="66" t="s">
        <v>18</v>
      </c>
      <c r="AL3" s="66" t="s">
        <v>16</v>
      </c>
      <c r="AM3" s="66" t="s">
        <v>17</v>
      </c>
      <c r="AO3" s="66" t="s">
        <v>18</v>
      </c>
      <c r="AP3" s="66" t="s">
        <v>16</v>
      </c>
      <c r="AQ3" s="66" t="s">
        <v>17</v>
      </c>
    </row>
    <row r="4" spans="1:43" ht="15.75" thickBot="1" x14ac:dyDescent="0.3">
      <c r="A4" s="241" t="s">
        <v>1</v>
      </c>
      <c r="B4" s="242"/>
      <c r="C4" s="243"/>
      <c r="E4" s="241" t="s">
        <v>1</v>
      </c>
      <c r="F4" s="242"/>
      <c r="G4" s="243"/>
      <c r="I4" s="241" t="s">
        <v>1</v>
      </c>
      <c r="J4" s="242"/>
      <c r="K4" s="243"/>
      <c r="M4" s="241" t="s">
        <v>1</v>
      </c>
      <c r="N4" s="242"/>
      <c r="O4" s="243"/>
      <c r="Q4" s="241" t="s">
        <v>1</v>
      </c>
      <c r="R4" s="242"/>
      <c r="S4" s="243"/>
      <c r="U4" s="241" t="s">
        <v>1</v>
      </c>
      <c r="V4" s="242"/>
      <c r="W4" s="243"/>
      <c r="Y4" s="241" t="s">
        <v>1</v>
      </c>
      <c r="Z4" s="242"/>
      <c r="AA4" s="243"/>
      <c r="AC4" s="241" t="s">
        <v>1</v>
      </c>
      <c r="AD4" s="242"/>
      <c r="AE4" s="243"/>
      <c r="AG4" s="241" t="s">
        <v>1</v>
      </c>
      <c r="AH4" s="242"/>
      <c r="AI4" s="243"/>
      <c r="AK4" s="241" t="s">
        <v>1</v>
      </c>
      <c r="AL4" s="242"/>
      <c r="AM4" s="243"/>
      <c r="AO4" s="241" t="s">
        <v>1</v>
      </c>
      <c r="AP4" s="242"/>
      <c r="AQ4" s="243"/>
    </row>
    <row r="5" spans="1:43" ht="15.75" thickBot="1" x14ac:dyDescent="0.3">
      <c r="A5" s="195" t="s">
        <v>5</v>
      </c>
      <c r="B5" s="20">
        <f>'احمد شوقي'!$C$36</f>
        <v>0</v>
      </c>
      <c r="C5" s="20">
        <f>'احمد شوقي'!$D$36</f>
        <v>0</v>
      </c>
      <c r="E5" s="195" t="s">
        <v>5</v>
      </c>
      <c r="F5" s="66">
        <f>'محمد ابراهيم'!$C$36</f>
        <v>0</v>
      </c>
      <c r="G5" s="66">
        <f>'محمد ابراهيم'!$D$36</f>
        <v>0</v>
      </c>
      <c r="I5" s="195" t="s">
        <v>5</v>
      </c>
      <c r="J5" s="66">
        <f>'مصطفي عبدالفتاح'!$C$36</f>
        <v>0</v>
      </c>
      <c r="K5" s="66">
        <f>'مصطفي عبدالفتاح'!$D$36</f>
        <v>0</v>
      </c>
      <c r="M5" s="195" t="s">
        <v>5</v>
      </c>
      <c r="N5" s="66">
        <f>'رامي حواس'!$C$36</f>
        <v>0</v>
      </c>
      <c r="O5" s="66">
        <f>'رامي حواس'!$D$36</f>
        <v>0</v>
      </c>
      <c r="Q5" s="195" t="s">
        <v>5</v>
      </c>
      <c r="R5" s="66">
        <f>'محمد نبيه'!$C$36</f>
        <v>0</v>
      </c>
      <c r="S5" s="66">
        <f>'محمد نبيه'!$D$36</f>
        <v>0</v>
      </c>
      <c r="U5" s="195" t="s">
        <v>5</v>
      </c>
      <c r="V5" s="66">
        <f>'تامر غالي'!$C$36</f>
        <v>0</v>
      </c>
      <c r="W5" s="66">
        <f>'تامر غالي'!$D$36</f>
        <v>0</v>
      </c>
      <c r="Y5" s="195" t="s">
        <v>5</v>
      </c>
      <c r="Z5" s="66">
        <f>اسلام!$C$36</f>
        <v>0</v>
      </c>
      <c r="AA5" s="66">
        <f>اسلام!$D$36</f>
        <v>0</v>
      </c>
      <c r="AC5" s="195" t="s">
        <v>5</v>
      </c>
      <c r="AD5" s="66">
        <f>زهران!$D$36</f>
        <v>0</v>
      </c>
      <c r="AE5" s="66">
        <f>زهران!$D$36</f>
        <v>0</v>
      </c>
      <c r="AG5" s="195" t="s">
        <v>5</v>
      </c>
      <c r="AH5" s="66">
        <f>'مندوب 2'!$C$36</f>
        <v>0</v>
      </c>
      <c r="AI5" s="66">
        <f>'مندوب 2'!$D$36</f>
        <v>0</v>
      </c>
      <c r="AK5" s="195" t="s">
        <v>5</v>
      </c>
      <c r="AL5" s="66">
        <f>'محمد التيه'!$C$36</f>
        <v>0</v>
      </c>
      <c r="AM5" s="66">
        <f>'محمد التيه'!$D$36</f>
        <v>0</v>
      </c>
      <c r="AO5" s="195" t="s">
        <v>5</v>
      </c>
      <c r="AP5" s="66">
        <f>الشركة!$C$36</f>
        <v>0</v>
      </c>
      <c r="AQ5" s="66">
        <f>الشركة!$D$36</f>
        <v>4</v>
      </c>
    </row>
    <row r="6" spans="1:43" ht="15.75" thickBot="1" x14ac:dyDescent="0.3">
      <c r="A6" s="196"/>
      <c r="B6" s="20">
        <f>((C5*12)+B5)-B176</f>
        <v>0</v>
      </c>
      <c r="C6" s="20"/>
      <c r="E6" s="196"/>
      <c r="F6" s="66">
        <f>((G5*12)+F5)-F176</f>
        <v>0</v>
      </c>
      <c r="G6" s="66"/>
      <c r="I6" s="196"/>
      <c r="J6" s="66">
        <f>((K5*12)+J5)-J176</f>
        <v>0</v>
      </c>
      <c r="K6" s="66"/>
      <c r="M6" s="196"/>
      <c r="N6" s="66">
        <f>((O5*12)+N5)-N176</f>
        <v>0</v>
      </c>
      <c r="O6" s="66"/>
      <c r="Q6" s="196"/>
      <c r="R6" s="66">
        <f>((S5*12)+R5)-R176</f>
        <v>0</v>
      </c>
      <c r="S6" s="66"/>
      <c r="U6" s="196"/>
      <c r="V6" s="66">
        <f>((W5*12)+V5)-V176</f>
        <v>0</v>
      </c>
      <c r="W6" s="66"/>
      <c r="Y6" s="196"/>
      <c r="Z6" s="66">
        <f>((AA5*12)+Z5)-Z176</f>
        <v>0</v>
      </c>
      <c r="AA6" s="66"/>
      <c r="AC6" s="196"/>
      <c r="AD6" s="66">
        <f>((AE5*12)+AD5)-AD176</f>
        <v>0</v>
      </c>
      <c r="AE6" s="66"/>
      <c r="AG6" s="196"/>
      <c r="AH6" s="66">
        <f>((AI5*12)+AH5)-AH176</f>
        <v>0</v>
      </c>
      <c r="AI6" s="66"/>
      <c r="AK6" s="196"/>
      <c r="AL6" s="66">
        <f>((AM5*12)+AL5)-AL176</f>
        <v>0</v>
      </c>
      <c r="AM6" s="66"/>
      <c r="AO6" s="196"/>
      <c r="AP6" s="66">
        <f>((AQ5*12)+AP5)-AP176</f>
        <v>48</v>
      </c>
      <c r="AQ6" s="66"/>
    </row>
    <row r="7" spans="1:43" ht="15.75" thickBot="1" x14ac:dyDescent="0.3">
      <c r="A7" s="197"/>
      <c r="B7" s="20">
        <f>MOD(B6,12)</f>
        <v>0</v>
      </c>
      <c r="C7" s="20">
        <f>((B6-B7)/12)-C176</f>
        <v>0</v>
      </c>
      <c r="E7" s="197"/>
      <c r="F7" s="66">
        <f>MOD(F6,12)</f>
        <v>0</v>
      </c>
      <c r="G7" s="66">
        <f>((F6-F7)/12)-G176</f>
        <v>0</v>
      </c>
      <c r="I7" s="197"/>
      <c r="J7" s="66">
        <f>MOD(J6,12)</f>
        <v>0</v>
      </c>
      <c r="K7" s="66">
        <f>((J6-J7)/12)-K176</f>
        <v>0</v>
      </c>
      <c r="M7" s="197"/>
      <c r="N7" s="66">
        <f>MOD(N6,12)</f>
        <v>0</v>
      </c>
      <c r="O7" s="66">
        <f>((N6-N7)/12)-O176</f>
        <v>0</v>
      </c>
      <c r="Q7" s="197"/>
      <c r="R7" s="66">
        <f>MOD(R6,12)</f>
        <v>0</v>
      </c>
      <c r="S7" s="66">
        <f>((R6-R7)/12)-S176</f>
        <v>0</v>
      </c>
      <c r="U7" s="197"/>
      <c r="V7" s="66">
        <f>MOD(V6,12)</f>
        <v>0</v>
      </c>
      <c r="W7" s="66">
        <f>((V6-V7)/12)-W176</f>
        <v>0</v>
      </c>
      <c r="Y7" s="197"/>
      <c r="Z7" s="66">
        <f>MOD(Z6,12)</f>
        <v>0</v>
      </c>
      <c r="AA7" s="66">
        <f>((Z6-Z7)/12)-AA176</f>
        <v>0</v>
      </c>
      <c r="AC7" s="197"/>
      <c r="AD7" s="66">
        <f>MOD(AD6,12)</f>
        <v>0</v>
      </c>
      <c r="AE7" s="66">
        <f>((AD6-AD7)/12)-AE176</f>
        <v>0</v>
      </c>
      <c r="AG7" s="197"/>
      <c r="AH7" s="66">
        <f>MOD(AH6,12)</f>
        <v>0</v>
      </c>
      <c r="AI7" s="66">
        <f>((AH6-AH7)/12)-AI176</f>
        <v>0</v>
      </c>
      <c r="AK7" s="197"/>
      <c r="AL7" s="66">
        <f>MOD(AL6,12)</f>
        <v>0</v>
      </c>
      <c r="AM7" s="66">
        <f>((AL6-AL7)/12)-AM176</f>
        <v>0</v>
      </c>
      <c r="AO7" s="197"/>
      <c r="AP7" s="66">
        <f>MOD(AP6,12)</f>
        <v>0</v>
      </c>
      <c r="AQ7" s="66">
        <f>((AP6-AP7)/12)-AQ176</f>
        <v>4</v>
      </c>
    </row>
    <row r="8" spans="1:43" ht="15.75" thickBot="1" x14ac:dyDescent="0.3">
      <c r="A8" s="214"/>
      <c r="B8" s="215"/>
      <c r="C8" s="216"/>
      <c r="E8" s="214"/>
      <c r="F8" s="215"/>
      <c r="G8" s="216"/>
      <c r="I8" s="214"/>
      <c r="J8" s="215"/>
      <c r="K8" s="216"/>
      <c r="M8" s="214"/>
      <c r="N8" s="215"/>
      <c r="O8" s="216"/>
      <c r="Q8" s="214"/>
      <c r="R8" s="215"/>
      <c r="S8" s="216"/>
      <c r="U8" s="214"/>
      <c r="V8" s="215"/>
      <c r="W8" s="216"/>
      <c r="Y8" s="214"/>
      <c r="Z8" s="215"/>
      <c r="AA8" s="216"/>
      <c r="AC8" s="214"/>
      <c r="AD8" s="215"/>
      <c r="AE8" s="216"/>
      <c r="AG8" s="214"/>
      <c r="AH8" s="215"/>
      <c r="AI8" s="216"/>
      <c r="AK8" s="214"/>
      <c r="AL8" s="215"/>
      <c r="AM8" s="216"/>
      <c r="AO8" s="214"/>
      <c r="AP8" s="215"/>
      <c r="AQ8" s="216"/>
    </row>
    <row r="9" spans="1:43" ht="15.75" thickBot="1" x14ac:dyDescent="0.3">
      <c r="A9" s="195" t="s">
        <v>6</v>
      </c>
      <c r="B9" s="20">
        <f>'احمد شوقي'!$F$36</f>
        <v>0</v>
      </c>
      <c r="C9" s="20">
        <f>'احمد شوقي'!$G$36</f>
        <v>0</v>
      </c>
      <c r="E9" s="195" t="s">
        <v>6</v>
      </c>
      <c r="F9" s="66">
        <f>'محمد ابراهيم'!$F$36</f>
        <v>0</v>
      </c>
      <c r="G9" s="66">
        <f>'محمد ابراهيم'!$G$36</f>
        <v>2</v>
      </c>
      <c r="I9" s="195" t="s">
        <v>6</v>
      </c>
      <c r="J9" s="66">
        <f>'مصطفي عبدالفتاح'!$F$36</f>
        <v>0</v>
      </c>
      <c r="K9" s="66">
        <f>'مصطفي عبدالفتاح'!$G$36</f>
        <v>0</v>
      </c>
      <c r="M9" s="195" t="s">
        <v>6</v>
      </c>
      <c r="N9" s="66">
        <f>'رامي حواس'!$F$36</f>
        <v>0</v>
      </c>
      <c r="O9" s="66">
        <f>'رامي حواس'!$G$36</f>
        <v>0</v>
      </c>
      <c r="Q9" s="195" t="s">
        <v>6</v>
      </c>
      <c r="R9" s="66">
        <f>'محمد نبيه'!$F$36</f>
        <v>0</v>
      </c>
      <c r="S9" s="66">
        <f>'محمد نبيه'!$G$36</f>
        <v>0</v>
      </c>
      <c r="U9" s="195" t="s">
        <v>6</v>
      </c>
      <c r="V9" s="66">
        <f>'تامر غالي'!$F$36</f>
        <v>0</v>
      </c>
      <c r="W9" s="66">
        <f>'تامر غالي'!$G$36</f>
        <v>0</v>
      </c>
      <c r="Y9" s="195" t="s">
        <v>6</v>
      </c>
      <c r="Z9" s="66">
        <f>اسلام!$F$36</f>
        <v>0</v>
      </c>
      <c r="AA9" s="66">
        <f>اسلام!$G$36</f>
        <v>0</v>
      </c>
      <c r="AC9" s="195" t="s">
        <v>6</v>
      </c>
      <c r="AD9" s="66">
        <f>زهران!$F$36</f>
        <v>0</v>
      </c>
      <c r="AE9" s="66">
        <f>زهران!$G$36</f>
        <v>0</v>
      </c>
      <c r="AG9" s="195" t="s">
        <v>6</v>
      </c>
      <c r="AH9" s="66">
        <f>'مندوب 2'!$F$36</f>
        <v>0</v>
      </c>
      <c r="AI9" s="66">
        <f>'مندوب 2'!$G$36</f>
        <v>0</v>
      </c>
      <c r="AK9" s="195" t="s">
        <v>6</v>
      </c>
      <c r="AL9" s="66">
        <f>'محمد التيه'!$F$36</f>
        <v>0</v>
      </c>
      <c r="AM9" s="66">
        <f>'محمد التيه'!$G$36</f>
        <v>0</v>
      </c>
      <c r="AO9" s="195" t="s">
        <v>6</v>
      </c>
      <c r="AP9" s="66">
        <f>الشركة!$F$36</f>
        <v>0</v>
      </c>
      <c r="AQ9" s="66">
        <f>الشركة!$G$36</f>
        <v>5</v>
      </c>
    </row>
    <row r="10" spans="1:43" ht="15.75" thickBot="1" x14ac:dyDescent="0.3">
      <c r="A10" s="196"/>
      <c r="B10" s="20">
        <f>((C9*4)+B9)-B180</f>
        <v>0</v>
      </c>
      <c r="C10" s="20"/>
      <c r="E10" s="196"/>
      <c r="F10" s="66">
        <f>((G9*4)+F9)-F180</f>
        <v>8</v>
      </c>
      <c r="G10" s="66"/>
      <c r="I10" s="196"/>
      <c r="J10" s="66">
        <f>((K9*4)+J9)-J180</f>
        <v>0</v>
      </c>
      <c r="K10" s="66"/>
      <c r="M10" s="196"/>
      <c r="N10" s="66">
        <f>((O9*4)+N9)-N180</f>
        <v>0</v>
      </c>
      <c r="O10" s="66"/>
      <c r="Q10" s="196"/>
      <c r="R10" s="66">
        <f>((S9*4)+R9)-R180</f>
        <v>0</v>
      </c>
      <c r="S10" s="66"/>
      <c r="U10" s="196"/>
      <c r="V10" s="66">
        <f>((W9*4)+V9)-V180</f>
        <v>0</v>
      </c>
      <c r="W10" s="66"/>
      <c r="Y10" s="196"/>
      <c r="Z10" s="66">
        <f>((AA9*4)+Z9)-Z180</f>
        <v>0</v>
      </c>
      <c r="AA10" s="66"/>
      <c r="AC10" s="196"/>
      <c r="AD10" s="66">
        <f>((AE9*4)+AD9)-AD180</f>
        <v>0</v>
      </c>
      <c r="AE10" s="66"/>
      <c r="AG10" s="196"/>
      <c r="AH10" s="66">
        <f>((AI9*4)+AH9)-AH180</f>
        <v>0</v>
      </c>
      <c r="AI10" s="66"/>
      <c r="AK10" s="196"/>
      <c r="AL10" s="66">
        <f>((AM9*4)+AL9)-AL180</f>
        <v>0</v>
      </c>
      <c r="AM10" s="66"/>
      <c r="AO10" s="196"/>
      <c r="AP10" s="66">
        <f>((AQ9*4)+AP9)-AP180</f>
        <v>20</v>
      </c>
      <c r="AQ10" s="66"/>
    </row>
    <row r="11" spans="1:43" ht="15.75" thickBot="1" x14ac:dyDescent="0.3">
      <c r="A11" s="197"/>
      <c r="B11" s="20">
        <f>MOD(B10,4)</f>
        <v>0</v>
      </c>
      <c r="C11" s="20">
        <f>((B10-B11)/4)-B180</f>
        <v>0</v>
      </c>
      <c r="E11" s="197"/>
      <c r="F11" s="66">
        <f>MOD(F10,4)</f>
        <v>0</v>
      </c>
      <c r="G11" s="66">
        <f>((F10-F11)/4)-F180</f>
        <v>2</v>
      </c>
      <c r="I11" s="197"/>
      <c r="J11" s="66">
        <f>MOD(J10,4)</f>
        <v>0</v>
      </c>
      <c r="K11" s="66">
        <f>((J10-J11)/4)-J180</f>
        <v>0</v>
      </c>
      <c r="M11" s="197"/>
      <c r="N11" s="66">
        <f>MOD(N10,4)</f>
        <v>0</v>
      </c>
      <c r="O11" s="66">
        <f>((N10-N11)/4)-N180</f>
        <v>0</v>
      </c>
      <c r="Q11" s="197"/>
      <c r="R11" s="66">
        <f>MOD(R10,4)</f>
        <v>0</v>
      </c>
      <c r="S11" s="66">
        <f>((R10-R11)/4)-R180</f>
        <v>0</v>
      </c>
      <c r="U11" s="197"/>
      <c r="V11" s="66">
        <f>MOD(V10,4)</f>
        <v>0</v>
      </c>
      <c r="W11" s="66">
        <f>((V10-V11)/4)-V180</f>
        <v>0</v>
      </c>
      <c r="Y11" s="197"/>
      <c r="Z11" s="66">
        <f>MOD(Z10,4)</f>
        <v>0</v>
      </c>
      <c r="AA11" s="66">
        <f>((Z10-Z11)/4)-Z180</f>
        <v>0</v>
      </c>
      <c r="AC11" s="197"/>
      <c r="AD11" s="66">
        <f>MOD(AD10,4)</f>
        <v>0</v>
      </c>
      <c r="AE11" s="66">
        <f>((AD10-AD11)/4)-AD180</f>
        <v>0</v>
      </c>
      <c r="AG11" s="197"/>
      <c r="AH11" s="66">
        <f>MOD(AH10,4)</f>
        <v>0</v>
      </c>
      <c r="AI11" s="66">
        <f>((AH10-AH11)/4)-AH180</f>
        <v>0</v>
      </c>
      <c r="AK11" s="197"/>
      <c r="AL11" s="66">
        <f>MOD(AL10,4)</f>
        <v>0</v>
      </c>
      <c r="AM11" s="66">
        <f>((AL10-AL11)/4)-AL180</f>
        <v>0</v>
      </c>
      <c r="AO11" s="197"/>
      <c r="AP11" s="66">
        <f>MOD(AP10,4)</f>
        <v>0</v>
      </c>
      <c r="AQ11" s="66">
        <f>((AP10-AP11)/4)-AP180</f>
        <v>5</v>
      </c>
    </row>
    <row r="12" spans="1:43" ht="15.75" thickBot="1" x14ac:dyDescent="0.3">
      <c r="A12" s="214"/>
      <c r="B12" s="215"/>
      <c r="C12" s="216"/>
      <c r="E12" s="214"/>
      <c r="F12" s="215"/>
      <c r="G12" s="216"/>
      <c r="I12" s="214"/>
      <c r="J12" s="215"/>
      <c r="K12" s="216"/>
      <c r="M12" s="214"/>
      <c r="N12" s="215"/>
      <c r="O12" s="216"/>
      <c r="Q12" s="214"/>
      <c r="R12" s="215"/>
      <c r="S12" s="216"/>
      <c r="U12" s="214"/>
      <c r="V12" s="215"/>
      <c r="W12" s="216"/>
      <c r="Y12" s="214"/>
      <c r="Z12" s="215"/>
      <c r="AA12" s="216"/>
      <c r="AC12" s="214"/>
      <c r="AD12" s="215"/>
      <c r="AE12" s="216"/>
      <c r="AG12" s="214"/>
      <c r="AH12" s="215"/>
      <c r="AI12" s="216"/>
      <c r="AK12" s="214"/>
      <c r="AL12" s="215"/>
      <c r="AM12" s="216"/>
      <c r="AO12" s="214"/>
      <c r="AP12" s="215"/>
      <c r="AQ12" s="216"/>
    </row>
    <row r="13" spans="1:43" ht="15.75" thickBot="1" x14ac:dyDescent="0.3">
      <c r="A13" s="195" t="s">
        <v>7</v>
      </c>
      <c r="B13" s="20">
        <f>'احمد شوقي'!$I$36</f>
        <v>0</v>
      </c>
      <c r="C13" s="20">
        <f>'احمد شوقي'!$J$36</f>
        <v>0</v>
      </c>
      <c r="E13" s="195" t="s">
        <v>7</v>
      </c>
      <c r="F13" s="66">
        <f>'محمد ابراهيم'!$I$36</f>
        <v>0</v>
      </c>
      <c r="G13" s="66">
        <f>'محمد ابراهيم'!$J$36</f>
        <v>0</v>
      </c>
      <c r="I13" s="195" t="s">
        <v>7</v>
      </c>
      <c r="J13" s="66">
        <f>'مصطفي عبدالفتاح'!$I$36</f>
        <v>0</v>
      </c>
      <c r="K13" s="66">
        <f>'مصطفي عبدالفتاح'!$J$36</f>
        <v>0</v>
      </c>
      <c r="M13" s="195" t="s">
        <v>7</v>
      </c>
      <c r="N13" s="66">
        <f>'رامي حواس'!$I$36</f>
        <v>0</v>
      </c>
      <c r="O13" s="66">
        <f>'رامي حواس'!$J$36</f>
        <v>0</v>
      </c>
      <c r="Q13" s="195" t="s">
        <v>7</v>
      </c>
      <c r="R13" s="66">
        <f>'محمد نبيه'!$I$36</f>
        <v>0</v>
      </c>
      <c r="S13" s="66">
        <f>'محمد نبيه'!$J$36</f>
        <v>0</v>
      </c>
      <c r="U13" s="195" t="s">
        <v>7</v>
      </c>
      <c r="V13" s="66">
        <f>'تامر غالي'!$I$36</f>
        <v>0</v>
      </c>
      <c r="W13" s="66">
        <f>'تامر غالي'!$J$36</f>
        <v>0</v>
      </c>
      <c r="Y13" s="195" t="s">
        <v>7</v>
      </c>
      <c r="Z13" s="66">
        <f>اسلام!$I$36</f>
        <v>0</v>
      </c>
      <c r="AA13" s="66">
        <f>اسلام!$J$36</f>
        <v>0</v>
      </c>
      <c r="AC13" s="195" t="s">
        <v>7</v>
      </c>
      <c r="AD13" s="66">
        <f>زهران!$I$36</f>
        <v>0</v>
      </c>
      <c r="AE13" s="66">
        <f>زهران!$J$36</f>
        <v>0</v>
      </c>
      <c r="AG13" s="195" t="s">
        <v>7</v>
      </c>
      <c r="AH13" s="66">
        <f>'مندوب 2'!$I$36</f>
        <v>0</v>
      </c>
      <c r="AI13" s="66">
        <f>'مندوب 2'!$J$36</f>
        <v>0</v>
      </c>
      <c r="AK13" s="195" t="s">
        <v>7</v>
      </c>
      <c r="AL13" s="66">
        <f>'محمد التيه'!$I$36</f>
        <v>0</v>
      </c>
      <c r="AM13" s="66">
        <f>'محمد التيه'!$J$36</f>
        <v>0</v>
      </c>
      <c r="AO13" s="195" t="s">
        <v>7</v>
      </c>
      <c r="AP13" s="66">
        <f>الشركة!$I$36</f>
        <v>0</v>
      </c>
      <c r="AQ13" s="66">
        <f>الشركة!$J$36</f>
        <v>0</v>
      </c>
    </row>
    <row r="14" spans="1:43" ht="15.75" thickBot="1" x14ac:dyDescent="0.3">
      <c r="A14" s="196"/>
      <c r="B14" s="20">
        <f>((C13*4)+B13)-B184</f>
        <v>0</v>
      </c>
      <c r="C14" s="20"/>
      <c r="E14" s="196"/>
      <c r="F14" s="66">
        <f>((G13*4)+F13)-F184</f>
        <v>0</v>
      </c>
      <c r="G14" s="66"/>
      <c r="I14" s="196"/>
      <c r="J14" s="66">
        <f>((K13*4)+J13)-J184</f>
        <v>0</v>
      </c>
      <c r="K14" s="66"/>
      <c r="M14" s="196"/>
      <c r="N14" s="66">
        <f>((O13*4)+N13)-N184</f>
        <v>0</v>
      </c>
      <c r="O14" s="66"/>
      <c r="Q14" s="196"/>
      <c r="R14" s="66">
        <f>((S13*4)+R13)-R184</f>
        <v>0</v>
      </c>
      <c r="S14" s="66"/>
      <c r="U14" s="196"/>
      <c r="V14" s="66">
        <f>((W13*4)+V13)-V184</f>
        <v>0</v>
      </c>
      <c r="W14" s="66"/>
      <c r="Y14" s="196"/>
      <c r="Z14" s="66">
        <f>((AA13*4)+Z13)-Z184</f>
        <v>0</v>
      </c>
      <c r="AA14" s="66"/>
      <c r="AC14" s="196"/>
      <c r="AD14" s="66">
        <f>((AE13*4)+AD13)-AD184</f>
        <v>0</v>
      </c>
      <c r="AE14" s="66"/>
      <c r="AG14" s="196"/>
      <c r="AH14" s="66">
        <f>((AI13*4)+AH13)-AH184</f>
        <v>0</v>
      </c>
      <c r="AI14" s="66"/>
      <c r="AK14" s="196"/>
      <c r="AL14" s="66">
        <f>((AM13*4)+AL13)-AL184</f>
        <v>0</v>
      </c>
      <c r="AM14" s="66"/>
      <c r="AO14" s="196"/>
      <c r="AP14" s="66">
        <f>((AQ13*4)+AP13)-AP184</f>
        <v>0</v>
      </c>
      <c r="AQ14" s="66"/>
    </row>
    <row r="15" spans="1:43" ht="15.75" thickBot="1" x14ac:dyDescent="0.3">
      <c r="A15" s="197"/>
      <c r="B15" s="20">
        <f>MOD(B14,4)</f>
        <v>0</v>
      </c>
      <c r="C15" s="20">
        <f>((B14-B15)/4)-C184</f>
        <v>0</v>
      </c>
      <c r="E15" s="197"/>
      <c r="F15" s="66">
        <f>MOD(F14,4)</f>
        <v>0</v>
      </c>
      <c r="G15" s="66">
        <f>((F14-F15)/4)-G184</f>
        <v>0</v>
      </c>
      <c r="I15" s="197"/>
      <c r="J15" s="66">
        <f>MOD(J14,4)</f>
        <v>0</v>
      </c>
      <c r="K15" s="66">
        <f>((J14-J15)/4)-K184</f>
        <v>0</v>
      </c>
      <c r="M15" s="197"/>
      <c r="N15" s="66">
        <f>MOD(N14,4)</f>
        <v>0</v>
      </c>
      <c r="O15" s="66">
        <f>((N14-N15)/4)-O184</f>
        <v>0</v>
      </c>
      <c r="Q15" s="197"/>
      <c r="R15" s="66">
        <f>MOD(R14,4)</f>
        <v>0</v>
      </c>
      <c r="S15" s="66">
        <f>((R14-R15)/4)-S184</f>
        <v>0</v>
      </c>
      <c r="U15" s="197"/>
      <c r="V15" s="66">
        <f>MOD(V14,4)</f>
        <v>0</v>
      </c>
      <c r="W15" s="66">
        <f>((V14-V15)/4)-W184</f>
        <v>0</v>
      </c>
      <c r="Y15" s="197"/>
      <c r="Z15" s="66">
        <f>MOD(Z14,4)</f>
        <v>0</v>
      </c>
      <c r="AA15" s="66">
        <f>((Z14-Z15)/4)-AA184</f>
        <v>0</v>
      </c>
      <c r="AC15" s="197"/>
      <c r="AD15" s="66">
        <f>MOD(AD14,4)</f>
        <v>0</v>
      </c>
      <c r="AE15" s="66">
        <f>((AD14-AD15)/4)-AE184</f>
        <v>0</v>
      </c>
      <c r="AG15" s="197"/>
      <c r="AH15" s="66">
        <f>MOD(AH14,4)</f>
        <v>0</v>
      </c>
      <c r="AI15" s="66">
        <f>((AH14-AH15)/4)-AI184</f>
        <v>0</v>
      </c>
      <c r="AK15" s="197"/>
      <c r="AL15" s="66">
        <f>MOD(AL14,4)</f>
        <v>0</v>
      </c>
      <c r="AM15" s="66">
        <f>((AL14-AL15)/4)-AM184</f>
        <v>0</v>
      </c>
      <c r="AO15" s="197"/>
      <c r="AP15" s="66">
        <f>MOD(AP14,4)</f>
        <v>0</v>
      </c>
      <c r="AQ15" s="66">
        <f>((AP14-AP15)/4)-AQ184</f>
        <v>0</v>
      </c>
    </row>
    <row r="16" spans="1:43" ht="15.75" thickBot="1" x14ac:dyDescent="0.3">
      <c r="A16" s="214"/>
      <c r="B16" s="215"/>
      <c r="C16" s="216"/>
      <c r="E16" s="214"/>
      <c r="F16" s="215"/>
      <c r="G16" s="216"/>
      <c r="I16" s="214"/>
      <c r="J16" s="215"/>
      <c r="K16" s="216"/>
      <c r="M16" s="214"/>
      <c r="N16" s="215"/>
      <c r="O16" s="216"/>
      <c r="Q16" s="214"/>
      <c r="R16" s="215"/>
      <c r="S16" s="216"/>
      <c r="U16" s="214"/>
      <c r="V16" s="215"/>
      <c r="W16" s="216"/>
      <c r="Y16" s="214"/>
      <c r="Z16" s="215"/>
      <c r="AA16" s="216"/>
      <c r="AC16" s="214"/>
      <c r="AD16" s="215"/>
      <c r="AE16" s="216"/>
      <c r="AG16" s="214"/>
      <c r="AH16" s="215"/>
      <c r="AI16" s="216"/>
      <c r="AK16" s="214"/>
      <c r="AL16" s="215"/>
      <c r="AM16" s="216"/>
      <c r="AO16" s="214"/>
      <c r="AP16" s="215"/>
      <c r="AQ16" s="216"/>
    </row>
    <row r="17" spans="1:43" ht="15.75" thickBot="1" x14ac:dyDescent="0.3">
      <c r="A17" s="195" t="s">
        <v>39</v>
      </c>
      <c r="B17" s="20">
        <f>'احمد شوقي'!$L$36</f>
        <v>0</v>
      </c>
      <c r="C17" s="66">
        <f>'احمد شوقي'!$M$36</f>
        <v>0</v>
      </c>
      <c r="E17" s="195" t="s">
        <v>39</v>
      </c>
      <c r="F17" s="66">
        <f>'محمد ابراهيم'!$L$36</f>
        <v>0</v>
      </c>
      <c r="G17" s="66">
        <f>'محمد ابراهيم'!$M$36</f>
        <v>0</v>
      </c>
      <c r="I17" s="195" t="s">
        <v>39</v>
      </c>
      <c r="J17" s="66">
        <f>'مصطفي عبدالفتاح'!$L$36</f>
        <v>0</v>
      </c>
      <c r="K17" s="66">
        <f>'مصطفي عبدالفتاح'!$M$36</f>
        <v>0</v>
      </c>
      <c r="M17" s="195" t="s">
        <v>39</v>
      </c>
      <c r="N17" s="66">
        <f>'رامي حواس'!$L$36</f>
        <v>0</v>
      </c>
      <c r="O17" s="66">
        <f>'رامي حواس'!$M$36</f>
        <v>0</v>
      </c>
      <c r="Q17" s="195" t="s">
        <v>39</v>
      </c>
      <c r="R17" s="66">
        <f>'محمد نبيه'!$L$36</f>
        <v>0</v>
      </c>
      <c r="S17" s="66">
        <f>'محمد نبيه'!$M$36</f>
        <v>0</v>
      </c>
      <c r="U17" s="195" t="s">
        <v>39</v>
      </c>
      <c r="V17" s="66">
        <f>'تامر غالي'!$L$36</f>
        <v>0</v>
      </c>
      <c r="W17" s="66">
        <f>'تامر غالي'!$M$36</f>
        <v>0</v>
      </c>
      <c r="Y17" s="195" t="s">
        <v>39</v>
      </c>
      <c r="Z17" s="66">
        <f>اسلام!$L$36</f>
        <v>0</v>
      </c>
      <c r="AA17" s="66">
        <f>اسلام!$M$36</f>
        <v>0</v>
      </c>
      <c r="AC17" s="195" t="s">
        <v>39</v>
      </c>
      <c r="AD17" s="66">
        <f>زهران!$L$36</f>
        <v>0</v>
      </c>
      <c r="AE17" s="66">
        <f>زهران!$M$36</f>
        <v>0</v>
      </c>
      <c r="AG17" s="195" t="s">
        <v>39</v>
      </c>
      <c r="AH17" s="66">
        <f>'مندوب 2'!$L$36</f>
        <v>0</v>
      </c>
      <c r="AI17" s="66">
        <f>'مندوب 2'!$M$36</f>
        <v>0</v>
      </c>
      <c r="AK17" s="195" t="s">
        <v>39</v>
      </c>
      <c r="AL17" s="66">
        <f>'محمد التيه'!$L$36</f>
        <v>0</v>
      </c>
      <c r="AM17" s="66">
        <f>'محمد التيه'!$M$36</f>
        <v>0</v>
      </c>
      <c r="AO17" s="195" t="s">
        <v>39</v>
      </c>
      <c r="AP17" s="66">
        <f>الشركة!$L$36</f>
        <v>0</v>
      </c>
      <c r="AQ17" s="66">
        <f>الشركة!$M$36</f>
        <v>0</v>
      </c>
    </row>
    <row r="18" spans="1:43" ht="15.75" thickBot="1" x14ac:dyDescent="0.3">
      <c r="A18" s="196"/>
      <c r="B18" s="20">
        <f>((C17*4)+B17)-B188</f>
        <v>0</v>
      </c>
      <c r="C18" s="20"/>
      <c r="E18" s="196"/>
      <c r="F18" s="66">
        <f>((G17*4)+F17)-F188</f>
        <v>0</v>
      </c>
      <c r="G18" s="66"/>
      <c r="I18" s="196"/>
      <c r="J18" s="66">
        <f>((K17*4)+J17)-J188</f>
        <v>0</v>
      </c>
      <c r="K18" s="66"/>
      <c r="M18" s="196"/>
      <c r="N18" s="66">
        <f>((O17*4)+N17)-N188</f>
        <v>0</v>
      </c>
      <c r="O18" s="66"/>
      <c r="Q18" s="196"/>
      <c r="R18" s="66">
        <f>((S17*4)+R17)-R188</f>
        <v>0</v>
      </c>
      <c r="S18" s="66"/>
      <c r="U18" s="196"/>
      <c r="V18" s="66">
        <f>((W17*4)+V17)-V188</f>
        <v>0</v>
      </c>
      <c r="W18" s="66"/>
      <c r="Y18" s="196"/>
      <c r="Z18" s="66">
        <f>((AA17*4)+Z17)-Z188</f>
        <v>0</v>
      </c>
      <c r="AA18" s="66"/>
      <c r="AC18" s="196"/>
      <c r="AD18" s="66">
        <f>((AE17*4)+AD17)-AD188</f>
        <v>0</v>
      </c>
      <c r="AE18" s="66"/>
      <c r="AG18" s="196"/>
      <c r="AH18" s="66">
        <f>((AI17*4)+AH17)-AH188</f>
        <v>0</v>
      </c>
      <c r="AI18" s="66"/>
      <c r="AK18" s="196"/>
      <c r="AL18" s="66">
        <f>((AM17*4)+AL17)-AL188</f>
        <v>0</v>
      </c>
      <c r="AM18" s="66"/>
      <c r="AO18" s="196"/>
      <c r="AP18" s="66">
        <f>((AQ17*4)+AP17)-AP188</f>
        <v>0</v>
      </c>
      <c r="AQ18" s="66"/>
    </row>
    <row r="19" spans="1:43" ht="15.75" thickBot="1" x14ac:dyDescent="0.3">
      <c r="A19" s="197"/>
      <c r="B19" s="20">
        <f>MOD(B18,4)</f>
        <v>0</v>
      </c>
      <c r="C19" s="20">
        <f>((B18-B19)/4)-C188</f>
        <v>0</v>
      </c>
      <c r="E19" s="197"/>
      <c r="F19" s="66">
        <f>MOD(F18,4)</f>
        <v>0</v>
      </c>
      <c r="G19" s="66">
        <f>((F18-F19)/4)-G188</f>
        <v>0</v>
      </c>
      <c r="I19" s="197"/>
      <c r="J19" s="66">
        <f>MOD(J18,4)</f>
        <v>0</v>
      </c>
      <c r="K19" s="66">
        <f>((J18-J19)/4)-K188</f>
        <v>0</v>
      </c>
      <c r="M19" s="197"/>
      <c r="N19" s="66">
        <f>MOD(N18,4)</f>
        <v>0</v>
      </c>
      <c r="O19" s="66">
        <f>((N18-N19)/4)-O188</f>
        <v>0</v>
      </c>
      <c r="Q19" s="197"/>
      <c r="R19" s="66">
        <f>MOD(R18,4)</f>
        <v>0</v>
      </c>
      <c r="S19" s="66">
        <f>((R18-R19)/4)-S188</f>
        <v>0</v>
      </c>
      <c r="U19" s="197"/>
      <c r="V19" s="66">
        <f>MOD(V18,4)</f>
        <v>0</v>
      </c>
      <c r="W19" s="66">
        <f>((V18-V19)/4)-W188</f>
        <v>0</v>
      </c>
      <c r="Y19" s="197"/>
      <c r="Z19" s="66">
        <f>MOD(Z18,4)</f>
        <v>0</v>
      </c>
      <c r="AA19" s="66">
        <f>((Z18-Z19)/4)-AA188</f>
        <v>0</v>
      </c>
      <c r="AC19" s="197"/>
      <c r="AD19" s="66">
        <f>MOD(AD18,4)</f>
        <v>0</v>
      </c>
      <c r="AE19" s="66">
        <f>((AD18-AD19)/4)-AE188</f>
        <v>0</v>
      </c>
      <c r="AG19" s="197"/>
      <c r="AH19" s="66">
        <f>MOD(AH18,4)</f>
        <v>0</v>
      </c>
      <c r="AI19" s="66">
        <f>((AH18-AH19)/4)-AI188</f>
        <v>0</v>
      </c>
      <c r="AK19" s="197"/>
      <c r="AL19" s="66">
        <f>MOD(AL18,4)</f>
        <v>0</v>
      </c>
      <c r="AM19" s="66">
        <f>((AL18-AL19)/4)-AM188</f>
        <v>0</v>
      </c>
      <c r="AO19" s="197"/>
      <c r="AP19" s="66">
        <f>MOD(AP18,4)</f>
        <v>0</v>
      </c>
      <c r="AQ19" s="66">
        <f>((AP18-AP19)/4)-AQ188</f>
        <v>0</v>
      </c>
    </row>
    <row r="20" spans="1:43" ht="15.75" thickBot="1" x14ac:dyDescent="0.3">
      <c r="A20" s="56"/>
      <c r="B20" s="18"/>
      <c r="C20" s="19"/>
      <c r="E20" s="71"/>
      <c r="F20" s="68"/>
      <c r="G20" s="69"/>
      <c r="I20" s="71"/>
      <c r="J20" s="68"/>
      <c r="K20" s="69"/>
      <c r="M20" s="71"/>
      <c r="N20" s="68"/>
      <c r="O20" s="69"/>
      <c r="Q20" s="71"/>
      <c r="R20" s="68"/>
      <c r="S20" s="69"/>
      <c r="U20" s="71"/>
      <c r="V20" s="68"/>
      <c r="W20" s="69"/>
      <c r="Y20" s="71"/>
      <c r="Z20" s="68"/>
      <c r="AA20" s="69"/>
      <c r="AC20" s="71"/>
      <c r="AD20" s="68"/>
      <c r="AE20" s="69"/>
      <c r="AG20" s="71"/>
      <c r="AH20" s="68"/>
      <c r="AI20" s="69"/>
      <c r="AK20" s="71"/>
      <c r="AL20" s="68"/>
      <c r="AM20" s="69"/>
      <c r="AO20" s="71"/>
      <c r="AP20" s="68"/>
      <c r="AQ20" s="69"/>
    </row>
    <row r="21" spans="1:43" ht="15.75" thickBot="1" x14ac:dyDescent="0.3">
      <c r="A21" s="195" t="s">
        <v>40</v>
      </c>
      <c r="B21" s="20">
        <f>'احمد شوقي'!$O$36</f>
        <v>0</v>
      </c>
      <c r="C21" s="66">
        <f>'احمد شوقي'!$P$36</f>
        <v>0</v>
      </c>
      <c r="E21" s="195" t="s">
        <v>40</v>
      </c>
      <c r="F21" s="66">
        <f>'محمد ابراهيم'!$O$36</f>
        <v>0</v>
      </c>
      <c r="G21" s="66">
        <f>'محمد ابراهيم'!$P$36</f>
        <v>0</v>
      </c>
      <c r="I21" s="195" t="s">
        <v>40</v>
      </c>
      <c r="J21" s="66">
        <f>'مصطفي عبدالفتاح'!$O$36</f>
        <v>0</v>
      </c>
      <c r="K21" s="66">
        <f>'مصطفي عبدالفتاح'!$P$36</f>
        <v>0</v>
      </c>
      <c r="M21" s="195" t="s">
        <v>40</v>
      </c>
      <c r="N21" s="66">
        <f>'رامي حواس'!$O$36</f>
        <v>0</v>
      </c>
      <c r="O21" s="66">
        <f>'رامي حواس'!$P$36</f>
        <v>0</v>
      </c>
      <c r="Q21" s="195" t="s">
        <v>40</v>
      </c>
      <c r="R21" s="66">
        <f>'محمد نبيه'!$O$36</f>
        <v>0</v>
      </c>
      <c r="S21" s="66">
        <f>'محمد نبيه'!$P$36</f>
        <v>0</v>
      </c>
      <c r="U21" s="195" t="s">
        <v>40</v>
      </c>
      <c r="V21" s="66">
        <f>'تامر غالي'!$O$36</f>
        <v>0</v>
      </c>
      <c r="W21" s="66">
        <f>'تامر غالي'!$P$36</f>
        <v>0</v>
      </c>
      <c r="Y21" s="195" t="s">
        <v>40</v>
      </c>
      <c r="Z21" s="66">
        <f>اسلام!$O$36</f>
        <v>0</v>
      </c>
      <c r="AA21" s="66">
        <f>اسلام!$P$36</f>
        <v>0</v>
      </c>
      <c r="AC21" s="195" t="s">
        <v>40</v>
      </c>
      <c r="AD21" s="66">
        <f>زهران!$O$36</f>
        <v>0</v>
      </c>
      <c r="AE21" s="66">
        <f>زهران!$P$36</f>
        <v>0</v>
      </c>
      <c r="AG21" s="195" t="s">
        <v>40</v>
      </c>
      <c r="AH21" s="66">
        <f>'مندوب 2'!$O$36</f>
        <v>0</v>
      </c>
      <c r="AI21" s="66">
        <f>'مندوب 2'!$P$36</f>
        <v>0</v>
      </c>
      <c r="AK21" s="195" t="s">
        <v>40</v>
      </c>
      <c r="AL21" s="66">
        <f>'محمد التيه'!$O$36</f>
        <v>0</v>
      </c>
      <c r="AM21" s="66">
        <f>'محمد التيه'!$P$36</f>
        <v>0</v>
      </c>
      <c r="AO21" s="195" t="s">
        <v>40</v>
      </c>
      <c r="AP21" s="66">
        <f>الشركة!$O$36</f>
        <v>0</v>
      </c>
      <c r="AQ21" s="66">
        <f>الشركة!$P$36</f>
        <v>0</v>
      </c>
    </row>
    <row r="22" spans="1:43" ht="15.75" thickBot="1" x14ac:dyDescent="0.3">
      <c r="A22" s="196"/>
      <c r="B22" s="20">
        <f>((C21*4)+B21)-B192</f>
        <v>0</v>
      </c>
      <c r="C22" s="20"/>
      <c r="E22" s="196"/>
      <c r="F22" s="66">
        <f>((G21*4)+F21)-F192</f>
        <v>0</v>
      </c>
      <c r="G22" s="66"/>
      <c r="I22" s="196"/>
      <c r="J22" s="66">
        <f>((K21*4)+J21)-J192</f>
        <v>0</v>
      </c>
      <c r="K22" s="66"/>
      <c r="M22" s="196"/>
      <c r="N22" s="66">
        <f>((O21*4)+N21)-N192</f>
        <v>0</v>
      </c>
      <c r="O22" s="66"/>
      <c r="Q22" s="196"/>
      <c r="R22" s="66">
        <f>((S21*4)+R21)-R192</f>
        <v>0</v>
      </c>
      <c r="S22" s="66"/>
      <c r="U22" s="196"/>
      <c r="V22" s="66">
        <f>((W21*4)+V21)-V192</f>
        <v>0</v>
      </c>
      <c r="W22" s="66"/>
      <c r="Y22" s="196"/>
      <c r="Z22" s="66">
        <f>((AA21*4)+Z21)-Z192</f>
        <v>0</v>
      </c>
      <c r="AA22" s="66"/>
      <c r="AC22" s="196"/>
      <c r="AD22" s="66">
        <f>((AE21*4)+AD21)-AD192</f>
        <v>0</v>
      </c>
      <c r="AE22" s="66"/>
      <c r="AG22" s="196"/>
      <c r="AH22" s="66">
        <f>((AI21*4)+AH21)-AH192</f>
        <v>0</v>
      </c>
      <c r="AI22" s="66"/>
      <c r="AK22" s="196"/>
      <c r="AL22" s="66">
        <f>((AM21*4)+AL21)-AL192</f>
        <v>0</v>
      </c>
      <c r="AM22" s="66"/>
      <c r="AO22" s="196"/>
      <c r="AP22" s="66">
        <f>((AQ21*4)+AP21)-AP192</f>
        <v>0</v>
      </c>
      <c r="AQ22" s="66"/>
    </row>
    <row r="23" spans="1:43" ht="15.75" thickBot="1" x14ac:dyDescent="0.3">
      <c r="A23" s="197"/>
      <c r="B23" s="20">
        <f>MOD(B22,4)</f>
        <v>0</v>
      </c>
      <c r="C23" s="20">
        <f>((B22-B23)/4)-C192</f>
        <v>0</v>
      </c>
      <c r="E23" s="197"/>
      <c r="F23" s="66">
        <f>MOD(F22,4)</f>
        <v>0</v>
      </c>
      <c r="G23" s="66">
        <f>((F22-F23)/4)-G192</f>
        <v>0</v>
      </c>
      <c r="I23" s="197"/>
      <c r="J23" s="66">
        <f>MOD(J22,4)</f>
        <v>0</v>
      </c>
      <c r="K23" s="66">
        <f>((J22-J23)/4)-K192</f>
        <v>0</v>
      </c>
      <c r="M23" s="197"/>
      <c r="N23" s="66">
        <f>MOD(N22,4)</f>
        <v>0</v>
      </c>
      <c r="O23" s="66">
        <f>((N22-N23)/4)-O192</f>
        <v>0</v>
      </c>
      <c r="Q23" s="197"/>
      <c r="R23" s="66">
        <f>MOD(R22,4)</f>
        <v>0</v>
      </c>
      <c r="S23" s="66">
        <f>((R22-R23)/4)-S192</f>
        <v>0</v>
      </c>
      <c r="U23" s="197"/>
      <c r="V23" s="66">
        <f>MOD(V22,4)</f>
        <v>0</v>
      </c>
      <c r="W23" s="66">
        <f>((V22-V23)/4)-W192</f>
        <v>0</v>
      </c>
      <c r="Y23" s="197"/>
      <c r="Z23" s="66">
        <f>MOD(Z22,4)</f>
        <v>0</v>
      </c>
      <c r="AA23" s="66">
        <f>((Z22-Z23)/4)-AA192</f>
        <v>0</v>
      </c>
      <c r="AC23" s="197"/>
      <c r="AD23" s="66">
        <f>MOD(AD22,4)</f>
        <v>0</v>
      </c>
      <c r="AE23" s="66">
        <f>((AD22-AD23)/4)-AE192</f>
        <v>0</v>
      </c>
      <c r="AG23" s="197"/>
      <c r="AH23" s="66">
        <f>MOD(AH22,4)</f>
        <v>0</v>
      </c>
      <c r="AI23" s="66">
        <f>((AH22-AH23)/4)-AI192</f>
        <v>0</v>
      </c>
      <c r="AK23" s="197"/>
      <c r="AL23" s="66">
        <f>MOD(AL22,4)</f>
        <v>0</v>
      </c>
      <c r="AM23" s="66">
        <f>((AL22-AL23)/4)-AM192</f>
        <v>0</v>
      </c>
      <c r="AO23" s="197"/>
      <c r="AP23" s="66">
        <f>MOD(AP22,4)</f>
        <v>0</v>
      </c>
      <c r="AQ23" s="66">
        <f>((AP22-AP23)/4)-AQ192</f>
        <v>0</v>
      </c>
    </row>
    <row r="24" spans="1:43" ht="15.75" thickBot="1" x14ac:dyDescent="0.3">
      <c r="A24" s="56"/>
      <c r="B24" s="18"/>
      <c r="C24" s="19"/>
      <c r="E24" s="71"/>
      <c r="F24" s="68"/>
      <c r="G24" s="69"/>
      <c r="I24" s="71"/>
      <c r="J24" s="68"/>
      <c r="K24" s="69"/>
      <c r="M24" s="71"/>
      <c r="N24" s="68"/>
      <c r="O24" s="69"/>
      <c r="Q24" s="71"/>
      <c r="R24" s="68"/>
      <c r="S24" s="69"/>
      <c r="U24" s="71"/>
      <c r="V24" s="68"/>
      <c r="W24" s="69"/>
      <c r="Y24" s="71"/>
      <c r="Z24" s="68"/>
      <c r="AA24" s="69"/>
      <c r="AC24" s="71"/>
      <c r="AD24" s="68"/>
      <c r="AE24" s="69"/>
      <c r="AG24" s="71"/>
      <c r="AH24" s="68"/>
      <c r="AI24" s="69"/>
      <c r="AK24" s="71"/>
      <c r="AL24" s="68"/>
      <c r="AM24" s="69"/>
      <c r="AO24" s="71"/>
      <c r="AP24" s="68"/>
      <c r="AQ24" s="69"/>
    </row>
    <row r="25" spans="1:43" ht="15.75" thickBot="1" x14ac:dyDescent="0.3">
      <c r="A25" s="195" t="s">
        <v>41</v>
      </c>
      <c r="B25" s="20">
        <f>'احمد شوقي'!$R$36</f>
        <v>0</v>
      </c>
      <c r="C25" s="66">
        <f>'احمد شوقي'!$S$36</f>
        <v>0</v>
      </c>
      <c r="E25" s="195" t="s">
        <v>41</v>
      </c>
      <c r="F25" s="66">
        <f>'محمد ابراهيم'!$R$36</f>
        <v>0</v>
      </c>
      <c r="G25" s="66">
        <f>'محمد ابراهيم'!$S$36</f>
        <v>0</v>
      </c>
      <c r="I25" s="195" t="s">
        <v>41</v>
      </c>
      <c r="J25" s="66">
        <f>'مصطفي عبدالفتاح'!$R$36</f>
        <v>0</v>
      </c>
      <c r="K25" s="66">
        <f>'مصطفي عبدالفتاح'!$S$36</f>
        <v>0</v>
      </c>
      <c r="M25" s="195" t="s">
        <v>41</v>
      </c>
      <c r="N25" s="66">
        <f>'رامي حواس'!$R$36</f>
        <v>0</v>
      </c>
      <c r="O25" s="66">
        <f>'رامي حواس'!$S$36</f>
        <v>0</v>
      </c>
      <c r="Q25" s="195" t="s">
        <v>41</v>
      </c>
      <c r="R25" s="66">
        <f>'محمد نبيه'!$R$36</f>
        <v>0</v>
      </c>
      <c r="S25" s="66">
        <f>'محمد نبيه'!$S$36</f>
        <v>0</v>
      </c>
      <c r="U25" s="195" t="s">
        <v>41</v>
      </c>
      <c r="V25" s="66">
        <f>'تامر غالي'!$R$36</f>
        <v>0</v>
      </c>
      <c r="W25" s="66">
        <f>'تامر غالي'!$S$36</f>
        <v>0</v>
      </c>
      <c r="Y25" s="195" t="s">
        <v>41</v>
      </c>
      <c r="Z25" s="66">
        <f>اسلام!$R$36</f>
        <v>0</v>
      </c>
      <c r="AA25" s="66">
        <f>اسلام!$S$36</f>
        <v>0</v>
      </c>
      <c r="AC25" s="195" t="s">
        <v>41</v>
      </c>
      <c r="AD25" s="66">
        <f>زهران!$R$36</f>
        <v>0</v>
      </c>
      <c r="AE25" s="66">
        <f>زهران!$S$36</f>
        <v>0</v>
      </c>
      <c r="AG25" s="195" t="s">
        <v>41</v>
      </c>
      <c r="AH25" s="66">
        <f>'مندوب 2'!$R$36</f>
        <v>0</v>
      </c>
      <c r="AI25" s="66">
        <f>'مندوب 2'!$S$36</f>
        <v>0</v>
      </c>
      <c r="AK25" s="195" t="s">
        <v>41</v>
      </c>
      <c r="AL25" s="66">
        <f>'محمد التيه'!$R$36</f>
        <v>0</v>
      </c>
      <c r="AM25" s="66">
        <f>'محمد التيه'!$S$36</f>
        <v>0</v>
      </c>
      <c r="AO25" s="195" t="s">
        <v>41</v>
      </c>
      <c r="AP25" s="66">
        <f>الشركة!$R$36</f>
        <v>0</v>
      </c>
      <c r="AQ25" s="66">
        <f>الشركة!$S$36</f>
        <v>0</v>
      </c>
    </row>
    <row r="26" spans="1:43" ht="15.75" thickBot="1" x14ac:dyDescent="0.3">
      <c r="A26" s="196"/>
      <c r="B26" s="20">
        <f>((C25*4)+B25)-B196</f>
        <v>0</v>
      </c>
      <c r="C26" s="20"/>
      <c r="E26" s="196"/>
      <c r="F26" s="66">
        <f>((G25*4)+F25)-F196</f>
        <v>0</v>
      </c>
      <c r="G26" s="66"/>
      <c r="I26" s="196"/>
      <c r="J26" s="66">
        <f>((K25*4)+J25)-J196</f>
        <v>0</v>
      </c>
      <c r="K26" s="66"/>
      <c r="M26" s="196"/>
      <c r="N26" s="66">
        <f>((O25*4)+N25)-N196</f>
        <v>0</v>
      </c>
      <c r="O26" s="66"/>
      <c r="Q26" s="196"/>
      <c r="R26" s="66">
        <f>((S25*4)+R25)-R196</f>
        <v>0</v>
      </c>
      <c r="S26" s="66"/>
      <c r="U26" s="196"/>
      <c r="V26" s="66">
        <f>((W25*4)+V25)-V196</f>
        <v>0</v>
      </c>
      <c r="W26" s="66"/>
      <c r="Y26" s="196"/>
      <c r="Z26" s="66">
        <f>((AA25*4)+Z25)-Z196</f>
        <v>0</v>
      </c>
      <c r="AA26" s="66"/>
      <c r="AC26" s="196"/>
      <c r="AD26" s="66">
        <f>((AE25*4)+AD25)-AD196</f>
        <v>0</v>
      </c>
      <c r="AE26" s="66"/>
      <c r="AG26" s="196"/>
      <c r="AH26" s="66">
        <f>((AI25*4)+AH25)-AH196</f>
        <v>0</v>
      </c>
      <c r="AI26" s="66"/>
      <c r="AK26" s="196"/>
      <c r="AL26" s="66">
        <f>((AM25*4)+AL25)-AL196</f>
        <v>0</v>
      </c>
      <c r="AM26" s="66"/>
      <c r="AO26" s="196"/>
      <c r="AP26" s="66">
        <f>((AQ25*4)+AP25)-AP196</f>
        <v>0</v>
      </c>
      <c r="AQ26" s="66"/>
    </row>
    <row r="27" spans="1:43" ht="15.75" thickBot="1" x14ac:dyDescent="0.3">
      <c r="A27" s="197"/>
      <c r="B27" s="20">
        <f>MOD(B26,4)</f>
        <v>0</v>
      </c>
      <c r="C27" s="20">
        <f>((B26-B27)/4)-C196</f>
        <v>0</v>
      </c>
      <c r="E27" s="197"/>
      <c r="F27" s="66">
        <f>MOD(F26,4)</f>
        <v>0</v>
      </c>
      <c r="G27" s="66">
        <f>((F26-F27)/4)-G196</f>
        <v>0</v>
      </c>
      <c r="I27" s="197"/>
      <c r="J27" s="66">
        <f>MOD(J26,4)</f>
        <v>0</v>
      </c>
      <c r="K27" s="66">
        <f>((J26-J27)/4)-K196</f>
        <v>0</v>
      </c>
      <c r="M27" s="197"/>
      <c r="N27" s="66">
        <f>MOD(N26,4)</f>
        <v>0</v>
      </c>
      <c r="O27" s="66">
        <f>((N26-N27)/4)-O196</f>
        <v>0</v>
      </c>
      <c r="Q27" s="197"/>
      <c r="R27" s="66">
        <f>MOD(R26,4)</f>
        <v>0</v>
      </c>
      <c r="S27" s="66">
        <f>((R26-R27)/4)-S196</f>
        <v>0</v>
      </c>
      <c r="U27" s="197"/>
      <c r="V27" s="66">
        <f>MOD(V26,4)</f>
        <v>0</v>
      </c>
      <c r="W27" s="66">
        <f>((V26-V27)/4)-W196</f>
        <v>0</v>
      </c>
      <c r="Y27" s="197"/>
      <c r="Z27" s="66">
        <f>MOD(Z26,4)</f>
        <v>0</v>
      </c>
      <c r="AA27" s="66">
        <f>((Z26-Z27)/4)-AA196</f>
        <v>0</v>
      </c>
      <c r="AC27" s="197"/>
      <c r="AD27" s="66">
        <f>MOD(AD26,4)</f>
        <v>0</v>
      </c>
      <c r="AE27" s="66">
        <f>((AD26-AD27)/4)-AE196</f>
        <v>0</v>
      </c>
      <c r="AG27" s="197"/>
      <c r="AH27" s="66">
        <f>MOD(AH26,4)</f>
        <v>0</v>
      </c>
      <c r="AI27" s="66">
        <f>((AH26-AH27)/4)-AI196</f>
        <v>0</v>
      </c>
      <c r="AK27" s="197"/>
      <c r="AL27" s="66">
        <f>MOD(AL26,4)</f>
        <v>0</v>
      </c>
      <c r="AM27" s="66">
        <f>((AL26-AL27)/4)-AM196</f>
        <v>0</v>
      </c>
      <c r="AO27" s="197"/>
      <c r="AP27" s="66">
        <f>MOD(AP26,4)</f>
        <v>0</v>
      </c>
      <c r="AQ27" s="66">
        <f>((AP26-AP27)/4)-AQ196</f>
        <v>0</v>
      </c>
    </row>
    <row r="28" spans="1:43" ht="15.75" thickBot="1" x14ac:dyDescent="0.3">
      <c r="A28" s="56"/>
      <c r="B28" s="18"/>
      <c r="C28" s="19"/>
      <c r="E28" s="71"/>
      <c r="F28" s="68"/>
      <c r="G28" s="69"/>
      <c r="I28" s="71"/>
      <c r="J28" s="68"/>
      <c r="K28" s="69"/>
      <c r="M28" s="71"/>
      <c r="N28" s="68"/>
      <c r="O28" s="69"/>
      <c r="Q28" s="71"/>
      <c r="R28" s="68"/>
      <c r="S28" s="69"/>
      <c r="U28" s="71"/>
      <c r="V28" s="68"/>
      <c r="W28" s="69"/>
      <c r="Y28" s="71"/>
      <c r="Z28" s="68"/>
      <c r="AA28" s="69"/>
      <c r="AC28" s="71"/>
      <c r="AD28" s="68"/>
      <c r="AE28" s="69"/>
      <c r="AG28" s="71"/>
      <c r="AH28" s="68"/>
      <c r="AI28" s="69"/>
      <c r="AK28" s="71"/>
      <c r="AL28" s="68"/>
      <c r="AM28" s="69"/>
      <c r="AO28" s="71"/>
      <c r="AP28" s="68"/>
      <c r="AQ28" s="69"/>
    </row>
    <row r="29" spans="1:43" ht="15.75" thickBot="1" x14ac:dyDescent="0.3">
      <c r="A29" s="195" t="s">
        <v>42</v>
      </c>
      <c r="B29" s="20">
        <f>'احمد شوقي'!$U$36</f>
        <v>0</v>
      </c>
      <c r="C29" s="66">
        <f>'احمد شوقي'!$V$36</f>
        <v>0</v>
      </c>
      <c r="E29" s="195" t="s">
        <v>42</v>
      </c>
      <c r="F29" s="66">
        <f>'محمد ابراهيم'!$U$36</f>
        <v>0</v>
      </c>
      <c r="G29" s="66">
        <f>'محمد ابراهيم'!$V$36</f>
        <v>0</v>
      </c>
      <c r="I29" s="195" t="s">
        <v>42</v>
      </c>
      <c r="J29" s="66">
        <f>'مصطفي عبدالفتاح'!$U$36</f>
        <v>0</v>
      </c>
      <c r="K29" s="66">
        <f>'مصطفي عبدالفتاح'!$V$36</f>
        <v>0</v>
      </c>
      <c r="M29" s="195" t="s">
        <v>42</v>
      </c>
      <c r="N29" s="66">
        <f>'رامي حواس'!$U$36</f>
        <v>0</v>
      </c>
      <c r="O29" s="66">
        <f>'رامي حواس'!$V$36</f>
        <v>0</v>
      </c>
      <c r="Q29" s="195" t="s">
        <v>42</v>
      </c>
      <c r="R29" s="66">
        <f>'محمد نبيه'!$U$36</f>
        <v>0</v>
      </c>
      <c r="S29" s="66">
        <f>'محمد نبيه'!$V$36</f>
        <v>0</v>
      </c>
      <c r="U29" s="195" t="s">
        <v>42</v>
      </c>
      <c r="V29" s="66">
        <f>'تامر غالي'!$U$36</f>
        <v>0</v>
      </c>
      <c r="W29" s="66">
        <f>'تامر غالي'!$V$36</f>
        <v>0</v>
      </c>
      <c r="Y29" s="195" t="s">
        <v>42</v>
      </c>
      <c r="Z29" s="66">
        <f>اسلام!$U$36</f>
        <v>0</v>
      </c>
      <c r="AA29" s="66">
        <f>اسلام!$V$36</f>
        <v>0</v>
      </c>
      <c r="AC29" s="195" t="s">
        <v>42</v>
      </c>
      <c r="AD29" s="66">
        <f>زهران!$U$36</f>
        <v>0</v>
      </c>
      <c r="AE29" s="66">
        <f>زهران!$V$36</f>
        <v>0</v>
      </c>
      <c r="AG29" s="195" t="s">
        <v>42</v>
      </c>
      <c r="AH29" s="66">
        <f>'مندوب 2'!$U$36</f>
        <v>0</v>
      </c>
      <c r="AI29" s="66">
        <f>'مندوب 2'!$V$36</f>
        <v>0</v>
      </c>
      <c r="AK29" s="195" t="s">
        <v>42</v>
      </c>
      <c r="AL29" s="66">
        <f>'محمد التيه'!$U$36</f>
        <v>0</v>
      </c>
      <c r="AM29" s="66">
        <f>'محمد التيه'!$V$36</f>
        <v>0</v>
      </c>
      <c r="AO29" s="195" t="s">
        <v>42</v>
      </c>
      <c r="AP29" s="66">
        <f>الشركة!$U$36</f>
        <v>0</v>
      </c>
      <c r="AQ29" s="66">
        <f>الشركة!$V$36</f>
        <v>0</v>
      </c>
    </row>
    <row r="30" spans="1:43" ht="15.75" thickBot="1" x14ac:dyDescent="0.3">
      <c r="A30" s="196"/>
      <c r="B30" s="20">
        <f>((C29*4)+B29)-B200</f>
        <v>0</v>
      </c>
      <c r="C30" s="20"/>
      <c r="E30" s="196"/>
      <c r="F30" s="66">
        <f>((G29*4)+F29)-F200</f>
        <v>0</v>
      </c>
      <c r="G30" s="66"/>
      <c r="I30" s="196"/>
      <c r="J30" s="66">
        <f>((K29*4)+J29)-J200</f>
        <v>0</v>
      </c>
      <c r="K30" s="66"/>
      <c r="M30" s="196"/>
      <c r="N30" s="66">
        <f>((O29*4)+N29)-N200</f>
        <v>0</v>
      </c>
      <c r="O30" s="66"/>
      <c r="Q30" s="196"/>
      <c r="R30" s="66">
        <f>((S29*4)+R29)-R200</f>
        <v>0</v>
      </c>
      <c r="S30" s="66"/>
      <c r="U30" s="196"/>
      <c r="V30" s="66">
        <f>((W29*4)+V29)-V200</f>
        <v>0</v>
      </c>
      <c r="W30" s="66"/>
      <c r="Y30" s="196"/>
      <c r="Z30" s="66">
        <f>((AA29*4)+Z29)-Z200</f>
        <v>0</v>
      </c>
      <c r="AA30" s="66"/>
      <c r="AC30" s="196"/>
      <c r="AD30" s="66">
        <f>((AE29*4)+AD29)-AD200</f>
        <v>0</v>
      </c>
      <c r="AE30" s="66"/>
      <c r="AG30" s="196"/>
      <c r="AH30" s="66">
        <f>((AI29*4)+AH29)-AH200</f>
        <v>0</v>
      </c>
      <c r="AI30" s="66"/>
      <c r="AK30" s="196"/>
      <c r="AL30" s="66">
        <f>((AM29*4)+AL29)-AL200</f>
        <v>0</v>
      </c>
      <c r="AM30" s="66"/>
      <c r="AO30" s="196"/>
      <c r="AP30" s="66">
        <f>((AQ29*4)+AP29)-AP200</f>
        <v>0</v>
      </c>
      <c r="AQ30" s="66"/>
    </row>
    <row r="31" spans="1:43" ht="15.75" thickBot="1" x14ac:dyDescent="0.3">
      <c r="A31" s="197"/>
      <c r="B31" s="20">
        <f>MOD(B30,4)</f>
        <v>0</v>
      </c>
      <c r="C31" s="20">
        <f>((B30-B31)/4)-C200</f>
        <v>0</v>
      </c>
      <c r="E31" s="197"/>
      <c r="F31" s="66">
        <f>MOD(F30,4)</f>
        <v>0</v>
      </c>
      <c r="G31" s="66">
        <f>((F30-F31)/4)-G200</f>
        <v>0</v>
      </c>
      <c r="I31" s="197"/>
      <c r="J31" s="66">
        <f>MOD(J30,4)</f>
        <v>0</v>
      </c>
      <c r="K31" s="66">
        <f>((J30-J31)/4)-K200</f>
        <v>0</v>
      </c>
      <c r="M31" s="197"/>
      <c r="N31" s="66">
        <f>MOD(N30,4)</f>
        <v>0</v>
      </c>
      <c r="O31" s="66">
        <f>((N30-N31)/4)-O200</f>
        <v>0</v>
      </c>
      <c r="Q31" s="197"/>
      <c r="R31" s="66">
        <f>MOD(R30,4)</f>
        <v>0</v>
      </c>
      <c r="S31" s="66">
        <f>((R30-R31)/4)-S200</f>
        <v>0</v>
      </c>
      <c r="U31" s="197"/>
      <c r="V31" s="66">
        <f>MOD(V30,4)</f>
        <v>0</v>
      </c>
      <c r="W31" s="66">
        <f>((V30-V31)/4)-W200</f>
        <v>0</v>
      </c>
      <c r="Y31" s="197"/>
      <c r="Z31" s="66">
        <f>MOD(Z30,4)</f>
        <v>0</v>
      </c>
      <c r="AA31" s="66">
        <f>((Z30-Z31)/4)-AA200</f>
        <v>0</v>
      </c>
      <c r="AC31" s="197"/>
      <c r="AD31" s="66">
        <f>MOD(AD30,4)</f>
        <v>0</v>
      </c>
      <c r="AE31" s="66">
        <f>((AD30-AD31)/4)-AE200</f>
        <v>0</v>
      </c>
      <c r="AG31" s="197"/>
      <c r="AH31" s="66">
        <f>MOD(AH30,4)</f>
        <v>0</v>
      </c>
      <c r="AI31" s="66">
        <f>((AH30-AH31)/4)-AI200</f>
        <v>0</v>
      </c>
      <c r="AK31" s="197"/>
      <c r="AL31" s="66">
        <f>MOD(AL30,4)</f>
        <v>0</v>
      </c>
      <c r="AM31" s="66">
        <f>((AL30-AL31)/4)-AM200</f>
        <v>0</v>
      </c>
      <c r="AO31" s="197"/>
      <c r="AP31" s="66">
        <f>MOD(AP30,4)</f>
        <v>0</v>
      </c>
      <c r="AQ31" s="66">
        <f>((AP30-AP31)/4)-AQ200</f>
        <v>0</v>
      </c>
    </row>
    <row r="32" spans="1:43" ht="15.75" thickBot="1" x14ac:dyDescent="0.3">
      <c r="A32" s="214" t="s">
        <v>74</v>
      </c>
      <c r="B32" s="215"/>
      <c r="C32" s="216"/>
      <c r="E32" s="214" t="s">
        <v>74</v>
      </c>
      <c r="F32" s="215"/>
      <c r="G32" s="216"/>
      <c r="I32" s="214" t="s">
        <v>74</v>
      </c>
      <c r="J32" s="215"/>
      <c r="K32" s="216"/>
      <c r="M32" s="214" t="s">
        <v>74</v>
      </c>
      <c r="N32" s="215"/>
      <c r="O32" s="216"/>
      <c r="Q32" s="214" t="s">
        <v>74</v>
      </c>
      <c r="R32" s="215"/>
      <c r="S32" s="216"/>
      <c r="U32" s="214" t="s">
        <v>74</v>
      </c>
      <c r="V32" s="215"/>
      <c r="W32" s="216"/>
      <c r="Y32" s="214" t="s">
        <v>74</v>
      </c>
      <c r="Z32" s="215"/>
      <c r="AA32" s="216"/>
      <c r="AC32" s="214" t="s">
        <v>74</v>
      </c>
      <c r="AD32" s="215"/>
      <c r="AE32" s="216"/>
      <c r="AG32" s="214" t="s">
        <v>74</v>
      </c>
      <c r="AH32" s="215"/>
      <c r="AI32" s="216"/>
      <c r="AK32" s="214" t="s">
        <v>74</v>
      </c>
      <c r="AL32" s="215"/>
      <c r="AM32" s="216"/>
      <c r="AO32" s="214" t="s">
        <v>74</v>
      </c>
      <c r="AP32" s="215"/>
      <c r="AQ32" s="216"/>
    </row>
    <row r="33" spans="1:43" ht="15.75" thickBot="1" x14ac:dyDescent="0.3">
      <c r="A33" s="195" t="s">
        <v>43</v>
      </c>
      <c r="B33" s="20"/>
      <c r="C33" s="20"/>
      <c r="E33" s="195" t="s">
        <v>43</v>
      </c>
      <c r="F33" s="66"/>
      <c r="G33" s="66"/>
      <c r="I33" s="195" t="s">
        <v>43</v>
      </c>
      <c r="J33" s="66"/>
      <c r="K33" s="66"/>
      <c r="M33" s="195" t="s">
        <v>43</v>
      </c>
      <c r="N33" s="66"/>
      <c r="O33" s="66"/>
      <c r="Q33" s="195" t="s">
        <v>43</v>
      </c>
      <c r="R33" s="66"/>
      <c r="S33" s="66"/>
      <c r="U33" s="195" t="s">
        <v>43</v>
      </c>
      <c r="V33" s="66"/>
      <c r="W33" s="66"/>
      <c r="Y33" s="195" t="s">
        <v>43</v>
      </c>
      <c r="Z33" s="66"/>
      <c r="AA33" s="66"/>
      <c r="AC33" s="195" t="s">
        <v>43</v>
      </c>
      <c r="AD33" s="66"/>
      <c r="AE33" s="66"/>
      <c r="AG33" s="195" t="s">
        <v>43</v>
      </c>
      <c r="AH33" s="66"/>
      <c r="AI33" s="66"/>
      <c r="AK33" s="195" t="s">
        <v>43</v>
      </c>
      <c r="AL33" s="66"/>
      <c r="AM33" s="66"/>
      <c r="AO33" s="195" t="s">
        <v>43</v>
      </c>
      <c r="AP33" s="66"/>
      <c r="AQ33" s="66"/>
    </row>
    <row r="34" spans="1:43" ht="15.75" thickBot="1" x14ac:dyDescent="0.3">
      <c r="A34" s="196"/>
      <c r="B34" s="20"/>
      <c r="C34" s="20"/>
      <c r="E34" s="196"/>
      <c r="F34" s="66"/>
      <c r="G34" s="66"/>
      <c r="I34" s="196"/>
      <c r="J34" s="66"/>
      <c r="K34" s="66"/>
      <c r="M34" s="196"/>
      <c r="N34" s="66"/>
      <c r="O34" s="66"/>
      <c r="Q34" s="196"/>
      <c r="R34" s="66"/>
      <c r="S34" s="66"/>
      <c r="U34" s="196"/>
      <c r="V34" s="66"/>
      <c r="W34" s="66"/>
      <c r="Y34" s="196"/>
      <c r="Z34" s="66"/>
      <c r="AA34" s="66"/>
      <c r="AC34" s="196"/>
      <c r="AD34" s="66"/>
      <c r="AE34" s="66"/>
      <c r="AG34" s="196"/>
      <c r="AH34" s="66"/>
      <c r="AI34" s="66"/>
      <c r="AK34" s="196"/>
      <c r="AL34" s="66"/>
      <c r="AM34" s="66"/>
      <c r="AO34" s="196"/>
      <c r="AP34" s="66"/>
      <c r="AQ34" s="66"/>
    </row>
    <row r="35" spans="1:43" ht="15.75" thickBot="1" x14ac:dyDescent="0.3">
      <c r="A35" s="197"/>
      <c r="B35" s="20"/>
      <c r="C35" s="20">
        <f>'احمد شوقي'!$X$36-(C204)</f>
        <v>0</v>
      </c>
      <c r="E35" s="197"/>
      <c r="F35" s="66"/>
      <c r="G35" s="66">
        <f>'محمد ابراهيم'!$X$36-(G204)</f>
        <v>0</v>
      </c>
      <c r="I35" s="197"/>
      <c r="J35" s="66"/>
      <c r="K35" s="66">
        <f>'مصطفي عبدالفتاح'!$X$36-(K204)</f>
        <v>0</v>
      </c>
      <c r="M35" s="197"/>
      <c r="N35" s="66"/>
      <c r="O35" s="66">
        <f>'رامي حواس'!$X$36-(O204)</f>
        <v>0</v>
      </c>
      <c r="Q35" s="197"/>
      <c r="R35" s="66"/>
      <c r="S35" s="66">
        <f>'محمد نبيه'!$X$36-(S204)</f>
        <v>0</v>
      </c>
      <c r="U35" s="197"/>
      <c r="V35" s="66"/>
      <c r="W35" s="66">
        <f>'تامر غالي'!$X$36-(W204)</f>
        <v>0</v>
      </c>
      <c r="Y35" s="197"/>
      <c r="Z35" s="66"/>
      <c r="AA35" s="66">
        <f>اسلام!$X$36-(AA204)</f>
        <v>0</v>
      </c>
      <c r="AC35" s="197"/>
      <c r="AD35" s="66"/>
      <c r="AE35" s="66">
        <f>زهران!$X$36-(AE204)</f>
        <v>0</v>
      </c>
      <c r="AG35" s="197"/>
      <c r="AH35" s="66"/>
      <c r="AI35" s="66">
        <f>'مندوب 2'!$X$36-(AI204)</f>
        <v>0</v>
      </c>
      <c r="AK35" s="197"/>
      <c r="AL35" s="66"/>
      <c r="AM35" s="66">
        <f>'محمد التيه'!$X$36-(AM204)</f>
        <v>0</v>
      </c>
      <c r="AO35" s="197"/>
      <c r="AP35" s="66"/>
      <c r="AQ35" s="66">
        <f>الشركة!$X$36-(AQ204)</f>
        <v>0</v>
      </c>
    </row>
    <row r="36" spans="1:43" ht="15.75" thickBot="1" x14ac:dyDescent="0.3">
      <c r="A36" s="214"/>
      <c r="B36" s="215"/>
      <c r="C36" s="216"/>
      <c r="E36" s="214"/>
      <c r="F36" s="215"/>
      <c r="G36" s="216"/>
      <c r="I36" s="214"/>
      <c r="J36" s="215"/>
      <c r="K36" s="216"/>
      <c r="M36" s="214"/>
      <c r="N36" s="215"/>
      <c r="O36" s="216"/>
      <c r="Q36" s="214"/>
      <c r="R36" s="215"/>
      <c r="S36" s="216"/>
      <c r="U36" s="214"/>
      <c r="V36" s="215"/>
      <c r="W36" s="216"/>
      <c r="Y36" s="214"/>
      <c r="Z36" s="215"/>
      <c r="AA36" s="216"/>
      <c r="AC36" s="214"/>
      <c r="AD36" s="215"/>
      <c r="AE36" s="216"/>
      <c r="AG36" s="214"/>
      <c r="AH36" s="215"/>
      <c r="AI36" s="216"/>
      <c r="AK36" s="214"/>
      <c r="AL36" s="215"/>
      <c r="AM36" s="216"/>
      <c r="AO36" s="214"/>
      <c r="AP36" s="215"/>
      <c r="AQ36" s="216"/>
    </row>
    <row r="37" spans="1:43" ht="15.75" thickBot="1" x14ac:dyDescent="0.3">
      <c r="A37" s="236" t="s">
        <v>2</v>
      </c>
      <c r="B37" s="237"/>
      <c r="C37" s="238"/>
      <c r="E37" s="236" t="s">
        <v>2</v>
      </c>
      <c r="F37" s="237"/>
      <c r="G37" s="238"/>
      <c r="I37" s="236" t="s">
        <v>2</v>
      </c>
      <c r="J37" s="237"/>
      <c r="K37" s="238"/>
      <c r="M37" s="236" t="s">
        <v>2</v>
      </c>
      <c r="N37" s="237"/>
      <c r="O37" s="238"/>
      <c r="Q37" s="236" t="s">
        <v>2</v>
      </c>
      <c r="R37" s="237"/>
      <c r="S37" s="238"/>
      <c r="U37" s="236" t="s">
        <v>2</v>
      </c>
      <c r="V37" s="237"/>
      <c r="W37" s="238"/>
      <c r="Y37" s="236" t="s">
        <v>2</v>
      </c>
      <c r="Z37" s="237"/>
      <c r="AA37" s="238"/>
      <c r="AC37" s="236" t="s">
        <v>2</v>
      </c>
      <c r="AD37" s="237"/>
      <c r="AE37" s="238"/>
      <c r="AG37" s="236" t="s">
        <v>2</v>
      </c>
      <c r="AH37" s="237"/>
      <c r="AI37" s="238"/>
      <c r="AK37" s="236" t="s">
        <v>2</v>
      </c>
      <c r="AL37" s="237"/>
      <c r="AM37" s="238"/>
      <c r="AO37" s="236" t="s">
        <v>2</v>
      </c>
      <c r="AP37" s="237"/>
      <c r="AQ37" s="238"/>
    </row>
    <row r="38" spans="1:43" ht="15.75" thickBot="1" x14ac:dyDescent="0.3">
      <c r="A38" s="195" t="s">
        <v>5</v>
      </c>
      <c r="B38" s="20">
        <f>'احمد شوقي'!$Z$36</f>
        <v>0</v>
      </c>
      <c r="C38" s="66">
        <f>'احمد شوقي'!$AA$36</f>
        <v>0</v>
      </c>
      <c r="E38" s="195" t="s">
        <v>5</v>
      </c>
      <c r="F38" s="66">
        <f>'محمد ابراهيم'!$Z$36</f>
        <v>0</v>
      </c>
      <c r="G38" s="66">
        <f>'محمد ابراهيم'!$AA$36</f>
        <v>0</v>
      </c>
      <c r="I38" s="195" t="s">
        <v>5</v>
      </c>
      <c r="J38" s="66">
        <f>'مصطفي عبدالفتاح'!$Z$36</f>
        <v>0</v>
      </c>
      <c r="K38" s="66">
        <f>'مصطفي عبدالفتاح'!$AA$36</f>
        <v>0</v>
      </c>
      <c r="M38" s="195" t="s">
        <v>5</v>
      </c>
      <c r="N38" s="66">
        <f>'رامي حواس'!$Z$36</f>
        <v>0</v>
      </c>
      <c r="O38" s="66">
        <f>'رامي حواس'!$AA$36</f>
        <v>0</v>
      </c>
      <c r="Q38" s="195" t="s">
        <v>5</v>
      </c>
      <c r="R38" s="66">
        <f>'محمد نبيه'!$Z$36</f>
        <v>0</v>
      </c>
      <c r="S38" s="66">
        <f>'محمد نبيه'!$AA$36</f>
        <v>0</v>
      </c>
      <c r="U38" s="195" t="s">
        <v>5</v>
      </c>
      <c r="V38" s="66">
        <f>'تامر غالي'!$Z$36</f>
        <v>0</v>
      </c>
      <c r="W38" s="66">
        <f>'تامر غالي'!$AA$36</f>
        <v>0</v>
      </c>
      <c r="Y38" s="195" t="s">
        <v>5</v>
      </c>
      <c r="Z38" s="66">
        <f>اسلام!$Z$36</f>
        <v>0</v>
      </c>
      <c r="AA38" s="66">
        <f>اسلام!$AA$36</f>
        <v>0</v>
      </c>
      <c r="AC38" s="195" t="s">
        <v>5</v>
      </c>
      <c r="AD38" s="66">
        <f>زهران!$Z$36</f>
        <v>0</v>
      </c>
      <c r="AE38" s="66">
        <f>زهران!$AA$36</f>
        <v>0</v>
      </c>
      <c r="AG38" s="195" t="s">
        <v>5</v>
      </c>
      <c r="AH38" s="66">
        <f>'مندوب 2'!$Z$36</f>
        <v>0</v>
      </c>
      <c r="AI38" s="66">
        <f>'مندوب 2'!$AA$36</f>
        <v>0</v>
      </c>
      <c r="AK38" s="195" t="s">
        <v>5</v>
      </c>
      <c r="AL38" s="66">
        <f>'محمد التيه'!$Z$36</f>
        <v>0</v>
      </c>
      <c r="AM38" s="66">
        <f>'محمد التيه'!$AA$36</f>
        <v>0</v>
      </c>
      <c r="AO38" s="195" t="s">
        <v>5</v>
      </c>
      <c r="AP38" s="66">
        <f>الشركة!$Z$36</f>
        <v>0</v>
      </c>
      <c r="AQ38" s="66">
        <f>الشركة!$AA$36</f>
        <v>0</v>
      </c>
    </row>
    <row r="39" spans="1:43" ht="15.75" thickBot="1" x14ac:dyDescent="0.3">
      <c r="A39" s="196"/>
      <c r="B39" s="20">
        <f>((C38*12)+B38)-B209</f>
        <v>0</v>
      </c>
      <c r="C39" s="20"/>
      <c r="E39" s="196"/>
      <c r="F39" s="66">
        <f>((G38*12)+F38)-F209</f>
        <v>0</v>
      </c>
      <c r="G39" s="66"/>
      <c r="I39" s="196"/>
      <c r="J39" s="66">
        <f>((K38*12)+J38)-J209</f>
        <v>0</v>
      </c>
      <c r="K39" s="66"/>
      <c r="M39" s="196"/>
      <c r="N39" s="66">
        <f>((O38*12)+N38)-N209</f>
        <v>0</v>
      </c>
      <c r="O39" s="66"/>
      <c r="Q39" s="196"/>
      <c r="R39" s="66">
        <f>((S38*12)+R38)-R209</f>
        <v>0</v>
      </c>
      <c r="S39" s="66"/>
      <c r="U39" s="196"/>
      <c r="V39" s="66">
        <f>((W38*12)+V38)-V209</f>
        <v>0</v>
      </c>
      <c r="W39" s="66"/>
      <c r="Y39" s="196"/>
      <c r="Z39" s="66">
        <f>((AA38*12)+Z38)-Z209</f>
        <v>0</v>
      </c>
      <c r="AA39" s="66"/>
      <c r="AC39" s="196"/>
      <c r="AD39" s="66">
        <f>((AE38*12)+AD38)-AD209</f>
        <v>0</v>
      </c>
      <c r="AE39" s="66"/>
      <c r="AG39" s="196"/>
      <c r="AH39" s="66">
        <f>((AI38*12)+AH38)-AH209</f>
        <v>0</v>
      </c>
      <c r="AI39" s="66"/>
      <c r="AK39" s="196"/>
      <c r="AL39" s="66">
        <f>((AM38*12)+AL38)-AL209</f>
        <v>0</v>
      </c>
      <c r="AM39" s="66"/>
      <c r="AO39" s="196"/>
      <c r="AP39" s="66">
        <f>((AQ38*12)+AP38)-AP209</f>
        <v>0</v>
      </c>
      <c r="AQ39" s="66"/>
    </row>
    <row r="40" spans="1:43" ht="15.75" thickBot="1" x14ac:dyDescent="0.3">
      <c r="A40" s="197"/>
      <c r="B40" s="20">
        <f>MOD(B39,12)</f>
        <v>0</v>
      </c>
      <c r="C40" s="20">
        <f>((B39-B40)/12)-C209</f>
        <v>0</v>
      </c>
      <c r="E40" s="197"/>
      <c r="F40" s="66">
        <f>MOD(F39,12)</f>
        <v>0</v>
      </c>
      <c r="G40" s="66">
        <f>((F39-F40)/12)-G209</f>
        <v>0</v>
      </c>
      <c r="I40" s="197"/>
      <c r="J40" s="66">
        <f>MOD(J39,12)</f>
        <v>0</v>
      </c>
      <c r="K40" s="66">
        <f>((J39-J40)/12)-K209</f>
        <v>0</v>
      </c>
      <c r="M40" s="197"/>
      <c r="N40" s="66">
        <f>MOD(N39,12)</f>
        <v>0</v>
      </c>
      <c r="O40" s="66">
        <f>((N39-N40)/12)-O209</f>
        <v>0</v>
      </c>
      <c r="Q40" s="197"/>
      <c r="R40" s="66">
        <f>MOD(R39,12)</f>
        <v>0</v>
      </c>
      <c r="S40" s="66">
        <f>((R39-R40)/12)-S209</f>
        <v>0</v>
      </c>
      <c r="U40" s="197"/>
      <c r="V40" s="66">
        <f>MOD(V39,12)</f>
        <v>0</v>
      </c>
      <c r="W40" s="66">
        <f>((V39-V40)/12)-W209</f>
        <v>0</v>
      </c>
      <c r="Y40" s="197"/>
      <c r="Z40" s="66">
        <f>MOD(Z39,12)</f>
        <v>0</v>
      </c>
      <c r="AA40" s="66">
        <f>((Z39-Z40)/12)-AA209</f>
        <v>0</v>
      </c>
      <c r="AC40" s="197"/>
      <c r="AD40" s="66">
        <f>MOD(AD39,12)</f>
        <v>0</v>
      </c>
      <c r="AE40" s="66">
        <f>((AD39-AD40)/12)-AE209</f>
        <v>0</v>
      </c>
      <c r="AG40" s="197"/>
      <c r="AH40" s="66">
        <f>MOD(AH39,12)</f>
        <v>0</v>
      </c>
      <c r="AI40" s="66">
        <f>((AH39-AH40)/12)-AI209</f>
        <v>0</v>
      </c>
      <c r="AK40" s="197"/>
      <c r="AL40" s="66">
        <f>MOD(AL39,12)</f>
        <v>0</v>
      </c>
      <c r="AM40" s="66">
        <f>((AL39-AL40)/12)-AM209</f>
        <v>0</v>
      </c>
      <c r="AO40" s="197"/>
      <c r="AP40" s="66">
        <f>MOD(AP39,12)</f>
        <v>0</v>
      </c>
      <c r="AQ40" s="66">
        <f>((AP39-AP40)/12)-AQ209</f>
        <v>0</v>
      </c>
    </row>
    <row r="41" spans="1:43" ht="15.75" thickBot="1" x14ac:dyDescent="0.3">
      <c r="A41" s="214"/>
      <c r="B41" s="215"/>
      <c r="C41" s="216"/>
      <c r="E41" s="214"/>
      <c r="F41" s="215"/>
      <c r="G41" s="216"/>
      <c r="I41" s="214"/>
      <c r="J41" s="215"/>
      <c r="K41" s="216"/>
      <c r="M41" s="214"/>
      <c r="N41" s="215"/>
      <c r="O41" s="216"/>
      <c r="Q41" s="214"/>
      <c r="R41" s="215"/>
      <c r="S41" s="216"/>
      <c r="U41" s="214"/>
      <c r="V41" s="215"/>
      <c r="W41" s="216"/>
      <c r="Y41" s="214"/>
      <c r="Z41" s="215"/>
      <c r="AA41" s="216"/>
      <c r="AC41" s="214"/>
      <c r="AD41" s="215"/>
      <c r="AE41" s="216"/>
      <c r="AG41" s="214"/>
      <c r="AH41" s="215"/>
      <c r="AI41" s="216"/>
      <c r="AK41" s="214"/>
      <c r="AL41" s="215"/>
      <c r="AM41" s="216"/>
      <c r="AO41" s="214"/>
      <c r="AP41" s="215"/>
      <c r="AQ41" s="216"/>
    </row>
    <row r="42" spans="1:43" ht="15.75" thickBot="1" x14ac:dyDescent="0.3">
      <c r="A42" s="195" t="s">
        <v>44</v>
      </c>
      <c r="B42" s="20">
        <f>'احمد شوقي'!$AC$36</f>
        <v>0</v>
      </c>
      <c r="C42" s="66">
        <f>'احمد شوقي'!$AD$36</f>
        <v>0</v>
      </c>
      <c r="E42" s="195" t="s">
        <v>44</v>
      </c>
      <c r="F42" s="66">
        <f>'محمد ابراهيم'!$AC$36</f>
        <v>0</v>
      </c>
      <c r="G42" s="66">
        <f>'محمد ابراهيم'!$AD$36</f>
        <v>0</v>
      </c>
      <c r="I42" s="195" t="s">
        <v>44</v>
      </c>
      <c r="J42" s="66">
        <f>'مصطفي عبدالفتاح'!$AC$36</f>
        <v>0</v>
      </c>
      <c r="K42" s="66">
        <f>'مصطفي عبدالفتاح'!$AD$36</f>
        <v>0</v>
      </c>
      <c r="M42" s="195" t="s">
        <v>44</v>
      </c>
      <c r="N42" s="66">
        <f>'رامي حواس'!$AC$36</f>
        <v>0</v>
      </c>
      <c r="O42" s="66">
        <f>'رامي حواس'!$AD$36</f>
        <v>0</v>
      </c>
      <c r="Q42" s="195" t="s">
        <v>44</v>
      </c>
      <c r="R42" s="66">
        <f>'محمد نبيه'!$AC$36</f>
        <v>0</v>
      </c>
      <c r="S42" s="66">
        <f>'محمد نبيه'!$AD$36</f>
        <v>0</v>
      </c>
      <c r="U42" s="195" t="s">
        <v>44</v>
      </c>
      <c r="V42" s="66">
        <f>'تامر غالي'!$AC$36</f>
        <v>0</v>
      </c>
      <c r="W42" s="66">
        <f>'تامر غالي'!$AD$36</f>
        <v>0</v>
      </c>
      <c r="Y42" s="195" t="s">
        <v>44</v>
      </c>
      <c r="Z42" s="66">
        <f>اسلام!$AC$36</f>
        <v>0</v>
      </c>
      <c r="AA42" s="66">
        <f>اسلام!$AD$36</f>
        <v>0</v>
      </c>
      <c r="AC42" s="195" t="s">
        <v>44</v>
      </c>
      <c r="AD42" s="66">
        <f>زهران!$AC$36</f>
        <v>0</v>
      </c>
      <c r="AE42" s="66">
        <f>زهران!$AD$36</f>
        <v>0</v>
      </c>
      <c r="AG42" s="195" t="s">
        <v>44</v>
      </c>
      <c r="AH42" s="66">
        <f>'مندوب 2'!$AC$36</f>
        <v>0</v>
      </c>
      <c r="AI42" s="66">
        <f>'مندوب 2'!$AD$36</f>
        <v>0</v>
      </c>
      <c r="AK42" s="195" t="s">
        <v>44</v>
      </c>
      <c r="AL42" s="66">
        <f>'محمد التيه'!$AC$36</f>
        <v>0</v>
      </c>
      <c r="AM42" s="66">
        <f>'محمد التيه'!$AD$36</f>
        <v>0</v>
      </c>
      <c r="AO42" s="195" t="s">
        <v>44</v>
      </c>
      <c r="AP42" s="66">
        <f>الشركة!$AC$36</f>
        <v>0</v>
      </c>
      <c r="AQ42" s="66">
        <f>الشركة!$AD$36</f>
        <v>0</v>
      </c>
    </row>
    <row r="43" spans="1:43" ht="15.75" thickBot="1" x14ac:dyDescent="0.3">
      <c r="A43" s="196"/>
      <c r="B43" s="20">
        <f>((C42*12)+B42)-B213</f>
        <v>0</v>
      </c>
      <c r="C43" s="20"/>
      <c r="E43" s="196"/>
      <c r="F43" s="66">
        <f>((G42*12)+F42)-F213</f>
        <v>0</v>
      </c>
      <c r="G43" s="66"/>
      <c r="I43" s="196"/>
      <c r="J43" s="66">
        <f>((K42*12)+J42)-J213</f>
        <v>0</v>
      </c>
      <c r="K43" s="66"/>
      <c r="M43" s="196"/>
      <c r="N43" s="66">
        <f>((O42*12)+N42)-N213</f>
        <v>0</v>
      </c>
      <c r="O43" s="66"/>
      <c r="Q43" s="196"/>
      <c r="R43" s="66">
        <f>((S42*12)+R42)-R213</f>
        <v>0</v>
      </c>
      <c r="S43" s="66"/>
      <c r="U43" s="196"/>
      <c r="V43" s="66">
        <f>((W42*12)+V42)-V213</f>
        <v>0</v>
      </c>
      <c r="W43" s="66"/>
      <c r="Y43" s="196"/>
      <c r="Z43" s="66">
        <f>((AA42*12)+Z42)-Z213</f>
        <v>0</v>
      </c>
      <c r="AA43" s="66"/>
      <c r="AC43" s="196"/>
      <c r="AD43" s="66">
        <f>((AE42*12)+AD42)-AD213</f>
        <v>0</v>
      </c>
      <c r="AE43" s="66"/>
      <c r="AG43" s="196"/>
      <c r="AH43" s="66">
        <f>((AI42*12)+AH42)-AH213</f>
        <v>0</v>
      </c>
      <c r="AI43" s="66"/>
      <c r="AK43" s="196"/>
      <c r="AL43" s="66">
        <f>((AM42*12)+AL42)-AL213</f>
        <v>0</v>
      </c>
      <c r="AM43" s="66"/>
      <c r="AO43" s="196"/>
      <c r="AP43" s="66">
        <f>((AQ42*12)+AP42)-AP213</f>
        <v>0</v>
      </c>
      <c r="AQ43" s="66"/>
    </row>
    <row r="44" spans="1:43" ht="15.75" thickBot="1" x14ac:dyDescent="0.3">
      <c r="A44" s="197"/>
      <c r="B44" s="20">
        <f>MOD(B43,12)</f>
        <v>0</v>
      </c>
      <c r="C44" s="20">
        <f>((B43-B44)/12)-C213</f>
        <v>0</v>
      </c>
      <c r="E44" s="197"/>
      <c r="F44" s="66">
        <f>MOD(F43,12)</f>
        <v>0</v>
      </c>
      <c r="G44" s="66">
        <f>((F43-F44)/12)-G213</f>
        <v>0</v>
      </c>
      <c r="I44" s="197"/>
      <c r="J44" s="66">
        <f>MOD(J43,12)</f>
        <v>0</v>
      </c>
      <c r="K44" s="66">
        <f>((J43-J44)/12)-K213</f>
        <v>0</v>
      </c>
      <c r="M44" s="197"/>
      <c r="N44" s="66">
        <f>MOD(N43,12)</f>
        <v>0</v>
      </c>
      <c r="O44" s="66">
        <f>((N43-N44)/12)-O213</f>
        <v>0</v>
      </c>
      <c r="Q44" s="197"/>
      <c r="R44" s="66">
        <f>MOD(R43,12)</f>
        <v>0</v>
      </c>
      <c r="S44" s="66">
        <f>((R43-R44)/12)-S213</f>
        <v>0</v>
      </c>
      <c r="U44" s="197"/>
      <c r="V44" s="66">
        <f>MOD(V43,12)</f>
        <v>0</v>
      </c>
      <c r="W44" s="66">
        <f>((V43-V44)/12)-W213</f>
        <v>0</v>
      </c>
      <c r="Y44" s="197"/>
      <c r="Z44" s="66">
        <f>MOD(Z43,12)</f>
        <v>0</v>
      </c>
      <c r="AA44" s="66">
        <f>((Z43-Z44)/12)-AA213</f>
        <v>0</v>
      </c>
      <c r="AC44" s="197"/>
      <c r="AD44" s="66">
        <f>MOD(AD43,12)</f>
        <v>0</v>
      </c>
      <c r="AE44" s="66">
        <f>((AD43-AD44)/12)-AE213</f>
        <v>0</v>
      </c>
      <c r="AG44" s="197"/>
      <c r="AH44" s="66">
        <f>MOD(AH43,12)</f>
        <v>0</v>
      </c>
      <c r="AI44" s="66">
        <f>((AH43-AH44)/12)-AI213</f>
        <v>0</v>
      </c>
      <c r="AK44" s="197"/>
      <c r="AL44" s="66">
        <f>MOD(AL43,12)</f>
        <v>0</v>
      </c>
      <c r="AM44" s="66">
        <f>((AL43-AL44)/12)-AM213</f>
        <v>0</v>
      </c>
      <c r="AO44" s="197"/>
      <c r="AP44" s="66">
        <f>MOD(AP43,12)</f>
        <v>0</v>
      </c>
      <c r="AQ44" s="66">
        <f>((AP43-AP44)/12)-AQ213</f>
        <v>0</v>
      </c>
    </row>
    <row r="45" spans="1:43" ht="15.75" thickBot="1" x14ac:dyDescent="0.3">
      <c r="A45" s="58"/>
      <c r="B45" s="18"/>
      <c r="C45" s="19"/>
      <c r="E45" s="70"/>
      <c r="F45" s="68"/>
      <c r="G45" s="69"/>
      <c r="I45" s="70"/>
      <c r="J45" s="68"/>
      <c r="K45" s="69"/>
      <c r="M45" s="70"/>
      <c r="N45" s="68"/>
      <c r="O45" s="69"/>
      <c r="Q45" s="70"/>
      <c r="R45" s="68"/>
      <c r="S45" s="69"/>
      <c r="U45" s="70"/>
      <c r="V45" s="68"/>
      <c r="W45" s="69"/>
      <c r="Y45" s="70"/>
      <c r="Z45" s="68"/>
      <c r="AA45" s="69"/>
      <c r="AC45" s="70"/>
      <c r="AD45" s="68"/>
      <c r="AE45" s="69"/>
      <c r="AG45" s="70"/>
      <c r="AH45" s="68"/>
      <c r="AI45" s="69"/>
      <c r="AK45" s="70"/>
      <c r="AL45" s="68"/>
      <c r="AM45" s="69"/>
      <c r="AO45" s="70"/>
      <c r="AP45" s="68"/>
      <c r="AQ45" s="69"/>
    </row>
    <row r="46" spans="1:43" ht="15.75" thickBot="1" x14ac:dyDescent="0.3">
      <c r="A46" s="195" t="s">
        <v>9</v>
      </c>
      <c r="B46" s="20"/>
      <c r="C46" s="20"/>
      <c r="E46" s="195" t="s">
        <v>9</v>
      </c>
      <c r="F46" s="66"/>
      <c r="G46" s="66"/>
      <c r="I46" s="195" t="s">
        <v>9</v>
      </c>
      <c r="J46" s="66"/>
      <c r="K46" s="66"/>
      <c r="M46" s="195" t="s">
        <v>9</v>
      </c>
      <c r="N46" s="66"/>
      <c r="O46" s="66"/>
      <c r="Q46" s="195" t="s">
        <v>9</v>
      </c>
      <c r="R46" s="66"/>
      <c r="S46" s="66"/>
      <c r="U46" s="195" t="s">
        <v>9</v>
      </c>
      <c r="V46" s="66"/>
      <c r="W46" s="66"/>
      <c r="Y46" s="195" t="s">
        <v>9</v>
      </c>
      <c r="Z46" s="66"/>
      <c r="AA46" s="66"/>
      <c r="AC46" s="195" t="s">
        <v>9</v>
      </c>
      <c r="AD46" s="66"/>
      <c r="AE46" s="66"/>
      <c r="AG46" s="195" t="s">
        <v>9</v>
      </c>
      <c r="AH46" s="66"/>
      <c r="AI46" s="66"/>
      <c r="AK46" s="195" t="s">
        <v>9</v>
      </c>
      <c r="AL46" s="66"/>
      <c r="AM46" s="66"/>
      <c r="AO46" s="195" t="s">
        <v>9</v>
      </c>
      <c r="AP46" s="66"/>
      <c r="AQ46" s="66"/>
    </row>
    <row r="47" spans="1:43" ht="15.75" thickBot="1" x14ac:dyDescent="0.3">
      <c r="A47" s="196"/>
      <c r="B47" s="20"/>
      <c r="C47" s="20"/>
      <c r="E47" s="196"/>
      <c r="F47" s="66"/>
      <c r="G47" s="66"/>
      <c r="I47" s="196"/>
      <c r="J47" s="66"/>
      <c r="K47" s="66"/>
      <c r="M47" s="196"/>
      <c r="N47" s="66"/>
      <c r="O47" s="66"/>
      <c r="Q47" s="196"/>
      <c r="R47" s="66"/>
      <c r="S47" s="66"/>
      <c r="U47" s="196"/>
      <c r="V47" s="66"/>
      <c r="W47" s="66"/>
      <c r="Y47" s="196"/>
      <c r="Z47" s="66"/>
      <c r="AA47" s="66"/>
      <c r="AC47" s="196"/>
      <c r="AD47" s="66"/>
      <c r="AE47" s="66"/>
      <c r="AG47" s="196"/>
      <c r="AH47" s="66"/>
      <c r="AI47" s="66"/>
      <c r="AK47" s="196"/>
      <c r="AL47" s="66"/>
      <c r="AM47" s="66"/>
      <c r="AO47" s="196"/>
      <c r="AP47" s="66"/>
      <c r="AQ47" s="66"/>
    </row>
    <row r="48" spans="1:43" ht="15.75" thickBot="1" x14ac:dyDescent="0.3">
      <c r="A48" s="197"/>
      <c r="B48" s="20"/>
      <c r="C48" s="20">
        <f>'احمد شوقي'!$AF$36-(C217)</f>
        <v>0</v>
      </c>
      <c r="E48" s="197"/>
      <c r="F48" s="66"/>
      <c r="G48" s="66">
        <f>'محمد ابراهيم'!$AF$36-(G217)</f>
        <v>0</v>
      </c>
      <c r="I48" s="197"/>
      <c r="J48" s="66"/>
      <c r="K48" s="66">
        <f>'مصطفي عبدالفتاح'!$AF$36-(K217)</f>
        <v>0</v>
      </c>
      <c r="M48" s="197"/>
      <c r="N48" s="66"/>
      <c r="O48" s="66">
        <f>'رامي حواس'!$AF$36-(O217)</f>
        <v>0</v>
      </c>
      <c r="Q48" s="197"/>
      <c r="R48" s="66"/>
      <c r="S48" s="66">
        <f>'محمد نبيه'!$AF$36-(S217)</f>
        <v>0</v>
      </c>
      <c r="U48" s="197"/>
      <c r="V48" s="66"/>
      <c r="W48" s="66">
        <f>'تامر غالي'!$AF$36-(W217)</f>
        <v>0</v>
      </c>
      <c r="Y48" s="197"/>
      <c r="Z48" s="66"/>
      <c r="AA48" s="66">
        <f>اسلام!$AF$36-(AA217)</f>
        <v>0</v>
      </c>
      <c r="AC48" s="197"/>
      <c r="AD48" s="66"/>
      <c r="AE48" s="66">
        <f>زهران!$AF$36-(AE217)</f>
        <v>0</v>
      </c>
      <c r="AG48" s="197"/>
      <c r="AH48" s="66"/>
      <c r="AI48" s="66">
        <f>'مندوب 2'!$AF$36-(AI217)</f>
        <v>0</v>
      </c>
      <c r="AK48" s="197"/>
      <c r="AL48" s="66"/>
      <c r="AM48" s="66">
        <f>'محمد التيه'!$AF$36-(AM217)</f>
        <v>0</v>
      </c>
      <c r="AO48" s="197"/>
      <c r="AP48" s="66"/>
      <c r="AQ48" s="66">
        <f>الشركة!$AF$36-(AQ217)</f>
        <v>0</v>
      </c>
    </row>
    <row r="49" spans="1:43" ht="15.75" thickBot="1" x14ac:dyDescent="0.3">
      <c r="A49" s="214"/>
      <c r="B49" s="215"/>
      <c r="C49" s="216"/>
      <c r="E49" s="214"/>
      <c r="F49" s="215"/>
      <c r="G49" s="216"/>
      <c r="I49" s="214"/>
      <c r="J49" s="215"/>
      <c r="K49" s="216"/>
      <c r="M49" s="214"/>
      <c r="N49" s="215"/>
      <c r="O49" s="216"/>
      <c r="Q49" s="214"/>
      <c r="R49" s="215"/>
      <c r="S49" s="216"/>
      <c r="U49" s="214"/>
      <c r="V49" s="215"/>
      <c r="W49" s="216"/>
      <c r="Y49" s="214"/>
      <c r="Z49" s="215"/>
      <c r="AA49" s="216"/>
      <c r="AC49" s="214"/>
      <c r="AD49" s="215"/>
      <c r="AE49" s="216"/>
      <c r="AG49" s="214"/>
      <c r="AH49" s="215"/>
      <c r="AI49" s="216"/>
      <c r="AK49" s="214"/>
      <c r="AL49" s="215"/>
      <c r="AM49" s="216"/>
      <c r="AO49" s="214"/>
      <c r="AP49" s="215"/>
      <c r="AQ49" s="216"/>
    </row>
    <row r="50" spans="1:43" ht="15.75" thickBot="1" x14ac:dyDescent="0.3">
      <c r="A50" s="195" t="s">
        <v>8</v>
      </c>
      <c r="B50" s="20"/>
      <c r="C50" s="20"/>
      <c r="E50" s="195" t="s">
        <v>8</v>
      </c>
      <c r="F50" s="66"/>
      <c r="G50" s="66"/>
      <c r="I50" s="195" t="s">
        <v>8</v>
      </c>
      <c r="J50" s="66"/>
      <c r="K50" s="66"/>
      <c r="M50" s="195" t="s">
        <v>8</v>
      </c>
      <c r="N50" s="66"/>
      <c r="O50" s="66"/>
      <c r="Q50" s="195" t="s">
        <v>8</v>
      </c>
      <c r="R50" s="66"/>
      <c r="S50" s="66"/>
      <c r="U50" s="195" t="s">
        <v>8</v>
      </c>
      <c r="V50" s="66"/>
      <c r="W50" s="66"/>
      <c r="Y50" s="195" t="s">
        <v>8</v>
      </c>
      <c r="Z50" s="66"/>
      <c r="AA50" s="66"/>
      <c r="AC50" s="195" t="s">
        <v>8</v>
      </c>
      <c r="AD50" s="66"/>
      <c r="AE50" s="66"/>
      <c r="AG50" s="195" t="s">
        <v>8</v>
      </c>
      <c r="AH50" s="66"/>
      <c r="AI50" s="66"/>
      <c r="AK50" s="195" t="s">
        <v>8</v>
      </c>
      <c r="AL50" s="66"/>
      <c r="AM50" s="66"/>
      <c r="AO50" s="195" t="s">
        <v>8</v>
      </c>
      <c r="AP50" s="66"/>
      <c r="AQ50" s="66"/>
    </row>
    <row r="51" spans="1:43" ht="15.75" thickBot="1" x14ac:dyDescent="0.3">
      <c r="A51" s="196"/>
      <c r="B51" s="20"/>
      <c r="C51" s="20"/>
      <c r="E51" s="196"/>
      <c r="F51" s="66"/>
      <c r="G51" s="66"/>
      <c r="I51" s="196"/>
      <c r="J51" s="66"/>
      <c r="K51" s="66"/>
      <c r="M51" s="196"/>
      <c r="N51" s="66"/>
      <c r="O51" s="66"/>
      <c r="Q51" s="196"/>
      <c r="R51" s="66"/>
      <c r="S51" s="66"/>
      <c r="U51" s="196"/>
      <c r="V51" s="66"/>
      <c r="W51" s="66"/>
      <c r="Y51" s="196"/>
      <c r="Z51" s="66"/>
      <c r="AA51" s="66"/>
      <c r="AC51" s="196"/>
      <c r="AD51" s="66"/>
      <c r="AE51" s="66"/>
      <c r="AG51" s="196"/>
      <c r="AH51" s="66"/>
      <c r="AI51" s="66"/>
      <c r="AK51" s="196"/>
      <c r="AL51" s="66"/>
      <c r="AM51" s="66"/>
      <c r="AO51" s="196"/>
      <c r="AP51" s="66"/>
      <c r="AQ51" s="66"/>
    </row>
    <row r="52" spans="1:43" ht="15.75" thickBot="1" x14ac:dyDescent="0.3">
      <c r="A52" s="197"/>
      <c r="B52" s="20"/>
      <c r="C52" s="20">
        <f>'احمد شوقي'!$AH$36-(C221)</f>
        <v>2</v>
      </c>
      <c r="E52" s="197"/>
      <c r="F52" s="66"/>
      <c r="G52" s="66">
        <f>'محمد ابراهيم'!$AH$36-(G221)</f>
        <v>0</v>
      </c>
      <c r="I52" s="197"/>
      <c r="J52" s="66"/>
      <c r="K52" s="66">
        <f>'مصطفي عبدالفتاح'!$AH$36-(K221)</f>
        <v>0</v>
      </c>
      <c r="M52" s="197"/>
      <c r="N52" s="66"/>
      <c r="O52" s="66">
        <f>'رامي حواس'!$AH$36-(O221)</f>
        <v>0</v>
      </c>
      <c r="Q52" s="197"/>
      <c r="R52" s="66"/>
      <c r="S52" s="66">
        <f>'محمد نبيه'!$AH$36-(S221)</f>
        <v>0</v>
      </c>
      <c r="U52" s="197"/>
      <c r="V52" s="66"/>
      <c r="W52" s="66">
        <f>'تامر غالي'!$AH$36-(W221)</f>
        <v>0</v>
      </c>
      <c r="Y52" s="197"/>
      <c r="Z52" s="66"/>
      <c r="AA52" s="66">
        <f>اسلام!$AH$36-(AA221)</f>
        <v>0</v>
      </c>
      <c r="AC52" s="197"/>
      <c r="AD52" s="66"/>
      <c r="AE52" s="66">
        <f>زهران!$AH$36-(AE221)</f>
        <v>0</v>
      </c>
      <c r="AG52" s="197"/>
      <c r="AH52" s="66"/>
      <c r="AI52" s="66">
        <f>'مندوب 2'!$AH$36-(AI221)</f>
        <v>0</v>
      </c>
      <c r="AK52" s="197"/>
      <c r="AL52" s="66"/>
      <c r="AM52" s="66">
        <f>'محمد التيه'!$AH$36-(AM221)</f>
        <v>0</v>
      </c>
      <c r="AO52" s="197"/>
      <c r="AP52" s="66"/>
      <c r="AQ52" s="66">
        <f>الشركة!$AH$36-(AQ221)</f>
        <v>20</v>
      </c>
    </row>
    <row r="53" spans="1:43" ht="15.75" thickBot="1" x14ac:dyDescent="0.3">
      <c r="A53" s="214" t="s">
        <v>75</v>
      </c>
      <c r="B53" s="215"/>
      <c r="C53" s="216"/>
      <c r="E53" s="214" t="s">
        <v>75</v>
      </c>
      <c r="F53" s="215"/>
      <c r="G53" s="216"/>
      <c r="I53" s="214" t="s">
        <v>75</v>
      </c>
      <c r="J53" s="215"/>
      <c r="K53" s="216"/>
      <c r="M53" s="214" t="s">
        <v>75</v>
      </c>
      <c r="N53" s="215"/>
      <c r="O53" s="216"/>
      <c r="Q53" s="214" t="s">
        <v>75</v>
      </c>
      <c r="R53" s="215"/>
      <c r="S53" s="216"/>
      <c r="U53" s="214" t="s">
        <v>75</v>
      </c>
      <c r="V53" s="215"/>
      <c r="W53" s="216"/>
      <c r="Y53" s="214" t="s">
        <v>75</v>
      </c>
      <c r="Z53" s="215"/>
      <c r="AA53" s="216"/>
      <c r="AC53" s="214" t="s">
        <v>75</v>
      </c>
      <c r="AD53" s="215"/>
      <c r="AE53" s="216"/>
      <c r="AG53" s="214" t="s">
        <v>75</v>
      </c>
      <c r="AH53" s="215"/>
      <c r="AI53" s="216"/>
      <c r="AK53" s="214" t="s">
        <v>75</v>
      </c>
      <c r="AL53" s="215"/>
      <c r="AM53" s="216"/>
      <c r="AO53" s="214" t="s">
        <v>75</v>
      </c>
      <c r="AP53" s="215"/>
      <c r="AQ53" s="216"/>
    </row>
    <row r="54" spans="1:43" ht="15.75" thickBot="1" x14ac:dyDescent="0.3">
      <c r="A54" s="195" t="s">
        <v>45</v>
      </c>
      <c r="B54" s="20"/>
      <c r="C54" s="20"/>
      <c r="E54" s="195" t="s">
        <v>45</v>
      </c>
      <c r="F54" s="66"/>
      <c r="G54" s="66"/>
      <c r="I54" s="195" t="s">
        <v>45</v>
      </c>
      <c r="J54" s="66"/>
      <c r="K54" s="66"/>
      <c r="M54" s="195" t="s">
        <v>45</v>
      </c>
      <c r="N54" s="66"/>
      <c r="O54" s="66"/>
      <c r="Q54" s="195" t="s">
        <v>45</v>
      </c>
      <c r="R54" s="66"/>
      <c r="S54" s="66"/>
      <c r="U54" s="195" t="s">
        <v>45</v>
      </c>
      <c r="V54" s="66"/>
      <c r="W54" s="66"/>
      <c r="Y54" s="195" t="s">
        <v>45</v>
      </c>
      <c r="Z54" s="66"/>
      <c r="AA54" s="66"/>
      <c r="AC54" s="195" t="s">
        <v>45</v>
      </c>
      <c r="AD54" s="66"/>
      <c r="AE54" s="66"/>
      <c r="AG54" s="195" t="s">
        <v>45</v>
      </c>
      <c r="AH54" s="66"/>
      <c r="AI54" s="66"/>
      <c r="AK54" s="195" t="s">
        <v>45</v>
      </c>
      <c r="AL54" s="66"/>
      <c r="AM54" s="66"/>
      <c r="AO54" s="195" t="s">
        <v>45</v>
      </c>
      <c r="AP54" s="66"/>
      <c r="AQ54" s="66"/>
    </row>
    <row r="55" spans="1:43" ht="15.75" thickBot="1" x14ac:dyDescent="0.3">
      <c r="A55" s="196"/>
      <c r="B55" s="20"/>
      <c r="C55" s="20"/>
      <c r="E55" s="196"/>
      <c r="F55" s="66"/>
      <c r="G55" s="66"/>
      <c r="I55" s="196"/>
      <c r="J55" s="66"/>
      <c r="K55" s="66"/>
      <c r="M55" s="196"/>
      <c r="N55" s="66"/>
      <c r="O55" s="66"/>
      <c r="Q55" s="196"/>
      <c r="R55" s="66"/>
      <c r="S55" s="66"/>
      <c r="U55" s="196"/>
      <c r="V55" s="66"/>
      <c r="W55" s="66"/>
      <c r="Y55" s="196"/>
      <c r="Z55" s="66"/>
      <c r="AA55" s="66"/>
      <c r="AC55" s="196"/>
      <c r="AD55" s="66"/>
      <c r="AE55" s="66"/>
      <c r="AG55" s="196"/>
      <c r="AH55" s="66"/>
      <c r="AI55" s="66"/>
      <c r="AK55" s="196"/>
      <c r="AL55" s="66"/>
      <c r="AM55" s="66"/>
      <c r="AO55" s="196"/>
      <c r="AP55" s="66"/>
      <c r="AQ55" s="66"/>
    </row>
    <row r="56" spans="1:43" ht="15.75" thickBot="1" x14ac:dyDescent="0.3">
      <c r="A56" s="197"/>
      <c r="B56" s="20"/>
      <c r="C56" s="20">
        <f>'احمد شوقي'!$AJ$36-(C225)</f>
        <v>0</v>
      </c>
      <c r="E56" s="197"/>
      <c r="F56" s="66"/>
      <c r="G56" s="66">
        <f>'محمد ابراهيم'!$AJ$36-(G225)</f>
        <v>0</v>
      </c>
      <c r="I56" s="197"/>
      <c r="J56" s="66"/>
      <c r="K56" s="66">
        <f>'مصطفي عبدالفتاح'!$AJ$36-(K225)</f>
        <v>0</v>
      </c>
      <c r="M56" s="197"/>
      <c r="N56" s="66"/>
      <c r="O56" s="66">
        <f>'رامي حواس'!$AJ$36-(O225)</f>
        <v>0</v>
      </c>
      <c r="Q56" s="197"/>
      <c r="R56" s="66"/>
      <c r="S56" s="66">
        <f>'محمد نبيه'!$AJ$36-(S225)</f>
        <v>0</v>
      </c>
      <c r="U56" s="197"/>
      <c r="V56" s="66"/>
      <c r="W56" s="66">
        <f>'تامر غالي'!$AJ$36-(W225)</f>
        <v>0</v>
      </c>
      <c r="Y56" s="197"/>
      <c r="Z56" s="66"/>
      <c r="AA56" s="66">
        <f>اسلام!$AJ$36-(AA225)</f>
        <v>0</v>
      </c>
      <c r="AC56" s="197"/>
      <c r="AD56" s="66"/>
      <c r="AE56" s="66">
        <f>زهران!$AJ$36-(AE225)</f>
        <v>0</v>
      </c>
      <c r="AG56" s="197"/>
      <c r="AH56" s="66"/>
      <c r="AI56" s="66">
        <f>'مندوب 2'!$AJ$36-(AI225)</f>
        <v>0</v>
      </c>
      <c r="AK56" s="197"/>
      <c r="AL56" s="66"/>
      <c r="AM56" s="66">
        <f>'محمد التيه'!$AJ$36-(AM225)</f>
        <v>0</v>
      </c>
      <c r="AO56" s="197"/>
      <c r="AP56" s="66"/>
      <c r="AQ56" s="66">
        <f>الشركة!$AJ$36-(AQ225)</f>
        <v>0</v>
      </c>
    </row>
    <row r="57" spans="1:43" ht="15.75" thickBot="1" x14ac:dyDescent="0.3">
      <c r="A57" s="214"/>
      <c r="B57" s="215"/>
      <c r="C57" s="216"/>
      <c r="E57" s="214"/>
      <c r="F57" s="215"/>
      <c r="G57" s="216"/>
      <c r="I57" s="214"/>
      <c r="J57" s="215"/>
      <c r="K57" s="216"/>
      <c r="M57" s="214"/>
      <c r="N57" s="215"/>
      <c r="O57" s="216"/>
      <c r="Q57" s="214"/>
      <c r="R57" s="215"/>
      <c r="S57" s="216"/>
      <c r="U57" s="214"/>
      <c r="V57" s="215"/>
      <c r="W57" s="216"/>
      <c r="Y57" s="214"/>
      <c r="Z57" s="215"/>
      <c r="AA57" s="216"/>
      <c r="AC57" s="214"/>
      <c r="AD57" s="215"/>
      <c r="AE57" s="216"/>
      <c r="AG57" s="214"/>
      <c r="AH57" s="215"/>
      <c r="AI57" s="216"/>
      <c r="AK57" s="214"/>
      <c r="AL57" s="215"/>
      <c r="AM57" s="216"/>
      <c r="AO57" s="214"/>
      <c r="AP57" s="215"/>
      <c r="AQ57" s="216"/>
    </row>
    <row r="58" spans="1:43" ht="15.75" thickBot="1" x14ac:dyDescent="0.3">
      <c r="A58" s="232" t="s">
        <v>67</v>
      </c>
      <c r="B58" s="233"/>
      <c r="C58" s="234"/>
      <c r="E58" s="232" t="s">
        <v>67</v>
      </c>
      <c r="F58" s="233"/>
      <c r="G58" s="234"/>
      <c r="I58" s="232" t="s">
        <v>67</v>
      </c>
      <c r="J58" s="233"/>
      <c r="K58" s="234"/>
      <c r="M58" s="232" t="s">
        <v>67</v>
      </c>
      <c r="N58" s="233"/>
      <c r="O58" s="234"/>
      <c r="Q58" s="232" t="s">
        <v>67</v>
      </c>
      <c r="R58" s="233"/>
      <c r="S58" s="234"/>
      <c r="U58" s="232" t="s">
        <v>67</v>
      </c>
      <c r="V58" s="233"/>
      <c r="W58" s="234"/>
      <c r="Y58" s="232" t="s">
        <v>67</v>
      </c>
      <c r="Z58" s="233"/>
      <c r="AA58" s="234"/>
      <c r="AC58" s="232" t="s">
        <v>67</v>
      </c>
      <c r="AD58" s="233"/>
      <c r="AE58" s="234"/>
      <c r="AG58" s="232" t="s">
        <v>67</v>
      </c>
      <c r="AH58" s="233"/>
      <c r="AI58" s="234"/>
      <c r="AK58" s="232" t="s">
        <v>67</v>
      </c>
      <c r="AL58" s="233"/>
      <c r="AM58" s="234"/>
      <c r="AO58" s="232" t="s">
        <v>67</v>
      </c>
      <c r="AP58" s="233"/>
      <c r="AQ58" s="234"/>
    </row>
    <row r="59" spans="1:43" ht="15.75" thickBot="1" x14ac:dyDescent="0.3">
      <c r="A59" s="195" t="s">
        <v>19</v>
      </c>
      <c r="B59" s="20">
        <f>'احمد شوقي'!$AL$36</f>
        <v>0</v>
      </c>
      <c r="C59" s="20">
        <f>'احمد شوقي'!$AM$36</f>
        <v>0</v>
      </c>
      <c r="E59" s="195" t="s">
        <v>19</v>
      </c>
      <c r="F59" s="66">
        <f>'محمد ابراهيم'!$AL$36</f>
        <v>0</v>
      </c>
      <c r="G59" s="66">
        <f>'محمد ابراهيم'!$AM$36</f>
        <v>0</v>
      </c>
      <c r="I59" s="195" t="s">
        <v>19</v>
      </c>
      <c r="J59" s="66">
        <f>'مصطفي عبدالفتاح'!$AL$36</f>
        <v>0</v>
      </c>
      <c r="K59" s="66">
        <f>'مصطفي عبدالفتاح'!$AM$36</f>
        <v>0</v>
      </c>
      <c r="M59" s="195" t="s">
        <v>19</v>
      </c>
      <c r="N59" s="66">
        <f>'رامي حواس'!$AL$36</f>
        <v>0</v>
      </c>
      <c r="O59" s="66">
        <f>'رامي حواس'!$AM$36</f>
        <v>0</v>
      </c>
      <c r="Q59" s="195" t="s">
        <v>19</v>
      </c>
      <c r="R59" s="66">
        <f>'محمد نبيه'!$AL$36</f>
        <v>0</v>
      </c>
      <c r="S59" s="66">
        <f>'محمد نبيه'!$AM$36</f>
        <v>0</v>
      </c>
      <c r="U59" s="195" t="s">
        <v>19</v>
      </c>
      <c r="V59" s="66">
        <f>'تامر غالي'!$AL$36</f>
        <v>0</v>
      </c>
      <c r="W59" s="66">
        <f>'تامر غالي'!$AM$36</f>
        <v>0</v>
      </c>
      <c r="Y59" s="195" t="s">
        <v>19</v>
      </c>
      <c r="Z59" s="66">
        <f>اسلام!$AL$36</f>
        <v>0</v>
      </c>
      <c r="AA59" s="66">
        <f>اسلام!$AM$36</f>
        <v>0</v>
      </c>
      <c r="AC59" s="195" t="s">
        <v>19</v>
      </c>
      <c r="AD59" s="66">
        <f>زهران!$AL$36</f>
        <v>0</v>
      </c>
      <c r="AE59" s="66">
        <f>زهران!$AM$36</f>
        <v>0</v>
      </c>
      <c r="AG59" s="195" t="s">
        <v>19</v>
      </c>
      <c r="AH59" s="66">
        <f>'مندوب 2'!$AL$36</f>
        <v>0</v>
      </c>
      <c r="AI59" s="66">
        <f>'مندوب 2'!$AM$36</f>
        <v>0</v>
      </c>
      <c r="AK59" s="195" t="s">
        <v>19</v>
      </c>
      <c r="AL59" s="66">
        <f>'محمد التيه'!$AL$36</f>
        <v>0</v>
      </c>
      <c r="AM59" s="66">
        <f>'محمد التيه'!$AM$36</f>
        <v>0</v>
      </c>
      <c r="AO59" s="195" t="s">
        <v>19</v>
      </c>
      <c r="AP59" s="66">
        <f>الشركة!$AL$36</f>
        <v>0</v>
      </c>
      <c r="AQ59" s="66">
        <f>الشركة!$AM$36</f>
        <v>0</v>
      </c>
    </row>
    <row r="60" spans="1:43" ht="15.75" thickBot="1" x14ac:dyDescent="0.3">
      <c r="A60" s="196"/>
      <c r="B60" s="20">
        <f>((C59*12)+B59)-(B230)</f>
        <v>0</v>
      </c>
      <c r="C60" s="20"/>
      <c r="E60" s="196"/>
      <c r="F60" s="66">
        <f>((G59*12)+F59)-(F230)</f>
        <v>0</v>
      </c>
      <c r="G60" s="66"/>
      <c r="I60" s="196"/>
      <c r="J60" s="66">
        <f>((K59*12)+J59)-(J230)</f>
        <v>0</v>
      </c>
      <c r="K60" s="66"/>
      <c r="M60" s="196"/>
      <c r="N60" s="66">
        <f>((O59*12)+N59)-(N230)</f>
        <v>0</v>
      </c>
      <c r="O60" s="66"/>
      <c r="Q60" s="196"/>
      <c r="R60" s="66">
        <f>((S59*12)+R59)-(R230)</f>
        <v>0</v>
      </c>
      <c r="S60" s="66"/>
      <c r="U60" s="196"/>
      <c r="V60" s="66">
        <f>((W59*12)+V59)-(V230)</f>
        <v>0</v>
      </c>
      <c r="W60" s="66"/>
      <c r="Y60" s="196"/>
      <c r="Z60" s="66">
        <f>((AA59*12)+Z59)-(Z230)</f>
        <v>0</v>
      </c>
      <c r="AA60" s="66"/>
      <c r="AC60" s="196"/>
      <c r="AD60" s="66">
        <f>((AE59*12)+AD59)-(AD230)</f>
        <v>0</v>
      </c>
      <c r="AE60" s="66"/>
      <c r="AG60" s="196"/>
      <c r="AH60" s="66">
        <f>((AI59*12)+AH59)-(AH230)</f>
        <v>0</v>
      </c>
      <c r="AI60" s="66"/>
      <c r="AK60" s="196"/>
      <c r="AL60" s="66">
        <f>((AM59*12)+AL59)-(AL230)</f>
        <v>0</v>
      </c>
      <c r="AM60" s="66"/>
      <c r="AO60" s="196"/>
      <c r="AP60" s="66">
        <f>((AQ59*12)+AP59)-(AP230)</f>
        <v>0</v>
      </c>
      <c r="AQ60" s="66"/>
    </row>
    <row r="61" spans="1:43" ht="15.75" thickBot="1" x14ac:dyDescent="0.3">
      <c r="A61" s="197"/>
      <c r="B61" s="20">
        <f>MOD(B60,12)</f>
        <v>0</v>
      </c>
      <c r="C61" s="20">
        <f>((B60-B61)/12)-C230</f>
        <v>0</v>
      </c>
      <c r="E61" s="197"/>
      <c r="F61" s="66">
        <f>MOD(F60,12)</f>
        <v>0</v>
      </c>
      <c r="G61" s="66">
        <f>((F60-F61)/12)-G230</f>
        <v>0</v>
      </c>
      <c r="I61" s="197"/>
      <c r="J61" s="66">
        <f>MOD(J60,12)</f>
        <v>0</v>
      </c>
      <c r="K61" s="66">
        <f>((J60-J61)/12)-K230</f>
        <v>0</v>
      </c>
      <c r="M61" s="197"/>
      <c r="N61" s="66">
        <f>MOD(N60,12)</f>
        <v>0</v>
      </c>
      <c r="O61" s="66">
        <f>((N60-N61)/12)-O230</f>
        <v>0</v>
      </c>
      <c r="Q61" s="197"/>
      <c r="R61" s="66">
        <f>MOD(R60,12)</f>
        <v>0</v>
      </c>
      <c r="S61" s="66">
        <f>((R60-R61)/12)-S230</f>
        <v>0</v>
      </c>
      <c r="U61" s="197"/>
      <c r="V61" s="66">
        <f>MOD(V60,12)</f>
        <v>0</v>
      </c>
      <c r="W61" s="66">
        <f>((V60-V61)/12)-W230</f>
        <v>0</v>
      </c>
      <c r="Y61" s="197"/>
      <c r="Z61" s="66">
        <f>MOD(Z60,12)</f>
        <v>0</v>
      </c>
      <c r="AA61" s="66">
        <f>((Z60-Z61)/12)-AA230</f>
        <v>0</v>
      </c>
      <c r="AC61" s="197"/>
      <c r="AD61" s="66">
        <f>MOD(AD60,12)</f>
        <v>0</v>
      </c>
      <c r="AE61" s="66">
        <f>((AD60-AD61)/12)-AE230</f>
        <v>0</v>
      </c>
      <c r="AG61" s="197"/>
      <c r="AH61" s="66">
        <f>MOD(AH60,12)</f>
        <v>0</v>
      </c>
      <c r="AI61" s="66">
        <f>((AH60-AH61)/12)-AI230</f>
        <v>0</v>
      </c>
      <c r="AK61" s="197"/>
      <c r="AL61" s="66">
        <f>MOD(AL60,12)</f>
        <v>0</v>
      </c>
      <c r="AM61" s="66">
        <f>((AL60-AL61)/12)-AM230</f>
        <v>0</v>
      </c>
      <c r="AO61" s="197"/>
      <c r="AP61" s="66">
        <f>MOD(AP60,12)</f>
        <v>0</v>
      </c>
      <c r="AQ61" s="66">
        <f>((AP60-AP61)/12)-AQ230</f>
        <v>0</v>
      </c>
    </row>
    <row r="62" spans="1:43" ht="15.75" thickBot="1" x14ac:dyDescent="0.3">
      <c r="A62" s="214" t="s">
        <v>68</v>
      </c>
      <c r="B62" s="215"/>
      <c r="C62" s="216"/>
      <c r="E62" s="214" t="s">
        <v>68</v>
      </c>
      <c r="F62" s="215"/>
      <c r="G62" s="216"/>
      <c r="I62" s="214" t="s">
        <v>68</v>
      </c>
      <c r="J62" s="215"/>
      <c r="K62" s="216"/>
      <c r="M62" s="214" t="s">
        <v>68</v>
      </c>
      <c r="N62" s="215"/>
      <c r="O62" s="216"/>
      <c r="Q62" s="214" t="s">
        <v>68</v>
      </c>
      <c r="R62" s="215"/>
      <c r="S62" s="216"/>
      <c r="U62" s="214" t="s">
        <v>68</v>
      </c>
      <c r="V62" s="215"/>
      <c r="W62" s="216"/>
      <c r="Y62" s="214" t="s">
        <v>68</v>
      </c>
      <c r="Z62" s="215"/>
      <c r="AA62" s="216"/>
      <c r="AC62" s="214" t="s">
        <v>68</v>
      </c>
      <c r="AD62" s="215"/>
      <c r="AE62" s="216"/>
      <c r="AG62" s="214" t="s">
        <v>68</v>
      </c>
      <c r="AH62" s="215"/>
      <c r="AI62" s="216"/>
      <c r="AK62" s="214" t="s">
        <v>68</v>
      </c>
      <c r="AL62" s="215"/>
      <c r="AM62" s="216"/>
      <c r="AO62" s="214" t="s">
        <v>68</v>
      </c>
      <c r="AP62" s="215"/>
      <c r="AQ62" s="216"/>
    </row>
    <row r="63" spans="1:43" ht="15.75" thickBot="1" x14ac:dyDescent="0.3">
      <c r="A63" s="195" t="s">
        <v>45</v>
      </c>
      <c r="B63" s="20"/>
      <c r="C63" s="20"/>
      <c r="E63" s="195" t="s">
        <v>45</v>
      </c>
      <c r="F63" s="66"/>
      <c r="G63" s="66"/>
      <c r="I63" s="195" t="s">
        <v>45</v>
      </c>
      <c r="J63" s="66"/>
      <c r="K63" s="66"/>
      <c r="M63" s="195" t="s">
        <v>45</v>
      </c>
      <c r="N63" s="66"/>
      <c r="O63" s="66"/>
      <c r="Q63" s="195" t="s">
        <v>45</v>
      </c>
      <c r="R63" s="66"/>
      <c r="S63" s="66"/>
      <c r="U63" s="195" t="s">
        <v>45</v>
      </c>
      <c r="V63" s="66"/>
      <c r="W63" s="66"/>
      <c r="Y63" s="195" t="s">
        <v>45</v>
      </c>
      <c r="Z63" s="66"/>
      <c r="AA63" s="66"/>
      <c r="AC63" s="195" t="s">
        <v>45</v>
      </c>
      <c r="AD63" s="66"/>
      <c r="AE63" s="66"/>
      <c r="AG63" s="195" t="s">
        <v>45</v>
      </c>
      <c r="AH63" s="66"/>
      <c r="AI63" s="66"/>
      <c r="AK63" s="195" t="s">
        <v>45</v>
      </c>
      <c r="AL63" s="66"/>
      <c r="AM63" s="66"/>
      <c r="AO63" s="195" t="s">
        <v>45</v>
      </c>
      <c r="AP63" s="66"/>
      <c r="AQ63" s="66"/>
    </row>
    <row r="64" spans="1:43" ht="15.75" thickBot="1" x14ac:dyDescent="0.3">
      <c r="A64" s="196"/>
      <c r="B64" s="20"/>
      <c r="C64" s="20"/>
      <c r="E64" s="196"/>
      <c r="F64" s="66"/>
      <c r="G64" s="66"/>
      <c r="I64" s="196"/>
      <c r="J64" s="66"/>
      <c r="K64" s="66"/>
      <c r="M64" s="196"/>
      <c r="N64" s="66"/>
      <c r="O64" s="66"/>
      <c r="Q64" s="196"/>
      <c r="R64" s="66"/>
      <c r="S64" s="66"/>
      <c r="U64" s="196"/>
      <c r="V64" s="66"/>
      <c r="W64" s="66"/>
      <c r="Y64" s="196"/>
      <c r="Z64" s="66"/>
      <c r="AA64" s="66"/>
      <c r="AC64" s="196"/>
      <c r="AD64" s="66"/>
      <c r="AE64" s="66"/>
      <c r="AG64" s="196"/>
      <c r="AH64" s="66"/>
      <c r="AI64" s="66"/>
      <c r="AK64" s="196"/>
      <c r="AL64" s="66"/>
      <c r="AM64" s="66"/>
      <c r="AO64" s="196"/>
      <c r="AP64" s="66"/>
      <c r="AQ64" s="66"/>
    </row>
    <row r="65" spans="1:43" ht="15.75" thickBot="1" x14ac:dyDescent="0.3">
      <c r="A65" s="197"/>
      <c r="B65" s="20"/>
      <c r="C65" s="20">
        <f>'احمد شوقي'!$AO$36-(C234)</f>
        <v>0</v>
      </c>
      <c r="E65" s="197"/>
      <c r="F65" s="66"/>
      <c r="G65" s="66">
        <f>'محمد ابراهيم'!$AO$36-(G234)</f>
        <v>0</v>
      </c>
      <c r="I65" s="197"/>
      <c r="J65" s="66"/>
      <c r="K65" s="66">
        <f>'مصطفي عبدالفتاح'!$AO$36-(K234)</f>
        <v>0</v>
      </c>
      <c r="M65" s="197"/>
      <c r="N65" s="66"/>
      <c r="O65" s="66">
        <f>'رامي حواس'!$AO$36-(O234)</f>
        <v>0</v>
      </c>
      <c r="Q65" s="197"/>
      <c r="R65" s="66"/>
      <c r="S65" s="66">
        <f>'محمد نبيه'!$AO$36-(S234)</f>
        <v>0</v>
      </c>
      <c r="U65" s="197"/>
      <c r="V65" s="66"/>
      <c r="W65" s="66">
        <f>'تامر غالي'!$AO$36-(W234)</f>
        <v>0</v>
      </c>
      <c r="Y65" s="197"/>
      <c r="Z65" s="66"/>
      <c r="AA65" s="66">
        <f>اسلام!$AO$36-(AA234)</f>
        <v>0</v>
      </c>
      <c r="AC65" s="197"/>
      <c r="AD65" s="66"/>
      <c r="AE65" s="66">
        <f>زهران!$AO$36-(AE234)</f>
        <v>0</v>
      </c>
      <c r="AG65" s="197"/>
      <c r="AH65" s="66"/>
      <c r="AI65" s="66">
        <f>'مندوب 2'!$AO$36-(AI234)</f>
        <v>0</v>
      </c>
      <c r="AK65" s="197"/>
      <c r="AL65" s="66"/>
      <c r="AM65" s="66">
        <f>'محمد التيه'!$AO$36-(AM234)</f>
        <v>0</v>
      </c>
      <c r="AO65" s="197"/>
      <c r="AP65" s="66"/>
      <c r="AQ65" s="66">
        <f>الشركة!$AO$36-(AQ234)</f>
        <v>0</v>
      </c>
    </row>
    <row r="66" spans="1:43" ht="15.75" thickBot="1" x14ac:dyDescent="0.3">
      <c r="A66" s="214"/>
      <c r="B66" s="215"/>
      <c r="C66" s="216"/>
      <c r="E66" s="214"/>
      <c r="F66" s="215"/>
      <c r="G66" s="216"/>
      <c r="I66" s="214"/>
      <c r="J66" s="215"/>
      <c r="K66" s="216"/>
      <c r="M66" s="214"/>
      <c r="N66" s="215"/>
      <c r="O66" s="216"/>
      <c r="Q66" s="214"/>
      <c r="R66" s="215"/>
      <c r="S66" s="216"/>
      <c r="U66" s="214"/>
      <c r="V66" s="215"/>
      <c r="W66" s="216"/>
      <c r="Y66" s="214"/>
      <c r="Z66" s="215"/>
      <c r="AA66" s="216"/>
      <c r="AC66" s="214"/>
      <c r="AD66" s="215"/>
      <c r="AE66" s="216"/>
      <c r="AG66" s="214"/>
      <c r="AH66" s="215"/>
      <c r="AI66" s="216"/>
      <c r="AK66" s="214"/>
      <c r="AL66" s="215"/>
      <c r="AM66" s="216"/>
      <c r="AO66" s="214"/>
      <c r="AP66" s="215"/>
      <c r="AQ66" s="216"/>
    </row>
    <row r="67" spans="1:43" ht="15.75" thickBot="1" x14ac:dyDescent="0.3">
      <c r="A67" s="235" t="s">
        <v>76</v>
      </c>
      <c r="B67" s="235"/>
      <c r="C67" s="235"/>
      <c r="E67" s="235" t="s">
        <v>76</v>
      </c>
      <c r="F67" s="235"/>
      <c r="G67" s="235"/>
      <c r="I67" s="235" t="s">
        <v>76</v>
      </c>
      <c r="J67" s="235"/>
      <c r="K67" s="235"/>
      <c r="M67" s="235" t="s">
        <v>76</v>
      </c>
      <c r="N67" s="235"/>
      <c r="O67" s="235"/>
      <c r="Q67" s="235" t="s">
        <v>76</v>
      </c>
      <c r="R67" s="235"/>
      <c r="S67" s="235"/>
      <c r="U67" s="235" t="s">
        <v>76</v>
      </c>
      <c r="V67" s="235"/>
      <c r="W67" s="235"/>
      <c r="Y67" s="235" t="s">
        <v>76</v>
      </c>
      <c r="Z67" s="235"/>
      <c r="AA67" s="235"/>
      <c r="AC67" s="235" t="s">
        <v>76</v>
      </c>
      <c r="AD67" s="235"/>
      <c r="AE67" s="235"/>
      <c r="AG67" s="235" t="s">
        <v>76</v>
      </c>
      <c r="AH67" s="235"/>
      <c r="AI67" s="235"/>
      <c r="AK67" s="235" t="s">
        <v>76</v>
      </c>
      <c r="AL67" s="235"/>
      <c r="AM67" s="235"/>
      <c r="AO67" s="235" t="s">
        <v>76</v>
      </c>
      <c r="AP67" s="235"/>
      <c r="AQ67" s="235"/>
    </row>
    <row r="68" spans="1:43" ht="15.75" thickBot="1" x14ac:dyDescent="0.3">
      <c r="A68" s="195" t="s">
        <v>13</v>
      </c>
      <c r="B68" s="20">
        <f>'احمد شوقي'!$AQ$36</f>
        <v>0</v>
      </c>
      <c r="C68" s="66">
        <f>'احمد شوقي'!$AR$36</f>
        <v>0</v>
      </c>
      <c r="E68" s="195" t="s">
        <v>13</v>
      </c>
      <c r="F68" s="66">
        <f>'محمد ابراهيم'!$AQ$36</f>
        <v>0</v>
      </c>
      <c r="G68" s="66">
        <f>'محمد ابراهيم'!$AR$36</f>
        <v>0</v>
      </c>
      <c r="I68" s="195" t="s">
        <v>13</v>
      </c>
      <c r="J68" s="66">
        <f>'مصطفي عبدالفتاح'!$AQ$36</f>
        <v>0</v>
      </c>
      <c r="K68" s="66">
        <f>'مصطفي عبدالفتاح'!$AR$36</f>
        <v>0</v>
      </c>
      <c r="M68" s="195" t="s">
        <v>13</v>
      </c>
      <c r="N68" s="66">
        <f>'رامي حواس'!$AQ$36</f>
        <v>0</v>
      </c>
      <c r="O68" s="66">
        <f>'رامي حواس'!$AR$36</f>
        <v>0</v>
      </c>
      <c r="Q68" s="195" t="s">
        <v>13</v>
      </c>
      <c r="R68" s="66">
        <f>'محمد نبيه'!$AQ$36</f>
        <v>0</v>
      </c>
      <c r="S68" s="66">
        <f>'محمد نبيه'!$AR$36</f>
        <v>0</v>
      </c>
      <c r="U68" s="195" t="s">
        <v>13</v>
      </c>
      <c r="V68" s="66">
        <f>'تامر غالي'!$AQ$36</f>
        <v>0</v>
      </c>
      <c r="W68" s="66">
        <f>'تامر غالي'!$AR$36</f>
        <v>0</v>
      </c>
      <c r="Y68" s="195" t="s">
        <v>13</v>
      </c>
      <c r="Z68" s="66">
        <f>اسلام!$AQ$36</f>
        <v>0</v>
      </c>
      <c r="AA68" s="66">
        <f>اسلام!$AR$36</f>
        <v>0</v>
      </c>
      <c r="AC68" s="195" t="s">
        <v>13</v>
      </c>
      <c r="AD68" s="66">
        <f>زهران!$AQ$36</f>
        <v>0</v>
      </c>
      <c r="AE68" s="66">
        <f>زهران!$AR$36</f>
        <v>0</v>
      </c>
      <c r="AG68" s="195" t="s">
        <v>13</v>
      </c>
      <c r="AH68" s="66">
        <f>'مندوب 2'!$AQ$36</f>
        <v>0</v>
      </c>
      <c r="AI68" s="66">
        <f>'مندوب 2'!$AR$36</f>
        <v>0</v>
      </c>
      <c r="AK68" s="195" t="s">
        <v>13</v>
      </c>
      <c r="AL68" s="66">
        <f>'محمد التيه'!$AQ$36</f>
        <v>0</v>
      </c>
      <c r="AM68" s="66">
        <f>'محمد التيه'!$AR$36</f>
        <v>0</v>
      </c>
      <c r="AO68" s="195" t="s">
        <v>13</v>
      </c>
      <c r="AP68" s="66">
        <f>الشركة!$AQ$36</f>
        <v>0</v>
      </c>
      <c r="AQ68" s="66">
        <f>الشركة!$AR$36</f>
        <v>0</v>
      </c>
    </row>
    <row r="69" spans="1:43" ht="15.75" thickBot="1" x14ac:dyDescent="0.3">
      <c r="A69" s="196"/>
      <c r="B69" s="20">
        <f>((C68*6)+B68)-B239</f>
        <v>0</v>
      </c>
      <c r="C69" s="20"/>
      <c r="E69" s="196"/>
      <c r="F69" s="66">
        <f>((G68*6)+F68)-F239</f>
        <v>0</v>
      </c>
      <c r="G69" s="66"/>
      <c r="I69" s="196"/>
      <c r="J69" s="66">
        <f>((K68*6)+J68)-J239</f>
        <v>0</v>
      </c>
      <c r="K69" s="66"/>
      <c r="M69" s="196"/>
      <c r="N69" s="66">
        <f>((O68*6)+N68)-N239</f>
        <v>0</v>
      </c>
      <c r="O69" s="66"/>
      <c r="Q69" s="196"/>
      <c r="R69" s="66">
        <f>((S68*6)+R68)-R239</f>
        <v>0</v>
      </c>
      <c r="S69" s="66"/>
      <c r="U69" s="196"/>
      <c r="V69" s="66">
        <f>((W68*6)+V68)-V239</f>
        <v>0</v>
      </c>
      <c r="W69" s="66"/>
      <c r="Y69" s="196"/>
      <c r="Z69" s="66">
        <f>((AA68*6)+Z68)-Z239</f>
        <v>0</v>
      </c>
      <c r="AA69" s="66"/>
      <c r="AC69" s="196"/>
      <c r="AD69" s="66">
        <f>((AE68*6)+AD68)-AD239</f>
        <v>0</v>
      </c>
      <c r="AE69" s="66"/>
      <c r="AG69" s="196"/>
      <c r="AH69" s="66">
        <f>((AI68*6)+AH68)-AH239</f>
        <v>0</v>
      </c>
      <c r="AI69" s="66"/>
      <c r="AK69" s="196"/>
      <c r="AL69" s="66">
        <f>((AM68*6)+AL68)-AL239</f>
        <v>0</v>
      </c>
      <c r="AM69" s="66"/>
      <c r="AO69" s="196"/>
      <c r="AP69" s="66">
        <f>((AQ68*6)+AP68)-AP239</f>
        <v>0</v>
      </c>
      <c r="AQ69" s="66"/>
    </row>
    <row r="70" spans="1:43" ht="15.75" thickBot="1" x14ac:dyDescent="0.3">
      <c r="A70" s="197"/>
      <c r="B70" s="20">
        <f>MOD(B69,6)</f>
        <v>0</v>
      </c>
      <c r="C70" s="20">
        <f>((B69-B70)/6)-C239</f>
        <v>0</v>
      </c>
      <c r="E70" s="197"/>
      <c r="F70" s="66">
        <f>MOD(F69,6)</f>
        <v>0</v>
      </c>
      <c r="G70" s="66">
        <f>((F69-F70)/6)-G239</f>
        <v>0</v>
      </c>
      <c r="I70" s="197"/>
      <c r="J70" s="66">
        <f>MOD(J69,6)</f>
        <v>0</v>
      </c>
      <c r="K70" s="66">
        <f>((J69-J70)/6)-K239</f>
        <v>0</v>
      </c>
      <c r="M70" s="197"/>
      <c r="N70" s="66">
        <f>MOD(N69,6)</f>
        <v>0</v>
      </c>
      <c r="O70" s="66">
        <f>((N69-N70)/6)-O239</f>
        <v>0</v>
      </c>
      <c r="Q70" s="197"/>
      <c r="R70" s="66">
        <f>MOD(R69,6)</f>
        <v>0</v>
      </c>
      <c r="S70" s="66">
        <f>((R69-R70)/6)-S239</f>
        <v>0</v>
      </c>
      <c r="U70" s="197"/>
      <c r="V70" s="66">
        <f>MOD(V69,6)</f>
        <v>0</v>
      </c>
      <c r="W70" s="66">
        <f>((V69-V70)/6)-W239</f>
        <v>0</v>
      </c>
      <c r="Y70" s="197"/>
      <c r="Z70" s="66">
        <f>MOD(Z69,6)</f>
        <v>0</v>
      </c>
      <c r="AA70" s="66">
        <f>((Z69-Z70)/6)-AA239</f>
        <v>0</v>
      </c>
      <c r="AC70" s="197"/>
      <c r="AD70" s="66">
        <f>MOD(AD69,6)</f>
        <v>0</v>
      </c>
      <c r="AE70" s="66">
        <f>((AD69-AD70)/6)-AE239</f>
        <v>0</v>
      </c>
      <c r="AG70" s="197"/>
      <c r="AH70" s="66">
        <f>MOD(AH69,6)</f>
        <v>0</v>
      </c>
      <c r="AI70" s="66">
        <f>((AH69-AH70)/6)-AI239</f>
        <v>0</v>
      </c>
      <c r="AK70" s="197"/>
      <c r="AL70" s="66">
        <f>MOD(AL69,6)</f>
        <v>0</v>
      </c>
      <c r="AM70" s="66">
        <f>((AL69-AL70)/6)-AM239</f>
        <v>0</v>
      </c>
      <c r="AO70" s="197"/>
      <c r="AP70" s="66">
        <f>MOD(AP69,6)</f>
        <v>0</v>
      </c>
      <c r="AQ70" s="66">
        <f>((AP69-AP70)/6)-AQ239</f>
        <v>0</v>
      </c>
    </row>
    <row r="71" spans="1:43" ht="15.75" thickBot="1" x14ac:dyDescent="0.3">
      <c r="A71" s="214"/>
      <c r="B71" s="215"/>
      <c r="C71" s="216"/>
      <c r="E71" s="214"/>
      <c r="F71" s="215"/>
      <c r="G71" s="216"/>
      <c r="I71" s="214"/>
      <c r="J71" s="215"/>
      <c r="K71" s="216"/>
      <c r="M71" s="214"/>
      <c r="N71" s="215"/>
      <c r="O71" s="216"/>
      <c r="Q71" s="214"/>
      <c r="R71" s="215"/>
      <c r="S71" s="216"/>
      <c r="U71" s="214"/>
      <c r="V71" s="215"/>
      <c r="W71" s="216"/>
      <c r="Y71" s="214"/>
      <c r="Z71" s="215"/>
      <c r="AA71" s="216"/>
      <c r="AC71" s="214"/>
      <c r="AD71" s="215"/>
      <c r="AE71" s="216"/>
      <c r="AG71" s="214"/>
      <c r="AH71" s="215"/>
      <c r="AI71" s="216"/>
      <c r="AK71" s="214"/>
      <c r="AL71" s="215"/>
      <c r="AM71" s="216"/>
      <c r="AO71" s="214"/>
      <c r="AP71" s="215"/>
      <c r="AQ71" s="216"/>
    </row>
    <row r="72" spans="1:43" ht="15.75" thickBot="1" x14ac:dyDescent="0.3">
      <c r="A72" s="195" t="s">
        <v>14</v>
      </c>
      <c r="B72" s="20">
        <f>'احمد شوقي'!$AT$36</f>
        <v>0</v>
      </c>
      <c r="C72" s="66">
        <f>'احمد شوقي'!$AU$36</f>
        <v>0</v>
      </c>
      <c r="E72" s="195" t="s">
        <v>14</v>
      </c>
      <c r="F72" s="66">
        <f>'محمد ابراهيم'!$AT$36</f>
        <v>0</v>
      </c>
      <c r="G72" s="66">
        <f>'محمد ابراهيم'!$AU$36</f>
        <v>0</v>
      </c>
      <c r="I72" s="195" t="s">
        <v>14</v>
      </c>
      <c r="J72" s="66">
        <f>'مصطفي عبدالفتاح'!$AT$36</f>
        <v>0</v>
      </c>
      <c r="K72" s="66">
        <f>'مصطفي عبدالفتاح'!$AU$36</f>
        <v>0</v>
      </c>
      <c r="M72" s="195" t="s">
        <v>14</v>
      </c>
      <c r="N72" s="66">
        <f>'رامي حواس'!$AT$36</f>
        <v>0</v>
      </c>
      <c r="O72" s="66">
        <f>'رامي حواس'!$AU$36</f>
        <v>0</v>
      </c>
      <c r="Q72" s="195" t="s">
        <v>14</v>
      </c>
      <c r="R72" s="66">
        <f>'محمد نبيه'!$AT$36</f>
        <v>0</v>
      </c>
      <c r="S72" s="66">
        <f>'محمد نبيه'!$AU$36</f>
        <v>0</v>
      </c>
      <c r="U72" s="195" t="s">
        <v>14</v>
      </c>
      <c r="V72" s="66">
        <f>'تامر غالي'!$AT$36</f>
        <v>0</v>
      </c>
      <c r="W72" s="66">
        <f>'تامر غالي'!$AU$36</f>
        <v>1</v>
      </c>
      <c r="Y72" s="195" t="s">
        <v>14</v>
      </c>
      <c r="Z72" s="66">
        <f>اسلام!$AT$36</f>
        <v>0</v>
      </c>
      <c r="AA72" s="66">
        <f>اسلام!$AU$36</f>
        <v>0</v>
      </c>
      <c r="AC72" s="195" t="s">
        <v>14</v>
      </c>
      <c r="AD72" s="66">
        <f>زهران!$AT$36</f>
        <v>0</v>
      </c>
      <c r="AE72" s="66">
        <f>زهران!$AU$36</f>
        <v>0</v>
      </c>
      <c r="AG72" s="195" t="s">
        <v>14</v>
      </c>
      <c r="AH72" s="66">
        <f>'مندوب 2'!$AT$36</f>
        <v>0</v>
      </c>
      <c r="AI72" s="66">
        <f>'مندوب 2'!$AU$36</f>
        <v>0</v>
      </c>
      <c r="AK72" s="195" t="s">
        <v>14</v>
      </c>
      <c r="AL72" s="66">
        <f>'محمد التيه'!$AT$36</f>
        <v>0</v>
      </c>
      <c r="AM72" s="66">
        <f>'محمد التيه'!$AU$36</f>
        <v>0</v>
      </c>
      <c r="AO72" s="195" t="s">
        <v>14</v>
      </c>
      <c r="AP72" s="66">
        <f>الشركة!$AT$36</f>
        <v>0</v>
      </c>
      <c r="AQ72" s="66">
        <f>الشركة!$AU$36</f>
        <v>0</v>
      </c>
    </row>
    <row r="73" spans="1:43" ht="15.75" thickBot="1" x14ac:dyDescent="0.3">
      <c r="A73" s="196"/>
      <c r="B73" s="20">
        <f>((C72*4)+B72)-B243</f>
        <v>0</v>
      </c>
      <c r="C73" s="20"/>
      <c r="E73" s="196"/>
      <c r="F73" s="66">
        <f>((G72*4)+F72)-F243</f>
        <v>0</v>
      </c>
      <c r="G73" s="66"/>
      <c r="I73" s="196"/>
      <c r="J73" s="66">
        <f>((K72*4)+J72)-J243</f>
        <v>0</v>
      </c>
      <c r="K73" s="66"/>
      <c r="M73" s="196"/>
      <c r="N73" s="66">
        <f>((O72*4)+N72)-N243</f>
        <v>0</v>
      </c>
      <c r="O73" s="66"/>
      <c r="Q73" s="196"/>
      <c r="R73" s="66">
        <f>((S72*4)+R72)-R243</f>
        <v>0</v>
      </c>
      <c r="S73" s="66"/>
      <c r="U73" s="196"/>
      <c r="V73" s="66">
        <f>((W72*4)+V72)-V243</f>
        <v>4</v>
      </c>
      <c r="W73" s="66"/>
      <c r="Y73" s="196"/>
      <c r="Z73" s="66">
        <f>((AA72*4)+Z72)-Z243</f>
        <v>0</v>
      </c>
      <c r="AA73" s="66"/>
      <c r="AC73" s="196"/>
      <c r="AD73" s="66">
        <f>((AE72*4)+AD72)-AD243</f>
        <v>0</v>
      </c>
      <c r="AE73" s="66"/>
      <c r="AG73" s="196"/>
      <c r="AH73" s="66">
        <f>((AI72*4)+AH72)-AH243</f>
        <v>0</v>
      </c>
      <c r="AI73" s="66"/>
      <c r="AK73" s="196"/>
      <c r="AL73" s="66">
        <f>((AM72*4)+AL72)-AL243</f>
        <v>0</v>
      </c>
      <c r="AM73" s="66"/>
      <c r="AO73" s="196"/>
      <c r="AP73" s="66">
        <f>((AQ72*4)+AP72)-AP243</f>
        <v>0</v>
      </c>
      <c r="AQ73" s="66"/>
    </row>
    <row r="74" spans="1:43" ht="15.75" thickBot="1" x14ac:dyDescent="0.3">
      <c r="A74" s="197"/>
      <c r="B74" s="20">
        <f>MOD(B73,4)</f>
        <v>0</v>
      </c>
      <c r="C74" s="20">
        <f>((B73-B74)/4)-C243</f>
        <v>0</v>
      </c>
      <c r="E74" s="197"/>
      <c r="F74" s="66">
        <f>MOD(F73,4)</f>
        <v>0</v>
      </c>
      <c r="G74" s="66">
        <f>((F73-F74)/4)-G243</f>
        <v>0</v>
      </c>
      <c r="I74" s="197"/>
      <c r="J74" s="66">
        <f>MOD(J73,4)</f>
        <v>0</v>
      </c>
      <c r="K74" s="66">
        <f>((J73-J74)/4)-K243</f>
        <v>0</v>
      </c>
      <c r="M74" s="197"/>
      <c r="N74" s="66">
        <f>MOD(N73,4)</f>
        <v>0</v>
      </c>
      <c r="O74" s="66">
        <f>((N73-N74)/4)-O243</f>
        <v>0</v>
      </c>
      <c r="Q74" s="197"/>
      <c r="R74" s="66">
        <f>MOD(R73,4)</f>
        <v>0</v>
      </c>
      <c r="S74" s="66">
        <f>((R73-R74)/4)-S243</f>
        <v>0</v>
      </c>
      <c r="U74" s="197"/>
      <c r="V74" s="66">
        <f>MOD(V73,4)</f>
        <v>0</v>
      </c>
      <c r="W74" s="66">
        <f>((V73-V74)/4)-W243</f>
        <v>1</v>
      </c>
      <c r="Y74" s="197"/>
      <c r="Z74" s="66">
        <f>MOD(Z73,4)</f>
        <v>0</v>
      </c>
      <c r="AA74" s="66">
        <f>((Z73-Z74)/4)-AA243</f>
        <v>0</v>
      </c>
      <c r="AC74" s="197"/>
      <c r="AD74" s="66">
        <f>MOD(AD73,4)</f>
        <v>0</v>
      </c>
      <c r="AE74" s="66">
        <f>((AD73-AD74)/4)-AE243</f>
        <v>0</v>
      </c>
      <c r="AG74" s="197"/>
      <c r="AH74" s="66">
        <f>MOD(AH73,4)</f>
        <v>0</v>
      </c>
      <c r="AI74" s="66">
        <f>((AH73-AH74)/4)-AI243</f>
        <v>0</v>
      </c>
      <c r="AK74" s="197"/>
      <c r="AL74" s="66">
        <f>MOD(AL73,4)</f>
        <v>0</v>
      </c>
      <c r="AM74" s="66">
        <f>((AL73-AL74)/4)-AM243</f>
        <v>0</v>
      </c>
      <c r="AO74" s="197"/>
      <c r="AP74" s="66">
        <f>MOD(AP73,4)</f>
        <v>0</v>
      </c>
      <c r="AQ74" s="66">
        <f>((AP73-AP74)/4)-AQ243</f>
        <v>0</v>
      </c>
    </row>
    <row r="75" spans="1:43" ht="15.75" thickBot="1" x14ac:dyDescent="0.3">
      <c r="A75" s="56"/>
      <c r="B75" s="18"/>
      <c r="C75" s="19"/>
      <c r="E75" s="71"/>
      <c r="F75" s="68"/>
      <c r="G75" s="69"/>
      <c r="I75" s="71"/>
      <c r="J75" s="68"/>
      <c r="K75" s="69"/>
      <c r="M75" s="71"/>
      <c r="N75" s="68"/>
      <c r="O75" s="69"/>
      <c r="Q75" s="71"/>
      <c r="R75" s="68"/>
      <c r="S75" s="69"/>
      <c r="U75" s="71"/>
      <c r="V75" s="68"/>
      <c r="W75" s="69"/>
      <c r="Y75" s="71"/>
      <c r="Z75" s="68"/>
      <c r="AA75" s="69"/>
      <c r="AC75" s="71"/>
      <c r="AD75" s="68"/>
      <c r="AE75" s="69"/>
      <c r="AG75" s="71"/>
      <c r="AH75" s="68"/>
      <c r="AI75" s="69"/>
      <c r="AK75" s="71"/>
      <c r="AL75" s="68"/>
      <c r="AM75" s="69"/>
      <c r="AO75" s="71"/>
      <c r="AP75" s="68"/>
      <c r="AQ75" s="69"/>
    </row>
    <row r="76" spans="1:43" ht="15.75" thickBot="1" x14ac:dyDescent="0.3">
      <c r="A76" s="195" t="s">
        <v>46</v>
      </c>
      <c r="B76" s="20">
        <f>'احمد شوقي'!$AW$36</f>
        <v>0</v>
      </c>
      <c r="C76" s="66">
        <f>'احمد شوقي'!$AX$36</f>
        <v>0</v>
      </c>
      <c r="E76" s="195" t="s">
        <v>46</v>
      </c>
      <c r="F76" s="66">
        <f>'محمد ابراهيم'!$AW$36</f>
        <v>0</v>
      </c>
      <c r="G76" s="66">
        <f>'محمد ابراهيم'!$AX$36</f>
        <v>0</v>
      </c>
      <c r="I76" s="195" t="s">
        <v>46</v>
      </c>
      <c r="J76" s="66">
        <f>'مصطفي عبدالفتاح'!$AW$36</f>
        <v>0</v>
      </c>
      <c r="K76" s="66">
        <f>'مصطفي عبدالفتاح'!$AX$36</f>
        <v>0</v>
      </c>
      <c r="M76" s="195" t="s">
        <v>46</v>
      </c>
      <c r="N76" s="66">
        <f>'رامي حواس'!$AW$36</f>
        <v>0</v>
      </c>
      <c r="O76" s="66">
        <f>'رامي حواس'!$AX$36</f>
        <v>0</v>
      </c>
      <c r="Q76" s="195" t="s">
        <v>46</v>
      </c>
      <c r="R76" s="66">
        <f>'محمد نبيه'!$AW$36</f>
        <v>0</v>
      </c>
      <c r="S76" s="66">
        <f>'محمد نبيه'!$AX$36</f>
        <v>0</v>
      </c>
      <c r="U76" s="195" t="s">
        <v>46</v>
      </c>
      <c r="V76" s="66">
        <f>'تامر غالي'!$AW$36</f>
        <v>0</v>
      </c>
      <c r="W76" s="66">
        <f>'تامر غالي'!$AX$36</f>
        <v>0</v>
      </c>
      <c r="Y76" s="195" t="s">
        <v>46</v>
      </c>
      <c r="Z76" s="66">
        <f>اسلام!$AW$36</f>
        <v>0</v>
      </c>
      <c r="AA76" s="66">
        <f>اسلام!$AX$36</f>
        <v>0</v>
      </c>
      <c r="AC76" s="195" t="s">
        <v>46</v>
      </c>
      <c r="AD76" s="66">
        <f>زهران!$AW$36</f>
        <v>0</v>
      </c>
      <c r="AE76" s="66">
        <f>زهران!$AX$36</f>
        <v>0</v>
      </c>
      <c r="AG76" s="195" t="s">
        <v>46</v>
      </c>
      <c r="AH76" s="66">
        <f>'مندوب 2'!$AW$36</f>
        <v>0</v>
      </c>
      <c r="AI76" s="66">
        <f>'مندوب 2'!$AX$36</f>
        <v>0</v>
      </c>
      <c r="AK76" s="195" t="s">
        <v>46</v>
      </c>
      <c r="AL76" s="66">
        <f>'محمد التيه'!$AW$36</f>
        <v>0</v>
      </c>
      <c r="AM76" s="66">
        <f>'محمد التيه'!$AX$36</f>
        <v>0</v>
      </c>
      <c r="AO76" s="195" t="s">
        <v>46</v>
      </c>
      <c r="AP76" s="66">
        <f>الشركة!$AW$36</f>
        <v>0</v>
      </c>
      <c r="AQ76" s="66">
        <f>الشركة!$AX$36</f>
        <v>0</v>
      </c>
    </row>
    <row r="77" spans="1:43" ht="15.75" thickBot="1" x14ac:dyDescent="0.3">
      <c r="A77" s="196"/>
      <c r="B77" s="20">
        <f>((C76*4)+B76)-B247</f>
        <v>0</v>
      </c>
      <c r="C77" s="20"/>
      <c r="E77" s="196"/>
      <c r="F77" s="66">
        <f>((G76*4)+F76)-F247</f>
        <v>0</v>
      </c>
      <c r="G77" s="66"/>
      <c r="I77" s="196"/>
      <c r="J77" s="66">
        <f>((K76*4)+J76)-J247</f>
        <v>0</v>
      </c>
      <c r="K77" s="66"/>
      <c r="M77" s="196"/>
      <c r="N77" s="66">
        <f>((O76*4)+N76)-N247</f>
        <v>0</v>
      </c>
      <c r="O77" s="66"/>
      <c r="Q77" s="196"/>
      <c r="R77" s="66">
        <f>((S76*4)+R76)-R247</f>
        <v>0</v>
      </c>
      <c r="S77" s="66"/>
      <c r="U77" s="196"/>
      <c r="V77" s="66">
        <f>((W76*4)+V76)-V247</f>
        <v>0</v>
      </c>
      <c r="W77" s="66"/>
      <c r="Y77" s="196"/>
      <c r="Z77" s="66">
        <f>((AA76*4)+Z76)-Z247</f>
        <v>0</v>
      </c>
      <c r="AA77" s="66"/>
      <c r="AC77" s="196"/>
      <c r="AD77" s="66">
        <f>((AE76*4)+AD76)-AD247</f>
        <v>0</v>
      </c>
      <c r="AE77" s="66"/>
      <c r="AG77" s="196"/>
      <c r="AH77" s="66">
        <f>((AI76*4)+AH76)-AH247</f>
        <v>0</v>
      </c>
      <c r="AI77" s="66"/>
      <c r="AK77" s="196"/>
      <c r="AL77" s="66">
        <f>((AM76*4)+AL76)-AL247</f>
        <v>0</v>
      </c>
      <c r="AM77" s="66"/>
      <c r="AO77" s="196"/>
      <c r="AP77" s="66">
        <f>((AQ76*4)+AP76)-AP247</f>
        <v>0</v>
      </c>
      <c r="AQ77" s="66"/>
    </row>
    <row r="78" spans="1:43" ht="15.75" thickBot="1" x14ac:dyDescent="0.3">
      <c r="A78" s="197"/>
      <c r="B78" s="20">
        <f>MOD(B77,4)</f>
        <v>0</v>
      </c>
      <c r="C78" s="20">
        <f>((B77-B78)/4)-C247</f>
        <v>0</v>
      </c>
      <c r="E78" s="197"/>
      <c r="F78" s="66">
        <f>MOD(F77,4)</f>
        <v>0</v>
      </c>
      <c r="G78" s="66">
        <f>((F77-F78)/4)-G247</f>
        <v>0</v>
      </c>
      <c r="I78" s="197"/>
      <c r="J78" s="66">
        <f>MOD(J77,4)</f>
        <v>0</v>
      </c>
      <c r="K78" s="66">
        <f>((J77-J78)/4)-K247</f>
        <v>0</v>
      </c>
      <c r="M78" s="197"/>
      <c r="N78" s="66">
        <f>MOD(N77,4)</f>
        <v>0</v>
      </c>
      <c r="O78" s="66">
        <f>((N77-N78)/4)-O247</f>
        <v>0</v>
      </c>
      <c r="Q78" s="197"/>
      <c r="R78" s="66">
        <f>MOD(R77,4)</f>
        <v>0</v>
      </c>
      <c r="S78" s="66">
        <f>((R77-R78)/4)-S247</f>
        <v>0</v>
      </c>
      <c r="U78" s="197"/>
      <c r="V78" s="66">
        <f>MOD(V77,4)</f>
        <v>0</v>
      </c>
      <c r="W78" s="66">
        <f>((V77-V78)/4)-W247</f>
        <v>0</v>
      </c>
      <c r="Y78" s="197"/>
      <c r="Z78" s="66">
        <f>MOD(Z77,4)</f>
        <v>0</v>
      </c>
      <c r="AA78" s="66">
        <f>((Z77-Z78)/4)-AA247</f>
        <v>0</v>
      </c>
      <c r="AC78" s="197"/>
      <c r="AD78" s="66">
        <f>MOD(AD77,4)</f>
        <v>0</v>
      </c>
      <c r="AE78" s="66">
        <f>((AD77-AD78)/4)-AE247</f>
        <v>0</v>
      </c>
      <c r="AG78" s="197"/>
      <c r="AH78" s="66">
        <f>MOD(AH77,4)</f>
        <v>0</v>
      </c>
      <c r="AI78" s="66">
        <f>((AH77-AH78)/4)-AI247</f>
        <v>0</v>
      </c>
      <c r="AK78" s="197"/>
      <c r="AL78" s="66">
        <f>MOD(AL77,4)</f>
        <v>0</v>
      </c>
      <c r="AM78" s="66">
        <f>((AL77-AL78)/4)-AM247</f>
        <v>0</v>
      </c>
      <c r="AO78" s="197"/>
      <c r="AP78" s="66">
        <f>MOD(AP77,4)</f>
        <v>0</v>
      </c>
      <c r="AQ78" s="66">
        <f>((AP77-AP78)/4)-AQ247</f>
        <v>0</v>
      </c>
    </row>
    <row r="79" spans="1:43" ht="15.75" thickBot="1" x14ac:dyDescent="0.3">
      <c r="A79" s="56"/>
      <c r="B79" s="18"/>
      <c r="C79" s="19"/>
      <c r="E79" s="71"/>
      <c r="F79" s="68"/>
      <c r="G79" s="69"/>
      <c r="I79" s="71"/>
      <c r="J79" s="68"/>
      <c r="K79" s="69"/>
      <c r="M79" s="71"/>
      <c r="N79" s="68"/>
      <c r="O79" s="69"/>
      <c r="Q79" s="71"/>
      <c r="R79" s="68"/>
      <c r="S79" s="69"/>
      <c r="U79" s="71"/>
      <c r="V79" s="68"/>
      <c r="W79" s="69"/>
      <c r="Y79" s="71"/>
      <c r="Z79" s="68"/>
      <c r="AA79" s="69"/>
      <c r="AC79" s="71"/>
      <c r="AD79" s="68"/>
      <c r="AE79" s="69"/>
      <c r="AG79" s="71"/>
      <c r="AH79" s="68"/>
      <c r="AI79" s="69"/>
      <c r="AK79" s="71"/>
      <c r="AL79" s="68"/>
      <c r="AM79" s="69"/>
      <c r="AO79" s="71"/>
      <c r="AP79" s="68"/>
      <c r="AQ79" s="69"/>
    </row>
    <row r="80" spans="1:43" ht="15.75" thickBot="1" x14ac:dyDescent="0.3">
      <c r="A80" s="214" t="s">
        <v>77</v>
      </c>
      <c r="B80" s="215"/>
      <c r="C80" s="216"/>
      <c r="E80" s="214" t="s">
        <v>77</v>
      </c>
      <c r="F80" s="215"/>
      <c r="G80" s="216"/>
      <c r="I80" s="214" t="s">
        <v>77</v>
      </c>
      <c r="J80" s="215"/>
      <c r="K80" s="216"/>
      <c r="M80" s="214" t="s">
        <v>77</v>
      </c>
      <c r="N80" s="215"/>
      <c r="O80" s="216"/>
      <c r="Q80" s="214" t="s">
        <v>77</v>
      </c>
      <c r="R80" s="215"/>
      <c r="S80" s="216"/>
      <c r="U80" s="214" t="s">
        <v>77</v>
      </c>
      <c r="V80" s="215"/>
      <c r="W80" s="216"/>
      <c r="Y80" s="214" t="s">
        <v>77</v>
      </c>
      <c r="Z80" s="215"/>
      <c r="AA80" s="216"/>
      <c r="AC80" s="214" t="s">
        <v>77</v>
      </c>
      <c r="AD80" s="215"/>
      <c r="AE80" s="216"/>
      <c r="AG80" s="214" t="s">
        <v>77</v>
      </c>
      <c r="AH80" s="215"/>
      <c r="AI80" s="216"/>
      <c r="AK80" s="214" t="s">
        <v>77</v>
      </c>
      <c r="AL80" s="215"/>
      <c r="AM80" s="216"/>
      <c r="AO80" s="214" t="s">
        <v>77</v>
      </c>
      <c r="AP80" s="215"/>
      <c r="AQ80" s="216"/>
    </row>
    <row r="81" spans="1:43" ht="15.75" thickBot="1" x14ac:dyDescent="0.3">
      <c r="A81" s="195" t="s">
        <v>43</v>
      </c>
      <c r="B81" s="20"/>
      <c r="C81" s="20"/>
      <c r="E81" s="195" t="s">
        <v>43</v>
      </c>
      <c r="F81" s="66"/>
      <c r="G81" s="66"/>
      <c r="I81" s="195" t="s">
        <v>43</v>
      </c>
      <c r="J81" s="66"/>
      <c r="K81" s="66"/>
      <c r="M81" s="195" t="s">
        <v>43</v>
      </c>
      <c r="N81" s="66"/>
      <c r="O81" s="66"/>
      <c r="Q81" s="195" t="s">
        <v>43</v>
      </c>
      <c r="R81" s="66"/>
      <c r="S81" s="66"/>
      <c r="U81" s="195" t="s">
        <v>43</v>
      </c>
      <c r="V81" s="66"/>
      <c r="W81" s="66"/>
      <c r="Y81" s="195" t="s">
        <v>43</v>
      </c>
      <c r="Z81" s="66"/>
      <c r="AA81" s="66"/>
      <c r="AC81" s="195" t="s">
        <v>43</v>
      </c>
      <c r="AD81" s="66"/>
      <c r="AE81" s="66"/>
      <c r="AG81" s="195" t="s">
        <v>43</v>
      </c>
      <c r="AH81" s="66"/>
      <c r="AI81" s="66"/>
      <c r="AK81" s="195" t="s">
        <v>43</v>
      </c>
      <c r="AL81" s="66"/>
      <c r="AM81" s="66"/>
      <c r="AO81" s="195" t="s">
        <v>43</v>
      </c>
      <c r="AP81" s="66"/>
      <c r="AQ81" s="66"/>
    </row>
    <row r="82" spans="1:43" ht="15.75" thickBot="1" x14ac:dyDescent="0.3">
      <c r="A82" s="196"/>
      <c r="B82" s="20"/>
      <c r="C82" s="20"/>
      <c r="E82" s="196"/>
      <c r="F82" s="66"/>
      <c r="G82" s="66"/>
      <c r="I82" s="196"/>
      <c r="J82" s="66"/>
      <c r="K82" s="66"/>
      <c r="M82" s="196"/>
      <c r="N82" s="66"/>
      <c r="O82" s="66"/>
      <c r="Q82" s="196"/>
      <c r="R82" s="66"/>
      <c r="S82" s="66"/>
      <c r="U82" s="196"/>
      <c r="V82" s="66"/>
      <c r="W82" s="66"/>
      <c r="Y82" s="196"/>
      <c r="Z82" s="66"/>
      <c r="AA82" s="66"/>
      <c r="AC82" s="196"/>
      <c r="AD82" s="66"/>
      <c r="AE82" s="66"/>
      <c r="AG82" s="196"/>
      <c r="AH82" s="66"/>
      <c r="AI82" s="66"/>
      <c r="AK82" s="196"/>
      <c r="AL82" s="66"/>
      <c r="AM82" s="66"/>
      <c r="AO82" s="196"/>
      <c r="AP82" s="66"/>
      <c r="AQ82" s="66"/>
    </row>
    <row r="83" spans="1:43" ht="15.75" thickBot="1" x14ac:dyDescent="0.3">
      <c r="A83" s="197"/>
      <c r="B83" s="20"/>
      <c r="C83" s="20">
        <f>'احمد شوقي'!$AZ$36-(C252)</f>
        <v>0</v>
      </c>
      <c r="E83" s="197"/>
      <c r="F83" s="66"/>
      <c r="G83" s="66">
        <f>'محمد ابراهيم'!$AZ$36-(G252)</f>
        <v>0</v>
      </c>
      <c r="I83" s="197"/>
      <c r="J83" s="66"/>
      <c r="K83" s="66">
        <f>'مصطفي عبدالفتاح'!$AZ$36-(K252)</f>
        <v>0</v>
      </c>
      <c r="M83" s="197"/>
      <c r="N83" s="66"/>
      <c r="O83" s="66">
        <f>'رامي حواس'!$AZ$36-(O252)</f>
        <v>0</v>
      </c>
      <c r="Q83" s="197"/>
      <c r="R83" s="66"/>
      <c r="S83" s="66">
        <f>'محمد نبيه'!$AZ$36-(S252)</f>
        <v>0</v>
      </c>
      <c r="U83" s="197"/>
      <c r="V83" s="66"/>
      <c r="W83" s="66">
        <f>'تامر غالي'!$AZ$36-(W252)</f>
        <v>0</v>
      </c>
      <c r="Y83" s="197"/>
      <c r="Z83" s="66"/>
      <c r="AA83" s="66">
        <f>اسلام!$AZ$36-(AA252)</f>
        <v>0</v>
      </c>
      <c r="AC83" s="197"/>
      <c r="AD83" s="66"/>
      <c r="AE83" s="66">
        <f>زهران!$AZ$36-(AE252)</f>
        <v>0</v>
      </c>
      <c r="AG83" s="197"/>
      <c r="AH83" s="66"/>
      <c r="AI83" s="66">
        <f>'مندوب 2'!$AZ$36-(AI252)</f>
        <v>0</v>
      </c>
      <c r="AK83" s="197"/>
      <c r="AL83" s="66"/>
      <c r="AM83" s="66">
        <f>'محمد التيه'!$AZ$36-(AM252)</f>
        <v>0</v>
      </c>
      <c r="AO83" s="197"/>
      <c r="AP83" s="66"/>
      <c r="AQ83" s="66">
        <f>الشركة!$AZ$36-(AQ252)</f>
        <v>0</v>
      </c>
    </row>
    <row r="84" spans="1:43" ht="15.75" thickBot="1" x14ac:dyDescent="0.3">
      <c r="A84" s="214"/>
      <c r="B84" s="215"/>
      <c r="C84" s="216"/>
      <c r="E84" s="214"/>
      <c r="F84" s="215"/>
      <c r="G84" s="216"/>
      <c r="I84" s="214"/>
      <c r="J84" s="215"/>
      <c r="K84" s="216"/>
      <c r="M84" s="214"/>
      <c r="N84" s="215"/>
      <c r="O84" s="216"/>
      <c r="Q84" s="214"/>
      <c r="R84" s="215"/>
      <c r="S84" s="216"/>
      <c r="U84" s="214"/>
      <c r="V84" s="215"/>
      <c r="W84" s="216"/>
      <c r="Y84" s="214"/>
      <c r="Z84" s="215"/>
      <c r="AA84" s="216"/>
      <c r="AC84" s="214"/>
      <c r="AD84" s="215"/>
      <c r="AE84" s="216"/>
      <c r="AG84" s="214"/>
      <c r="AH84" s="215"/>
      <c r="AI84" s="216"/>
      <c r="AK84" s="214"/>
      <c r="AL84" s="215"/>
      <c r="AM84" s="216"/>
      <c r="AO84" s="214"/>
      <c r="AP84" s="215"/>
      <c r="AQ84" s="216"/>
    </row>
    <row r="85" spans="1:43" ht="15.75" thickBot="1" x14ac:dyDescent="0.3">
      <c r="A85" s="231" t="s">
        <v>78</v>
      </c>
      <c r="B85" s="231"/>
      <c r="C85" s="231"/>
      <c r="E85" s="231" t="s">
        <v>78</v>
      </c>
      <c r="F85" s="231"/>
      <c r="G85" s="231"/>
      <c r="I85" s="231" t="s">
        <v>78</v>
      </c>
      <c r="J85" s="231"/>
      <c r="K85" s="231"/>
      <c r="M85" s="231" t="s">
        <v>78</v>
      </c>
      <c r="N85" s="231"/>
      <c r="O85" s="231"/>
      <c r="Q85" s="231" t="s">
        <v>78</v>
      </c>
      <c r="R85" s="231"/>
      <c r="S85" s="231"/>
      <c r="U85" s="231" t="s">
        <v>78</v>
      </c>
      <c r="V85" s="231"/>
      <c r="W85" s="231"/>
      <c r="Y85" s="231" t="s">
        <v>78</v>
      </c>
      <c r="Z85" s="231"/>
      <c r="AA85" s="231"/>
      <c r="AC85" s="231" t="s">
        <v>78</v>
      </c>
      <c r="AD85" s="231"/>
      <c r="AE85" s="231"/>
      <c r="AG85" s="231" t="s">
        <v>78</v>
      </c>
      <c r="AH85" s="231"/>
      <c r="AI85" s="231"/>
      <c r="AK85" s="231" t="s">
        <v>78</v>
      </c>
      <c r="AL85" s="231"/>
      <c r="AM85" s="231"/>
      <c r="AO85" s="231" t="s">
        <v>78</v>
      </c>
      <c r="AP85" s="231"/>
      <c r="AQ85" s="231"/>
    </row>
    <row r="86" spans="1:43" ht="15.75" thickBot="1" x14ac:dyDescent="0.3">
      <c r="A86" s="225" t="s">
        <v>47</v>
      </c>
      <c r="B86" s="20">
        <f>'احمد شوقي'!$BB$36</f>
        <v>0</v>
      </c>
      <c r="C86" s="66">
        <f>'احمد شوقي'!$BC$36</f>
        <v>0</v>
      </c>
      <c r="E86" s="225" t="s">
        <v>47</v>
      </c>
      <c r="F86" s="66">
        <f>'محمد ابراهيم'!$BB$36</f>
        <v>0</v>
      </c>
      <c r="G86" s="66">
        <f>'محمد ابراهيم'!$BC$36</f>
        <v>0</v>
      </c>
      <c r="I86" s="225" t="s">
        <v>47</v>
      </c>
      <c r="J86" s="66">
        <f>'مصطفي عبدالفتاح'!$BB$36</f>
        <v>0</v>
      </c>
      <c r="K86" s="66">
        <f>'مصطفي عبدالفتاح'!$BC$36</f>
        <v>0</v>
      </c>
      <c r="M86" s="225" t="s">
        <v>47</v>
      </c>
      <c r="N86" s="66">
        <f>'رامي حواس'!$BB$36</f>
        <v>0</v>
      </c>
      <c r="O86" s="66">
        <f>'رامي حواس'!$BC$36</f>
        <v>0</v>
      </c>
      <c r="Q86" s="225" t="s">
        <v>47</v>
      </c>
      <c r="R86" s="66">
        <f>'محمد نبيه'!$BB$36</f>
        <v>0</v>
      </c>
      <c r="S86" s="66">
        <f>'محمد نبيه'!$BC$36</f>
        <v>0</v>
      </c>
      <c r="U86" s="225" t="s">
        <v>47</v>
      </c>
      <c r="V86" s="66">
        <f>'تامر غالي'!$BB$36</f>
        <v>0</v>
      </c>
      <c r="W86" s="66">
        <f>'تامر غالي'!$BC$36</f>
        <v>0</v>
      </c>
      <c r="Y86" s="225" t="s">
        <v>47</v>
      </c>
      <c r="Z86" s="66">
        <f>اسلام!$BB$36</f>
        <v>0</v>
      </c>
      <c r="AA86" s="66">
        <f>اسلام!$BC$36</f>
        <v>0</v>
      </c>
      <c r="AC86" s="225" t="s">
        <v>47</v>
      </c>
      <c r="AD86" s="66">
        <f>زهران!$BB$36</f>
        <v>0</v>
      </c>
      <c r="AE86" s="66">
        <f>زهران!$BC$36</f>
        <v>0</v>
      </c>
      <c r="AG86" s="225" t="s">
        <v>47</v>
      </c>
      <c r="AH86" s="66">
        <f>'مندوب 2'!$BB$36</f>
        <v>0</v>
      </c>
      <c r="AI86" s="66">
        <f>'مندوب 2'!$BC$36</f>
        <v>0</v>
      </c>
      <c r="AK86" s="225" t="s">
        <v>47</v>
      </c>
      <c r="AL86" s="66">
        <f>'محمد التيه'!$BB$36</f>
        <v>0</v>
      </c>
      <c r="AM86" s="66">
        <f>'محمد التيه'!$BC$36</f>
        <v>0</v>
      </c>
      <c r="AO86" s="225" t="s">
        <v>47</v>
      </c>
      <c r="AP86" s="66">
        <f>الشركة!$BB$36</f>
        <v>0</v>
      </c>
      <c r="AQ86" s="66">
        <f>الشركة!$BC$36</f>
        <v>0</v>
      </c>
    </row>
    <row r="87" spans="1:43" ht="15.75" thickBot="1" x14ac:dyDescent="0.3">
      <c r="A87" s="226"/>
      <c r="B87" s="20">
        <f>((C86*6)+B86)-(B257)</f>
        <v>0</v>
      </c>
      <c r="C87" s="20"/>
      <c r="E87" s="226"/>
      <c r="F87" s="66">
        <f>((G86*6)+F86)-(F257)</f>
        <v>0</v>
      </c>
      <c r="G87" s="66"/>
      <c r="I87" s="226"/>
      <c r="J87" s="66">
        <f>((K86*6)+J86)-(J257)</f>
        <v>0</v>
      </c>
      <c r="K87" s="66"/>
      <c r="M87" s="226"/>
      <c r="N87" s="66">
        <f>((O86*6)+N86)-(N257)</f>
        <v>0</v>
      </c>
      <c r="O87" s="66"/>
      <c r="Q87" s="226"/>
      <c r="R87" s="66">
        <f>((S86*6)+R86)-(R257)</f>
        <v>0</v>
      </c>
      <c r="S87" s="66"/>
      <c r="U87" s="226"/>
      <c r="V87" s="66">
        <f>((W86*6)+V86)-(V257)</f>
        <v>0</v>
      </c>
      <c r="W87" s="66"/>
      <c r="Y87" s="226"/>
      <c r="Z87" s="66">
        <f>((AA86*6)+Z86)-(Z257)</f>
        <v>0</v>
      </c>
      <c r="AA87" s="66"/>
      <c r="AC87" s="226"/>
      <c r="AD87" s="66">
        <f>((AE86*6)+AD86)-(AD257)</f>
        <v>0</v>
      </c>
      <c r="AE87" s="66"/>
      <c r="AG87" s="226"/>
      <c r="AH87" s="66">
        <f>((AI86*6)+AH86)-(AH257)</f>
        <v>0</v>
      </c>
      <c r="AI87" s="66"/>
      <c r="AK87" s="226"/>
      <c r="AL87" s="66">
        <f>((AM86*6)+AL86)-(AL257)</f>
        <v>0</v>
      </c>
      <c r="AM87" s="66"/>
      <c r="AO87" s="226"/>
      <c r="AP87" s="66">
        <f>((AQ86*6)+AP86)-(AP257)</f>
        <v>0</v>
      </c>
      <c r="AQ87" s="66"/>
    </row>
    <row r="88" spans="1:43" ht="15.75" thickBot="1" x14ac:dyDescent="0.3">
      <c r="A88" s="227"/>
      <c r="B88" s="20">
        <f>MOD(B87,6)</f>
        <v>0</v>
      </c>
      <c r="C88" s="20">
        <f>((B87-B88)/6)-C257</f>
        <v>0</v>
      </c>
      <c r="E88" s="227"/>
      <c r="F88" s="66">
        <f>MOD(F87,6)</f>
        <v>0</v>
      </c>
      <c r="G88" s="66">
        <f>((F87-F88)/6)-G257</f>
        <v>0</v>
      </c>
      <c r="I88" s="227"/>
      <c r="J88" s="66">
        <f>MOD(J87,6)</f>
        <v>0</v>
      </c>
      <c r="K88" s="66">
        <f>((J87-J88)/6)-K257</f>
        <v>0</v>
      </c>
      <c r="M88" s="227"/>
      <c r="N88" s="66">
        <f>MOD(N87,6)</f>
        <v>0</v>
      </c>
      <c r="O88" s="66">
        <f>((N87-N88)/6)-O257</f>
        <v>0</v>
      </c>
      <c r="Q88" s="227"/>
      <c r="R88" s="66">
        <f>MOD(R87,6)</f>
        <v>0</v>
      </c>
      <c r="S88" s="66">
        <f>((R87-R88)/6)-S257</f>
        <v>0</v>
      </c>
      <c r="U88" s="227"/>
      <c r="V88" s="66">
        <f>MOD(V87,6)</f>
        <v>0</v>
      </c>
      <c r="W88" s="66">
        <f>((V87-V88)/6)-W257</f>
        <v>0</v>
      </c>
      <c r="Y88" s="227"/>
      <c r="Z88" s="66">
        <f>MOD(Z87,6)</f>
        <v>0</v>
      </c>
      <c r="AA88" s="66">
        <f>((Z87-Z88)/6)-AA257</f>
        <v>0</v>
      </c>
      <c r="AC88" s="227"/>
      <c r="AD88" s="66">
        <f>MOD(AD87,6)</f>
        <v>0</v>
      </c>
      <c r="AE88" s="66">
        <f>((AD87-AD88)/6)-AE257</f>
        <v>0</v>
      </c>
      <c r="AG88" s="227"/>
      <c r="AH88" s="66">
        <f>MOD(AH87,6)</f>
        <v>0</v>
      </c>
      <c r="AI88" s="66">
        <f>((AH87-AH88)/6)-AI257</f>
        <v>0</v>
      </c>
      <c r="AK88" s="227"/>
      <c r="AL88" s="66">
        <f>MOD(AL87,6)</f>
        <v>0</v>
      </c>
      <c r="AM88" s="66">
        <f>((AL87-AL88)/6)-AM257</f>
        <v>0</v>
      </c>
      <c r="AO88" s="227"/>
      <c r="AP88" s="66">
        <f>MOD(AP87,6)</f>
        <v>0</v>
      </c>
      <c r="AQ88" s="66">
        <f>((AP87-AP88)/6)-AQ257</f>
        <v>0</v>
      </c>
    </row>
    <row r="89" spans="1:43" ht="15.75" thickBot="1" x14ac:dyDescent="0.3">
      <c r="A89" s="228"/>
      <c r="B89" s="229"/>
      <c r="C89" s="230"/>
      <c r="E89" s="228"/>
      <c r="F89" s="229"/>
      <c r="G89" s="230"/>
      <c r="I89" s="228"/>
      <c r="J89" s="229"/>
      <c r="K89" s="230"/>
      <c r="M89" s="228"/>
      <c r="N89" s="229"/>
      <c r="O89" s="230"/>
      <c r="Q89" s="228"/>
      <c r="R89" s="229"/>
      <c r="S89" s="230"/>
      <c r="U89" s="228"/>
      <c r="V89" s="229"/>
      <c r="W89" s="230"/>
      <c r="Y89" s="228"/>
      <c r="Z89" s="229"/>
      <c r="AA89" s="230"/>
      <c r="AC89" s="228"/>
      <c r="AD89" s="229"/>
      <c r="AE89" s="230"/>
      <c r="AG89" s="228"/>
      <c r="AH89" s="229"/>
      <c r="AI89" s="230"/>
      <c r="AK89" s="228"/>
      <c r="AL89" s="229"/>
      <c r="AM89" s="230"/>
      <c r="AO89" s="228"/>
      <c r="AP89" s="229"/>
      <c r="AQ89" s="230"/>
    </row>
    <row r="90" spans="1:43" ht="15.75" thickBot="1" x14ac:dyDescent="0.3">
      <c r="A90" s="195" t="s">
        <v>11</v>
      </c>
      <c r="B90" s="20">
        <f>'احمد شوقي'!$BE$36</f>
        <v>0</v>
      </c>
      <c r="C90" s="66">
        <f>'احمد شوقي'!$BF$36</f>
        <v>0</v>
      </c>
      <c r="E90" s="195" t="s">
        <v>11</v>
      </c>
      <c r="F90" s="66">
        <f>'محمد ابراهيم'!$BE$36</f>
        <v>0</v>
      </c>
      <c r="G90" s="66">
        <f>'محمد ابراهيم'!$BF$36</f>
        <v>0</v>
      </c>
      <c r="I90" s="195" t="s">
        <v>11</v>
      </c>
      <c r="J90" s="66">
        <f>'مصطفي عبدالفتاح'!$BE$36</f>
        <v>0</v>
      </c>
      <c r="K90" s="66">
        <f>'مصطفي عبدالفتاح'!$BF$36</f>
        <v>0</v>
      </c>
      <c r="M90" s="195" t="s">
        <v>11</v>
      </c>
      <c r="N90" s="66">
        <f>'رامي حواس'!$BE$36</f>
        <v>0</v>
      </c>
      <c r="O90" s="66">
        <f>'رامي حواس'!$BF$36</f>
        <v>0</v>
      </c>
      <c r="Q90" s="195" t="s">
        <v>11</v>
      </c>
      <c r="R90" s="66">
        <f>'محمد نبيه'!$BE$36</f>
        <v>0</v>
      </c>
      <c r="S90" s="66">
        <f>'محمد نبيه'!$BF$36</f>
        <v>0</v>
      </c>
      <c r="U90" s="195" t="s">
        <v>11</v>
      </c>
      <c r="V90" s="66">
        <f>'تامر غالي'!$BE$36</f>
        <v>0</v>
      </c>
      <c r="W90" s="66">
        <f>'تامر غالي'!$BF$36</f>
        <v>1</v>
      </c>
      <c r="Y90" s="195" t="s">
        <v>11</v>
      </c>
      <c r="Z90" s="66">
        <f>اسلام!$BE$36</f>
        <v>0</v>
      </c>
      <c r="AA90" s="66">
        <f>اسلام!$BF$36</f>
        <v>0</v>
      </c>
      <c r="AC90" s="195" t="s">
        <v>11</v>
      </c>
      <c r="AD90" s="66">
        <f>زهران!$BE$36</f>
        <v>0</v>
      </c>
      <c r="AE90" s="66">
        <f>زهران!$BF$36</f>
        <v>0</v>
      </c>
      <c r="AG90" s="195" t="s">
        <v>11</v>
      </c>
      <c r="AH90" s="66">
        <f>'مندوب 2'!$BE$36</f>
        <v>0</v>
      </c>
      <c r="AI90" s="66">
        <f>'مندوب 2'!$BF$36</f>
        <v>0</v>
      </c>
      <c r="AK90" s="195" t="s">
        <v>11</v>
      </c>
      <c r="AL90" s="66">
        <f>'محمد التيه'!$BE$36</f>
        <v>0</v>
      </c>
      <c r="AM90" s="66">
        <f>'محمد التيه'!$BF$36</f>
        <v>0</v>
      </c>
      <c r="AO90" s="195" t="s">
        <v>11</v>
      </c>
      <c r="AP90" s="66">
        <f>الشركة!$BE$36</f>
        <v>0</v>
      </c>
      <c r="AQ90" s="66">
        <f>الشركة!$BF$36</f>
        <v>0</v>
      </c>
    </row>
    <row r="91" spans="1:43" ht="15.75" thickBot="1" x14ac:dyDescent="0.3">
      <c r="A91" s="196"/>
      <c r="B91" s="20">
        <f>((C90*4)+B90)-B261</f>
        <v>0</v>
      </c>
      <c r="C91" s="20"/>
      <c r="E91" s="196"/>
      <c r="F91" s="66">
        <f>((G90*4)+F90)-F261</f>
        <v>0</v>
      </c>
      <c r="G91" s="66"/>
      <c r="I91" s="196"/>
      <c r="J91" s="66">
        <f>((K90*4)+J90)-J261</f>
        <v>0</v>
      </c>
      <c r="K91" s="66"/>
      <c r="M91" s="196"/>
      <c r="N91" s="66">
        <f>((O90*4)+N90)-N261</f>
        <v>0</v>
      </c>
      <c r="O91" s="66"/>
      <c r="Q91" s="196"/>
      <c r="R91" s="66">
        <f>((S90*4)+R90)-R261</f>
        <v>0</v>
      </c>
      <c r="S91" s="66"/>
      <c r="U91" s="196"/>
      <c r="V91" s="66">
        <f>((W90*4)+V90)-V261</f>
        <v>4</v>
      </c>
      <c r="W91" s="66"/>
      <c r="Y91" s="196"/>
      <c r="Z91" s="66">
        <f>((AA90*4)+Z90)-Z261</f>
        <v>0</v>
      </c>
      <c r="AA91" s="66"/>
      <c r="AC91" s="196"/>
      <c r="AD91" s="66">
        <f>((AE90*4)+AD90)-AD261</f>
        <v>0</v>
      </c>
      <c r="AE91" s="66"/>
      <c r="AG91" s="196"/>
      <c r="AH91" s="66">
        <f>((AI90*4)+AH90)-AH261</f>
        <v>0</v>
      </c>
      <c r="AI91" s="66"/>
      <c r="AK91" s="196"/>
      <c r="AL91" s="66">
        <f>((AM90*4)+AL90)-AL261</f>
        <v>0</v>
      </c>
      <c r="AM91" s="66"/>
      <c r="AO91" s="196"/>
      <c r="AP91" s="66">
        <f>((AQ90*4)+AP90)-AP261</f>
        <v>0</v>
      </c>
      <c r="AQ91" s="66"/>
    </row>
    <row r="92" spans="1:43" ht="15.75" thickBot="1" x14ac:dyDescent="0.3">
      <c r="A92" s="197"/>
      <c r="B92" s="20">
        <f>MOD(B91,4)</f>
        <v>0</v>
      </c>
      <c r="C92" s="20">
        <f>((B91-B92)/4)-C261</f>
        <v>0</v>
      </c>
      <c r="E92" s="197"/>
      <c r="F92" s="66">
        <f>MOD(F91,4)</f>
        <v>0</v>
      </c>
      <c r="G92" s="66">
        <f>((F91-F92)/4)-G261</f>
        <v>0</v>
      </c>
      <c r="I92" s="197"/>
      <c r="J92" s="66">
        <f>MOD(J91,4)</f>
        <v>0</v>
      </c>
      <c r="K92" s="66">
        <f>((J91-J92)/4)-K261</f>
        <v>0</v>
      </c>
      <c r="M92" s="197"/>
      <c r="N92" s="66">
        <f>MOD(N91,4)</f>
        <v>0</v>
      </c>
      <c r="O92" s="66">
        <f>((N91-N92)/4)-O261</f>
        <v>0</v>
      </c>
      <c r="Q92" s="197"/>
      <c r="R92" s="66">
        <f>MOD(R91,4)</f>
        <v>0</v>
      </c>
      <c r="S92" s="66">
        <f>((R91-R92)/4)-S261</f>
        <v>0</v>
      </c>
      <c r="U92" s="197"/>
      <c r="V92" s="66">
        <f>MOD(V91,4)</f>
        <v>0</v>
      </c>
      <c r="W92" s="66">
        <f>((V91-V92)/4)-W261</f>
        <v>1</v>
      </c>
      <c r="Y92" s="197"/>
      <c r="Z92" s="66">
        <f>MOD(Z91,4)</f>
        <v>0</v>
      </c>
      <c r="AA92" s="66">
        <f>((Z91-Z92)/4)-AA261</f>
        <v>0</v>
      </c>
      <c r="AC92" s="197"/>
      <c r="AD92" s="66">
        <f>MOD(AD91,4)</f>
        <v>0</v>
      </c>
      <c r="AE92" s="66">
        <f>((AD91-AD92)/4)-AE261</f>
        <v>0</v>
      </c>
      <c r="AG92" s="197"/>
      <c r="AH92" s="66">
        <f>MOD(AH91,4)</f>
        <v>0</v>
      </c>
      <c r="AI92" s="66">
        <f>((AH91-AH92)/4)-AI261</f>
        <v>0</v>
      </c>
      <c r="AK92" s="197"/>
      <c r="AL92" s="66">
        <f>MOD(AL91,4)</f>
        <v>0</v>
      </c>
      <c r="AM92" s="66">
        <f>((AL91-AL92)/4)-AM261</f>
        <v>0</v>
      </c>
      <c r="AO92" s="197"/>
      <c r="AP92" s="66">
        <f>MOD(AP91,4)</f>
        <v>0</v>
      </c>
      <c r="AQ92" s="66">
        <f>((AP91-AP92)/4)-AQ261</f>
        <v>0</v>
      </c>
    </row>
    <row r="93" spans="1:43" ht="15.75" thickBot="1" x14ac:dyDescent="0.3">
      <c r="A93" s="214"/>
      <c r="B93" s="215"/>
      <c r="C93" s="216"/>
      <c r="E93" s="214"/>
      <c r="F93" s="215"/>
      <c r="G93" s="216"/>
      <c r="I93" s="214"/>
      <c r="J93" s="215"/>
      <c r="K93" s="216"/>
      <c r="M93" s="214"/>
      <c r="N93" s="215"/>
      <c r="O93" s="216"/>
      <c r="Q93" s="214"/>
      <c r="R93" s="215"/>
      <c r="S93" s="216"/>
      <c r="U93" s="214"/>
      <c r="V93" s="215"/>
      <c r="W93" s="216"/>
      <c r="Y93" s="214"/>
      <c r="Z93" s="215"/>
      <c r="AA93" s="216"/>
      <c r="AC93" s="214"/>
      <c r="AD93" s="215"/>
      <c r="AE93" s="216"/>
      <c r="AG93" s="214"/>
      <c r="AH93" s="215"/>
      <c r="AI93" s="216"/>
      <c r="AK93" s="214"/>
      <c r="AL93" s="215"/>
      <c r="AM93" s="216"/>
      <c r="AO93" s="214"/>
      <c r="AP93" s="215"/>
      <c r="AQ93" s="216"/>
    </row>
    <row r="94" spans="1:43" ht="15.75" thickBot="1" x14ac:dyDescent="0.3">
      <c r="A94" s="195" t="s">
        <v>12</v>
      </c>
      <c r="B94" s="20">
        <f>'احمد شوقي'!$BH$36</f>
        <v>0</v>
      </c>
      <c r="C94" s="66">
        <f>'احمد شوقي'!$BI$36</f>
        <v>0</v>
      </c>
      <c r="E94" s="195" t="s">
        <v>12</v>
      </c>
      <c r="F94" s="66">
        <f>'محمد ابراهيم'!$BH$36</f>
        <v>0</v>
      </c>
      <c r="G94" s="66">
        <f>'محمد ابراهيم'!$BI$36</f>
        <v>0</v>
      </c>
      <c r="I94" s="195" t="s">
        <v>12</v>
      </c>
      <c r="J94" s="66">
        <f>'مصطفي عبدالفتاح'!$BH$36</f>
        <v>0</v>
      </c>
      <c r="K94" s="66">
        <f>'مصطفي عبدالفتاح'!$BI$36</f>
        <v>0</v>
      </c>
      <c r="M94" s="195" t="s">
        <v>12</v>
      </c>
      <c r="N94" s="66">
        <f>'رامي حواس'!$BH$36</f>
        <v>0</v>
      </c>
      <c r="O94" s="66">
        <f>'رامي حواس'!$BI$36</f>
        <v>0</v>
      </c>
      <c r="Q94" s="195" t="s">
        <v>12</v>
      </c>
      <c r="R94" s="66">
        <f>'محمد نبيه'!$BH$36</f>
        <v>0</v>
      </c>
      <c r="S94" s="66">
        <f>'محمد نبيه'!$BI$36</f>
        <v>0</v>
      </c>
      <c r="U94" s="195" t="s">
        <v>12</v>
      </c>
      <c r="V94" s="66">
        <f>'تامر غالي'!$BH$36</f>
        <v>0</v>
      </c>
      <c r="W94" s="66">
        <f>'تامر غالي'!$BI$36</f>
        <v>0</v>
      </c>
      <c r="Y94" s="195" t="s">
        <v>12</v>
      </c>
      <c r="Z94" s="66">
        <f>اسلام!$BH$36</f>
        <v>0</v>
      </c>
      <c r="AA94" s="66">
        <f>اسلام!$BI$36</f>
        <v>0</v>
      </c>
      <c r="AC94" s="195" t="s">
        <v>12</v>
      </c>
      <c r="AD94" s="66">
        <f>زهران!$BH$36</f>
        <v>0</v>
      </c>
      <c r="AE94" s="66">
        <f>زهران!$BI$36</f>
        <v>0</v>
      </c>
      <c r="AG94" s="195" t="s">
        <v>12</v>
      </c>
      <c r="AH94" s="66">
        <f>'مندوب 2'!$BH$36</f>
        <v>0</v>
      </c>
      <c r="AI94" s="66">
        <f>'مندوب 2'!$BI$36</f>
        <v>0</v>
      </c>
      <c r="AK94" s="195" t="s">
        <v>12</v>
      </c>
      <c r="AL94" s="66">
        <f>'محمد التيه'!$BH$36</f>
        <v>0</v>
      </c>
      <c r="AM94" s="66">
        <f>'محمد التيه'!$BI$36</f>
        <v>0</v>
      </c>
      <c r="AO94" s="195" t="s">
        <v>12</v>
      </c>
      <c r="AP94" s="66">
        <f>الشركة!$BH$36</f>
        <v>0</v>
      </c>
      <c r="AQ94" s="66">
        <f>الشركة!$BI$36</f>
        <v>0</v>
      </c>
    </row>
    <row r="95" spans="1:43" ht="15.75" thickBot="1" x14ac:dyDescent="0.3">
      <c r="A95" s="196"/>
      <c r="B95" s="20">
        <f>((C94*4)+B94)-B265</f>
        <v>0</v>
      </c>
      <c r="C95" s="20"/>
      <c r="E95" s="196"/>
      <c r="F95" s="66">
        <f>((G94*4)+F94)-F265</f>
        <v>0</v>
      </c>
      <c r="G95" s="66"/>
      <c r="I95" s="196"/>
      <c r="J95" s="66">
        <f>((K94*4)+J94)-J265</f>
        <v>0</v>
      </c>
      <c r="K95" s="66"/>
      <c r="M95" s="196"/>
      <c r="N95" s="66">
        <f>((O94*4)+N94)-N265</f>
        <v>0</v>
      </c>
      <c r="O95" s="66"/>
      <c r="Q95" s="196"/>
      <c r="R95" s="66">
        <f>((S94*4)+R94)-R265</f>
        <v>0</v>
      </c>
      <c r="S95" s="66"/>
      <c r="U95" s="196"/>
      <c r="V95" s="66">
        <f>((W94*4)+V94)-V265</f>
        <v>0</v>
      </c>
      <c r="W95" s="66"/>
      <c r="Y95" s="196"/>
      <c r="Z95" s="66">
        <f>((AA94*4)+Z94)-Z265</f>
        <v>0</v>
      </c>
      <c r="AA95" s="66"/>
      <c r="AC95" s="196"/>
      <c r="AD95" s="66">
        <f>((AE94*4)+AD94)-AD265</f>
        <v>0</v>
      </c>
      <c r="AE95" s="66"/>
      <c r="AG95" s="196"/>
      <c r="AH95" s="66">
        <f>((AI94*4)+AH94)-AH265</f>
        <v>0</v>
      </c>
      <c r="AI95" s="66"/>
      <c r="AK95" s="196"/>
      <c r="AL95" s="66">
        <f>((AM94*4)+AL94)-AL265</f>
        <v>0</v>
      </c>
      <c r="AM95" s="66"/>
      <c r="AO95" s="196"/>
      <c r="AP95" s="66">
        <f>((AQ94*4)+AP94)-AP265</f>
        <v>0</v>
      </c>
      <c r="AQ95" s="66"/>
    </row>
    <row r="96" spans="1:43" ht="15.75" thickBot="1" x14ac:dyDescent="0.3">
      <c r="A96" s="197"/>
      <c r="B96" s="20">
        <f>MOD(B95,4)</f>
        <v>0</v>
      </c>
      <c r="C96" s="20">
        <f>((B95-B96)/4)-(C265)</f>
        <v>0</v>
      </c>
      <c r="E96" s="197"/>
      <c r="F96" s="66">
        <f>MOD(F95,4)</f>
        <v>0</v>
      </c>
      <c r="G96" s="66">
        <f>((F95-F96)/4)-(G265)</f>
        <v>0</v>
      </c>
      <c r="I96" s="197"/>
      <c r="J96" s="66">
        <f>MOD(J95,4)</f>
        <v>0</v>
      </c>
      <c r="K96" s="66">
        <f>((J95-J96)/4)-(K265)</f>
        <v>0</v>
      </c>
      <c r="M96" s="197"/>
      <c r="N96" s="66">
        <f>MOD(N95,4)</f>
        <v>0</v>
      </c>
      <c r="O96" s="66">
        <f>((N95-N96)/4)-(O265)</f>
        <v>0</v>
      </c>
      <c r="Q96" s="197"/>
      <c r="R96" s="66">
        <f>MOD(R95,4)</f>
        <v>0</v>
      </c>
      <c r="S96" s="66">
        <f>((R95-R96)/4)-(S265)</f>
        <v>0</v>
      </c>
      <c r="U96" s="197"/>
      <c r="V96" s="66">
        <f>MOD(V95,4)</f>
        <v>0</v>
      </c>
      <c r="W96" s="66">
        <f>((V95-V96)/4)-(W265)</f>
        <v>0</v>
      </c>
      <c r="Y96" s="197"/>
      <c r="Z96" s="66">
        <f>MOD(Z95,4)</f>
        <v>0</v>
      </c>
      <c r="AA96" s="66">
        <f>((Z95-Z96)/4)-(AA265)</f>
        <v>0</v>
      </c>
      <c r="AC96" s="197"/>
      <c r="AD96" s="66">
        <f>MOD(AD95,4)</f>
        <v>0</v>
      </c>
      <c r="AE96" s="66">
        <f>((AD95-AD96)/4)-(AE265)</f>
        <v>0</v>
      </c>
      <c r="AG96" s="197"/>
      <c r="AH96" s="66">
        <f>MOD(AH95,4)</f>
        <v>0</v>
      </c>
      <c r="AI96" s="66">
        <f>((AH95-AH96)/4)-(AI265)</f>
        <v>0</v>
      </c>
      <c r="AK96" s="197"/>
      <c r="AL96" s="66">
        <f>MOD(AL95,4)</f>
        <v>0</v>
      </c>
      <c r="AM96" s="66">
        <f>((AL95-AL96)/4)-(AM265)</f>
        <v>0</v>
      </c>
      <c r="AO96" s="197"/>
      <c r="AP96" s="66">
        <f>MOD(AP95,4)</f>
        <v>0</v>
      </c>
      <c r="AQ96" s="66">
        <f>((AP95-AP96)/4)-(AQ265)</f>
        <v>0</v>
      </c>
    </row>
    <row r="97" spans="1:43" ht="15.75" thickBot="1" x14ac:dyDescent="0.3">
      <c r="A97" s="214"/>
      <c r="B97" s="215"/>
      <c r="C97" s="216"/>
      <c r="E97" s="214"/>
      <c r="F97" s="215"/>
      <c r="G97" s="216"/>
      <c r="I97" s="214"/>
      <c r="J97" s="215"/>
      <c r="K97" s="216"/>
      <c r="M97" s="214"/>
      <c r="N97" s="215"/>
      <c r="O97" s="216"/>
      <c r="Q97" s="214"/>
      <c r="R97" s="215"/>
      <c r="S97" s="216"/>
      <c r="U97" s="214"/>
      <c r="V97" s="215"/>
      <c r="W97" s="216"/>
      <c r="Y97" s="214"/>
      <c r="Z97" s="215"/>
      <c r="AA97" s="216"/>
      <c r="AC97" s="214"/>
      <c r="AD97" s="215"/>
      <c r="AE97" s="216"/>
      <c r="AG97" s="214"/>
      <c r="AH97" s="215"/>
      <c r="AI97" s="216"/>
      <c r="AK97" s="214"/>
      <c r="AL97" s="215"/>
      <c r="AM97" s="216"/>
      <c r="AO97" s="214"/>
      <c r="AP97" s="215"/>
      <c r="AQ97" s="216"/>
    </row>
    <row r="98" spans="1:43" x14ac:dyDescent="0.25">
      <c r="A98" s="220" t="s">
        <v>48</v>
      </c>
      <c r="B98" s="59"/>
      <c r="C98" s="59"/>
      <c r="E98" s="220" t="s">
        <v>48</v>
      </c>
      <c r="F98" s="59"/>
      <c r="G98" s="59"/>
      <c r="I98" s="220" t="s">
        <v>48</v>
      </c>
      <c r="J98" s="59"/>
      <c r="K98" s="59"/>
      <c r="M98" s="220" t="s">
        <v>48</v>
      </c>
      <c r="N98" s="59"/>
      <c r="O98" s="59"/>
      <c r="Q98" s="220" t="s">
        <v>48</v>
      </c>
      <c r="R98" s="59"/>
      <c r="S98" s="59"/>
      <c r="U98" s="220" t="s">
        <v>48</v>
      </c>
      <c r="V98" s="59"/>
      <c r="W98" s="59"/>
      <c r="Y98" s="220" t="s">
        <v>48</v>
      </c>
      <c r="Z98" s="59"/>
      <c r="AA98" s="59"/>
      <c r="AC98" s="220" t="s">
        <v>48</v>
      </c>
      <c r="AD98" s="59"/>
      <c r="AE98" s="59"/>
      <c r="AG98" s="220" t="s">
        <v>48</v>
      </c>
      <c r="AH98" s="59"/>
      <c r="AI98" s="59"/>
      <c r="AK98" s="220" t="s">
        <v>48</v>
      </c>
      <c r="AL98" s="59"/>
      <c r="AM98" s="59"/>
      <c r="AO98" s="220" t="s">
        <v>48</v>
      </c>
      <c r="AP98" s="59"/>
      <c r="AQ98" s="59"/>
    </row>
    <row r="99" spans="1:43" x14ac:dyDescent="0.25">
      <c r="A99" s="192"/>
      <c r="B99" s="59"/>
      <c r="C99" s="59"/>
      <c r="E99" s="192"/>
      <c r="F99" s="59"/>
      <c r="G99" s="59"/>
      <c r="I99" s="192"/>
      <c r="J99" s="59"/>
      <c r="K99" s="59"/>
      <c r="M99" s="192"/>
      <c r="N99" s="59"/>
      <c r="O99" s="59"/>
      <c r="Q99" s="192"/>
      <c r="R99" s="59"/>
      <c r="S99" s="59"/>
      <c r="U99" s="192"/>
      <c r="V99" s="59"/>
      <c r="W99" s="59"/>
      <c r="Y99" s="192"/>
      <c r="Z99" s="59"/>
      <c r="AA99" s="59"/>
      <c r="AC99" s="192"/>
      <c r="AD99" s="59"/>
      <c r="AE99" s="59"/>
      <c r="AG99" s="192"/>
      <c r="AH99" s="59"/>
      <c r="AI99" s="59"/>
      <c r="AK99" s="192"/>
      <c r="AL99" s="59"/>
      <c r="AM99" s="59"/>
      <c r="AO99" s="192"/>
      <c r="AP99" s="59"/>
      <c r="AQ99" s="59"/>
    </row>
    <row r="100" spans="1:43" x14ac:dyDescent="0.25">
      <c r="A100" s="207"/>
      <c r="B100" s="59"/>
      <c r="C100" s="59">
        <f>'احمد شوقي'!$BK$36-(C269)</f>
        <v>0</v>
      </c>
      <c r="E100" s="207"/>
      <c r="F100" s="59"/>
      <c r="G100" s="59">
        <f>'محمد ابراهيم'!$BK$36-(G269)</f>
        <v>0</v>
      </c>
      <c r="I100" s="207"/>
      <c r="J100" s="59"/>
      <c r="K100" s="59">
        <f>'مصطفي عبدالفتاح'!$BK$36-(K269)</f>
        <v>0</v>
      </c>
      <c r="M100" s="207"/>
      <c r="N100" s="59"/>
      <c r="O100" s="59">
        <f>'رامي حواس'!$BK$36-(O269)</f>
        <v>0</v>
      </c>
      <c r="Q100" s="207"/>
      <c r="R100" s="59"/>
      <c r="S100" s="59">
        <f>'محمد نبيه'!$BK$36-(S269)</f>
        <v>0</v>
      </c>
      <c r="U100" s="207"/>
      <c r="V100" s="59"/>
      <c r="W100" s="59">
        <f>'تامر غالي'!$BK$36-(W269)</f>
        <v>0</v>
      </c>
      <c r="Y100" s="207"/>
      <c r="Z100" s="59"/>
      <c r="AA100" s="59">
        <f>اسلام!$BK$36-(AA269)</f>
        <v>0</v>
      </c>
      <c r="AC100" s="207"/>
      <c r="AD100" s="59"/>
      <c r="AE100" s="59">
        <f>زهران!$BK$36-(AE269)</f>
        <v>0</v>
      </c>
      <c r="AG100" s="207"/>
      <c r="AH100" s="59"/>
      <c r="AI100" s="59">
        <f>'مندوب 2'!$BK$36-(AI269)</f>
        <v>0</v>
      </c>
      <c r="AK100" s="207"/>
      <c r="AL100" s="59"/>
      <c r="AM100" s="59">
        <f>'محمد التيه'!$BK$36-(AM269)</f>
        <v>0</v>
      </c>
      <c r="AO100" s="207"/>
      <c r="AP100" s="59"/>
      <c r="AQ100" s="59">
        <f>الشركة!$BK$36-(AQ269)</f>
        <v>0</v>
      </c>
    </row>
    <row r="101" spans="1:43" ht="15.75" thickBot="1" x14ac:dyDescent="0.3">
      <c r="A101" s="221"/>
      <c r="B101" s="222"/>
      <c r="C101" s="223"/>
      <c r="E101" s="221"/>
      <c r="F101" s="222"/>
      <c r="G101" s="223"/>
      <c r="I101" s="221"/>
      <c r="J101" s="222"/>
      <c r="K101" s="223"/>
      <c r="M101" s="221"/>
      <c r="N101" s="222"/>
      <c r="O101" s="223"/>
      <c r="Q101" s="221"/>
      <c r="R101" s="222"/>
      <c r="S101" s="223"/>
      <c r="U101" s="221"/>
      <c r="V101" s="222"/>
      <c r="W101" s="223"/>
      <c r="Y101" s="221"/>
      <c r="Z101" s="222"/>
      <c r="AA101" s="223"/>
      <c r="AC101" s="221"/>
      <c r="AD101" s="222"/>
      <c r="AE101" s="223"/>
      <c r="AG101" s="221"/>
      <c r="AH101" s="222"/>
      <c r="AI101" s="223"/>
      <c r="AK101" s="221"/>
      <c r="AL101" s="222"/>
      <c r="AM101" s="223"/>
      <c r="AO101" s="221"/>
      <c r="AP101" s="222"/>
      <c r="AQ101" s="223"/>
    </row>
    <row r="102" spans="1:43" ht="15.75" thickBot="1" x14ac:dyDescent="0.3">
      <c r="A102" s="224" t="s">
        <v>3</v>
      </c>
      <c r="B102" s="224"/>
      <c r="C102" s="224"/>
      <c r="E102" s="224" t="s">
        <v>3</v>
      </c>
      <c r="F102" s="224"/>
      <c r="G102" s="224"/>
      <c r="I102" s="224" t="s">
        <v>3</v>
      </c>
      <c r="J102" s="224"/>
      <c r="K102" s="224"/>
      <c r="M102" s="224" t="s">
        <v>3</v>
      </c>
      <c r="N102" s="224"/>
      <c r="O102" s="224"/>
      <c r="Q102" s="224" t="s">
        <v>3</v>
      </c>
      <c r="R102" s="224"/>
      <c r="S102" s="224"/>
      <c r="U102" s="224" t="s">
        <v>3</v>
      </c>
      <c r="V102" s="224"/>
      <c r="W102" s="224"/>
      <c r="Y102" s="224" t="s">
        <v>3</v>
      </c>
      <c r="Z102" s="224"/>
      <c r="AA102" s="224"/>
      <c r="AC102" s="224" t="s">
        <v>3</v>
      </c>
      <c r="AD102" s="224"/>
      <c r="AE102" s="224"/>
      <c r="AG102" s="224" t="s">
        <v>3</v>
      </c>
      <c r="AH102" s="224"/>
      <c r="AI102" s="224"/>
      <c r="AK102" s="224" t="s">
        <v>3</v>
      </c>
      <c r="AL102" s="224"/>
      <c r="AM102" s="224"/>
      <c r="AO102" s="224" t="s">
        <v>3</v>
      </c>
      <c r="AP102" s="224"/>
      <c r="AQ102" s="224"/>
    </row>
    <row r="103" spans="1:43" ht="15.75" thickBot="1" x14ac:dyDescent="0.3">
      <c r="A103" s="225" t="s">
        <v>49</v>
      </c>
      <c r="B103" s="20">
        <f>'احمد شوقي'!$BM$36</f>
        <v>0</v>
      </c>
      <c r="C103" s="66">
        <f>'احمد شوقي'!$BN$36</f>
        <v>0</v>
      </c>
      <c r="E103" s="225" t="s">
        <v>49</v>
      </c>
      <c r="F103" s="66">
        <f>'محمد ابراهيم'!$BM$36</f>
        <v>0</v>
      </c>
      <c r="G103" s="66">
        <f>'محمد ابراهيم'!$BN$36</f>
        <v>0</v>
      </c>
      <c r="I103" s="225" t="s">
        <v>49</v>
      </c>
      <c r="J103" s="66">
        <f>'مصطفي عبدالفتاح'!$BM$36</f>
        <v>0</v>
      </c>
      <c r="K103" s="66">
        <f>'مصطفي عبدالفتاح'!$BN$36</f>
        <v>0</v>
      </c>
      <c r="M103" s="225" t="s">
        <v>49</v>
      </c>
      <c r="N103" s="66">
        <f>'رامي حواس'!$BM$36</f>
        <v>0</v>
      </c>
      <c r="O103" s="66">
        <f>'رامي حواس'!$BN$36</f>
        <v>0</v>
      </c>
      <c r="Q103" s="225" t="s">
        <v>49</v>
      </c>
      <c r="R103" s="66">
        <f>'محمد نبيه'!$BM$36</f>
        <v>0</v>
      </c>
      <c r="S103" s="66">
        <f>'محمد نبيه'!$BN$36</f>
        <v>0</v>
      </c>
      <c r="U103" s="225" t="s">
        <v>49</v>
      </c>
      <c r="V103" s="66">
        <f>'تامر غالي'!$BM$36</f>
        <v>0</v>
      </c>
      <c r="W103" s="66">
        <f>'تامر غالي'!$BN$36</f>
        <v>0</v>
      </c>
      <c r="Y103" s="225" t="s">
        <v>49</v>
      </c>
      <c r="Z103" s="66">
        <f>اسلام!$BM$36</f>
        <v>0</v>
      </c>
      <c r="AA103" s="66">
        <f>اسلام!$BN$36</f>
        <v>0</v>
      </c>
      <c r="AC103" s="225" t="s">
        <v>49</v>
      </c>
      <c r="AD103" s="66">
        <f>زهران!$BM$36</f>
        <v>0</v>
      </c>
      <c r="AE103" s="66">
        <f>زهران!$BN$36</f>
        <v>0</v>
      </c>
      <c r="AG103" s="225" t="s">
        <v>49</v>
      </c>
      <c r="AH103" s="66">
        <f>'مندوب 2'!$BM$36</f>
        <v>0</v>
      </c>
      <c r="AI103" s="66">
        <f>'مندوب 2'!$BN$36</f>
        <v>0</v>
      </c>
      <c r="AK103" s="225" t="s">
        <v>49</v>
      </c>
      <c r="AL103" s="66">
        <f>'محمد التيه'!$BM$36</f>
        <v>0</v>
      </c>
      <c r="AM103" s="66">
        <f>'محمد التيه'!$BN$36</f>
        <v>0</v>
      </c>
      <c r="AO103" s="225" t="s">
        <v>49</v>
      </c>
      <c r="AP103" s="66">
        <f>الشركة!$BM$36</f>
        <v>0</v>
      </c>
      <c r="AQ103" s="66">
        <f>الشركة!$BN$36</f>
        <v>0</v>
      </c>
    </row>
    <row r="104" spans="1:43" ht="15.75" thickBot="1" x14ac:dyDescent="0.3">
      <c r="A104" s="226"/>
      <c r="B104" s="20">
        <f>((C103*6)+B103)-B274</f>
        <v>0</v>
      </c>
      <c r="C104" s="20"/>
      <c r="E104" s="226"/>
      <c r="F104" s="66">
        <f>((G103*6)+F103)-F274</f>
        <v>0</v>
      </c>
      <c r="G104" s="66"/>
      <c r="I104" s="226"/>
      <c r="J104" s="66">
        <f>((K103*6)+J103)-J274</f>
        <v>0</v>
      </c>
      <c r="K104" s="66"/>
      <c r="M104" s="226"/>
      <c r="N104" s="66">
        <f>((O103*6)+N103)-N274</f>
        <v>0</v>
      </c>
      <c r="O104" s="66"/>
      <c r="Q104" s="226"/>
      <c r="R104" s="66">
        <f>((S103*6)+R103)-R274</f>
        <v>0</v>
      </c>
      <c r="S104" s="66"/>
      <c r="U104" s="226"/>
      <c r="V104" s="66">
        <f>((W103*6)+V103)-V274</f>
        <v>0</v>
      </c>
      <c r="W104" s="66"/>
      <c r="Y104" s="226"/>
      <c r="Z104" s="66">
        <f>((AA103*6)+Z103)-Z274</f>
        <v>0</v>
      </c>
      <c r="AA104" s="66"/>
      <c r="AC104" s="226"/>
      <c r="AD104" s="66">
        <f>((AE103*6)+AD103)-AD274</f>
        <v>0</v>
      </c>
      <c r="AE104" s="66"/>
      <c r="AG104" s="226"/>
      <c r="AH104" s="66">
        <f>((AI103*6)+AH103)-AH274</f>
        <v>0</v>
      </c>
      <c r="AI104" s="66"/>
      <c r="AK104" s="226"/>
      <c r="AL104" s="66">
        <f>((AM103*6)+AL103)-AL274</f>
        <v>0</v>
      </c>
      <c r="AM104" s="66"/>
      <c r="AO104" s="226"/>
      <c r="AP104" s="66">
        <f>((AQ103*6)+AP103)-AP274</f>
        <v>0</v>
      </c>
      <c r="AQ104" s="66"/>
    </row>
    <row r="105" spans="1:43" ht="15.75" thickBot="1" x14ac:dyDescent="0.3">
      <c r="A105" s="227"/>
      <c r="B105" s="20">
        <f>MOD(B104,6)</f>
        <v>0</v>
      </c>
      <c r="C105" s="20">
        <f>((B104-B105)/6)-C274</f>
        <v>0</v>
      </c>
      <c r="E105" s="227"/>
      <c r="F105" s="66">
        <f>MOD(F104,6)</f>
        <v>0</v>
      </c>
      <c r="G105" s="66">
        <f>((F104-F105)/6)-G274</f>
        <v>0</v>
      </c>
      <c r="I105" s="227"/>
      <c r="J105" s="66">
        <f>MOD(J104,6)</f>
        <v>0</v>
      </c>
      <c r="K105" s="66">
        <f>((J104-J105)/6)-K274</f>
        <v>0</v>
      </c>
      <c r="M105" s="227"/>
      <c r="N105" s="66">
        <f>MOD(N104,6)</f>
        <v>0</v>
      </c>
      <c r="O105" s="66">
        <f>((N104-N105)/6)-O274</f>
        <v>0</v>
      </c>
      <c r="Q105" s="227"/>
      <c r="R105" s="66">
        <f>MOD(R104,6)</f>
        <v>0</v>
      </c>
      <c r="S105" s="66">
        <f>((R104-R105)/6)-S274</f>
        <v>0</v>
      </c>
      <c r="U105" s="227"/>
      <c r="V105" s="66">
        <f>MOD(V104,6)</f>
        <v>0</v>
      </c>
      <c r="W105" s="66">
        <f>((V104-V105)/6)-W274</f>
        <v>0</v>
      </c>
      <c r="Y105" s="227"/>
      <c r="Z105" s="66">
        <f>MOD(Z104,6)</f>
        <v>0</v>
      </c>
      <c r="AA105" s="66">
        <f>((Z104-Z105)/6)-AA274</f>
        <v>0</v>
      </c>
      <c r="AC105" s="227"/>
      <c r="AD105" s="66">
        <f>MOD(AD104,6)</f>
        <v>0</v>
      </c>
      <c r="AE105" s="66">
        <f>((AD104-AD105)/6)-AE274</f>
        <v>0</v>
      </c>
      <c r="AG105" s="227"/>
      <c r="AH105" s="66">
        <f>MOD(AH104,6)</f>
        <v>0</v>
      </c>
      <c r="AI105" s="66">
        <f>((AH104-AH105)/6)-AI274</f>
        <v>0</v>
      </c>
      <c r="AK105" s="227"/>
      <c r="AL105" s="66">
        <f>MOD(AL104,6)</f>
        <v>0</v>
      </c>
      <c r="AM105" s="66">
        <f>((AL104-AL105)/6)-AM274</f>
        <v>0</v>
      </c>
      <c r="AO105" s="227"/>
      <c r="AP105" s="66">
        <f>MOD(AP104,6)</f>
        <v>0</v>
      </c>
      <c r="AQ105" s="66">
        <f>((AP104-AP105)/6)-AQ274</f>
        <v>0</v>
      </c>
    </row>
    <row r="106" spans="1:43" ht="15.75" thickBot="1" x14ac:dyDescent="0.3">
      <c r="A106" s="228"/>
      <c r="B106" s="229"/>
      <c r="C106" s="230"/>
      <c r="E106" s="228"/>
      <c r="F106" s="229"/>
      <c r="G106" s="230"/>
      <c r="I106" s="228"/>
      <c r="J106" s="229"/>
      <c r="K106" s="230"/>
      <c r="M106" s="228"/>
      <c r="N106" s="229"/>
      <c r="O106" s="230"/>
      <c r="Q106" s="228"/>
      <c r="R106" s="229"/>
      <c r="S106" s="230"/>
      <c r="U106" s="228"/>
      <c r="V106" s="229"/>
      <c r="W106" s="230"/>
      <c r="Y106" s="228"/>
      <c r="Z106" s="229"/>
      <c r="AA106" s="230"/>
      <c r="AC106" s="228"/>
      <c r="AD106" s="229"/>
      <c r="AE106" s="230"/>
      <c r="AG106" s="228"/>
      <c r="AH106" s="229"/>
      <c r="AI106" s="230"/>
      <c r="AK106" s="228"/>
      <c r="AL106" s="229"/>
      <c r="AM106" s="230"/>
      <c r="AO106" s="228"/>
      <c r="AP106" s="229"/>
      <c r="AQ106" s="230"/>
    </row>
    <row r="107" spans="1:43" ht="15.75" thickBot="1" x14ac:dyDescent="0.3">
      <c r="A107" s="195" t="s">
        <v>11</v>
      </c>
      <c r="B107" s="20">
        <f>'احمد شوقي'!$BP$36</f>
        <v>0</v>
      </c>
      <c r="C107" s="66">
        <f>'احمد شوقي'!$BQ$36</f>
        <v>0</v>
      </c>
      <c r="E107" s="195" t="s">
        <v>11</v>
      </c>
      <c r="F107" s="66">
        <f>'محمد ابراهيم'!$BP$36</f>
        <v>0</v>
      </c>
      <c r="G107" s="66">
        <f>'محمد ابراهيم'!$BQ$36</f>
        <v>0</v>
      </c>
      <c r="I107" s="195" t="s">
        <v>11</v>
      </c>
      <c r="J107" s="66">
        <f>'مصطفي عبدالفتاح'!$BP$36</f>
        <v>0</v>
      </c>
      <c r="K107" s="66">
        <f>'مصطفي عبدالفتاح'!$BQ$36</f>
        <v>0</v>
      </c>
      <c r="M107" s="195" t="s">
        <v>11</v>
      </c>
      <c r="N107" s="66">
        <f>'رامي حواس'!$BP$36</f>
        <v>0</v>
      </c>
      <c r="O107" s="66">
        <f>'رامي حواس'!$BQ$36</f>
        <v>0</v>
      </c>
      <c r="Q107" s="195" t="s">
        <v>11</v>
      </c>
      <c r="R107" s="66">
        <f>'محمد نبيه'!$BP$36</f>
        <v>0</v>
      </c>
      <c r="S107" s="66">
        <f>'محمد نبيه'!$BQ$36</f>
        <v>0</v>
      </c>
      <c r="U107" s="195" t="s">
        <v>11</v>
      </c>
      <c r="V107" s="66">
        <f>'تامر غالي'!$BP$36</f>
        <v>0</v>
      </c>
      <c r="W107" s="66">
        <f>'تامر غالي'!$BQ$36</f>
        <v>1</v>
      </c>
      <c r="Y107" s="195" t="s">
        <v>11</v>
      </c>
      <c r="Z107" s="66">
        <f>اسلام!$BP$36</f>
        <v>0</v>
      </c>
      <c r="AA107" s="66">
        <f>اسلام!$BQ$36</f>
        <v>0</v>
      </c>
      <c r="AC107" s="195" t="s">
        <v>11</v>
      </c>
      <c r="AD107" s="66">
        <f>زهران!$BP$36</f>
        <v>0</v>
      </c>
      <c r="AE107" s="66">
        <f>زهران!$BQ$36</f>
        <v>0</v>
      </c>
      <c r="AG107" s="195" t="s">
        <v>11</v>
      </c>
      <c r="AH107" s="66">
        <f>'مندوب 2'!$BP$36</f>
        <v>0</v>
      </c>
      <c r="AI107" s="66">
        <f>'مندوب 2'!$BQ$36</f>
        <v>0</v>
      </c>
      <c r="AK107" s="195" t="s">
        <v>11</v>
      </c>
      <c r="AL107" s="66">
        <f>'محمد التيه'!$BP$36</f>
        <v>0</v>
      </c>
      <c r="AM107" s="66">
        <f>'محمد التيه'!$BQ$36</f>
        <v>0</v>
      </c>
      <c r="AO107" s="195" t="s">
        <v>11</v>
      </c>
      <c r="AP107" s="66">
        <f>الشركة!$BP$36</f>
        <v>0</v>
      </c>
      <c r="AQ107" s="66">
        <f>الشركة!$BQ$36</f>
        <v>0</v>
      </c>
    </row>
    <row r="108" spans="1:43" ht="15.75" thickBot="1" x14ac:dyDescent="0.3">
      <c r="A108" s="196"/>
      <c r="B108" s="20">
        <f>((C107*4)+B107)-B278</f>
        <v>0</v>
      </c>
      <c r="C108" s="20"/>
      <c r="E108" s="196"/>
      <c r="F108" s="66">
        <f>((G107*4)+F107)-F278</f>
        <v>0</v>
      </c>
      <c r="G108" s="66"/>
      <c r="I108" s="196"/>
      <c r="J108" s="66">
        <f>((K107*4)+J107)-J278</f>
        <v>0</v>
      </c>
      <c r="K108" s="66"/>
      <c r="M108" s="196"/>
      <c r="N108" s="66">
        <f>((O107*4)+N107)-N278</f>
        <v>0</v>
      </c>
      <c r="O108" s="66"/>
      <c r="Q108" s="196"/>
      <c r="R108" s="66">
        <f>((S107*4)+R107)-R278</f>
        <v>0</v>
      </c>
      <c r="S108" s="66"/>
      <c r="U108" s="196"/>
      <c r="V108" s="66">
        <f>((W107*4)+V107)-V278</f>
        <v>4</v>
      </c>
      <c r="W108" s="66"/>
      <c r="Y108" s="196"/>
      <c r="Z108" s="66">
        <f>((AA107*4)+Z107)-Z278</f>
        <v>0</v>
      </c>
      <c r="AA108" s="66"/>
      <c r="AC108" s="196"/>
      <c r="AD108" s="66">
        <f>((AE107*4)+AD107)-AD278</f>
        <v>0</v>
      </c>
      <c r="AE108" s="66"/>
      <c r="AG108" s="196"/>
      <c r="AH108" s="66">
        <f>((AI107*4)+AH107)-AH278</f>
        <v>0</v>
      </c>
      <c r="AI108" s="66"/>
      <c r="AK108" s="196"/>
      <c r="AL108" s="66">
        <f>((AM107*4)+AL107)-AL278</f>
        <v>0</v>
      </c>
      <c r="AM108" s="66"/>
      <c r="AO108" s="196"/>
      <c r="AP108" s="66">
        <f>((AQ107*4)+AP107)-AP278</f>
        <v>0</v>
      </c>
      <c r="AQ108" s="66"/>
    </row>
    <row r="109" spans="1:43" ht="15.75" thickBot="1" x14ac:dyDescent="0.3">
      <c r="A109" s="197"/>
      <c r="B109" s="20">
        <f>MOD(B108,4)</f>
        <v>0</v>
      </c>
      <c r="C109" s="20">
        <f>((B108-B109)/4)-C278</f>
        <v>0</v>
      </c>
      <c r="E109" s="197"/>
      <c r="F109" s="66">
        <f>MOD(F108,4)</f>
        <v>0</v>
      </c>
      <c r="G109" s="66">
        <f>((F108-F109)/4)-G278</f>
        <v>0</v>
      </c>
      <c r="I109" s="197"/>
      <c r="J109" s="66">
        <f>MOD(J108,4)</f>
        <v>0</v>
      </c>
      <c r="K109" s="66">
        <f>((J108-J109)/4)-K278</f>
        <v>0</v>
      </c>
      <c r="M109" s="197"/>
      <c r="N109" s="66">
        <f>MOD(N108,4)</f>
        <v>0</v>
      </c>
      <c r="O109" s="66">
        <f>((N108-N109)/4)-O278</f>
        <v>0</v>
      </c>
      <c r="Q109" s="197"/>
      <c r="R109" s="66">
        <f>MOD(R108,4)</f>
        <v>0</v>
      </c>
      <c r="S109" s="66">
        <f>((R108-R109)/4)-S278</f>
        <v>0</v>
      </c>
      <c r="U109" s="197"/>
      <c r="V109" s="66">
        <f>MOD(V108,4)</f>
        <v>0</v>
      </c>
      <c r="W109" s="66">
        <f>((V108-V109)/4)-W278</f>
        <v>1</v>
      </c>
      <c r="Y109" s="197"/>
      <c r="Z109" s="66">
        <f>MOD(Z108,4)</f>
        <v>0</v>
      </c>
      <c r="AA109" s="66">
        <f>((Z108-Z109)/4)-AA278</f>
        <v>0</v>
      </c>
      <c r="AC109" s="197"/>
      <c r="AD109" s="66">
        <f>MOD(AD108,4)</f>
        <v>0</v>
      </c>
      <c r="AE109" s="66">
        <f>((AD108-AD109)/4)-AE278</f>
        <v>0</v>
      </c>
      <c r="AG109" s="197"/>
      <c r="AH109" s="66">
        <f>MOD(AH108,4)</f>
        <v>0</v>
      </c>
      <c r="AI109" s="66">
        <f>((AH108-AH109)/4)-AI278</f>
        <v>0</v>
      </c>
      <c r="AK109" s="197"/>
      <c r="AL109" s="66">
        <f>MOD(AL108,4)</f>
        <v>0</v>
      </c>
      <c r="AM109" s="66">
        <f>((AL108-AL109)/4)-AM278</f>
        <v>0</v>
      </c>
      <c r="AO109" s="197"/>
      <c r="AP109" s="66">
        <f>MOD(AP108,4)</f>
        <v>0</v>
      </c>
      <c r="AQ109" s="66">
        <f>((AP108-AP109)/4)-AQ278</f>
        <v>0</v>
      </c>
    </row>
    <row r="110" spans="1:43" ht="15.75" thickBot="1" x14ac:dyDescent="0.3">
      <c r="A110" s="214"/>
      <c r="B110" s="215"/>
      <c r="C110" s="216"/>
      <c r="E110" s="214"/>
      <c r="F110" s="215"/>
      <c r="G110" s="216"/>
      <c r="I110" s="214"/>
      <c r="J110" s="215"/>
      <c r="K110" s="216"/>
      <c r="M110" s="214"/>
      <c r="N110" s="215"/>
      <c r="O110" s="216"/>
      <c r="Q110" s="214"/>
      <c r="R110" s="215"/>
      <c r="S110" s="216"/>
      <c r="U110" s="214"/>
      <c r="V110" s="215"/>
      <c r="W110" s="216"/>
      <c r="Y110" s="214"/>
      <c r="Z110" s="215"/>
      <c r="AA110" s="216"/>
      <c r="AC110" s="214"/>
      <c r="AD110" s="215"/>
      <c r="AE110" s="216"/>
      <c r="AG110" s="214"/>
      <c r="AH110" s="215"/>
      <c r="AI110" s="216"/>
      <c r="AK110" s="214"/>
      <c r="AL110" s="215"/>
      <c r="AM110" s="216"/>
      <c r="AO110" s="214"/>
      <c r="AP110" s="215"/>
      <c r="AQ110" s="216"/>
    </row>
    <row r="111" spans="1:43" ht="15.75" thickBot="1" x14ac:dyDescent="0.3">
      <c r="A111" s="217" t="s">
        <v>79</v>
      </c>
      <c r="B111" s="218"/>
      <c r="C111" s="219"/>
      <c r="E111" s="217" t="s">
        <v>79</v>
      </c>
      <c r="F111" s="218"/>
      <c r="G111" s="219"/>
      <c r="I111" s="217" t="s">
        <v>79</v>
      </c>
      <c r="J111" s="218"/>
      <c r="K111" s="219"/>
      <c r="M111" s="217" t="s">
        <v>79</v>
      </c>
      <c r="N111" s="218"/>
      <c r="O111" s="219"/>
      <c r="Q111" s="217" t="s">
        <v>79</v>
      </c>
      <c r="R111" s="218"/>
      <c r="S111" s="219"/>
      <c r="U111" s="217" t="s">
        <v>79</v>
      </c>
      <c r="V111" s="218"/>
      <c r="W111" s="219"/>
      <c r="Y111" s="217" t="s">
        <v>79</v>
      </c>
      <c r="Z111" s="218"/>
      <c r="AA111" s="219"/>
      <c r="AC111" s="217" t="s">
        <v>79</v>
      </c>
      <c r="AD111" s="218"/>
      <c r="AE111" s="219"/>
      <c r="AG111" s="217" t="s">
        <v>79</v>
      </c>
      <c r="AH111" s="218"/>
      <c r="AI111" s="219"/>
      <c r="AK111" s="217" t="s">
        <v>79</v>
      </c>
      <c r="AL111" s="218"/>
      <c r="AM111" s="219"/>
      <c r="AO111" s="217" t="s">
        <v>79</v>
      </c>
      <c r="AP111" s="218"/>
      <c r="AQ111" s="219"/>
    </row>
    <row r="112" spans="1:43" ht="15.75" thickBot="1" x14ac:dyDescent="0.3">
      <c r="A112" s="201" t="s">
        <v>49</v>
      </c>
      <c r="B112" s="20">
        <f>'احمد شوقي'!$BS$36</f>
        <v>0</v>
      </c>
      <c r="C112" s="66">
        <f>'احمد شوقي'!$BT$36</f>
        <v>0</v>
      </c>
      <c r="E112" s="201" t="s">
        <v>49</v>
      </c>
      <c r="F112" s="66">
        <f>'محمد ابراهيم'!$BS$36</f>
        <v>0</v>
      </c>
      <c r="G112" s="66">
        <f>'محمد ابراهيم'!$BT$36</f>
        <v>0</v>
      </c>
      <c r="I112" s="201" t="s">
        <v>49</v>
      </c>
      <c r="J112" s="66">
        <f>'مصطفي عبدالفتاح'!$BS$36</f>
        <v>0</v>
      </c>
      <c r="K112" s="66">
        <f>'مصطفي عبدالفتاح'!$BT$36</f>
        <v>0</v>
      </c>
      <c r="M112" s="201" t="s">
        <v>49</v>
      </c>
      <c r="N112" s="66">
        <f>'رامي حواس'!$BS$36</f>
        <v>0</v>
      </c>
      <c r="O112" s="66">
        <f>'رامي حواس'!$BT$36</f>
        <v>0</v>
      </c>
      <c r="Q112" s="201" t="s">
        <v>49</v>
      </c>
      <c r="R112" s="66">
        <f>'محمد نبيه'!$BS$36</f>
        <v>0</v>
      </c>
      <c r="S112" s="66">
        <f>'محمد نبيه'!$BT$36</f>
        <v>0</v>
      </c>
      <c r="U112" s="201" t="s">
        <v>49</v>
      </c>
      <c r="V112" s="66">
        <f>'تامر غالي'!$BS$36</f>
        <v>0</v>
      </c>
      <c r="W112" s="66">
        <f>'تامر غالي'!$BT$36</f>
        <v>0</v>
      </c>
      <c r="Y112" s="201" t="s">
        <v>49</v>
      </c>
      <c r="Z112" s="66">
        <f>اسلام!$BS$36</f>
        <v>0</v>
      </c>
      <c r="AA112" s="66">
        <f>اسلام!$BT$36</f>
        <v>0</v>
      </c>
      <c r="AC112" s="201" t="s">
        <v>49</v>
      </c>
      <c r="AD112" s="66">
        <f>زهران!$BS$36</f>
        <v>0</v>
      </c>
      <c r="AE112" s="66">
        <f>زهران!$BT$36</f>
        <v>0</v>
      </c>
      <c r="AG112" s="201" t="s">
        <v>49</v>
      </c>
      <c r="AH112" s="66">
        <f>'مندوب 2'!$BS$36</f>
        <v>0</v>
      </c>
      <c r="AI112" s="66">
        <f>'مندوب 2'!$BT$36</f>
        <v>0</v>
      </c>
      <c r="AK112" s="201" t="s">
        <v>49</v>
      </c>
      <c r="AL112" s="66">
        <f>'محمد التيه'!$BS$36</f>
        <v>0</v>
      </c>
      <c r="AM112" s="66">
        <f>'محمد التيه'!$BT$36</f>
        <v>0</v>
      </c>
      <c r="AO112" s="201" t="s">
        <v>49</v>
      </c>
      <c r="AP112" s="66">
        <f>الشركة!$BS$36</f>
        <v>0</v>
      </c>
      <c r="AQ112" s="66">
        <f>الشركة!$BT$36</f>
        <v>0</v>
      </c>
    </row>
    <row r="113" spans="1:43" ht="15.75" thickBot="1" x14ac:dyDescent="0.3">
      <c r="A113" s="202"/>
      <c r="B113" s="20">
        <f>((C112*6)+B112)-B283</f>
        <v>0</v>
      </c>
      <c r="C113" s="20"/>
      <c r="E113" s="202"/>
      <c r="F113" s="66">
        <f>((G112*6)+F112)-F283</f>
        <v>0</v>
      </c>
      <c r="G113" s="66"/>
      <c r="I113" s="202"/>
      <c r="J113" s="66">
        <f>((K112*6)+J112)-J283</f>
        <v>0</v>
      </c>
      <c r="K113" s="66"/>
      <c r="M113" s="202"/>
      <c r="N113" s="66">
        <f>((O112*6)+N112)-N283</f>
        <v>0</v>
      </c>
      <c r="O113" s="66"/>
      <c r="Q113" s="202"/>
      <c r="R113" s="66">
        <f>((S112*6)+R112)-R283</f>
        <v>0</v>
      </c>
      <c r="S113" s="66"/>
      <c r="U113" s="202"/>
      <c r="V113" s="66">
        <f>((W112*6)+V112)-V283</f>
        <v>0</v>
      </c>
      <c r="W113" s="66"/>
      <c r="Y113" s="202"/>
      <c r="Z113" s="66">
        <f>((AA112*6)+Z112)-Z283</f>
        <v>0</v>
      </c>
      <c r="AA113" s="66"/>
      <c r="AC113" s="202"/>
      <c r="AD113" s="66">
        <f>((AE112*6)+AD112)-AD283</f>
        <v>0</v>
      </c>
      <c r="AE113" s="66"/>
      <c r="AG113" s="202"/>
      <c r="AH113" s="66">
        <f>((AI112*6)+AH112)-AH283</f>
        <v>0</v>
      </c>
      <c r="AI113" s="66"/>
      <c r="AK113" s="202"/>
      <c r="AL113" s="66">
        <f>((AM112*6)+AL112)-AL283</f>
        <v>0</v>
      </c>
      <c r="AM113" s="66"/>
      <c r="AO113" s="202"/>
      <c r="AP113" s="66">
        <f>((AQ112*6)+AP112)-AP283</f>
        <v>0</v>
      </c>
      <c r="AQ113" s="66"/>
    </row>
    <row r="114" spans="1:43" ht="15.75" thickBot="1" x14ac:dyDescent="0.3">
      <c r="A114" s="203"/>
      <c r="B114" s="20">
        <f>MOD(B113,6)</f>
        <v>0</v>
      </c>
      <c r="C114" s="20">
        <f>((B113-B114)/6)-C283</f>
        <v>0</v>
      </c>
      <c r="E114" s="203"/>
      <c r="F114" s="66">
        <f>MOD(F113,6)</f>
        <v>0</v>
      </c>
      <c r="G114" s="66">
        <f>((F113-F114)/6)-G283</f>
        <v>0</v>
      </c>
      <c r="I114" s="203"/>
      <c r="J114" s="66">
        <f>MOD(J113,6)</f>
        <v>0</v>
      </c>
      <c r="K114" s="66">
        <f>((J113-J114)/6)-K283</f>
        <v>0</v>
      </c>
      <c r="M114" s="203"/>
      <c r="N114" s="66">
        <f>MOD(N113,6)</f>
        <v>0</v>
      </c>
      <c r="O114" s="66">
        <f>((N113-N114)/6)-O283</f>
        <v>0</v>
      </c>
      <c r="Q114" s="203"/>
      <c r="R114" s="66">
        <f>MOD(R113,6)</f>
        <v>0</v>
      </c>
      <c r="S114" s="66">
        <f>((R113-R114)/6)-S283</f>
        <v>0</v>
      </c>
      <c r="U114" s="203"/>
      <c r="V114" s="66">
        <f>MOD(V113,6)</f>
        <v>0</v>
      </c>
      <c r="W114" s="66">
        <f>((V113-V114)/6)-W283</f>
        <v>0</v>
      </c>
      <c r="Y114" s="203"/>
      <c r="Z114" s="66">
        <f>MOD(Z113,6)</f>
        <v>0</v>
      </c>
      <c r="AA114" s="66">
        <f>((Z113-Z114)/6)-AA283</f>
        <v>0</v>
      </c>
      <c r="AC114" s="203"/>
      <c r="AD114" s="66">
        <f>MOD(AD113,6)</f>
        <v>0</v>
      </c>
      <c r="AE114" s="66">
        <f>((AD113-AD114)/6)-AE283</f>
        <v>0</v>
      </c>
      <c r="AG114" s="203"/>
      <c r="AH114" s="66">
        <f>MOD(AH113,6)</f>
        <v>0</v>
      </c>
      <c r="AI114" s="66">
        <f>((AH113-AH114)/6)-AI283</f>
        <v>0</v>
      </c>
      <c r="AK114" s="203"/>
      <c r="AL114" s="66">
        <f>MOD(AL113,6)</f>
        <v>0</v>
      </c>
      <c r="AM114" s="66">
        <f>((AL113-AL114)/6)-AM283</f>
        <v>0</v>
      </c>
      <c r="AO114" s="203"/>
      <c r="AP114" s="66">
        <f>MOD(AP113,6)</f>
        <v>0</v>
      </c>
      <c r="AQ114" s="66">
        <f>((AP113-AP114)/6)-AQ283</f>
        <v>0</v>
      </c>
    </row>
    <row r="115" spans="1:43" ht="15.75" thickBot="1" x14ac:dyDescent="0.3">
      <c r="A115" s="60"/>
      <c r="B115" s="57"/>
      <c r="C115" s="61"/>
      <c r="E115" s="60"/>
      <c r="F115" s="57"/>
      <c r="G115" s="61"/>
      <c r="I115" s="60"/>
      <c r="J115" s="57"/>
      <c r="K115" s="61"/>
      <c r="M115" s="60"/>
      <c r="N115" s="57"/>
      <c r="O115" s="61"/>
      <c r="Q115" s="60"/>
      <c r="R115" s="57"/>
      <c r="S115" s="61"/>
      <c r="U115" s="60"/>
      <c r="V115" s="57"/>
      <c r="W115" s="61"/>
      <c r="Y115" s="60"/>
      <c r="Z115" s="57"/>
      <c r="AA115" s="61"/>
      <c r="AC115" s="60"/>
      <c r="AD115" s="57"/>
      <c r="AE115" s="61"/>
      <c r="AG115" s="60"/>
      <c r="AH115" s="57"/>
      <c r="AI115" s="61"/>
      <c r="AK115" s="60"/>
      <c r="AL115" s="57"/>
      <c r="AM115" s="61"/>
      <c r="AO115" s="60"/>
      <c r="AP115" s="57"/>
      <c r="AQ115" s="61"/>
    </row>
    <row r="116" spans="1:43" ht="15.75" thickBot="1" x14ac:dyDescent="0.3">
      <c r="A116" s="201" t="s">
        <v>50</v>
      </c>
      <c r="B116" s="20">
        <f>'احمد شوقي'!$BV$36</f>
        <v>0</v>
      </c>
      <c r="C116" s="66">
        <f>'احمد شوقي'!$BW$36</f>
        <v>0</v>
      </c>
      <c r="E116" s="201" t="s">
        <v>50</v>
      </c>
      <c r="F116" s="66">
        <f>'محمد ابراهيم'!$BV$36</f>
        <v>0</v>
      </c>
      <c r="G116" s="66">
        <f>'محمد ابراهيم'!$BW$36</f>
        <v>0</v>
      </c>
      <c r="I116" s="201" t="s">
        <v>50</v>
      </c>
      <c r="J116" s="66">
        <f>'مصطفي عبدالفتاح'!$BV$36</f>
        <v>0</v>
      </c>
      <c r="K116" s="66">
        <f>'مصطفي عبدالفتاح'!$BW$36</f>
        <v>0</v>
      </c>
      <c r="M116" s="201" t="s">
        <v>50</v>
      </c>
      <c r="N116" s="66">
        <f>'رامي حواس'!$BV$36</f>
        <v>0</v>
      </c>
      <c r="O116" s="66">
        <f>'رامي حواس'!$BW$36</f>
        <v>0</v>
      </c>
      <c r="Q116" s="201" t="s">
        <v>50</v>
      </c>
      <c r="R116" s="66">
        <f>'محمد نبيه'!$BV$36</f>
        <v>0</v>
      </c>
      <c r="S116" s="66">
        <f>'محمد نبيه'!$BW$36</f>
        <v>0</v>
      </c>
      <c r="U116" s="201" t="s">
        <v>50</v>
      </c>
      <c r="V116" s="66">
        <f>'تامر غالي'!$BV$36</f>
        <v>0</v>
      </c>
      <c r="W116" s="66">
        <f>'تامر غالي'!$BW$36</f>
        <v>0</v>
      </c>
      <c r="Y116" s="201" t="s">
        <v>50</v>
      </c>
      <c r="Z116" s="66">
        <f>اسلام!$BV$36</f>
        <v>0</v>
      </c>
      <c r="AA116" s="66">
        <f>اسلام!$BW$36</f>
        <v>0</v>
      </c>
      <c r="AC116" s="201" t="s">
        <v>50</v>
      </c>
      <c r="AD116" s="66">
        <f>زهران!$BV$36</f>
        <v>0</v>
      </c>
      <c r="AE116" s="66">
        <f>زهران!$BW$36</f>
        <v>0</v>
      </c>
      <c r="AG116" s="201" t="s">
        <v>50</v>
      </c>
      <c r="AH116" s="66">
        <f>'مندوب 2'!$BV$36</f>
        <v>0</v>
      </c>
      <c r="AI116" s="66">
        <f>'مندوب 2'!$BW$36</f>
        <v>0</v>
      </c>
      <c r="AK116" s="201" t="s">
        <v>50</v>
      </c>
      <c r="AL116" s="66">
        <f>'محمد التيه'!$BV$36</f>
        <v>0</v>
      </c>
      <c r="AM116" s="66">
        <f>'محمد التيه'!$BW$36</f>
        <v>0</v>
      </c>
      <c r="AO116" s="201" t="s">
        <v>50</v>
      </c>
      <c r="AP116" s="66">
        <f>الشركة!$BV$36</f>
        <v>0</v>
      </c>
      <c r="AQ116" s="66">
        <f>الشركة!$BW$36</f>
        <v>0</v>
      </c>
    </row>
    <row r="117" spans="1:43" ht="15.75" thickBot="1" x14ac:dyDescent="0.3">
      <c r="A117" s="202"/>
      <c r="B117" s="20">
        <f>((C116*6)+B116)-B287</f>
        <v>0</v>
      </c>
      <c r="C117" s="20"/>
      <c r="E117" s="202"/>
      <c r="F117" s="66">
        <f>((G116*6)+F116)-F287</f>
        <v>0</v>
      </c>
      <c r="G117" s="66"/>
      <c r="I117" s="202"/>
      <c r="J117" s="66">
        <f>((K116*6)+J116)-J287</f>
        <v>0</v>
      </c>
      <c r="K117" s="66"/>
      <c r="M117" s="202"/>
      <c r="N117" s="66">
        <f>((O116*6)+N116)-N287</f>
        <v>0</v>
      </c>
      <c r="O117" s="66"/>
      <c r="Q117" s="202"/>
      <c r="R117" s="66">
        <f>((S116*6)+R116)-R287</f>
        <v>0</v>
      </c>
      <c r="S117" s="66"/>
      <c r="U117" s="202"/>
      <c r="V117" s="66">
        <f>((W116*6)+V116)-V287</f>
        <v>0</v>
      </c>
      <c r="W117" s="66"/>
      <c r="Y117" s="202"/>
      <c r="Z117" s="66">
        <f>((AA116*6)+Z116)-Z287</f>
        <v>0</v>
      </c>
      <c r="AA117" s="66"/>
      <c r="AC117" s="202"/>
      <c r="AD117" s="66">
        <f>((AE116*6)+AD116)-AD287</f>
        <v>0</v>
      </c>
      <c r="AE117" s="66"/>
      <c r="AG117" s="202"/>
      <c r="AH117" s="66">
        <f>((AI116*6)+AH116)-AH287</f>
        <v>0</v>
      </c>
      <c r="AI117" s="66"/>
      <c r="AK117" s="202"/>
      <c r="AL117" s="66">
        <f>((AM116*6)+AL116)-AL287</f>
        <v>0</v>
      </c>
      <c r="AM117" s="66"/>
      <c r="AO117" s="202"/>
      <c r="AP117" s="66">
        <f>((AQ116*6)+AP116)-AP287</f>
        <v>0</v>
      </c>
      <c r="AQ117" s="66"/>
    </row>
    <row r="118" spans="1:43" ht="15.75" thickBot="1" x14ac:dyDescent="0.3">
      <c r="A118" s="203"/>
      <c r="B118" s="20">
        <f>MOD(B117,6)</f>
        <v>0</v>
      </c>
      <c r="C118" s="20">
        <f>((B117-B118)/6)-C287</f>
        <v>0</v>
      </c>
      <c r="E118" s="203"/>
      <c r="F118" s="66">
        <f>MOD(F117,6)</f>
        <v>0</v>
      </c>
      <c r="G118" s="66">
        <f>((F117-F118)/6)-G287</f>
        <v>0</v>
      </c>
      <c r="I118" s="203"/>
      <c r="J118" s="66">
        <f>MOD(J117,6)</f>
        <v>0</v>
      </c>
      <c r="K118" s="66">
        <f>((J117-J118)/6)-K287</f>
        <v>0</v>
      </c>
      <c r="M118" s="203"/>
      <c r="N118" s="66">
        <f>MOD(N117,6)</f>
        <v>0</v>
      </c>
      <c r="O118" s="66">
        <f>((N117-N118)/6)-O287</f>
        <v>0</v>
      </c>
      <c r="Q118" s="203"/>
      <c r="R118" s="66">
        <f>MOD(R117,6)</f>
        <v>0</v>
      </c>
      <c r="S118" s="66">
        <f>((R117-R118)/6)-S287</f>
        <v>0</v>
      </c>
      <c r="U118" s="203"/>
      <c r="V118" s="66">
        <f>MOD(V117,6)</f>
        <v>0</v>
      </c>
      <c r="W118" s="66">
        <f>((V117-V118)/6)-W287</f>
        <v>0</v>
      </c>
      <c r="Y118" s="203"/>
      <c r="Z118" s="66">
        <f>MOD(Z117,6)</f>
        <v>0</v>
      </c>
      <c r="AA118" s="66">
        <f>((Z117-Z118)/6)-AA287</f>
        <v>0</v>
      </c>
      <c r="AC118" s="203"/>
      <c r="AD118" s="66">
        <f>MOD(AD117,6)</f>
        <v>0</v>
      </c>
      <c r="AE118" s="66">
        <f>((AD117-AD118)/6)-AE287</f>
        <v>0</v>
      </c>
      <c r="AG118" s="203"/>
      <c r="AH118" s="66">
        <f>MOD(AH117,6)</f>
        <v>0</v>
      </c>
      <c r="AI118" s="66">
        <f>((AH117-AH118)/6)-AI287</f>
        <v>0</v>
      </c>
      <c r="AK118" s="203"/>
      <c r="AL118" s="66">
        <f>MOD(AL117,6)</f>
        <v>0</v>
      </c>
      <c r="AM118" s="66">
        <f>((AL117-AL118)/6)-AM287</f>
        <v>0</v>
      </c>
      <c r="AO118" s="203"/>
      <c r="AP118" s="66">
        <f>MOD(AP117,6)</f>
        <v>0</v>
      </c>
      <c r="AQ118" s="66">
        <f>((AP117-AP118)/6)-AQ287</f>
        <v>0</v>
      </c>
    </row>
    <row r="119" spans="1:43" ht="15.75" thickBot="1" x14ac:dyDescent="0.3">
      <c r="A119" s="60"/>
      <c r="B119" s="57"/>
      <c r="C119" s="61"/>
      <c r="E119" s="60"/>
      <c r="F119" s="57"/>
      <c r="G119" s="61"/>
      <c r="I119" s="60"/>
      <c r="J119" s="57"/>
      <c r="K119" s="61"/>
      <c r="M119" s="60"/>
      <c r="N119" s="57"/>
      <c r="O119" s="61"/>
      <c r="Q119" s="60"/>
      <c r="R119" s="57"/>
      <c r="S119" s="61"/>
      <c r="U119" s="60"/>
      <c r="V119" s="57"/>
      <c r="W119" s="61"/>
      <c r="Y119" s="60"/>
      <c r="Z119" s="57"/>
      <c r="AA119" s="61"/>
      <c r="AC119" s="60"/>
      <c r="AD119" s="57"/>
      <c r="AE119" s="61"/>
      <c r="AG119" s="60"/>
      <c r="AH119" s="57"/>
      <c r="AI119" s="61"/>
      <c r="AK119" s="60"/>
      <c r="AL119" s="57"/>
      <c r="AM119" s="61"/>
      <c r="AO119" s="60"/>
      <c r="AP119" s="57"/>
      <c r="AQ119" s="61"/>
    </row>
    <row r="120" spans="1:43" ht="15.75" thickBot="1" x14ac:dyDescent="0.3">
      <c r="A120" s="201" t="s">
        <v>12</v>
      </c>
      <c r="B120" s="20">
        <f>'احمد شوقي'!$BY$36</f>
        <v>0</v>
      </c>
      <c r="C120" s="66">
        <f>'احمد شوقي'!$BZ$36</f>
        <v>0</v>
      </c>
      <c r="E120" s="201" t="s">
        <v>12</v>
      </c>
      <c r="F120" s="66">
        <f>'محمد ابراهيم'!$BY$36</f>
        <v>0</v>
      </c>
      <c r="G120" s="66">
        <f>'محمد ابراهيم'!$BZ$36</f>
        <v>0</v>
      </c>
      <c r="I120" s="201" t="s">
        <v>12</v>
      </c>
      <c r="J120" s="66">
        <f>'مصطفي عبدالفتاح'!$BY$36</f>
        <v>0</v>
      </c>
      <c r="K120" s="66">
        <f>'مصطفي عبدالفتاح'!$BZ$36</f>
        <v>0</v>
      </c>
      <c r="M120" s="201" t="s">
        <v>12</v>
      </c>
      <c r="N120" s="66">
        <f>'رامي حواس'!$BY$36</f>
        <v>0</v>
      </c>
      <c r="O120" s="66">
        <f>'رامي حواس'!$BZ$36</f>
        <v>0</v>
      </c>
      <c r="Q120" s="201" t="s">
        <v>12</v>
      </c>
      <c r="R120" s="66">
        <f>'محمد نبيه'!$BY$36</f>
        <v>0</v>
      </c>
      <c r="S120" s="66">
        <f>'محمد نبيه'!$BZ$36</f>
        <v>0</v>
      </c>
      <c r="U120" s="201" t="s">
        <v>12</v>
      </c>
      <c r="V120" s="66">
        <f>'تامر غالي'!$BY$36</f>
        <v>0</v>
      </c>
      <c r="W120" s="66">
        <f>'تامر غالي'!$BZ$36</f>
        <v>0</v>
      </c>
      <c r="Y120" s="201" t="s">
        <v>12</v>
      </c>
      <c r="Z120" s="66">
        <f>اسلام!$BY$36</f>
        <v>0</v>
      </c>
      <c r="AA120" s="66">
        <f>اسلام!$BZ$36</f>
        <v>0</v>
      </c>
      <c r="AC120" s="201" t="s">
        <v>12</v>
      </c>
      <c r="AD120" s="66">
        <f>زهران!$BY$36</f>
        <v>0</v>
      </c>
      <c r="AE120" s="66">
        <f>زهران!$BZ$36</f>
        <v>0</v>
      </c>
      <c r="AG120" s="201" t="s">
        <v>12</v>
      </c>
      <c r="AH120" s="66">
        <f>'مندوب 2'!$BY$36</f>
        <v>0</v>
      </c>
      <c r="AI120" s="66">
        <f>'مندوب 2'!$BZ$36</f>
        <v>0</v>
      </c>
      <c r="AK120" s="201" t="s">
        <v>12</v>
      </c>
      <c r="AL120" s="66">
        <f>'محمد التيه'!$BY$36</f>
        <v>0</v>
      </c>
      <c r="AM120" s="66">
        <f>'محمد التيه'!$BZ$36</f>
        <v>0</v>
      </c>
      <c r="AO120" s="201" t="s">
        <v>12</v>
      </c>
      <c r="AP120" s="66">
        <f>الشركة!$BY$36</f>
        <v>0</v>
      </c>
      <c r="AQ120" s="66">
        <f>الشركة!$BZ$36</f>
        <v>0</v>
      </c>
    </row>
    <row r="121" spans="1:43" ht="15.75" thickBot="1" x14ac:dyDescent="0.3">
      <c r="A121" s="202"/>
      <c r="B121" s="20">
        <f>((C120*4)+B120)-B291</f>
        <v>0</v>
      </c>
      <c r="C121" s="20"/>
      <c r="E121" s="202"/>
      <c r="F121" s="66">
        <f>((G120*4)+F120)-F291</f>
        <v>0</v>
      </c>
      <c r="G121" s="66"/>
      <c r="I121" s="202"/>
      <c r="J121" s="66">
        <f>((K120*4)+J120)-J291</f>
        <v>0</v>
      </c>
      <c r="K121" s="66"/>
      <c r="M121" s="202"/>
      <c r="N121" s="66">
        <f>((O120*4)+N120)-N291</f>
        <v>0</v>
      </c>
      <c r="O121" s="66"/>
      <c r="Q121" s="202"/>
      <c r="R121" s="66">
        <f>((S120*4)+R120)-R291</f>
        <v>0</v>
      </c>
      <c r="S121" s="66"/>
      <c r="U121" s="202"/>
      <c r="V121" s="66">
        <f>((W120*4)+V120)-V291</f>
        <v>0</v>
      </c>
      <c r="W121" s="66"/>
      <c r="Y121" s="202"/>
      <c r="Z121" s="66">
        <f>((AA120*4)+Z120)-Z291</f>
        <v>0</v>
      </c>
      <c r="AA121" s="66"/>
      <c r="AC121" s="202"/>
      <c r="AD121" s="66">
        <f>((AE120*4)+AD120)-AD291</f>
        <v>0</v>
      </c>
      <c r="AE121" s="66"/>
      <c r="AG121" s="202"/>
      <c r="AH121" s="66">
        <f>((AI120*4)+AH120)-AH291</f>
        <v>0</v>
      </c>
      <c r="AI121" s="66"/>
      <c r="AK121" s="202"/>
      <c r="AL121" s="66">
        <f>((AM120*4)+AL120)-AL291</f>
        <v>0</v>
      </c>
      <c r="AM121" s="66"/>
      <c r="AO121" s="202"/>
      <c r="AP121" s="66">
        <f>((AQ120*4)+AP120)-AP291</f>
        <v>0</v>
      </c>
      <c r="AQ121" s="66"/>
    </row>
    <row r="122" spans="1:43" ht="15.75" thickBot="1" x14ac:dyDescent="0.3">
      <c r="A122" s="203"/>
      <c r="B122" s="20">
        <f>MOD(B121,4)</f>
        <v>0</v>
      </c>
      <c r="C122" s="20">
        <f>((B121-B122)/4)-C291</f>
        <v>0</v>
      </c>
      <c r="E122" s="203"/>
      <c r="F122" s="66">
        <f>MOD(F121,4)</f>
        <v>0</v>
      </c>
      <c r="G122" s="66">
        <f>((F121-F122)/4)-G291</f>
        <v>0</v>
      </c>
      <c r="I122" s="203"/>
      <c r="J122" s="66">
        <f>MOD(J121,4)</f>
        <v>0</v>
      </c>
      <c r="K122" s="66">
        <f>((J121-J122)/4)-K291</f>
        <v>0</v>
      </c>
      <c r="M122" s="203"/>
      <c r="N122" s="66">
        <f>MOD(N121,4)</f>
        <v>0</v>
      </c>
      <c r="O122" s="66">
        <f>((N121-N122)/4)-O291</f>
        <v>0</v>
      </c>
      <c r="Q122" s="203"/>
      <c r="R122" s="66">
        <f>MOD(R121,4)</f>
        <v>0</v>
      </c>
      <c r="S122" s="66">
        <f>((R121-R122)/4)-S291</f>
        <v>0</v>
      </c>
      <c r="U122" s="203"/>
      <c r="V122" s="66">
        <f>MOD(V121,4)</f>
        <v>0</v>
      </c>
      <c r="W122" s="66">
        <f>((V121-V122)/4)-W291</f>
        <v>0</v>
      </c>
      <c r="Y122" s="203"/>
      <c r="Z122" s="66">
        <f>MOD(Z121,4)</f>
        <v>0</v>
      </c>
      <c r="AA122" s="66">
        <f>((Z121-Z122)/4)-AA291</f>
        <v>0</v>
      </c>
      <c r="AC122" s="203"/>
      <c r="AD122" s="66">
        <f>MOD(AD121,4)</f>
        <v>0</v>
      </c>
      <c r="AE122" s="66">
        <f>((AD121-AD122)/4)-AE291</f>
        <v>0</v>
      </c>
      <c r="AG122" s="203"/>
      <c r="AH122" s="66">
        <f>MOD(AH121,4)</f>
        <v>0</v>
      </c>
      <c r="AI122" s="66">
        <f>((AH121-AH122)/4)-AI291</f>
        <v>0</v>
      </c>
      <c r="AK122" s="203"/>
      <c r="AL122" s="66">
        <f>MOD(AL121,4)</f>
        <v>0</v>
      </c>
      <c r="AM122" s="66">
        <f>((AL121-AL122)/4)-AM291</f>
        <v>0</v>
      </c>
      <c r="AO122" s="203"/>
      <c r="AP122" s="66">
        <f>MOD(AP121,4)</f>
        <v>0</v>
      </c>
      <c r="AQ122" s="66">
        <f>((AP121-AP122)/4)-AQ291</f>
        <v>0</v>
      </c>
    </row>
    <row r="123" spans="1:43" x14ac:dyDescent="0.25">
      <c r="A123" s="60"/>
      <c r="B123" s="57"/>
      <c r="C123" s="61"/>
      <c r="E123" s="60"/>
      <c r="F123" s="57"/>
      <c r="G123" s="61"/>
      <c r="I123" s="60"/>
      <c r="J123" s="57"/>
      <c r="K123" s="61"/>
      <c r="M123" s="60"/>
      <c r="N123" s="57"/>
      <c r="O123" s="61"/>
      <c r="Q123" s="60"/>
      <c r="R123" s="57"/>
      <c r="S123" s="61"/>
      <c r="U123" s="60"/>
      <c r="V123" s="57"/>
      <c r="W123" s="61"/>
      <c r="Y123" s="60"/>
      <c r="Z123" s="57"/>
      <c r="AA123" s="61"/>
      <c r="AC123" s="60"/>
      <c r="AD123" s="57"/>
      <c r="AE123" s="61"/>
      <c r="AG123" s="60"/>
      <c r="AH123" s="57"/>
      <c r="AI123" s="61"/>
      <c r="AK123" s="60"/>
      <c r="AL123" s="57"/>
      <c r="AM123" s="61"/>
      <c r="AO123" s="60"/>
      <c r="AP123" s="57"/>
      <c r="AQ123" s="61"/>
    </row>
    <row r="124" spans="1:43" x14ac:dyDescent="0.25">
      <c r="A124" s="191" t="s">
        <v>48</v>
      </c>
      <c r="B124" s="59"/>
      <c r="C124" s="59"/>
      <c r="E124" s="191" t="s">
        <v>48</v>
      </c>
      <c r="F124" s="59"/>
      <c r="G124" s="59"/>
      <c r="I124" s="191" t="s">
        <v>48</v>
      </c>
      <c r="J124" s="59"/>
      <c r="K124" s="59"/>
      <c r="M124" s="191" t="s">
        <v>48</v>
      </c>
      <c r="N124" s="59"/>
      <c r="O124" s="59"/>
      <c r="Q124" s="191" t="s">
        <v>48</v>
      </c>
      <c r="R124" s="59"/>
      <c r="S124" s="59"/>
      <c r="U124" s="191" t="s">
        <v>48</v>
      </c>
      <c r="V124" s="59"/>
      <c r="W124" s="59"/>
      <c r="Y124" s="191" t="s">
        <v>48</v>
      </c>
      <c r="Z124" s="59"/>
      <c r="AA124" s="59"/>
      <c r="AC124" s="191" t="s">
        <v>48</v>
      </c>
      <c r="AD124" s="59"/>
      <c r="AE124" s="59"/>
      <c r="AG124" s="191" t="s">
        <v>48</v>
      </c>
      <c r="AH124" s="59"/>
      <c r="AI124" s="59"/>
      <c r="AK124" s="191" t="s">
        <v>48</v>
      </c>
      <c r="AL124" s="59"/>
      <c r="AM124" s="59"/>
      <c r="AO124" s="191" t="s">
        <v>48</v>
      </c>
      <c r="AP124" s="59"/>
      <c r="AQ124" s="59"/>
    </row>
    <row r="125" spans="1:43" x14ac:dyDescent="0.25">
      <c r="A125" s="192"/>
      <c r="B125" s="59"/>
      <c r="C125" s="59"/>
      <c r="E125" s="192"/>
      <c r="F125" s="59"/>
      <c r="G125" s="59"/>
      <c r="I125" s="192"/>
      <c r="J125" s="59"/>
      <c r="K125" s="59"/>
      <c r="M125" s="192"/>
      <c r="N125" s="59"/>
      <c r="O125" s="59"/>
      <c r="Q125" s="192"/>
      <c r="R125" s="59"/>
      <c r="S125" s="59"/>
      <c r="U125" s="192"/>
      <c r="V125" s="59"/>
      <c r="W125" s="59"/>
      <c r="Y125" s="192"/>
      <c r="Z125" s="59"/>
      <c r="AA125" s="59"/>
      <c r="AC125" s="192"/>
      <c r="AD125" s="59"/>
      <c r="AE125" s="59"/>
      <c r="AG125" s="192"/>
      <c r="AH125" s="59"/>
      <c r="AI125" s="59"/>
      <c r="AK125" s="192"/>
      <c r="AL125" s="59"/>
      <c r="AM125" s="59"/>
      <c r="AO125" s="192"/>
      <c r="AP125" s="59"/>
      <c r="AQ125" s="59"/>
    </row>
    <row r="126" spans="1:43" x14ac:dyDescent="0.25">
      <c r="A126" s="207"/>
      <c r="B126" s="59"/>
      <c r="C126" s="59">
        <f>'احمد شوقي'!$CB$36-(C295)</f>
        <v>0</v>
      </c>
      <c r="E126" s="207"/>
      <c r="F126" s="59"/>
      <c r="G126" s="59">
        <f>'محمد ابراهيم'!$CB$36-(G295)</f>
        <v>0</v>
      </c>
      <c r="I126" s="207"/>
      <c r="J126" s="59"/>
      <c r="K126" s="59">
        <f>'مصطفي عبدالفتاح'!$CB$36-(K295)</f>
        <v>0</v>
      </c>
      <c r="M126" s="207"/>
      <c r="N126" s="59"/>
      <c r="O126" s="59">
        <f>'رامي حواس'!$CB$36-(O295)</f>
        <v>0</v>
      </c>
      <c r="Q126" s="207"/>
      <c r="R126" s="59"/>
      <c r="S126" s="59">
        <f>'محمد نبيه'!$CB$36-(S295)</f>
        <v>0</v>
      </c>
      <c r="U126" s="207"/>
      <c r="V126" s="59"/>
      <c r="W126" s="59">
        <f>'تامر غالي'!$CB$36-(W295)</f>
        <v>0</v>
      </c>
      <c r="Y126" s="207"/>
      <c r="Z126" s="59"/>
      <c r="AA126" s="59">
        <f>اسلام!$CB$36-(AA295)</f>
        <v>0</v>
      </c>
      <c r="AC126" s="207"/>
      <c r="AD126" s="59"/>
      <c r="AE126" s="59">
        <f>زهران!$CB$36-(AE295)</f>
        <v>0</v>
      </c>
      <c r="AG126" s="207"/>
      <c r="AH126" s="59"/>
      <c r="AI126" s="59">
        <f>'مندوب 2'!$CB$36-(AI295)</f>
        <v>0</v>
      </c>
      <c r="AK126" s="207"/>
      <c r="AL126" s="59"/>
      <c r="AM126" s="59">
        <f>'محمد التيه'!$CB$36-(AM295)</f>
        <v>0</v>
      </c>
      <c r="AO126" s="207"/>
      <c r="AP126" s="59"/>
      <c r="AQ126" s="59">
        <f>الشركة!$CB$36-(AQ295)</f>
        <v>0</v>
      </c>
    </row>
    <row r="127" spans="1:43" ht="15.75" thickBot="1" x14ac:dyDescent="0.3">
      <c r="A127" s="208"/>
      <c r="B127" s="209"/>
      <c r="C127" s="210"/>
      <c r="E127" s="208"/>
      <c r="F127" s="209"/>
      <c r="G127" s="210"/>
      <c r="I127" s="208"/>
      <c r="J127" s="209"/>
      <c r="K127" s="210"/>
      <c r="M127" s="208"/>
      <c r="N127" s="209"/>
      <c r="O127" s="210"/>
      <c r="Q127" s="208"/>
      <c r="R127" s="209"/>
      <c r="S127" s="210"/>
      <c r="U127" s="208"/>
      <c r="V127" s="209"/>
      <c r="W127" s="210"/>
      <c r="Y127" s="208"/>
      <c r="Z127" s="209"/>
      <c r="AA127" s="210"/>
      <c r="AC127" s="208"/>
      <c r="AD127" s="209"/>
      <c r="AE127" s="210"/>
      <c r="AG127" s="208"/>
      <c r="AH127" s="209"/>
      <c r="AI127" s="210"/>
      <c r="AK127" s="208"/>
      <c r="AL127" s="209"/>
      <c r="AM127" s="210"/>
      <c r="AO127" s="208"/>
      <c r="AP127" s="209"/>
      <c r="AQ127" s="210"/>
    </row>
    <row r="128" spans="1:43" ht="15.75" thickBot="1" x14ac:dyDescent="0.3">
      <c r="A128" s="211" t="s">
        <v>80</v>
      </c>
      <c r="B128" s="212"/>
      <c r="C128" s="213"/>
      <c r="E128" s="211" t="s">
        <v>80</v>
      </c>
      <c r="F128" s="212"/>
      <c r="G128" s="213"/>
      <c r="I128" s="211" t="s">
        <v>80</v>
      </c>
      <c r="J128" s="212"/>
      <c r="K128" s="213"/>
      <c r="M128" s="211" t="s">
        <v>80</v>
      </c>
      <c r="N128" s="212"/>
      <c r="O128" s="213"/>
      <c r="Q128" s="211" t="s">
        <v>80</v>
      </c>
      <c r="R128" s="212"/>
      <c r="S128" s="213"/>
      <c r="U128" s="211" t="s">
        <v>80</v>
      </c>
      <c r="V128" s="212"/>
      <c r="W128" s="213"/>
      <c r="Y128" s="211" t="s">
        <v>80</v>
      </c>
      <c r="Z128" s="212"/>
      <c r="AA128" s="213"/>
      <c r="AC128" s="211" t="s">
        <v>80</v>
      </c>
      <c r="AD128" s="212"/>
      <c r="AE128" s="213"/>
      <c r="AG128" s="211" t="s">
        <v>80</v>
      </c>
      <c r="AH128" s="212"/>
      <c r="AI128" s="213"/>
      <c r="AK128" s="211" t="s">
        <v>80</v>
      </c>
      <c r="AL128" s="212"/>
      <c r="AM128" s="213"/>
      <c r="AO128" s="211" t="s">
        <v>80</v>
      </c>
      <c r="AP128" s="212"/>
      <c r="AQ128" s="213"/>
    </row>
    <row r="129" spans="1:43" ht="15.75" thickBot="1" x14ac:dyDescent="0.3">
      <c r="A129" s="201" t="s">
        <v>51</v>
      </c>
      <c r="B129" s="20">
        <f>'احمد شوقي'!$CD$36</f>
        <v>0</v>
      </c>
      <c r="C129" s="66">
        <f>'احمد شوقي'!$CE$36</f>
        <v>0</v>
      </c>
      <c r="E129" s="201" t="s">
        <v>51</v>
      </c>
      <c r="F129" s="66">
        <f>'محمد ابراهيم'!$CD$36</f>
        <v>0</v>
      </c>
      <c r="G129" s="66">
        <f>'محمد ابراهيم'!$CE$36</f>
        <v>0</v>
      </c>
      <c r="I129" s="201" t="s">
        <v>51</v>
      </c>
      <c r="J129" s="66">
        <f>'مصطفي عبدالفتاح'!$CD$36</f>
        <v>0</v>
      </c>
      <c r="K129" s="66">
        <f>'مصطفي عبدالفتاح'!$CE$36</f>
        <v>0</v>
      </c>
      <c r="M129" s="201" t="s">
        <v>51</v>
      </c>
      <c r="N129" s="66">
        <f>'رامي حواس'!$CD$36</f>
        <v>0</v>
      </c>
      <c r="O129" s="66">
        <f>'رامي حواس'!$CE$36</f>
        <v>0</v>
      </c>
      <c r="Q129" s="201" t="s">
        <v>51</v>
      </c>
      <c r="R129" s="66">
        <f>'محمد نبيه'!$CD$36</f>
        <v>0</v>
      </c>
      <c r="S129" s="66">
        <f>'محمد نبيه'!$CE$36</f>
        <v>0</v>
      </c>
      <c r="U129" s="201" t="s">
        <v>51</v>
      </c>
      <c r="V129" s="66">
        <f>'تامر غالي'!$CD$36</f>
        <v>0</v>
      </c>
      <c r="W129" s="66">
        <f>'تامر غالي'!$CE$36</f>
        <v>0</v>
      </c>
      <c r="Y129" s="201" t="s">
        <v>51</v>
      </c>
      <c r="Z129" s="66">
        <f>اسلام!$CD$36</f>
        <v>0</v>
      </c>
      <c r="AA129" s="66">
        <f>اسلام!$CE$36</f>
        <v>0</v>
      </c>
      <c r="AC129" s="201" t="s">
        <v>51</v>
      </c>
      <c r="AD129" s="66">
        <f>زهران!$CD$36</f>
        <v>0</v>
      </c>
      <c r="AE129" s="66">
        <f>زهران!$CE$36</f>
        <v>0</v>
      </c>
      <c r="AG129" s="201" t="s">
        <v>51</v>
      </c>
      <c r="AH129" s="66">
        <f>'مندوب 2'!$CD$36</f>
        <v>0</v>
      </c>
      <c r="AI129" s="66">
        <f>'مندوب 2'!$CE$36</f>
        <v>0</v>
      </c>
      <c r="AK129" s="201" t="s">
        <v>51</v>
      </c>
      <c r="AL129" s="66">
        <f>'محمد التيه'!$CD$36</f>
        <v>0</v>
      </c>
      <c r="AM129" s="66">
        <f>'محمد التيه'!$CE$36</f>
        <v>0</v>
      </c>
      <c r="AO129" s="201" t="s">
        <v>51</v>
      </c>
      <c r="AP129" s="66">
        <f>الشركة!$CD$36</f>
        <v>0</v>
      </c>
      <c r="AQ129" s="66">
        <f>الشركة!$CE$36</f>
        <v>0</v>
      </c>
    </row>
    <row r="130" spans="1:43" ht="15.75" thickBot="1" x14ac:dyDescent="0.3">
      <c r="A130" s="202"/>
      <c r="B130" s="20">
        <f>((C129*16)+B129)-(B300)</f>
        <v>0</v>
      </c>
      <c r="C130" s="20"/>
      <c r="E130" s="202"/>
      <c r="F130" s="66">
        <f>((G129*16)+F129)-(F300)</f>
        <v>0</v>
      </c>
      <c r="G130" s="66"/>
      <c r="I130" s="202"/>
      <c r="J130" s="66">
        <f>((K129*16)+J129)-(J300)</f>
        <v>0</v>
      </c>
      <c r="K130" s="66"/>
      <c r="M130" s="202"/>
      <c r="N130" s="66">
        <f>((O129*16)+N129)-(N300)</f>
        <v>0</v>
      </c>
      <c r="O130" s="66"/>
      <c r="Q130" s="202"/>
      <c r="R130" s="66">
        <f>((S129*16)+R129)-(R300)</f>
        <v>0</v>
      </c>
      <c r="S130" s="66"/>
      <c r="U130" s="202"/>
      <c r="V130" s="66">
        <f>((W129*16)+V129)-(V300)</f>
        <v>0</v>
      </c>
      <c r="W130" s="66"/>
      <c r="Y130" s="202"/>
      <c r="Z130" s="66">
        <f>((AA129*16)+Z129)-(Z300)</f>
        <v>0</v>
      </c>
      <c r="AA130" s="66"/>
      <c r="AC130" s="202"/>
      <c r="AD130" s="66">
        <f>((AE129*16)+AD129)-(AD300)</f>
        <v>0</v>
      </c>
      <c r="AE130" s="66"/>
      <c r="AG130" s="202"/>
      <c r="AH130" s="66">
        <f>((AI129*16)+AH129)-(AH300)</f>
        <v>0</v>
      </c>
      <c r="AI130" s="66"/>
      <c r="AK130" s="202"/>
      <c r="AL130" s="66">
        <f>((AM129*16)+AL129)-(AL300)</f>
        <v>0</v>
      </c>
      <c r="AM130" s="66"/>
      <c r="AO130" s="202"/>
      <c r="AP130" s="66">
        <f>((AQ129*16)+AP129)-(AP300)</f>
        <v>0</v>
      </c>
      <c r="AQ130" s="66"/>
    </row>
    <row r="131" spans="1:43" ht="15.75" thickBot="1" x14ac:dyDescent="0.3">
      <c r="A131" s="203"/>
      <c r="B131" s="20">
        <f>MOD(B130,16)</f>
        <v>0</v>
      </c>
      <c r="C131" s="20">
        <f>((B130-B131)/16)-C300</f>
        <v>0</v>
      </c>
      <c r="E131" s="203"/>
      <c r="F131" s="66">
        <f>MOD(F130,16)</f>
        <v>0</v>
      </c>
      <c r="G131" s="66">
        <f>((F130-F131)/16)-G300</f>
        <v>0</v>
      </c>
      <c r="I131" s="203"/>
      <c r="J131" s="66">
        <f>MOD(J130,16)</f>
        <v>0</v>
      </c>
      <c r="K131" s="66">
        <f>((J130-J131)/16)-K300</f>
        <v>0</v>
      </c>
      <c r="M131" s="203"/>
      <c r="N131" s="66">
        <f>MOD(N130,16)</f>
        <v>0</v>
      </c>
      <c r="O131" s="66">
        <f>((N130-N131)/16)-O300</f>
        <v>0</v>
      </c>
      <c r="Q131" s="203"/>
      <c r="R131" s="66">
        <f>MOD(R130,16)</f>
        <v>0</v>
      </c>
      <c r="S131" s="66">
        <f>((R130-R131)/16)-S300</f>
        <v>0</v>
      </c>
      <c r="U131" s="203"/>
      <c r="V131" s="66">
        <f>MOD(V130,16)</f>
        <v>0</v>
      </c>
      <c r="W131" s="66">
        <f>((V130-V131)/16)-W300</f>
        <v>0</v>
      </c>
      <c r="Y131" s="203"/>
      <c r="Z131" s="66">
        <f>MOD(Z130,16)</f>
        <v>0</v>
      </c>
      <c r="AA131" s="66">
        <f>((Z130-Z131)/16)-AA300</f>
        <v>0</v>
      </c>
      <c r="AC131" s="203"/>
      <c r="AD131" s="66">
        <f>MOD(AD130,16)</f>
        <v>0</v>
      </c>
      <c r="AE131" s="66">
        <f>((AD130-AD131)/16)-AE300</f>
        <v>0</v>
      </c>
      <c r="AG131" s="203"/>
      <c r="AH131" s="66">
        <f>MOD(AH130,16)</f>
        <v>0</v>
      </c>
      <c r="AI131" s="66">
        <f>((AH130-AH131)/16)-AI300</f>
        <v>0</v>
      </c>
      <c r="AK131" s="203"/>
      <c r="AL131" s="66">
        <f>MOD(AL130,16)</f>
        <v>0</v>
      </c>
      <c r="AM131" s="66">
        <f>((AL130-AL131)/16)-AM300</f>
        <v>0</v>
      </c>
      <c r="AO131" s="203"/>
      <c r="AP131" s="66">
        <f>MOD(AP130,16)</f>
        <v>0</v>
      </c>
      <c r="AQ131" s="66">
        <f>((AP130-AP131)/16)-AQ300</f>
        <v>0</v>
      </c>
    </row>
    <row r="132" spans="1:43" ht="15.75" thickBot="1" x14ac:dyDescent="0.3">
      <c r="A132" s="60"/>
      <c r="B132" s="57"/>
      <c r="C132" s="61"/>
      <c r="E132" s="60"/>
      <c r="F132" s="57"/>
      <c r="G132" s="61"/>
      <c r="I132" s="60"/>
      <c r="J132" s="57"/>
      <c r="K132" s="61"/>
      <c r="M132" s="60"/>
      <c r="N132" s="57"/>
      <c r="O132" s="61"/>
      <c r="Q132" s="60"/>
      <c r="R132" s="57"/>
      <c r="S132" s="61"/>
      <c r="U132" s="60"/>
      <c r="V132" s="57"/>
      <c r="W132" s="61"/>
      <c r="Y132" s="60"/>
      <c r="Z132" s="57"/>
      <c r="AA132" s="61"/>
      <c r="AC132" s="60"/>
      <c r="AD132" s="57"/>
      <c r="AE132" s="61"/>
      <c r="AG132" s="60"/>
      <c r="AH132" s="57"/>
      <c r="AI132" s="61"/>
      <c r="AK132" s="60"/>
      <c r="AL132" s="57"/>
      <c r="AM132" s="61"/>
      <c r="AO132" s="60"/>
      <c r="AP132" s="57"/>
      <c r="AQ132" s="61"/>
    </row>
    <row r="133" spans="1:43" ht="15.75" thickBot="1" x14ac:dyDescent="0.3">
      <c r="A133" s="201" t="s">
        <v>52</v>
      </c>
      <c r="B133" s="20">
        <f>'احمد شوقي'!$CG$36</f>
        <v>0</v>
      </c>
      <c r="C133" s="66">
        <f>'احمد شوقي'!$CH$36</f>
        <v>0</v>
      </c>
      <c r="E133" s="201" t="s">
        <v>52</v>
      </c>
      <c r="F133" s="66">
        <f>'محمد ابراهيم'!$CG$36</f>
        <v>0</v>
      </c>
      <c r="G133" s="66">
        <f>'محمد ابراهيم'!$CH$36</f>
        <v>0</v>
      </c>
      <c r="I133" s="201" t="s">
        <v>52</v>
      </c>
      <c r="J133" s="66">
        <f>'مصطفي عبدالفتاح'!$CG$36</f>
        <v>0</v>
      </c>
      <c r="K133" s="66">
        <f>'مصطفي عبدالفتاح'!$CH$36</f>
        <v>0</v>
      </c>
      <c r="M133" s="201" t="s">
        <v>52</v>
      </c>
      <c r="N133" s="66">
        <f>'رامي حواس'!$CG$36</f>
        <v>0</v>
      </c>
      <c r="O133" s="66">
        <f>'رامي حواس'!$CH$36</f>
        <v>0</v>
      </c>
      <c r="Q133" s="201" t="s">
        <v>52</v>
      </c>
      <c r="R133" s="66">
        <f>'محمد نبيه'!$CG$36</f>
        <v>0</v>
      </c>
      <c r="S133" s="66">
        <f>'محمد نبيه'!$CH$36</f>
        <v>0</v>
      </c>
      <c r="U133" s="201" t="s">
        <v>52</v>
      </c>
      <c r="V133" s="66">
        <f>'تامر غالي'!$CG$36</f>
        <v>0</v>
      </c>
      <c r="W133" s="66">
        <f>'تامر غالي'!$CH$36</f>
        <v>0</v>
      </c>
      <c r="Y133" s="201" t="s">
        <v>52</v>
      </c>
      <c r="Z133" s="66">
        <f>اسلام!$CG$36</f>
        <v>0</v>
      </c>
      <c r="AA133" s="66">
        <f>اسلام!$CH$36</f>
        <v>0</v>
      </c>
      <c r="AC133" s="201" t="s">
        <v>52</v>
      </c>
      <c r="AD133" s="66">
        <f>زهران!$CG$36</f>
        <v>0</v>
      </c>
      <c r="AE133" s="66">
        <f>زهران!$CH$36</f>
        <v>0</v>
      </c>
      <c r="AG133" s="201" t="s">
        <v>52</v>
      </c>
      <c r="AH133" s="66">
        <f>'مندوب 2'!$CG$36</f>
        <v>0</v>
      </c>
      <c r="AI133" s="66">
        <f>'مندوب 2'!$CH$36</f>
        <v>0</v>
      </c>
      <c r="AK133" s="201" t="s">
        <v>52</v>
      </c>
      <c r="AL133" s="66">
        <f>'محمد التيه'!$CG$36</f>
        <v>0</v>
      </c>
      <c r="AM133" s="66">
        <f>'محمد التيه'!$CH$36</f>
        <v>0</v>
      </c>
      <c r="AO133" s="201" t="s">
        <v>52</v>
      </c>
      <c r="AP133" s="66">
        <f>الشركة!$CG$36</f>
        <v>0</v>
      </c>
      <c r="AQ133" s="66">
        <f>الشركة!$CH$36</f>
        <v>0</v>
      </c>
    </row>
    <row r="134" spans="1:43" ht="15.75" thickBot="1" x14ac:dyDescent="0.3">
      <c r="A134" s="202"/>
      <c r="B134" s="20">
        <f>((C133*12)+B133)-B304</f>
        <v>0</v>
      </c>
      <c r="C134" s="20"/>
      <c r="E134" s="202"/>
      <c r="F134" s="66">
        <f>((G133*12)+F133)-F304</f>
        <v>0</v>
      </c>
      <c r="G134" s="66"/>
      <c r="I134" s="202"/>
      <c r="J134" s="66">
        <f>((K133*12)+J133)-J304</f>
        <v>0</v>
      </c>
      <c r="K134" s="66"/>
      <c r="M134" s="202"/>
      <c r="N134" s="66">
        <f>((O133*12)+N133)-N304</f>
        <v>0</v>
      </c>
      <c r="O134" s="66"/>
      <c r="Q134" s="202"/>
      <c r="R134" s="66">
        <f>((S133*12)+R133)-R304</f>
        <v>0</v>
      </c>
      <c r="S134" s="66"/>
      <c r="U134" s="202"/>
      <c r="V134" s="66">
        <f>((W133*12)+V133)-V304</f>
        <v>0</v>
      </c>
      <c r="W134" s="66"/>
      <c r="Y134" s="202"/>
      <c r="Z134" s="66">
        <f>((AA133*12)+Z133)-Z304</f>
        <v>0</v>
      </c>
      <c r="AA134" s="66"/>
      <c r="AC134" s="202"/>
      <c r="AD134" s="66">
        <f>((AE133*12)+AD133)-AD304</f>
        <v>0</v>
      </c>
      <c r="AE134" s="66"/>
      <c r="AG134" s="202"/>
      <c r="AH134" s="66">
        <f>((AI133*12)+AH133)-AH304</f>
        <v>0</v>
      </c>
      <c r="AI134" s="66"/>
      <c r="AK134" s="202"/>
      <c r="AL134" s="66">
        <f>((AM133*12)+AL133)-AL304</f>
        <v>0</v>
      </c>
      <c r="AM134" s="66"/>
      <c r="AO134" s="202"/>
      <c r="AP134" s="66">
        <f>((AQ133*12)+AP133)-AP304</f>
        <v>0</v>
      </c>
      <c r="AQ134" s="66"/>
    </row>
    <row r="135" spans="1:43" ht="15.75" thickBot="1" x14ac:dyDescent="0.3">
      <c r="A135" s="203"/>
      <c r="B135" s="20">
        <f>MOD(B134,12)</f>
        <v>0</v>
      </c>
      <c r="C135" s="20">
        <f>((B134-B135)/12)-C304</f>
        <v>0</v>
      </c>
      <c r="E135" s="203"/>
      <c r="F135" s="66">
        <f>MOD(F134,12)</f>
        <v>0</v>
      </c>
      <c r="G135" s="66">
        <f>((F134-F135)/12)-G304</f>
        <v>0</v>
      </c>
      <c r="I135" s="203"/>
      <c r="J135" s="66">
        <f>MOD(J134,12)</f>
        <v>0</v>
      </c>
      <c r="K135" s="66">
        <f>((J134-J135)/12)-K304</f>
        <v>0</v>
      </c>
      <c r="M135" s="203"/>
      <c r="N135" s="66">
        <f>MOD(N134,12)</f>
        <v>0</v>
      </c>
      <c r="O135" s="66">
        <f>((N134-N135)/12)-O304</f>
        <v>0</v>
      </c>
      <c r="Q135" s="203"/>
      <c r="R135" s="66">
        <f>MOD(R134,12)</f>
        <v>0</v>
      </c>
      <c r="S135" s="66">
        <f>((R134-R135)/12)-S304</f>
        <v>0</v>
      </c>
      <c r="U135" s="203"/>
      <c r="V135" s="66">
        <f>MOD(V134,12)</f>
        <v>0</v>
      </c>
      <c r="W135" s="66">
        <f>((V134-V135)/12)-W304</f>
        <v>0</v>
      </c>
      <c r="Y135" s="203"/>
      <c r="Z135" s="66">
        <f>MOD(Z134,12)</f>
        <v>0</v>
      </c>
      <c r="AA135" s="66">
        <f>((Z134-Z135)/12)-AA304</f>
        <v>0</v>
      </c>
      <c r="AC135" s="203"/>
      <c r="AD135" s="66">
        <f>MOD(AD134,12)</f>
        <v>0</v>
      </c>
      <c r="AE135" s="66">
        <f>((AD134-AD135)/12)-AE304</f>
        <v>0</v>
      </c>
      <c r="AG135" s="203"/>
      <c r="AH135" s="66">
        <f>MOD(AH134,12)</f>
        <v>0</v>
      </c>
      <c r="AI135" s="66">
        <f>((AH134-AH135)/12)-AI304</f>
        <v>0</v>
      </c>
      <c r="AK135" s="203"/>
      <c r="AL135" s="66">
        <f>MOD(AL134,12)</f>
        <v>0</v>
      </c>
      <c r="AM135" s="66">
        <f>((AL134-AL135)/12)-AM304</f>
        <v>0</v>
      </c>
      <c r="AO135" s="203"/>
      <c r="AP135" s="66">
        <f>MOD(AP134,12)</f>
        <v>0</v>
      </c>
      <c r="AQ135" s="66">
        <f>((AP134-AP135)/12)-AQ304</f>
        <v>0</v>
      </c>
    </row>
    <row r="136" spans="1:43" ht="15.75" thickBot="1" x14ac:dyDescent="0.3">
      <c r="A136" s="60"/>
      <c r="B136" s="57"/>
      <c r="C136" s="61"/>
      <c r="E136" s="60"/>
      <c r="F136" s="57"/>
      <c r="G136" s="61"/>
      <c r="I136" s="60"/>
      <c r="J136" s="57"/>
      <c r="K136" s="61"/>
      <c r="M136" s="60"/>
      <c r="N136" s="57"/>
      <c r="O136" s="61"/>
      <c r="Q136" s="60"/>
      <c r="R136" s="57"/>
      <c r="S136" s="61"/>
      <c r="U136" s="60"/>
      <c r="V136" s="57"/>
      <c r="W136" s="61"/>
      <c r="Y136" s="60"/>
      <c r="Z136" s="57"/>
      <c r="AA136" s="61"/>
      <c r="AC136" s="60"/>
      <c r="AD136" s="57"/>
      <c r="AE136" s="61"/>
      <c r="AG136" s="60"/>
      <c r="AH136" s="57"/>
      <c r="AI136" s="61"/>
      <c r="AK136" s="60"/>
      <c r="AL136" s="57"/>
      <c r="AM136" s="61"/>
      <c r="AO136" s="60"/>
      <c r="AP136" s="57"/>
      <c r="AQ136" s="61"/>
    </row>
    <row r="137" spans="1:43" ht="15.75" thickBot="1" x14ac:dyDescent="0.3">
      <c r="A137" s="201" t="s">
        <v>53</v>
      </c>
      <c r="B137" s="20">
        <f>'احمد شوقي'!$CJ$36</f>
        <v>0</v>
      </c>
      <c r="C137" s="66">
        <f>'احمد شوقي'!$CK$36</f>
        <v>0</v>
      </c>
      <c r="E137" s="201" t="s">
        <v>53</v>
      </c>
      <c r="F137" s="66">
        <f>'محمد ابراهيم'!$CJ$36</f>
        <v>0</v>
      </c>
      <c r="G137" s="66">
        <f>'محمد ابراهيم'!$CK$36</f>
        <v>0</v>
      </c>
      <c r="I137" s="201" t="s">
        <v>53</v>
      </c>
      <c r="J137" s="66">
        <f>'مصطفي عبدالفتاح'!$CJ$36</f>
        <v>0</v>
      </c>
      <c r="K137" s="66">
        <f>'مصطفي عبدالفتاح'!$CK$36</f>
        <v>0</v>
      </c>
      <c r="M137" s="201" t="s">
        <v>53</v>
      </c>
      <c r="N137" s="66">
        <f>'رامي حواس'!$CJ$36</f>
        <v>0</v>
      </c>
      <c r="O137" s="66">
        <f>'رامي حواس'!$CK$36</f>
        <v>0</v>
      </c>
      <c r="Q137" s="201" t="s">
        <v>53</v>
      </c>
      <c r="R137" s="66">
        <f>'محمد نبيه'!$CJ$36</f>
        <v>0</v>
      </c>
      <c r="S137" s="66">
        <f>'محمد نبيه'!$CK$36</f>
        <v>0</v>
      </c>
      <c r="U137" s="201" t="s">
        <v>53</v>
      </c>
      <c r="V137" s="66">
        <f>'تامر غالي'!$CJ$36</f>
        <v>0</v>
      </c>
      <c r="W137" s="66">
        <f>'تامر غالي'!$CK$36</f>
        <v>0</v>
      </c>
      <c r="Y137" s="201" t="s">
        <v>53</v>
      </c>
      <c r="Z137" s="66">
        <f>اسلام!$CJ$36</f>
        <v>0</v>
      </c>
      <c r="AA137" s="66">
        <f>اسلام!$CK$36</f>
        <v>0</v>
      </c>
      <c r="AC137" s="201" t="s">
        <v>53</v>
      </c>
      <c r="AD137" s="66">
        <f>زهران!$CJ$36</f>
        <v>0</v>
      </c>
      <c r="AE137" s="66">
        <f>زهران!$CK$36</f>
        <v>0</v>
      </c>
      <c r="AG137" s="201" t="s">
        <v>53</v>
      </c>
      <c r="AH137" s="66">
        <f>'مندوب 2'!$CJ$36</f>
        <v>0</v>
      </c>
      <c r="AI137" s="66">
        <f>'مندوب 2'!$CK$36</f>
        <v>0</v>
      </c>
      <c r="AK137" s="201" t="s">
        <v>53</v>
      </c>
      <c r="AL137" s="66">
        <f>'محمد التيه'!$CJ$36</f>
        <v>0</v>
      </c>
      <c r="AM137" s="66">
        <f>'محمد التيه'!$CK$36</f>
        <v>0</v>
      </c>
      <c r="AO137" s="201" t="s">
        <v>53</v>
      </c>
      <c r="AP137" s="66">
        <f>الشركة!$CJ$36</f>
        <v>0</v>
      </c>
      <c r="AQ137" s="66">
        <f>الشركة!$CK$36</f>
        <v>0</v>
      </c>
    </row>
    <row r="138" spans="1:43" ht="15.75" thickBot="1" x14ac:dyDescent="0.3">
      <c r="A138" s="202"/>
      <c r="B138" s="20">
        <f>((C137*4)+B137)-B308</f>
        <v>0</v>
      </c>
      <c r="C138" s="20"/>
      <c r="E138" s="202"/>
      <c r="F138" s="66">
        <f>((G137*4)+F137)-F308</f>
        <v>0</v>
      </c>
      <c r="G138" s="66"/>
      <c r="I138" s="202"/>
      <c r="J138" s="66">
        <f>((K137*4)+J137)-J308</f>
        <v>0</v>
      </c>
      <c r="K138" s="66"/>
      <c r="M138" s="202"/>
      <c r="N138" s="66">
        <f>((O137*4)+N137)-N308</f>
        <v>0</v>
      </c>
      <c r="O138" s="66"/>
      <c r="Q138" s="202"/>
      <c r="R138" s="66">
        <f>((S137*4)+R137)-R308</f>
        <v>0</v>
      </c>
      <c r="S138" s="66"/>
      <c r="U138" s="202"/>
      <c r="V138" s="66">
        <f>((W137*4)+V137)-V308</f>
        <v>0</v>
      </c>
      <c r="W138" s="66"/>
      <c r="Y138" s="202"/>
      <c r="Z138" s="66">
        <f>((AA137*4)+Z137)-Z308</f>
        <v>0</v>
      </c>
      <c r="AA138" s="66"/>
      <c r="AC138" s="202"/>
      <c r="AD138" s="66">
        <f>((AE137*4)+AD137)-AD308</f>
        <v>0</v>
      </c>
      <c r="AE138" s="66"/>
      <c r="AG138" s="202"/>
      <c r="AH138" s="66">
        <f>((AI137*4)+AH137)-AH308</f>
        <v>0</v>
      </c>
      <c r="AI138" s="66"/>
      <c r="AK138" s="202"/>
      <c r="AL138" s="66">
        <f>((AM137*4)+AL137)-AL308</f>
        <v>0</v>
      </c>
      <c r="AM138" s="66"/>
      <c r="AO138" s="202"/>
      <c r="AP138" s="66">
        <f>((AQ137*4)+AP137)-AP308</f>
        <v>0</v>
      </c>
      <c r="AQ138" s="66"/>
    </row>
    <row r="139" spans="1:43" ht="15.75" thickBot="1" x14ac:dyDescent="0.3">
      <c r="A139" s="203"/>
      <c r="B139" s="20">
        <f>MOD(B138,4)</f>
        <v>0</v>
      </c>
      <c r="C139" s="20">
        <f>((B138-B139)/4)-C308</f>
        <v>0</v>
      </c>
      <c r="E139" s="203"/>
      <c r="F139" s="66">
        <f>MOD(F138,4)</f>
        <v>0</v>
      </c>
      <c r="G139" s="66">
        <f>((F138-F139)/4)-G308</f>
        <v>0</v>
      </c>
      <c r="I139" s="203"/>
      <c r="J139" s="66">
        <f>MOD(J138,4)</f>
        <v>0</v>
      </c>
      <c r="K139" s="66">
        <f>((J138-J139)/4)-K308</f>
        <v>0</v>
      </c>
      <c r="M139" s="203"/>
      <c r="N139" s="66">
        <f>MOD(N138,4)</f>
        <v>0</v>
      </c>
      <c r="O139" s="66">
        <f>((N138-N139)/4)-O308</f>
        <v>0</v>
      </c>
      <c r="Q139" s="203"/>
      <c r="R139" s="66">
        <f>MOD(R138,4)</f>
        <v>0</v>
      </c>
      <c r="S139" s="66">
        <f>((R138-R139)/4)-S308</f>
        <v>0</v>
      </c>
      <c r="U139" s="203"/>
      <c r="V139" s="66">
        <f>MOD(V138,4)</f>
        <v>0</v>
      </c>
      <c r="W139" s="66">
        <f>((V138-V139)/4)-W308</f>
        <v>0</v>
      </c>
      <c r="Y139" s="203"/>
      <c r="Z139" s="66">
        <f>MOD(Z138,4)</f>
        <v>0</v>
      </c>
      <c r="AA139" s="66">
        <f>((Z138-Z139)/4)-AA308</f>
        <v>0</v>
      </c>
      <c r="AC139" s="203"/>
      <c r="AD139" s="66">
        <f>MOD(AD138,4)</f>
        <v>0</v>
      </c>
      <c r="AE139" s="66">
        <f>((AD138-AD139)/4)-AE308</f>
        <v>0</v>
      </c>
      <c r="AG139" s="203"/>
      <c r="AH139" s="66">
        <f>MOD(AH138,4)</f>
        <v>0</v>
      </c>
      <c r="AI139" s="66">
        <f>((AH138-AH139)/4)-AI308</f>
        <v>0</v>
      </c>
      <c r="AK139" s="203"/>
      <c r="AL139" s="66">
        <f>MOD(AL138,4)</f>
        <v>0</v>
      </c>
      <c r="AM139" s="66">
        <f>((AL138-AL139)/4)-AM308</f>
        <v>0</v>
      </c>
      <c r="AO139" s="203"/>
      <c r="AP139" s="66">
        <f>MOD(AP138,4)</f>
        <v>0</v>
      </c>
      <c r="AQ139" s="66">
        <f>((AP138-AP139)/4)-AQ308</f>
        <v>0</v>
      </c>
    </row>
    <row r="140" spans="1:43" ht="15.75" thickBot="1" x14ac:dyDescent="0.3">
      <c r="A140" s="204" t="s">
        <v>81</v>
      </c>
      <c r="B140" s="205"/>
      <c r="C140" s="206"/>
      <c r="E140" s="204" t="s">
        <v>81</v>
      </c>
      <c r="F140" s="205"/>
      <c r="G140" s="206"/>
      <c r="I140" s="204" t="s">
        <v>81</v>
      </c>
      <c r="J140" s="205"/>
      <c r="K140" s="206"/>
      <c r="M140" s="204" t="s">
        <v>81</v>
      </c>
      <c r="N140" s="205"/>
      <c r="O140" s="206"/>
      <c r="Q140" s="204" t="s">
        <v>81</v>
      </c>
      <c r="R140" s="205"/>
      <c r="S140" s="206"/>
      <c r="U140" s="204" t="s">
        <v>81</v>
      </c>
      <c r="V140" s="205"/>
      <c r="W140" s="206"/>
      <c r="Y140" s="204" t="s">
        <v>81</v>
      </c>
      <c r="Z140" s="205"/>
      <c r="AA140" s="206"/>
      <c r="AC140" s="204" t="s">
        <v>81</v>
      </c>
      <c r="AD140" s="205"/>
      <c r="AE140" s="206"/>
      <c r="AG140" s="204" t="s">
        <v>81</v>
      </c>
      <c r="AH140" s="205"/>
      <c r="AI140" s="206"/>
      <c r="AK140" s="204" t="s">
        <v>81</v>
      </c>
      <c r="AL140" s="205"/>
      <c r="AM140" s="206"/>
      <c r="AO140" s="204" t="s">
        <v>81</v>
      </c>
      <c r="AP140" s="205"/>
      <c r="AQ140" s="206"/>
    </row>
    <row r="141" spans="1:43" ht="15.75" thickBot="1" x14ac:dyDescent="0.3">
      <c r="A141" s="201" t="s">
        <v>54</v>
      </c>
      <c r="B141" s="20">
        <f>'احمد شوقي'!$CM$36</f>
        <v>0</v>
      </c>
      <c r="C141" s="66">
        <f>'احمد شوقي'!$CN$36</f>
        <v>0</v>
      </c>
      <c r="E141" s="201" t="s">
        <v>54</v>
      </c>
      <c r="F141" s="66">
        <f>'محمد ابراهيم'!$CM$36</f>
        <v>0</v>
      </c>
      <c r="G141" s="66">
        <f>'محمد ابراهيم'!$CN$36</f>
        <v>0</v>
      </c>
      <c r="I141" s="201" t="s">
        <v>54</v>
      </c>
      <c r="J141" s="66">
        <f>'مصطفي عبدالفتاح'!$CM$36</f>
        <v>0</v>
      </c>
      <c r="K141" s="66">
        <f>'مصطفي عبدالفتاح'!$CN$36</f>
        <v>0</v>
      </c>
      <c r="M141" s="201" t="s">
        <v>54</v>
      </c>
      <c r="N141" s="66">
        <f>'رامي حواس'!$CM$36</f>
        <v>0</v>
      </c>
      <c r="O141" s="66">
        <f>'رامي حواس'!$CN$36</f>
        <v>0</v>
      </c>
      <c r="Q141" s="201" t="s">
        <v>54</v>
      </c>
      <c r="R141" s="66">
        <f>'محمد نبيه'!$CM$36</f>
        <v>0</v>
      </c>
      <c r="S141" s="66">
        <f>'محمد نبيه'!$CN$36</f>
        <v>0</v>
      </c>
      <c r="U141" s="201" t="s">
        <v>54</v>
      </c>
      <c r="V141" s="66">
        <f>'تامر غالي'!$CM$36</f>
        <v>0</v>
      </c>
      <c r="W141" s="66">
        <f>'تامر غالي'!$CN$36</f>
        <v>0</v>
      </c>
      <c r="Y141" s="201" t="s">
        <v>54</v>
      </c>
      <c r="Z141" s="66">
        <f>اسلام!$CM$36</f>
        <v>0</v>
      </c>
      <c r="AA141" s="66">
        <f>اسلام!$CN$36</f>
        <v>0</v>
      </c>
      <c r="AC141" s="201" t="s">
        <v>54</v>
      </c>
      <c r="AD141" s="66">
        <f>زهران!$CM$36</f>
        <v>0</v>
      </c>
      <c r="AE141" s="66">
        <f>زهران!$CN$36</f>
        <v>0</v>
      </c>
      <c r="AG141" s="201" t="s">
        <v>54</v>
      </c>
      <c r="AH141" s="66">
        <f>'مندوب 2'!$CM$36</f>
        <v>0</v>
      </c>
      <c r="AI141" s="66">
        <f>'مندوب 2'!$CN$36</f>
        <v>0</v>
      </c>
      <c r="AK141" s="201" t="s">
        <v>54</v>
      </c>
      <c r="AL141" s="66">
        <f>'محمد التيه'!$CM$36</f>
        <v>0</v>
      </c>
      <c r="AM141" s="66">
        <f>'محمد التيه'!$CN$36</f>
        <v>0</v>
      </c>
      <c r="AO141" s="201" t="s">
        <v>54</v>
      </c>
      <c r="AP141" s="66">
        <f>الشركة!$CM$36</f>
        <v>0</v>
      </c>
      <c r="AQ141" s="66">
        <f>الشركة!$CN$36</f>
        <v>0</v>
      </c>
    </row>
    <row r="142" spans="1:43" ht="15.75" thickBot="1" x14ac:dyDescent="0.3">
      <c r="A142" s="202"/>
      <c r="B142" s="20">
        <f>((C141*20)+B141)-B312</f>
        <v>0</v>
      </c>
      <c r="C142" s="20"/>
      <c r="E142" s="202"/>
      <c r="F142" s="66">
        <f>((G141*20)+F141)-F312</f>
        <v>0</v>
      </c>
      <c r="G142" s="66"/>
      <c r="I142" s="202"/>
      <c r="J142" s="66">
        <f>((K141*20)+J141)-J312</f>
        <v>0</v>
      </c>
      <c r="K142" s="66"/>
      <c r="M142" s="202"/>
      <c r="N142" s="66">
        <f>((O141*20)+N141)-N312</f>
        <v>0</v>
      </c>
      <c r="O142" s="66"/>
      <c r="Q142" s="202"/>
      <c r="R142" s="66">
        <f>((S141*20)+R141)-R312</f>
        <v>0</v>
      </c>
      <c r="S142" s="66"/>
      <c r="U142" s="202"/>
      <c r="V142" s="66">
        <f>((W141*20)+V141)-V312</f>
        <v>0</v>
      </c>
      <c r="W142" s="66"/>
      <c r="Y142" s="202"/>
      <c r="Z142" s="66">
        <f>((AA141*20)+Z141)-Z312</f>
        <v>0</v>
      </c>
      <c r="AA142" s="66"/>
      <c r="AC142" s="202"/>
      <c r="AD142" s="66">
        <f>((AE141*20)+AD141)-AD312</f>
        <v>0</v>
      </c>
      <c r="AE142" s="66"/>
      <c r="AG142" s="202"/>
      <c r="AH142" s="66">
        <f>((AI141*20)+AH141)-AH312</f>
        <v>0</v>
      </c>
      <c r="AI142" s="66"/>
      <c r="AK142" s="202"/>
      <c r="AL142" s="66">
        <f>((AM141*20)+AL141)-AL312</f>
        <v>0</v>
      </c>
      <c r="AM142" s="66"/>
      <c r="AO142" s="202"/>
      <c r="AP142" s="66">
        <f>((AQ141*20)+AP141)-AP312</f>
        <v>0</v>
      </c>
      <c r="AQ142" s="66"/>
    </row>
    <row r="143" spans="1:43" ht="15.75" thickBot="1" x14ac:dyDescent="0.3">
      <c r="A143" s="203"/>
      <c r="B143" s="20">
        <f>MOD(B142,20)</f>
        <v>0</v>
      </c>
      <c r="C143" s="20">
        <f>((B142-B143)/20)-C312</f>
        <v>0</v>
      </c>
      <c r="E143" s="203"/>
      <c r="F143" s="66">
        <f>MOD(F142,20)</f>
        <v>0</v>
      </c>
      <c r="G143" s="66">
        <f>((F142-F143)/20)-G312</f>
        <v>0</v>
      </c>
      <c r="I143" s="203"/>
      <c r="J143" s="66">
        <f>MOD(J142,20)</f>
        <v>0</v>
      </c>
      <c r="K143" s="66">
        <f>((J142-J143)/20)-K312</f>
        <v>0</v>
      </c>
      <c r="M143" s="203"/>
      <c r="N143" s="66">
        <f>MOD(N142,20)</f>
        <v>0</v>
      </c>
      <c r="O143" s="66">
        <f>((N142-N143)/20)-O312</f>
        <v>0</v>
      </c>
      <c r="Q143" s="203"/>
      <c r="R143" s="66">
        <f>MOD(R142,20)</f>
        <v>0</v>
      </c>
      <c r="S143" s="66">
        <f>((R142-R143)/20)-S312</f>
        <v>0</v>
      </c>
      <c r="U143" s="203"/>
      <c r="V143" s="66">
        <f>MOD(V142,20)</f>
        <v>0</v>
      </c>
      <c r="W143" s="66">
        <f>((V142-V143)/20)-W312</f>
        <v>0</v>
      </c>
      <c r="Y143" s="203"/>
      <c r="Z143" s="66">
        <f>MOD(Z142,20)</f>
        <v>0</v>
      </c>
      <c r="AA143" s="66">
        <f>((Z142-Z143)/20)-AA312</f>
        <v>0</v>
      </c>
      <c r="AC143" s="203"/>
      <c r="AD143" s="66">
        <f>MOD(AD142,20)</f>
        <v>0</v>
      </c>
      <c r="AE143" s="66">
        <f>((AD142-AD143)/20)-AE312</f>
        <v>0</v>
      </c>
      <c r="AG143" s="203"/>
      <c r="AH143" s="66">
        <f>MOD(AH142,20)</f>
        <v>0</v>
      </c>
      <c r="AI143" s="66">
        <f>((AH142-AH143)/20)-AI312</f>
        <v>0</v>
      </c>
      <c r="AK143" s="203"/>
      <c r="AL143" s="66">
        <f>MOD(AL142,20)</f>
        <v>0</v>
      </c>
      <c r="AM143" s="66">
        <f>((AL142-AL143)/20)-AM312</f>
        <v>0</v>
      </c>
      <c r="AO143" s="203"/>
      <c r="AP143" s="66">
        <f>MOD(AP142,20)</f>
        <v>0</v>
      </c>
      <c r="AQ143" s="66">
        <f>((AP142-AP143)/20)-AQ312</f>
        <v>0</v>
      </c>
    </row>
    <row r="144" spans="1:43" ht="15.75" thickBot="1" x14ac:dyDescent="0.3">
      <c r="A144" s="60"/>
      <c r="B144" s="57"/>
      <c r="C144" s="61"/>
      <c r="E144" s="60"/>
      <c r="F144" s="57"/>
      <c r="G144" s="61"/>
      <c r="I144" s="60"/>
      <c r="J144" s="57"/>
      <c r="K144" s="61"/>
      <c r="M144" s="60"/>
      <c r="N144" s="57"/>
      <c r="O144" s="61"/>
      <c r="Q144" s="60"/>
      <c r="R144" s="57"/>
      <c r="S144" s="61"/>
      <c r="U144" s="60"/>
      <c r="V144" s="57"/>
      <c r="W144" s="61"/>
      <c r="Y144" s="60"/>
      <c r="Z144" s="57"/>
      <c r="AA144" s="61"/>
      <c r="AC144" s="60"/>
      <c r="AD144" s="57"/>
      <c r="AE144" s="61"/>
      <c r="AG144" s="60"/>
      <c r="AH144" s="57"/>
      <c r="AI144" s="61"/>
      <c r="AK144" s="60"/>
      <c r="AL144" s="57"/>
      <c r="AM144" s="61"/>
      <c r="AO144" s="60"/>
      <c r="AP144" s="57"/>
      <c r="AQ144" s="61"/>
    </row>
    <row r="145" spans="1:43" ht="15.75" thickBot="1" x14ac:dyDescent="0.3">
      <c r="A145" s="201" t="s">
        <v>55</v>
      </c>
      <c r="B145" s="20">
        <f>'احمد شوقي'!$CP$36</f>
        <v>0</v>
      </c>
      <c r="C145" s="66">
        <f>'احمد شوقي'!$CQ$36</f>
        <v>0</v>
      </c>
      <c r="E145" s="201" t="s">
        <v>55</v>
      </c>
      <c r="F145" s="66">
        <f>'محمد ابراهيم'!$CP$36</f>
        <v>0</v>
      </c>
      <c r="G145" s="66">
        <f>'محمد ابراهيم'!$CQ$36</f>
        <v>0</v>
      </c>
      <c r="I145" s="201" t="s">
        <v>55</v>
      </c>
      <c r="J145" s="66">
        <f>'مصطفي عبدالفتاح'!$CP$36</f>
        <v>0</v>
      </c>
      <c r="K145" s="66">
        <f>'مصطفي عبدالفتاح'!$CQ$36</f>
        <v>0</v>
      </c>
      <c r="M145" s="201" t="s">
        <v>55</v>
      </c>
      <c r="N145" s="66">
        <f>'رامي حواس'!$CP$36</f>
        <v>0</v>
      </c>
      <c r="O145" s="66">
        <f>'رامي حواس'!$CQ$36</f>
        <v>0</v>
      </c>
      <c r="Q145" s="201" t="s">
        <v>55</v>
      </c>
      <c r="R145" s="66">
        <f>'محمد نبيه'!$CP$36</f>
        <v>0</v>
      </c>
      <c r="S145" s="66">
        <f>'محمد نبيه'!$CQ$36</f>
        <v>0</v>
      </c>
      <c r="U145" s="201" t="s">
        <v>55</v>
      </c>
      <c r="V145" s="66">
        <f>'تامر غالي'!$CP$36</f>
        <v>0</v>
      </c>
      <c r="W145" s="66">
        <f>'تامر غالي'!$CQ$36</f>
        <v>0</v>
      </c>
      <c r="Y145" s="201" t="s">
        <v>55</v>
      </c>
      <c r="Z145" s="66">
        <f>اسلام!$CP$36</f>
        <v>0</v>
      </c>
      <c r="AA145" s="66">
        <f>اسلام!$CQ$36</f>
        <v>0</v>
      </c>
      <c r="AC145" s="201" t="s">
        <v>55</v>
      </c>
      <c r="AD145" s="66">
        <f>زهران!$CP$36</f>
        <v>0</v>
      </c>
      <c r="AE145" s="66">
        <f>زهران!$CQ$36</f>
        <v>0</v>
      </c>
      <c r="AG145" s="201" t="s">
        <v>55</v>
      </c>
      <c r="AH145" s="66">
        <f>'مندوب 2'!$CP$36</f>
        <v>0</v>
      </c>
      <c r="AI145" s="66">
        <f>'مندوب 2'!$CQ$36</f>
        <v>0</v>
      </c>
      <c r="AK145" s="201" t="s">
        <v>55</v>
      </c>
      <c r="AL145" s="66">
        <f>'محمد التيه'!$CP$36</f>
        <v>0</v>
      </c>
      <c r="AM145" s="66">
        <f>'محمد التيه'!$CQ$36</f>
        <v>0</v>
      </c>
      <c r="AO145" s="201" t="s">
        <v>55</v>
      </c>
      <c r="AP145" s="66">
        <f>الشركة!$CP$36</f>
        <v>0</v>
      </c>
      <c r="AQ145" s="66">
        <f>الشركة!$CQ$36</f>
        <v>0</v>
      </c>
    </row>
    <row r="146" spans="1:43" ht="15.75" thickBot="1" x14ac:dyDescent="0.3">
      <c r="A146" s="202"/>
      <c r="B146" s="20">
        <f>((C145*10)+B145)-B316</f>
        <v>0</v>
      </c>
      <c r="C146" s="20"/>
      <c r="E146" s="202"/>
      <c r="F146" s="66">
        <f>((G145*10)+F145)-F316</f>
        <v>0</v>
      </c>
      <c r="G146" s="66"/>
      <c r="I146" s="202"/>
      <c r="J146" s="66">
        <f>((K145*10)+J145)-J316</f>
        <v>0</v>
      </c>
      <c r="K146" s="66"/>
      <c r="M146" s="202"/>
      <c r="N146" s="66">
        <f>((O145*10)+N145)-N316</f>
        <v>0</v>
      </c>
      <c r="O146" s="66"/>
      <c r="Q146" s="202"/>
      <c r="R146" s="66">
        <f>((S145*10)+R145)-R316</f>
        <v>0</v>
      </c>
      <c r="S146" s="66"/>
      <c r="U146" s="202"/>
      <c r="V146" s="66">
        <f>((W145*10)+V145)-V316</f>
        <v>0</v>
      </c>
      <c r="W146" s="66"/>
      <c r="Y146" s="202"/>
      <c r="Z146" s="66">
        <f>((AA145*10)+Z145)-Z316</f>
        <v>0</v>
      </c>
      <c r="AA146" s="66"/>
      <c r="AC146" s="202"/>
      <c r="AD146" s="66">
        <f>((AE145*10)+AD145)-AD316</f>
        <v>0</v>
      </c>
      <c r="AE146" s="66"/>
      <c r="AG146" s="202"/>
      <c r="AH146" s="66">
        <f>((AI145*10)+AH145)-AH316</f>
        <v>0</v>
      </c>
      <c r="AI146" s="66"/>
      <c r="AK146" s="202"/>
      <c r="AL146" s="66">
        <f>((AM145*10)+AL145)-AL316</f>
        <v>0</v>
      </c>
      <c r="AM146" s="66"/>
      <c r="AO146" s="202"/>
      <c r="AP146" s="66">
        <f>((AQ145*10)+AP145)-AP316</f>
        <v>0</v>
      </c>
      <c r="AQ146" s="66"/>
    </row>
    <row r="147" spans="1:43" ht="15.75" thickBot="1" x14ac:dyDescent="0.3">
      <c r="A147" s="203"/>
      <c r="B147" s="20">
        <f>MOD(B146,10)</f>
        <v>0</v>
      </c>
      <c r="C147" s="20">
        <f>((B146-B147)/10)-C316</f>
        <v>0</v>
      </c>
      <c r="E147" s="203"/>
      <c r="F147" s="66">
        <f>MOD(F146,10)</f>
        <v>0</v>
      </c>
      <c r="G147" s="66">
        <f>((F146-F147)/10)-G316</f>
        <v>0</v>
      </c>
      <c r="I147" s="203"/>
      <c r="J147" s="66">
        <f>MOD(J146,10)</f>
        <v>0</v>
      </c>
      <c r="K147" s="66">
        <f>((J146-J147)/10)-K316</f>
        <v>0</v>
      </c>
      <c r="M147" s="203"/>
      <c r="N147" s="66">
        <f>MOD(N146,10)</f>
        <v>0</v>
      </c>
      <c r="O147" s="66">
        <f>((N146-N147)/10)-O316</f>
        <v>0</v>
      </c>
      <c r="Q147" s="203"/>
      <c r="R147" s="66">
        <f>MOD(R146,10)</f>
        <v>0</v>
      </c>
      <c r="S147" s="66">
        <f>((R146-R147)/10)-S316</f>
        <v>0</v>
      </c>
      <c r="U147" s="203"/>
      <c r="V147" s="66">
        <f>MOD(V146,10)</f>
        <v>0</v>
      </c>
      <c r="W147" s="66">
        <f>((V146-V147)/10)-W316</f>
        <v>0</v>
      </c>
      <c r="Y147" s="203"/>
      <c r="Z147" s="66">
        <f>MOD(Z146,10)</f>
        <v>0</v>
      </c>
      <c r="AA147" s="66">
        <f>((Z146-Z147)/10)-AA316</f>
        <v>0</v>
      </c>
      <c r="AC147" s="203"/>
      <c r="AD147" s="66">
        <f>MOD(AD146,10)</f>
        <v>0</v>
      </c>
      <c r="AE147" s="66">
        <f>((AD146-AD147)/10)-AE316</f>
        <v>0</v>
      </c>
      <c r="AG147" s="203"/>
      <c r="AH147" s="66">
        <f>MOD(AH146,10)</f>
        <v>0</v>
      </c>
      <c r="AI147" s="66">
        <f>((AH146-AH147)/10)-AI316</f>
        <v>0</v>
      </c>
      <c r="AK147" s="203"/>
      <c r="AL147" s="66">
        <f>MOD(AL146,10)</f>
        <v>0</v>
      </c>
      <c r="AM147" s="66">
        <f>((AL146-AL147)/10)-AM316</f>
        <v>0</v>
      </c>
      <c r="AO147" s="203"/>
      <c r="AP147" s="66">
        <f>MOD(AP146,10)</f>
        <v>0</v>
      </c>
      <c r="AQ147" s="66">
        <f>((AP146-AP147)/10)-AQ316</f>
        <v>0</v>
      </c>
    </row>
    <row r="148" spans="1:43" ht="15.75" thickBot="1" x14ac:dyDescent="0.3">
      <c r="A148" s="60"/>
      <c r="B148" s="57"/>
      <c r="C148" s="61"/>
      <c r="E148" s="60"/>
      <c r="F148" s="57"/>
      <c r="G148" s="61"/>
      <c r="I148" s="60"/>
      <c r="J148" s="57"/>
      <c r="K148" s="61"/>
      <c r="M148" s="60"/>
      <c r="N148" s="57"/>
      <c r="O148" s="61"/>
      <c r="Q148" s="60"/>
      <c r="R148" s="57"/>
      <c r="S148" s="61"/>
      <c r="U148" s="60"/>
      <c r="V148" s="57"/>
      <c r="W148" s="61"/>
      <c r="Y148" s="60"/>
      <c r="Z148" s="57"/>
      <c r="AA148" s="61"/>
      <c r="AC148" s="60"/>
      <c r="AD148" s="57"/>
      <c r="AE148" s="61"/>
      <c r="AG148" s="60"/>
      <c r="AH148" s="57"/>
      <c r="AI148" s="61"/>
      <c r="AK148" s="60"/>
      <c r="AL148" s="57"/>
      <c r="AM148" s="61"/>
      <c r="AO148" s="60"/>
      <c r="AP148" s="57"/>
      <c r="AQ148" s="61"/>
    </row>
    <row r="149" spans="1:43" ht="15.75" thickBot="1" x14ac:dyDescent="0.3">
      <c r="A149" s="201" t="s">
        <v>56</v>
      </c>
      <c r="B149" s="20">
        <f>'احمد شوقي'!$CS$36</f>
        <v>0</v>
      </c>
      <c r="C149" s="66">
        <f>'احمد شوقي'!$CT$36</f>
        <v>0</v>
      </c>
      <c r="E149" s="201" t="s">
        <v>56</v>
      </c>
      <c r="F149" s="66">
        <f>'محمد ابراهيم'!$CS$36</f>
        <v>0</v>
      </c>
      <c r="G149" s="66">
        <f>'محمد ابراهيم'!$CT$36</f>
        <v>0</v>
      </c>
      <c r="I149" s="201" t="s">
        <v>56</v>
      </c>
      <c r="J149" s="66">
        <f>'مصطفي عبدالفتاح'!$CS$36</f>
        <v>0</v>
      </c>
      <c r="K149" s="66">
        <f>'مصطفي عبدالفتاح'!$CT$36</f>
        <v>0</v>
      </c>
      <c r="M149" s="201" t="s">
        <v>56</v>
      </c>
      <c r="N149" s="66">
        <f>'رامي حواس'!$CS$36</f>
        <v>0</v>
      </c>
      <c r="O149" s="66">
        <f>'رامي حواس'!$CT$36</f>
        <v>0</v>
      </c>
      <c r="Q149" s="201" t="s">
        <v>56</v>
      </c>
      <c r="R149" s="66">
        <f>'محمد نبيه'!$CS$36</f>
        <v>0</v>
      </c>
      <c r="S149" s="66">
        <f>'محمد نبيه'!$CT$36</f>
        <v>0</v>
      </c>
      <c r="U149" s="201" t="s">
        <v>56</v>
      </c>
      <c r="V149" s="66">
        <f>'تامر غالي'!$CS$36</f>
        <v>0</v>
      </c>
      <c r="W149" s="66">
        <f>'تامر غالي'!$CT$36</f>
        <v>0</v>
      </c>
      <c r="Y149" s="201" t="s">
        <v>56</v>
      </c>
      <c r="Z149" s="66">
        <f>اسلام!$CS$36</f>
        <v>0</v>
      </c>
      <c r="AA149" s="66">
        <f>اسلام!$CT$36</f>
        <v>0</v>
      </c>
      <c r="AC149" s="201" t="s">
        <v>56</v>
      </c>
      <c r="AD149" s="66">
        <f>زهران!$CS$36</f>
        <v>0</v>
      </c>
      <c r="AE149" s="66">
        <f>زهران!$CT$36</f>
        <v>0</v>
      </c>
      <c r="AG149" s="201" t="s">
        <v>56</v>
      </c>
      <c r="AH149" s="66">
        <f>'مندوب 2'!$CS$36</f>
        <v>0</v>
      </c>
      <c r="AI149" s="66">
        <f>'مندوب 2'!$CT$36</f>
        <v>0</v>
      </c>
      <c r="AK149" s="201" t="s">
        <v>56</v>
      </c>
      <c r="AL149" s="66">
        <f>'محمد التيه'!$CS$36</f>
        <v>0</v>
      </c>
      <c r="AM149" s="66">
        <f>'محمد التيه'!$CT$36</f>
        <v>0</v>
      </c>
      <c r="AO149" s="201" t="s">
        <v>56</v>
      </c>
      <c r="AP149" s="66">
        <f>الشركة!$CS$36</f>
        <v>0</v>
      </c>
      <c r="AQ149" s="66">
        <f>الشركة!$CT$36</f>
        <v>0</v>
      </c>
    </row>
    <row r="150" spans="1:43" ht="15.75" thickBot="1" x14ac:dyDescent="0.3">
      <c r="A150" s="202"/>
      <c r="B150" s="20">
        <f>((C149*2)+B149)-B320</f>
        <v>0</v>
      </c>
      <c r="C150" s="20"/>
      <c r="E150" s="202"/>
      <c r="F150" s="66">
        <f>((G149*2)+F149)-F320</f>
        <v>0</v>
      </c>
      <c r="G150" s="66"/>
      <c r="I150" s="202"/>
      <c r="J150" s="66">
        <f>((K149*2)+J149)-J320</f>
        <v>0</v>
      </c>
      <c r="K150" s="66"/>
      <c r="M150" s="202"/>
      <c r="N150" s="66">
        <f>((O149*2)+N149)-N320</f>
        <v>0</v>
      </c>
      <c r="O150" s="66"/>
      <c r="Q150" s="202"/>
      <c r="R150" s="66">
        <f>((S149*2)+R149)-R320</f>
        <v>0</v>
      </c>
      <c r="S150" s="66"/>
      <c r="U150" s="202"/>
      <c r="V150" s="66">
        <f>((W149*2)+V149)-V320</f>
        <v>0</v>
      </c>
      <c r="W150" s="66"/>
      <c r="Y150" s="202"/>
      <c r="Z150" s="66">
        <f>((AA149*2)+Z149)-Z320</f>
        <v>0</v>
      </c>
      <c r="AA150" s="66"/>
      <c r="AC150" s="202"/>
      <c r="AD150" s="66">
        <f>((AE149*2)+AD149)-AD320</f>
        <v>0</v>
      </c>
      <c r="AE150" s="66"/>
      <c r="AG150" s="202"/>
      <c r="AH150" s="66">
        <f>((AI149*2)+AH149)-AH320</f>
        <v>0</v>
      </c>
      <c r="AI150" s="66"/>
      <c r="AK150" s="202"/>
      <c r="AL150" s="66">
        <f>((AM149*2)+AL149)-AL320</f>
        <v>0</v>
      </c>
      <c r="AM150" s="66"/>
      <c r="AO150" s="202"/>
      <c r="AP150" s="66">
        <f>((AQ149*2)+AP149)-AP320</f>
        <v>0</v>
      </c>
      <c r="AQ150" s="66"/>
    </row>
    <row r="151" spans="1:43" ht="15.75" thickBot="1" x14ac:dyDescent="0.3">
      <c r="A151" s="203"/>
      <c r="B151" s="20">
        <f>MOD(B150,2)</f>
        <v>0</v>
      </c>
      <c r="C151" s="20">
        <f>((B150-B151)/2)-C320</f>
        <v>0</v>
      </c>
      <c r="E151" s="203"/>
      <c r="F151" s="66">
        <f>MOD(F150,2)</f>
        <v>0</v>
      </c>
      <c r="G151" s="66">
        <f>((F150-F151)/2)-G320</f>
        <v>0</v>
      </c>
      <c r="I151" s="203"/>
      <c r="J151" s="66">
        <f>MOD(J150,2)</f>
        <v>0</v>
      </c>
      <c r="K151" s="66">
        <f>((J150-J151)/2)-K320</f>
        <v>0</v>
      </c>
      <c r="M151" s="203"/>
      <c r="N151" s="66">
        <f>MOD(N150,2)</f>
        <v>0</v>
      </c>
      <c r="O151" s="66">
        <f>((N150-N151)/2)-O320</f>
        <v>0</v>
      </c>
      <c r="Q151" s="203"/>
      <c r="R151" s="66">
        <f>MOD(R150,2)</f>
        <v>0</v>
      </c>
      <c r="S151" s="66">
        <f>((R150-R151)/2)-S320</f>
        <v>0</v>
      </c>
      <c r="U151" s="203"/>
      <c r="V151" s="66">
        <f>MOD(V150,2)</f>
        <v>0</v>
      </c>
      <c r="W151" s="66">
        <f>((V150-V151)/2)-W320</f>
        <v>0</v>
      </c>
      <c r="Y151" s="203"/>
      <c r="Z151" s="66">
        <f>MOD(Z150,2)</f>
        <v>0</v>
      </c>
      <c r="AA151" s="66">
        <f>((Z150-Z151)/2)-AA320</f>
        <v>0</v>
      </c>
      <c r="AC151" s="203"/>
      <c r="AD151" s="66">
        <f>MOD(AD150,2)</f>
        <v>0</v>
      </c>
      <c r="AE151" s="66">
        <f>((AD150-AD151)/2)-AE320</f>
        <v>0</v>
      </c>
      <c r="AG151" s="203"/>
      <c r="AH151" s="66">
        <f>MOD(AH150,2)</f>
        <v>0</v>
      </c>
      <c r="AI151" s="66">
        <f>((AH150-AH151)/2)-AI320</f>
        <v>0</v>
      </c>
      <c r="AK151" s="203"/>
      <c r="AL151" s="66">
        <f>MOD(AL150,2)</f>
        <v>0</v>
      </c>
      <c r="AM151" s="66">
        <f>((AL150-AL151)/2)-AM320</f>
        <v>0</v>
      </c>
      <c r="AO151" s="203"/>
      <c r="AP151" s="66">
        <f>MOD(AP150,2)</f>
        <v>0</v>
      </c>
      <c r="AQ151" s="66">
        <f>((AP150-AP151)/2)-AQ320</f>
        <v>0</v>
      </c>
    </row>
    <row r="152" spans="1:43" x14ac:dyDescent="0.25">
      <c r="A152" s="60"/>
      <c r="B152" s="57"/>
      <c r="C152" s="61"/>
      <c r="E152" s="60"/>
      <c r="F152" s="57"/>
      <c r="G152" s="61"/>
      <c r="I152" s="60"/>
      <c r="J152" s="57"/>
      <c r="K152" s="61"/>
      <c r="M152" s="60"/>
      <c r="N152" s="57"/>
      <c r="O152" s="61"/>
      <c r="Q152" s="60"/>
      <c r="R152" s="57"/>
      <c r="S152" s="61"/>
      <c r="U152" s="60"/>
      <c r="V152" s="57"/>
      <c r="W152" s="61"/>
      <c r="Y152" s="60"/>
      <c r="Z152" s="57"/>
      <c r="AA152" s="61"/>
      <c r="AC152" s="60"/>
      <c r="AD152" s="57"/>
      <c r="AE152" s="61"/>
      <c r="AG152" s="60"/>
      <c r="AH152" s="57"/>
      <c r="AI152" s="61"/>
      <c r="AK152" s="60"/>
      <c r="AL152" s="57"/>
      <c r="AM152" s="61"/>
      <c r="AO152" s="60"/>
      <c r="AP152" s="57"/>
      <c r="AQ152" s="61"/>
    </row>
    <row r="153" spans="1:43" x14ac:dyDescent="0.25">
      <c r="A153" s="191" t="s">
        <v>57</v>
      </c>
      <c r="B153" s="59"/>
      <c r="C153" s="59"/>
      <c r="E153" s="191" t="s">
        <v>57</v>
      </c>
      <c r="F153" s="59"/>
      <c r="G153" s="59"/>
      <c r="I153" s="191" t="s">
        <v>57</v>
      </c>
      <c r="J153" s="59"/>
      <c r="K153" s="59"/>
      <c r="M153" s="191" t="s">
        <v>57</v>
      </c>
      <c r="N153" s="59"/>
      <c r="O153" s="59"/>
      <c r="Q153" s="191" t="s">
        <v>57</v>
      </c>
      <c r="R153" s="59"/>
      <c r="S153" s="59"/>
      <c r="U153" s="191" t="s">
        <v>57</v>
      </c>
      <c r="V153" s="59"/>
      <c r="W153" s="59"/>
      <c r="Y153" s="191" t="s">
        <v>57</v>
      </c>
      <c r="Z153" s="59"/>
      <c r="AA153" s="59"/>
      <c r="AC153" s="191" t="s">
        <v>57</v>
      </c>
      <c r="AD153" s="59"/>
      <c r="AE153" s="59"/>
      <c r="AG153" s="191" t="s">
        <v>57</v>
      </c>
      <c r="AH153" s="59"/>
      <c r="AI153" s="59"/>
      <c r="AK153" s="191" t="s">
        <v>57</v>
      </c>
      <c r="AL153" s="59"/>
      <c r="AM153" s="59"/>
      <c r="AO153" s="191" t="s">
        <v>57</v>
      </c>
      <c r="AP153" s="59"/>
      <c r="AQ153" s="59"/>
    </row>
    <row r="154" spans="1:43" x14ac:dyDescent="0.25">
      <c r="A154" s="192"/>
      <c r="B154" s="59"/>
      <c r="C154" s="59"/>
      <c r="E154" s="192"/>
      <c r="F154" s="59"/>
      <c r="G154" s="59"/>
      <c r="I154" s="192"/>
      <c r="J154" s="59"/>
      <c r="K154" s="59"/>
      <c r="M154" s="192"/>
      <c r="N154" s="59"/>
      <c r="O154" s="59"/>
      <c r="Q154" s="192"/>
      <c r="R154" s="59"/>
      <c r="S154" s="59"/>
      <c r="U154" s="192"/>
      <c r="V154" s="59"/>
      <c r="W154" s="59"/>
      <c r="Y154" s="192"/>
      <c r="Z154" s="59"/>
      <c r="AA154" s="59"/>
      <c r="AC154" s="192"/>
      <c r="AD154" s="59"/>
      <c r="AE154" s="59"/>
      <c r="AG154" s="192"/>
      <c r="AH154" s="59"/>
      <c r="AI154" s="59"/>
      <c r="AK154" s="192"/>
      <c r="AL154" s="59"/>
      <c r="AM154" s="59"/>
      <c r="AO154" s="192"/>
      <c r="AP154" s="59"/>
      <c r="AQ154" s="59"/>
    </row>
    <row r="155" spans="1:43" x14ac:dyDescent="0.25">
      <c r="A155" s="207"/>
      <c r="B155" s="59"/>
      <c r="C155" s="59">
        <f>'احمد شوقي'!$CV$36-(C324)</f>
        <v>0</v>
      </c>
      <c r="E155" s="207"/>
      <c r="F155" s="59"/>
      <c r="G155" s="59">
        <f>'محمد ابراهيم'!$CV$36-(G324)</f>
        <v>0</v>
      </c>
      <c r="I155" s="207"/>
      <c r="J155" s="59"/>
      <c r="K155" s="59">
        <f>'مصطفي عبدالفتاح'!$CV$36-(K324)</f>
        <v>0</v>
      </c>
      <c r="M155" s="207"/>
      <c r="N155" s="59"/>
      <c r="O155" s="59">
        <f>'رامي حواس'!$CV$36-(O324)</f>
        <v>0</v>
      </c>
      <c r="Q155" s="207"/>
      <c r="R155" s="59"/>
      <c r="S155" s="59">
        <f>'محمد نبيه'!$CV$36-(S324)</f>
        <v>0</v>
      </c>
      <c r="U155" s="207"/>
      <c r="V155" s="59"/>
      <c r="W155" s="59">
        <f>'تامر غالي'!$CV$36-(W324)</f>
        <v>0</v>
      </c>
      <c r="Y155" s="207"/>
      <c r="Z155" s="59"/>
      <c r="AA155" s="59">
        <f>اسلام!$CV$36-(AA324)</f>
        <v>0</v>
      </c>
      <c r="AC155" s="207"/>
      <c r="AD155" s="59"/>
      <c r="AE155" s="59">
        <f>زهران!$CV$36-(AE324)</f>
        <v>0</v>
      </c>
      <c r="AG155" s="207"/>
      <c r="AH155" s="59"/>
      <c r="AI155" s="59">
        <f>'مندوب 2'!$CV$36-(AI324)</f>
        <v>0</v>
      </c>
      <c r="AK155" s="207"/>
      <c r="AL155" s="59"/>
      <c r="AM155" s="59">
        <f>'محمد التيه'!$CV$36-(AM324)</f>
        <v>0</v>
      </c>
      <c r="AO155" s="207"/>
      <c r="AP155" s="59"/>
      <c r="AQ155" s="59">
        <f>الشركة!$CV$36-(AQ324)</f>
        <v>0</v>
      </c>
    </row>
    <row r="156" spans="1:43" ht="15.75" thickBot="1" x14ac:dyDescent="0.3">
      <c r="A156" s="208"/>
      <c r="B156" s="209"/>
      <c r="C156" s="210"/>
      <c r="E156" s="208"/>
      <c r="F156" s="209"/>
      <c r="G156" s="210"/>
      <c r="I156" s="208"/>
      <c r="J156" s="209"/>
      <c r="K156" s="210"/>
      <c r="M156" s="208"/>
      <c r="N156" s="209"/>
      <c r="O156" s="210"/>
      <c r="Q156" s="208"/>
      <c r="R156" s="209"/>
      <c r="S156" s="210"/>
      <c r="U156" s="208"/>
      <c r="V156" s="209"/>
      <c r="W156" s="210"/>
      <c r="Y156" s="208"/>
      <c r="Z156" s="209"/>
      <c r="AA156" s="210"/>
      <c r="AC156" s="208"/>
      <c r="AD156" s="209"/>
      <c r="AE156" s="210"/>
      <c r="AG156" s="208"/>
      <c r="AH156" s="209"/>
      <c r="AI156" s="210"/>
      <c r="AK156" s="208"/>
      <c r="AL156" s="209"/>
      <c r="AM156" s="210"/>
      <c r="AO156" s="208"/>
      <c r="AP156" s="209"/>
      <c r="AQ156" s="210"/>
    </row>
    <row r="157" spans="1:43" x14ac:dyDescent="0.25">
      <c r="A157" s="211" t="s">
        <v>38</v>
      </c>
      <c r="B157" s="212"/>
      <c r="C157" s="213"/>
      <c r="E157" s="211" t="s">
        <v>38</v>
      </c>
      <c r="F157" s="212"/>
      <c r="G157" s="213"/>
      <c r="I157" s="211" t="s">
        <v>38</v>
      </c>
      <c r="J157" s="212"/>
      <c r="K157" s="213"/>
      <c r="M157" s="211" t="s">
        <v>38</v>
      </c>
      <c r="N157" s="212"/>
      <c r="O157" s="213"/>
      <c r="Q157" s="211" t="s">
        <v>38</v>
      </c>
      <c r="R157" s="212"/>
      <c r="S157" s="213"/>
      <c r="U157" s="211" t="s">
        <v>38</v>
      </c>
      <c r="V157" s="212"/>
      <c r="W157" s="213"/>
      <c r="Y157" s="211" t="s">
        <v>38</v>
      </c>
      <c r="Z157" s="212"/>
      <c r="AA157" s="213"/>
      <c r="AC157" s="211" t="s">
        <v>38</v>
      </c>
      <c r="AD157" s="212"/>
      <c r="AE157" s="213"/>
      <c r="AG157" s="211" t="s">
        <v>38</v>
      </c>
      <c r="AH157" s="212"/>
      <c r="AI157" s="213"/>
      <c r="AK157" s="211" t="s">
        <v>38</v>
      </c>
      <c r="AL157" s="212"/>
      <c r="AM157" s="213"/>
      <c r="AO157" s="211" t="s">
        <v>38</v>
      </c>
      <c r="AP157" s="212"/>
      <c r="AQ157" s="213"/>
    </row>
    <row r="158" spans="1:43" x14ac:dyDescent="0.25">
      <c r="A158" s="191" t="s">
        <v>58</v>
      </c>
      <c r="B158" s="59"/>
      <c r="C158" s="59"/>
      <c r="E158" s="191" t="s">
        <v>58</v>
      </c>
      <c r="F158" s="59"/>
      <c r="G158" s="59"/>
      <c r="I158" s="191" t="s">
        <v>58</v>
      </c>
      <c r="J158" s="59"/>
      <c r="K158" s="59"/>
      <c r="M158" s="191" t="s">
        <v>58</v>
      </c>
      <c r="N158" s="59"/>
      <c r="O158" s="59"/>
      <c r="Q158" s="191" t="s">
        <v>58</v>
      </c>
      <c r="R158" s="59"/>
      <c r="S158" s="59"/>
      <c r="U158" s="191" t="s">
        <v>58</v>
      </c>
      <c r="V158" s="59"/>
      <c r="W158" s="59"/>
      <c r="Y158" s="191" t="s">
        <v>58</v>
      </c>
      <c r="Z158" s="59"/>
      <c r="AA158" s="59"/>
      <c r="AC158" s="191" t="s">
        <v>58</v>
      </c>
      <c r="AD158" s="59"/>
      <c r="AE158" s="59"/>
      <c r="AG158" s="191" t="s">
        <v>58</v>
      </c>
      <c r="AH158" s="59"/>
      <c r="AI158" s="59"/>
      <c r="AK158" s="191" t="s">
        <v>58</v>
      </c>
      <c r="AL158" s="59"/>
      <c r="AM158" s="59"/>
      <c r="AO158" s="191" t="s">
        <v>58</v>
      </c>
      <c r="AP158" s="59"/>
      <c r="AQ158" s="59"/>
    </row>
    <row r="159" spans="1:43" x14ac:dyDescent="0.25">
      <c r="A159" s="192"/>
      <c r="B159" s="59"/>
      <c r="C159" s="59"/>
      <c r="E159" s="192"/>
      <c r="F159" s="59"/>
      <c r="G159" s="59"/>
      <c r="I159" s="192"/>
      <c r="J159" s="59"/>
      <c r="K159" s="59"/>
      <c r="M159" s="192"/>
      <c r="N159" s="59"/>
      <c r="O159" s="59"/>
      <c r="Q159" s="192"/>
      <c r="R159" s="59"/>
      <c r="S159" s="59"/>
      <c r="U159" s="192"/>
      <c r="V159" s="59"/>
      <c r="W159" s="59"/>
      <c r="Y159" s="192"/>
      <c r="Z159" s="59"/>
      <c r="AA159" s="59"/>
      <c r="AC159" s="192"/>
      <c r="AD159" s="59"/>
      <c r="AE159" s="59"/>
      <c r="AG159" s="192"/>
      <c r="AH159" s="59"/>
      <c r="AI159" s="59"/>
      <c r="AK159" s="192"/>
      <c r="AL159" s="59"/>
      <c r="AM159" s="59"/>
      <c r="AO159" s="192"/>
      <c r="AP159" s="59"/>
      <c r="AQ159" s="59"/>
    </row>
    <row r="160" spans="1:43" ht="15.75" thickBot="1" x14ac:dyDescent="0.3">
      <c r="A160" s="193"/>
      <c r="B160" s="59"/>
      <c r="C160" s="59">
        <f>'احمد شوقي'!$CX$36-(C329)</f>
        <v>0</v>
      </c>
      <c r="E160" s="193"/>
      <c r="F160" s="59"/>
      <c r="G160" s="59">
        <f>'محمد ابراهيم'!$CX$36-(G329)</f>
        <v>0</v>
      </c>
      <c r="I160" s="193"/>
      <c r="J160" s="59"/>
      <c r="K160" s="59">
        <f>'مصطفي عبدالفتاح'!$CX$36-(K329)</f>
        <v>0</v>
      </c>
      <c r="M160" s="193"/>
      <c r="N160" s="59"/>
      <c r="O160" s="59">
        <f>'رامي حواس'!$CX$36-(O329)</f>
        <v>0</v>
      </c>
      <c r="Q160" s="193"/>
      <c r="R160" s="59"/>
      <c r="S160" s="59">
        <f>'محمد نبيه'!$CX$36-(S329)</f>
        <v>0</v>
      </c>
      <c r="U160" s="193"/>
      <c r="V160" s="59"/>
      <c r="W160" s="59">
        <f>'تامر غالي'!$CX$36-(W329)</f>
        <v>0</v>
      </c>
      <c r="Y160" s="193"/>
      <c r="Z160" s="59"/>
      <c r="AA160" s="59">
        <f>اسلام!$CX$36-(AA329)</f>
        <v>0</v>
      </c>
      <c r="AC160" s="193"/>
      <c r="AD160" s="59"/>
      <c r="AE160" s="59">
        <f>زهران!$CX$36-(AE329)</f>
        <v>0</v>
      </c>
      <c r="AG160" s="193"/>
      <c r="AH160" s="59"/>
      <c r="AI160" s="59">
        <f>'مندوب 2'!$CX$36-(AI329)</f>
        <v>0</v>
      </c>
      <c r="AK160" s="193"/>
      <c r="AL160" s="59"/>
      <c r="AM160" s="59">
        <f>'محمد التيه'!$CX$36-(AM329)</f>
        <v>0</v>
      </c>
      <c r="AO160" s="193"/>
      <c r="AP160" s="59"/>
      <c r="AQ160" s="59">
        <f>الشركة!$CX$36-(AQ329)</f>
        <v>0</v>
      </c>
    </row>
    <row r="161" spans="1:43" ht="15.75" thickBot="1" x14ac:dyDescent="0.3">
      <c r="A161" s="17"/>
      <c r="B161" s="18"/>
      <c r="C161" s="19"/>
      <c r="E161" s="67"/>
      <c r="F161" s="68"/>
      <c r="G161" s="69"/>
      <c r="I161" s="67"/>
      <c r="J161" s="68"/>
      <c r="K161" s="69"/>
      <c r="M161" s="67"/>
      <c r="N161" s="68"/>
      <c r="O161" s="69"/>
      <c r="Q161" s="67"/>
      <c r="R161" s="68"/>
      <c r="S161" s="69"/>
      <c r="U161" s="67"/>
      <c r="V161" s="68"/>
      <c r="W161" s="69"/>
      <c r="Y161" s="67"/>
      <c r="Z161" s="68"/>
      <c r="AA161" s="69"/>
      <c r="AC161" s="67"/>
      <c r="AD161" s="68"/>
      <c r="AE161" s="69"/>
      <c r="AG161" s="67"/>
      <c r="AH161" s="68"/>
      <c r="AI161" s="69"/>
      <c r="AK161" s="67"/>
      <c r="AL161" s="68"/>
      <c r="AM161" s="69"/>
      <c r="AO161" s="67"/>
      <c r="AP161" s="68"/>
      <c r="AQ161" s="69"/>
    </row>
    <row r="162" spans="1:43" ht="15.75" thickBot="1" x14ac:dyDescent="0.3">
      <c r="A162" s="194" t="s">
        <v>4</v>
      </c>
      <c r="B162" s="194"/>
      <c r="C162" s="194"/>
      <c r="E162" s="194" t="s">
        <v>4</v>
      </c>
      <c r="F162" s="194"/>
      <c r="G162" s="194"/>
      <c r="I162" s="194" t="s">
        <v>4</v>
      </c>
      <c r="J162" s="194"/>
      <c r="K162" s="194"/>
      <c r="M162" s="194" t="s">
        <v>4</v>
      </c>
      <c r="N162" s="194"/>
      <c r="O162" s="194"/>
      <c r="Q162" s="194" t="s">
        <v>4</v>
      </c>
      <c r="R162" s="194"/>
      <c r="S162" s="194"/>
      <c r="U162" s="194" t="s">
        <v>4</v>
      </c>
      <c r="V162" s="194"/>
      <c r="W162" s="194"/>
      <c r="Y162" s="194" t="s">
        <v>4</v>
      </c>
      <c r="Z162" s="194"/>
      <c r="AA162" s="194"/>
      <c r="AC162" s="194" t="s">
        <v>4</v>
      </c>
      <c r="AD162" s="194"/>
      <c r="AE162" s="194"/>
      <c r="AG162" s="194" t="s">
        <v>4</v>
      </c>
      <c r="AH162" s="194"/>
      <c r="AI162" s="194"/>
      <c r="AK162" s="194" t="s">
        <v>4</v>
      </c>
      <c r="AL162" s="194"/>
      <c r="AM162" s="194"/>
      <c r="AO162" s="194" t="s">
        <v>4</v>
      </c>
      <c r="AP162" s="194"/>
      <c r="AQ162" s="194"/>
    </row>
    <row r="163" spans="1:43" ht="15.75" thickBot="1" x14ac:dyDescent="0.3">
      <c r="A163" s="195" t="s">
        <v>15</v>
      </c>
      <c r="B163" s="20"/>
      <c r="C163" s="20"/>
      <c r="E163" s="195" t="s">
        <v>15</v>
      </c>
      <c r="F163" s="66"/>
      <c r="G163" s="66"/>
      <c r="I163" s="195" t="s">
        <v>15</v>
      </c>
      <c r="J163" s="66"/>
      <c r="K163" s="66"/>
      <c r="M163" s="195" t="s">
        <v>15</v>
      </c>
      <c r="N163" s="66"/>
      <c r="O163" s="66"/>
      <c r="Q163" s="195" t="s">
        <v>15</v>
      </c>
      <c r="R163" s="66"/>
      <c r="S163" s="66"/>
      <c r="U163" s="195" t="s">
        <v>15</v>
      </c>
      <c r="V163" s="66"/>
      <c r="W163" s="66"/>
      <c r="Y163" s="195" t="s">
        <v>15</v>
      </c>
      <c r="Z163" s="66"/>
      <c r="AA163" s="66"/>
      <c r="AC163" s="195" t="s">
        <v>15</v>
      </c>
      <c r="AD163" s="66"/>
      <c r="AE163" s="66"/>
      <c r="AG163" s="195" t="s">
        <v>15</v>
      </c>
      <c r="AH163" s="66"/>
      <c r="AI163" s="66"/>
      <c r="AK163" s="195" t="s">
        <v>15</v>
      </c>
      <c r="AL163" s="66"/>
      <c r="AM163" s="66"/>
      <c r="AO163" s="195" t="s">
        <v>15</v>
      </c>
      <c r="AP163" s="66"/>
      <c r="AQ163" s="66"/>
    </row>
    <row r="164" spans="1:43" ht="15.75" thickBot="1" x14ac:dyDescent="0.3">
      <c r="A164" s="196"/>
      <c r="B164" s="20"/>
      <c r="C164" s="20"/>
      <c r="E164" s="196"/>
      <c r="F164" s="66"/>
      <c r="G164" s="66"/>
      <c r="I164" s="196"/>
      <c r="J164" s="66"/>
      <c r="K164" s="66"/>
      <c r="M164" s="196"/>
      <c r="N164" s="66"/>
      <c r="O164" s="66"/>
      <c r="Q164" s="196"/>
      <c r="R164" s="66"/>
      <c r="S164" s="66"/>
      <c r="U164" s="196"/>
      <c r="V164" s="66"/>
      <c r="W164" s="66"/>
      <c r="Y164" s="196"/>
      <c r="Z164" s="66"/>
      <c r="AA164" s="66"/>
      <c r="AC164" s="196"/>
      <c r="AD164" s="66"/>
      <c r="AE164" s="66"/>
      <c r="AG164" s="196"/>
      <c r="AH164" s="66"/>
      <c r="AI164" s="66"/>
      <c r="AK164" s="196"/>
      <c r="AL164" s="66"/>
      <c r="AM164" s="66"/>
      <c r="AO164" s="196"/>
      <c r="AP164" s="66"/>
      <c r="AQ164" s="66"/>
    </row>
    <row r="165" spans="1:43" ht="15.75" thickBot="1" x14ac:dyDescent="0.3">
      <c r="A165" s="197"/>
      <c r="B165" s="7"/>
      <c r="C165" s="7">
        <f>'احمد شوقي'!$CZ$36-(C334)</f>
        <v>1</v>
      </c>
      <c r="E165" s="197"/>
      <c r="F165" s="7"/>
      <c r="G165" s="7">
        <f>'محمد ابراهيم'!$CZ$36-(G334)</f>
        <v>0</v>
      </c>
      <c r="I165" s="197"/>
      <c r="J165" s="7"/>
      <c r="K165" s="7">
        <f>'مصطفي عبدالفتاح'!$CZ$36-(K334)</f>
        <v>1</v>
      </c>
      <c r="M165" s="197"/>
      <c r="N165" s="7"/>
      <c r="O165" s="7">
        <f>'رامي حواس'!$CZ$36-(O334)</f>
        <v>0</v>
      </c>
      <c r="Q165" s="197"/>
      <c r="R165" s="7"/>
      <c r="S165" s="7">
        <f>'محمد نبيه'!$CZ$36-(S334)</f>
        <v>0</v>
      </c>
      <c r="U165" s="197"/>
      <c r="V165" s="7"/>
      <c r="W165" s="7">
        <f>'تامر غالي'!$CZ$36-(W334)</f>
        <v>0</v>
      </c>
      <c r="Y165" s="197"/>
      <c r="Z165" s="7"/>
      <c r="AA165" s="7">
        <f>اسلام!$CZ$36-(AA334)</f>
        <v>0</v>
      </c>
      <c r="AC165" s="197"/>
      <c r="AD165" s="7"/>
      <c r="AE165" s="7">
        <f>زهران!$CZ$36-(AE334)</f>
        <v>0</v>
      </c>
      <c r="AG165" s="197"/>
      <c r="AH165" s="7"/>
      <c r="AI165" s="7">
        <f>'مندوب 2'!$CZ$36-(AI334)</f>
        <v>0</v>
      </c>
      <c r="AK165" s="197"/>
      <c r="AL165" s="7"/>
      <c r="AM165" s="7">
        <f>'محمد التيه'!$CZ$36-(AM334)</f>
        <v>0</v>
      </c>
      <c r="AO165" s="197"/>
      <c r="AP165" s="7"/>
      <c r="AQ165" s="7">
        <f>الشركة!$CZ$36-(AQ334)</f>
        <v>0</v>
      </c>
    </row>
    <row r="166" spans="1:43" ht="15.75" thickBot="1" x14ac:dyDescent="0.3">
      <c r="A166" s="198"/>
      <c r="B166" s="199"/>
      <c r="C166" s="200"/>
      <c r="E166" s="198"/>
      <c r="F166" s="199"/>
      <c r="G166" s="200"/>
      <c r="I166" s="198"/>
      <c r="J166" s="199"/>
      <c r="K166" s="200"/>
      <c r="M166" s="198"/>
      <c r="N166" s="199"/>
      <c r="O166" s="200"/>
      <c r="Q166" s="198"/>
      <c r="R166" s="199"/>
      <c r="S166" s="200"/>
      <c r="U166" s="198"/>
      <c r="V166" s="199"/>
      <c r="W166" s="200"/>
      <c r="Y166" s="198"/>
      <c r="Z166" s="199"/>
      <c r="AA166" s="200"/>
      <c r="AC166" s="198"/>
      <c r="AD166" s="199"/>
      <c r="AE166" s="200"/>
      <c r="AG166" s="198"/>
      <c r="AH166" s="199"/>
      <c r="AI166" s="200"/>
      <c r="AK166" s="198"/>
      <c r="AL166" s="199"/>
      <c r="AM166" s="200"/>
      <c r="AO166" s="198"/>
      <c r="AP166" s="199"/>
      <c r="AQ166" s="200"/>
    </row>
    <row r="168" spans="1:43" ht="26.25" x14ac:dyDescent="0.25">
      <c r="A168" s="72" t="s">
        <v>82</v>
      </c>
      <c r="B168" s="73"/>
      <c r="C168" s="73"/>
      <c r="D168" s="73"/>
      <c r="E168" s="72" t="s">
        <v>82</v>
      </c>
      <c r="F168" s="73"/>
      <c r="G168" s="73"/>
      <c r="H168" s="73"/>
      <c r="I168" s="72" t="s">
        <v>82</v>
      </c>
      <c r="J168" s="73"/>
      <c r="K168" s="73"/>
      <c r="L168" s="73"/>
      <c r="M168" s="72" t="s">
        <v>82</v>
      </c>
      <c r="N168" s="73"/>
      <c r="O168" s="73"/>
      <c r="P168" s="73"/>
      <c r="Q168" s="72" t="s">
        <v>82</v>
      </c>
      <c r="R168" s="73"/>
      <c r="S168" s="73"/>
      <c r="T168" s="73"/>
      <c r="U168" s="72" t="s">
        <v>82</v>
      </c>
      <c r="V168" s="73"/>
      <c r="W168" s="73"/>
      <c r="X168" s="73"/>
      <c r="Y168" s="72" t="s">
        <v>82</v>
      </c>
      <c r="Z168" s="73"/>
      <c r="AA168" s="73"/>
      <c r="AB168" s="73"/>
      <c r="AC168" s="72" t="s">
        <v>82</v>
      </c>
      <c r="AD168" s="73"/>
      <c r="AE168" s="73"/>
      <c r="AF168" s="73"/>
      <c r="AG168" s="72" t="s">
        <v>82</v>
      </c>
      <c r="AH168" s="73"/>
      <c r="AI168" s="73"/>
      <c r="AJ168" s="73"/>
      <c r="AK168" s="72" t="s">
        <v>82</v>
      </c>
      <c r="AL168" s="73"/>
      <c r="AM168" s="73"/>
      <c r="AN168" s="73"/>
      <c r="AO168" s="72" t="s">
        <v>82</v>
      </c>
      <c r="AP168" s="73"/>
      <c r="AQ168" s="73"/>
    </row>
    <row r="169" spans="1:43" ht="15.75" thickBot="1" x14ac:dyDescent="0.3"/>
    <row r="170" spans="1:43" ht="15.75" thickBot="1" x14ac:dyDescent="0.3">
      <c r="A170" s="239" t="s">
        <v>21</v>
      </c>
      <c r="B170" s="239"/>
      <c r="C170" s="239"/>
      <c r="E170" s="239" t="s">
        <v>83</v>
      </c>
      <c r="F170" s="239"/>
      <c r="G170" s="239"/>
      <c r="I170" s="239" t="s">
        <v>84</v>
      </c>
      <c r="J170" s="239"/>
      <c r="K170" s="239"/>
      <c r="M170" s="239" t="s">
        <v>85</v>
      </c>
      <c r="N170" s="239"/>
      <c r="O170" s="239"/>
      <c r="Q170" s="239" t="s">
        <v>86</v>
      </c>
      <c r="R170" s="239"/>
      <c r="S170" s="239"/>
      <c r="U170" s="239" t="s">
        <v>87</v>
      </c>
      <c r="V170" s="239"/>
      <c r="W170" s="239"/>
      <c r="Y170" s="239" t="s">
        <v>88</v>
      </c>
      <c r="Z170" s="239"/>
      <c r="AA170" s="239"/>
      <c r="AC170" s="239" t="s">
        <v>89</v>
      </c>
      <c r="AD170" s="239"/>
      <c r="AE170" s="239"/>
      <c r="AG170" s="239" t="s">
        <v>90</v>
      </c>
      <c r="AH170" s="239"/>
      <c r="AI170" s="239"/>
      <c r="AK170" s="239" t="s">
        <v>91</v>
      </c>
      <c r="AL170" s="239"/>
      <c r="AM170" s="239"/>
      <c r="AO170" s="239" t="s">
        <v>92</v>
      </c>
      <c r="AP170" s="239"/>
      <c r="AQ170" s="239"/>
    </row>
    <row r="171" spans="1:43" ht="15.75" thickBot="1" x14ac:dyDescent="0.3">
      <c r="A171" s="240" t="s">
        <v>20</v>
      </c>
      <c r="B171" s="240"/>
      <c r="C171" s="240"/>
      <c r="E171" s="240" t="s">
        <v>20</v>
      </c>
      <c r="F171" s="240"/>
      <c r="G171" s="240"/>
      <c r="I171" s="240" t="s">
        <v>20</v>
      </c>
      <c r="J171" s="240"/>
      <c r="K171" s="240"/>
      <c r="M171" s="240" t="s">
        <v>20</v>
      </c>
      <c r="N171" s="240"/>
      <c r="O171" s="240"/>
      <c r="Q171" s="240" t="s">
        <v>20</v>
      </c>
      <c r="R171" s="240"/>
      <c r="S171" s="240"/>
      <c r="U171" s="240" t="s">
        <v>20</v>
      </c>
      <c r="V171" s="240"/>
      <c r="W171" s="240"/>
      <c r="Y171" s="240" t="s">
        <v>20</v>
      </c>
      <c r="Z171" s="240"/>
      <c r="AA171" s="240"/>
      <c r="AC171" s="240" t="s">
        <v>20</v>
      </c>
      <c r="AD171" s="240"/>
      <c r="AE171" s="240"/>
      <c r="AG171" s="240" t="s">
        <v>20</v>
      </c>
      <c r="AH171" s="240"/>
      <c r="AI171" s="240"/>
      <c r="AK171" s="240" t="s">
        <v>20</v>
      </c>
      <c r="AL171" s="240"/>
      <c r="AM171" s="240"/>
      <c r="AO171" s="240" t="s">
        <v>20</v>
      </c>
      <c r="AP171" s="240"/>
      <c r="AQ171" s="240"/>
    </row>
    <row r="172" spans="1:43" ht="15.75" thickBot="1" x14ac:dyDescent="0.3">
      <c r="A172" s="20" t="s">
        <v>18</v>
      </c>
      <c r="B172" s="20" t="s">
        <v>16</v>
      </c>
      <c r="C172" s="20" t="s">
        <v>17</v>
      </c>
      <c r="E172" s="66" t="s">
        <v>18</v>
      </c>
      <c r="F172" s="66" t="s">
        <v>16</v>
      </c>
      <c r="G172" s="66" t="s">
        <v>17</v>
      </c>
      <c r="I172" s="66" t="s">
        <v>18</v>
      </c>
      <c r="J172" s="66" t="s">
        <v>16</v>
      </c>
      <c r="K172" s="66" t="s">
        <v>17</v>
      </c>
      <c r="M172" s="66" t="s">
        <v>18</v>
      </c>
      <c r="N172" s="66" t="s">
        <v>16</v>
      </c>
      <c r="O172" s="66" t="s">
        <v>17</v>
      </c>
      <c r="Q172" s="66" t="s">
        <v>18</v>
      </c>
      <c r="R172" s="66" t="s">
        <v>16</v>
      </c>
      <c r="S172" s="66" t="s">
        <v>17</v>
      </c>
      <c r="U172" s="66" t="s">
        <v>18</v>
      </c>
      <c r="V172" s="66" t="s">
        <v>16</v>
      </c>
      <c r="W172" s="66" t="s">
        <v>17</v>
      </c>
      <c r="Y172" s="66" t="s">
        <v>18</v>
      </c>
      <c r="Z172" s="66" t="s">
        <v>16</v>
      </c>
      <c r="AA172" s="66" t="s">
        <v>17</v>
      </c>
      <c r="AC172" s="66" t="s">
        <v>18</v>
      </c>
      <c r="AD172" s="66" t="s">
        <v>16</v>
      </c>
      <c r="AE172" s="66" t="s">
        <v>17</v>
      </c>
      <c r="AG172" s="66" t="s">
        <v>18</v>
      </c>
      <c r="AH172" s="66" t="s">
        <v>16</v>
      </c>
      <c r="AI172" s="66" t="s">
        <v>17</v>
      </c>
      <c r="AK172" s="66" t="s">
        <v>18</v>
      </c>
      <c r="AL172" s="66" t="s">
        <v>16</v>
      </c>
      <c r="AM172" s="66" t="s">
        <v>17</v>
      </c>
      <c r="AO172" s="66" t="s">
        <v>18</v>
      </c>
      <c r="AP172" s="66" t="s">
        <v>16</v>
      </c>
      <c r="AQ172" s="66" t="s">
        <v>17</v>
      </c>
    </row>
    <row r="173" spans="1:43" ht="15.75" thickBot="1" x14ac:dyDescent="0.3">
      <c r="A173" s="241" t="s">
        <v>1</v>
      </c>
      <c r="B173" s="242"/>
      <c r="C173" s="243"/>
      <c r="E173" s="241" t="s">
        <v>1</v>
      </c>
      <c r="F173" s="242"/>
      <c r="G173" s="243"/>
      <c r="I173" s="241" t="s">
        <v>1</v>
      </c>
      <c r="J173" s="242"/>
      <c r="K173" s="243"/>
      <c r="M173" s="241" t="s">
        <v>1</v>
      </c>
      <c r="N173" s="242"/>
      <c r="O173" s="243"/>
      <c r="Q173" s="241" t="s">
        <v>1</v>
      </c>
      <c r="R173" s="242"/>
      <c r="S173" s="243"/>
      <c r="U173" s="241" t="s">
        <v>1</v>
      </c>
      <c r="V173" s="242"/>
      <c r="W173" s="243"/>
      <c r="Y173" s="241" t="s">
        <v>1</v>
      </c>
      <c r="Z173" s="242"/>
      <c r="AA173" s="243"/>
      <c r="AC173" s="241" t="s">
        <v>1</v>
      </c>
      <c r="AD173" s="242"/>
      <c r="AE173" s="243"/>
      <c r="AG173" s="241" t="s">
        <v>1</v>
      </c>
      <c r="AH173" s="242"/>
      <c r="AI173" s="243"/>
      <c r="AK173" s="241" t="s">
        <v>1</v>
      </c>
      <c r="AL173" s="242"/>
      <c r="AM173" s="243"/>
      <c r="AO173" s="241" t="s">
        <v>1</v>
      </c>
      <c r="AP173" s="242"/>
      <c r="AQ173" s="243"/>
    </row>
    <row r="174" spans="1:43" ht="15.75" thickBot="1" x14ac:dyDescent="0.3">
      <c r="A174" s="195" t="s">
        <v>5</v>
      </c>
      <c r="B174" s="20">
        <f>'احمد شوقي'!$C$75</f>
        <v>0</v>
      </c>
      <c r="C174" s="66">
        <f>'احمد شوقي'!$D$75</f>
        <v>0</v>
      </c>
      <c r="E174" s="195" t="s">
        <v>5</v>
      </c>
      <c r="F174" s="66">
        <f>'محمد ابراهيم'!$C$75</f>
        <v>0</v>
      </c>
      <c r="G174" s="66">
        <f>'محمد ابراهيم'!$D$75</f>
        <v>0</v>
      </c>
      <c r="I174" s="195" t="s">
        <v>5</v>
      </c>
      <c r="J174" s="66">
        <f>'مصطفي عبدالفتاح'!$C$75</f>
        <v>0</v>
      </c>
      <c r="K174" s="66">
        <f>'مصطفي عبدالفتاح'!$D$75</f>
        <v>0</v>
      </c>
      <c r="M174" s="195" t="s">
        <v>5</v>
      </c>
      <c r="N174" s="66">
        <f>'رامي حواس'!$C$75</f>
        <v>0</v>
      </c>
      <c r="O174" s="66">
        <f>'رامي حواس'!$D$75</f>
        <v>0</v>
      </c>
      <c r="Q174" s="195" t="s">
        <v>5</v>
      </c>
      <c r="R174" s="66">
        <f>'محمد نبيه'!$C$75</f>
        <v>0</v>
      </c>
      <c r="S174" s="66">
        <f>'محمد نبيه'!$D$75</f>
        <v>0</v>
      </c>
      <c r="U174" s="195" t="s">
        <v>5</v>
      </c>
      <c r="V174" s="66">
        <f>'تامر غالي'!$C$75</f>
        <v>0</v>
      </c>
      <c r="W174" s="66">
        <f>'تامر غالي'!$D$75</f>
        <v>0</v>
      </c>
      <c r="Y174" s="195" t="s">
        <v>5</v>
      </c>
      <c r="Z174" s="66">
        <f>اسلام!$C$75</f>
        <v>0</v>
      </c>
      <c r="AA174" s="66">
        <f>اسلام!$D$75</f>
        <v>0</v>
      </c>
      <c r="AC174" s="195" t="s">
        <v>5</v>
      </c>
      <c r="AD174" s="66">
        <f>زهران!$C$75</f>
        <v>0</v>
      </c>
      <c r="AE174" s="66">
        <f>زهران!$D$75</f>
        <v>0</v>
      </c>
      <c r="AG174" s="195" t="s">
        <v>5</v>
      </c>
      <c r="AH174" s="66">
        <f>'مندوب 2'!$C$75</f>
        <v>0</v>
      </c>
      <c r="AI174" s="66">
        <f>'مندوب 2'!$D$75</f>
        <v>0</v>
      </c>
      <c r="AK174" s="195" t="s">
        <v>5</v>
      </c>
      <c r="AL174" s="66">
        <f>'محمد التيه'!$C$75</f>
        <v>0</v>
      </c>
      <c r="AM174" s="66">
        <f>'محمد التيه'!$D$75</f>
        <v>0</v>
      </c>
      <c r="AO174" s="195" t="s">
        <v>5</v>
      </c>
      <c r="AP174" s="66">
        <f>الشركة!$C$75</f>
        <v>0</v>
      </c>
      <c r="AQ174" s="66">
        <f>الشركة!$D$75</f>
        <v>0</v>
      </c>
    </row>
    <row r="175" spans="1:43" ht="15.75" thickBot="1" x14ac:dyDescent="0.3">
      <c r="A175" s="196"/>
      <c r="B175" s="20">
        <f>((C174*12)+B174)</f>
        <v>0</v>
      </c>
      <c r="C175" s="20"/>
      <c r="E175" s="196"/>
      <c r="F175" s="66">
        <f>((G174*12)+F174)</f>
        <v>0</v>
      </c>
      <c r="G175" s="66"/>
      <c r="I175" s="196"/>
      <c r="J175" s="66">
        <f>((K174*12)+J174)</f>
        <v>0</v>
      </c>
      <c r="K175" s="66"/>
      <c r="M175" s="196"/>
      <c r="N175" s="66">
        <f>((O174*12)+N174)</f>
        <v>0</v>
      </c>
      <c r="O175" s="66"/>
      <c r="Q175" s="196"/>
      <c r="R175" s="66">
        <f>((S174*12)+R174)</f>
        <v>0</v>
      </c>
      <c r="S175" s="66"/>
      <c r="U175" s="196"/>
      <c r="V175" s="66">
        <f>((W174*12)+V174)</f>
        <v>0</v>
      </c>
      <c r="W175" s="66"/>
      <c r="Y175" s="196"/>
      <c r="Z175" s="66">
        <f>((AA174*12)+Z174)</f>
        <v>0</v>
      </c>
      <c r="AA175" s="66"/>
      <c r="AC175" s="196"/>
      <c r="AD175" s="66">
        <f>((AE174*12)+AD174)</f>
        <v>0</v>
      </c>
      <c r="AE175" s="66"/>
      <c r="AG175" s="196"/>
      <c r="AH175" s="66">
        <f>((AI174*12)+AH174)</f>
        <v>0</v>
      </c>
      <c r="AI175" s="66"/>
      <c r="AK175" s="196"/>
      <c r="AL175" s="66">
        <f>((AM174*12)+AL174)</f>
        <v>0</v>
      </c>
      <c r="AM175" s="66"/>
      <c r="AO175" s="196"/>
      <c r="AP175" s="66">
        <f>((AQ174*12)+AP174)</f>
        <v>0</v>
      </c>
      <c r="AQ175" s="66"/>
    </row>
    <row r="176" spans="1:43" ht="15.75" thickBot="1" x14ac:dyDescent="0.3">
      <c r="A176" s="197"/>
      <c r="B176" s="20">
        <f>MOD(B175,12)</f>
        <v>0</v>
      </c>
      <c r="C176" s="20">
        <f>((B175-B176)/12)</f>
        <v>0</v>
      </c>
      <c r="E176" s="197"/>
      <c r="F176" s="66">
        <f>MOD(F175,12)</f>
        <v>0</v>
      </c>
      <c r="G176" s="66">
        <f>((F175-F176)/12)</f>
        <v>0</v>
      </c>
      <c r="I176" s="197"/>
      <c r="J176" s="66">
        <f>MOD(J175,12)</f>
        <v>0</v>
      </c>
      <c r="K176" s="66">
        <f>((J175-J176)/12)</f>
        <v>0</v>
      </c>
      <c r="M176" s="197"/>
      <c r="N176" s="66">
        <f>MOD(N175,12)</f>
        <v>0</v>
      </c>
      <c r="O176" s="66">
        <f>((N175-N176)/12)</f>
        <v>0</v>
      </c>
      <c r="Q176" s="197"/>
      <c r="R176" s="66">
        <f>MOD(R175,12)</f>
        <v>0</v>
      </c>
      <c r="S176" s="66">
        <f>((R175-R176)/12)</f>
        <v>0</v>
      </c>
      <c r="U176" s="197"/>
      <c r="V176" s="66">
        <f>MOD(V175,12)</f>
        <v>0</v>
      </c>
      <c r="W176" s="66">
        <f>((V175-V176)/12)</f>
        <v>0</v>
      </c>
      <c r="Y176" s="197"/>
      <c r="Z176" s="66">
        <f>MOD(Z175,12)</f>
        <v>0</v>
      </c>
      <c r="AA176" s="66">
        <f>((Z175-Z176)/12)</f>
        <v>0</v>
      </c>
      <c r="AC176" s="197"/>
      <c r="AD176" s="66">
        <f>MOD(AD175,12)</f>
        <v>0</v>
      </c>
      <c r="AE176" s="66">
        <f>((AD175-AD176)/12)</f>
        <v>0</v>
      </c>
      <c r="AG176" s="197"/>
      <c r="AH176" s="66">
        <f>MOD(AH175,12)</f>
        <v>0</v>
      </c>
      <c r="AI176" s="66">
        <f>((AH175-AH176)/12)</f>
        <v>0</v>
      </c>
      <c r="AK176" s="197"/>
      <c r="AL176" s="66">
        <f>MOD(AL175,12)</f>
        <v>0</v>
      </c>
      <c r="AM176" s="66">
        <f>((AL175-AL176)/12)</f>
        <v>0</v>
      </c>
      <c r="AO176" s="197"/>
      <c r="AP176" s="66">
        <f>MOD(AP175,12)</f>
        <v>0</v>
      </c>
      <c r="AQ176" s="66">
        <f>((AP175-AP176)/12)</f>
        <v>0</v>
      </c>
    </row>
    <row r="177" spans="1:43" ht="15.75" thickBot="1" x14ac:dyDescent="0.3">
      <c r="A177" s="214"/>
      <c r="B177" s="215"/>
      <c r="C177" s="216"/>
      <c r="E177" s="214"/>
      <c r="F177" s="215"/>
      <c r="G177" s="216"/>
      <c r="I177" s="214"/>
      <c r="J177" s="215"/>
      <c r="K177" s="216"/>
      <c r="M177" s="214"/>
      <c r="N177" s="215"/>
      <c r="O177" s="216"/>
      <c r="Q177" s="214"/>
      <c r="R177" s="215"/>
      <c r="S177" s="216"/>
      <c r="U177" s="214"/>
      <c r="V177" s="215"/>
      <c r="W177" s="216"/>
      <c r="Y177" s="214"/>
      <c r="Z177" s="215"/>
      <c r="AA177" s="216"/>
      <c r="AC177" s="214"/>
      <c r="AD177" s="215"/>
      <c r="AE177" s="216"/>
      <c r="AG177" s="214"/>
      <c r="AH177" s="215"/>
      <c r="AI177" s="216"/>
      <c r="AK177" s="214"/>
      <c r="AL177" s="215"/>
      <c r="AM177" s="216"/>
      <c r="AO177" s="214"/>
      <c r="AP177" s="215"/>
      <c r="AQ177" s="216"/>
    </row>
    <row r="178" spans="1:43" ht="15.75" thickBot="1" x14ac:dyDescent="0.3">
      <c r="A178" s="195" t="s">
        <v>6</v>
      </c>
      <c r="B178" s="20">
        <f>'احمد شوقي'!$F$75</f>
        <v>0</v>
      </c>
      <c r="C178" s="66">
        <f>'احمد شوقي'!$G$75</f>
        <v>0</v>
      </c>
      <c r="E178" s="195" t="s">
        <v>6</v>
      </c>
      <c r="F178" s="66">
        <f>'محمد ابراهيم'!$F$75</f>
        <v>0</v>
      </c>
      <c r="G178" s="66">
        <f>'محمد ابراهيم'!$G$75</f>
        <v>0</v>
      </c>
      <c r="I178" s="195" t="s">
        <v>6</v>
      </c>
      <c r="J178" s="66">
        <f>'مصطفي عبدالفتاح'!$F$75</f>
        <v>0</v>
      </c>
      <c r="K178" s="66">
        <f>'مصطفي عبدالفتاح'!$G$75</f>
        <v>0</v>
      </c>
      <c r="M178" s="195" t="s">
        <v>6</v>
      </c>
      <c r="N178" s="66">
        <f>'رامي حواس'!$F$75</f>
        <v>0</v>
      </c>
      <c r="O178" s="66">
        <f>'رامي حواس'!$G$75</f>
        <v>0</v>
      </c>
      <c r="Q178" s="195" t="s">
        <v>6</v>
      </c>
      <c r="R178" s="66">
        <f>'محمد نبيه'!$F$75</f>
        <v>0</v>
      </c>
      <c r="S178" s="66">
        <f>'محمد نبيه'!$G$75</f>
        <v>0</v>
      </c>
      <c r="U178" s="195" t="s">
        <v>6</v>
      </c>
      <c r="V178" s="66">
        <f>'تامر غالي'!$F$75</f>
        <v>0</v>
      </c>
      <c r="W178" s="66">
        <f>'تامر غالي'!$G$75</f>
        <v>0</v>
      </c>
      <c r="Y178" s="195" t="s">
        <v>6</v>
      </c>
      <c r="Z178" s="66">
        <f>اسلام!$F$75</f>
        <v>0</v>
      </c>
      <c r="AA178" s="66">
        <f>اسلام!$G$75</f>
        <v>0</v>
      </c>
      <c r="AC178" s="195" t="s">
        <v>6</v>
      </c>
      <c r="AD178" s="66">
        <f>زهران!$F$75</f>
        <v>0</v>
      </c>
      <c r="AE178" s="66">
        <f>زهران!$G$75</f>
        <v>0</v>
      </c>
      <c r="AG178" s="195" t="s">
        <v>6</v>
      </c>
      <c r="AH178" s="66">
        <f>'مندوب 2'!$F$75</f>
        <v>0</v>
      </c>
      <c r="AI178" s="66">
        <f>'مندوب 2'!$G$75</f>
        <v>0</v>
      </c>
      <c r="AK178" s="195" t="s">
        <v>6</v>
      </c>
      <c r="AL178" s="66">
        <f>'محمد التيه'!$F$75</f>
        <v>0</v>
      </c>
      <c r="AM178" s="66">
        <f>'محمد التيه'!$G$75</f>
        <v>0</v>
      </c>
      <c r="AO178" s="195" t="s">
        <v>6</v>
      </c>
      <c r="AP178" s="66">
        <f>الشركة!$F$75</f>
        <v>0</v>
      </c>
      <c r="AQ178" s="66">
        <f>الشركة!$G$75</f>
        <v>0</v>
      </c>
    </row>
    <row r="179" spans="1:43" ht="15.75" thickBot="1" x14ac:dyDescent="0.3">
      <c r="A179" s="196"/>
      <c r="B179" s="20">
        <f>((C178*4)+B178)</f>
        <v>0</v>
      </c>
      <c r="C179" s="20"/>
      <c r="E179" s="196"/>
      <c r="F179" s="66">
        <f>((G178*4)+F178)</f>
        <v>0</v>
      </c>
      <c r="G179" s="66"/>
      <c r="I179" s="196"/>
      <c r="J179" s="66">
        <f>((K178*4)+J178)</f>
        <v>0</v>
      </c>
      <c r="K179" s="66"/>
      <c r="M179" s="196"/>
      <c r="N179" s="66">
        <f>((O178*4)+N178)</f>
        <v>0</v>
      </c>
      <c r="O179" s="66"/>
      <c r="Q179" s="196"/>
      <c r="R179" s="66">
        <f>((S178*4)+R178)</f>
        <v>0</v>
      </c>
      <c r="S179" s="66"/>
      <c r="U179" s="196"/>
      <c r="V179" s="66">
        <f>((W178*4)+V178)</f>
        <v>0</v>
      </c>
      <c r="W179" s="66"/>
      <c r="Y179" s="196"/>
      <c r="Z179" s="66">
        <f>((AA178*4)+Z178)</f>
        <v>0</v>
      </c>
      <c r="AA179" s="66"/>
      <c r="AC179" s="196"/>
      <c r="AD179" s="66">
        <f>((AE178*4)+AD178)</f>
        <v>0</v>
      </c>
      <c r="AE179" s="66"/>
      <c r="AG179" s="196"/>
      <c r="AH179" s="66">
        <f>((AI178*4)+AH178)</f>
        <v>0</v>
      </c>
      <c r="AI179" s="66"/>
      <c r="AK179" s="196"/>
      <c r="AL179" s="66">
        <f>((AM178*4)+AL178)</f>
        <v>0</v>
      </c>
      <c r="AM179" s="66"/>
      <c r="AO179" s="196"/>
      <c r="AP179" s="66">
        <f>((AQ178*4)+AP178)</f>
        <v>0</v>
      </c>
      <c r="AQ179" s="66"/>
    </row>
    <row r="180" spans="1:43" ht="15.75" thickBot="1" x14ac:dyDescent="0.3">
      <c r="A180" s="197"/>
      <c r="B180" s="20">
        <f>MOD(B179,4)</f>
        <v>0</v>
      </c>
      <c r="C180" s="20">
        <f>((B179-B180)/4)</f>
        <v>0</v>
      </c>
      <c r="E180" s="197"/>
      <c r="F180" s="66">
        <f>MOD(F179,4)</f>
        <v>0</v>
      </c>
      <c r="G180" s="66">
        <f>((F179-F180)/4)</f>
        <v>0</v>
      </c>
      <c r="I180" s="197"/>
      <c r="J180" s="66">
        <f>MOD(J179,4)</f>
        <v>0</v>
      </c>
      <c r="K180" s="66">
        <f>((J179-J180)/4)</f>
        <v>0</v>
      </c>
      <c r="M180" s="197"/>
      <c r="N180" s="66">
        <f>MOD(N179,4)</f>
        <v>0</v>
      </c>
      <c r="O180" s="66">
        <f>((N179-N180)/4)</f>
        <v>0</v>
      </c>
      <c r="Q180" s="197"/>
      <c r="R180" s="66">
        <f>MOD(R179,4)</f>
        <v>0</v>
      </c>
      <c r="S180" s="66">
        <f>((R179-R180)/4)</f>
        <v>0</v>
      </c>
      <c r="U180" s="197"/>
      <c r="V180" s="66">
        <f>MOD(V179,4)</f>
        <v>0</v>
      </c>
      <c r="W180" s="66">
        <f>((V179-V180)/4)</f>
        <v>0</v>
      </c>
      <c r="Y180" s="197"/>
      <c r="Z180" s="66">
        <f>MOD(Z179,4)</f>
        <v>0</v>
      </c>
      <c r="AA180" s="66">
        <f>((Z179-Z180)/4)</f>
        <v>0</v>
      </c>
      <c r="AC180" s="197"/>
      <c r="AD180" s="66">
        <f>MOD(AD179,4)</f>
        <v>0</v>
      </c>
      <c r="AE180" s="66">
        <f>((AD179-AD180)/4)</f>
        <v>0</v>
      </c>
      <c r="AG180" s="197"/>
      <c r="AH180" s="66">
        <f>MOD(AH179,4)</f>
        <v>0</v>
      </c>
      <c r="AI180" s="66">
        <f>((AH179-AH180)/4)</f>
        <v>0</v>
      </c>
      <c r="AK180" s="197"/>
      <c r="AL180" s="66">
        <f>MOD(AL179,4)</f>
        <v>0</v>
      </c>
      <c r="AM180" s="66">
        <f>((AL179-AL180)/4)</f>
        <v>0</v>
      </c>
      <c r="AO180" s="197"/>
      <c r="AP180" s="66">
        <f>MOD(AP179,4)</f>
        <v>0</v>
      </c>
      <c r="AQ180" s="66">
        <f>((AP179-AP180)/4)</f>
        <v>0</v>
      </c>
    </row>
    <row r="181" spans="1:43" ht="15.75" thickBot="1" x14ac:dyDescent="0.3">
      <c r="A181" s="214"/>
      <c r="B181" s="215"/>
      <c r="C181" s="216"/>
      <c r="E181" s="214"/>
      <c r="F181" s="215"/>
      <c r="G181" s="216"/>
      <c r="I181" s="214"/>
      <c r="J181" s="215"/>
      <c r="K181" s="216"/>
      <c r="M181" s="214"/>
      <c r="N181" s="215"/>
      <c r="O181" s="216"/>
      <c r="Q181" s="214"/>
      <c r="R181" s="215"/>
      <c r="S181" s="216"/>
      <c r="U181" s="214"/>
      <c r="V181" s="215"/>
      <c r="W181" s="216"/>
      <c r="Y181" s="214"/>
      <c r="Z181" s="215"/>
      <c r="AA181" s="216"/>
      <c r="AC181" s="214"/>
      <c r="AD181" s="215"/>
      <c r="AE181" s="216"/>
      <c r="AG181" s="214"/>
      <c r="AH181" s="215"/>
      <c r="AI181" s="216"/>
      <c r="AK181" s="214"/>
      <c r="AL181" s="215"/>
      <c r="AM181" s="216"/>
      <c r="AO181" s="214"/>
      <c r="AP181" s="215"/>
      <c r="AQ181" s="216"/>
    </row>
    <row r="182" spans="1:43" ht="15.75" thickBot="1" x14ac:dyDescent="0.3">
      <c r="A182" s="195" t="s">
        <v>7</v>
      </c>
      <c r="B182" s="20">
        <f>'احمد شوقي'!$I$75</f>
        <v>0</v>
      </c>
      <c r="C182" s="66">
        <f>'احمد شوقي'!$J$75</f>
        <v>0</v>
      </c>
      <c r="E182" s="195" t="s">
        <v>7</v>
      </c>
      <c r="F182" s="66">
        <f>'محمد ابراهيم'!$I$75</f>
        <v>0</v>
      </c>
      <c r="G182" s="66">
        <f>'محمد ابراهيم'!$J$75</f>
        <v>0</v>
      </c>
      <c r="I182" s="195" t="s">
        <v>7</v>
      </c>
      <c r="J182" s="66">
        <f>'مصطفي عبدالفتاح'!$I$75</f>
        <v>0</v>
      </c>
      <c r="K182" s="66">
        <f>'مصطفي عبدالفتاح'!$J$75</f>
        <v>0</v>
      </c>
      <c r="M182" s="195" t="s">
        <v>7</v>
      </c>
      <c r="N182" s="66">
        <f>'رامي حواس'!$I$75</f>
        <v>0</v>
      </c>
      <c r="O182" s="66">
        <f>'رامي حواس'!$J$75</f>
        <v>0</v>
      </c>
      <c r="Q182" s="195" t="s">
        <v>7</v>
      </c>
      <c r="R182" s="66">
        <f>'محمد نبيه'!$I$75</f>
        <v>0</v>
      </c>
      <c r="S182" s="66">
        <f>'محمد نبيه'!$J$75</f>
        <v>0</v>
      </c>
      <c r="U182" s="195" t="s">
        <v>7</v>
      </c>
      <c r="V182" s="66">
        <f>'تامر غالي'!$I$75</f>
        <v>0</v>
      </c>
      <c r="W182" s="66">
        <f>'تامر غالي'!$J$75</f>
        <v>0</v>
      </c>
      <c r="Y182" s="195" t="s">
        <v>7</v>
      </c>
      <c r="Z182" s="66">
        <f>اسلام!$I$75</f>
        <v>0</v>
      </c>
      <c r="AA182" s="66">
        <f>اسلام!$J$75</f>
        <v>0</v>
      </c>
      <c r="AC182" s="195" t="s">
        <v>7</v>
      </c>
      <c r="AD182" s="66">
        <f>زهران!$I$75</f>
        <v>0</v>
      </c>
      <c r="AE182" s="66">
        <f>زهران!$J$75</f>
        <v>0</v>
      </c>
      <c r="AG182" s="195" t="s">
        <v>7</v>
      </c>
      <c r="AH182" s="66">
        <f>'مندوب 2'!$I$75</f>
        <v>0</v>
      </c>
      <c r="AI182" s="66">
        <f>'مندوب 2'!$J$75</f>
        <v>0</v>
      </c>
      <c r="AK182" s="195" t="s">
        <v>7</v>
      </c>
      <c r="AL182" s="66">
        <f>'محمد التيه'!$I$75</f>
        <v>0</v>
      </c>
      <c r="AM182" s="66">
        <f>'محمد التيه'!$J$75</f>
        <v>0</v>
      </c>
      <c r="AO182" s="195" t="s">
        <v>7</v>
      </c>
      <c r="AP182" s="66">
        <f>الشركة!$I$75</f>
        <v>0</v>
      </c>
      <c r="AQ182" s="66">
        <f>الشركة!$J$75</f>
        <v>0</v>
      </c>
    </row>
    <row r="183" spans="1:43" ht="15.75" thickBot="1" x14ac:dyDescent="0.3">
      <c r="A183" s="196"/>
      <c r="B183" s="20">
        <f>((C182*4)+B182)</f>
        <v>0</v>
      </c>
      <c r="C183" s="20"/>
      <c r="E183" s="196"/>
      <c r="F183" s="66">
        <f>((G182*4)+F182)</f>
        <v>0</v>
      </c>
      <c r="G183" s="66"/>
      <c r="I183" s="196"/>
      <c r="J183" s="66">
        <f>((K182*4)+J182)</f>
        <v>0</v>
      </c>
      <c r="K183" s="66"/>
      <c r="M183" s="196"/>
      <c r="N183" s="66">
        <f>((O182*4)+N182)</f>
        <v>0</v>
      </c>
      <c r="O183" s="66"/>
      <c r="Q183" s="196"/>
      <c r="R183" s="66">
        <f>((S182*4)+R182)</f>
        <v>0</v>
      </c>
      <c r="S183" s="66"/>
      <c r="U183" s="196"/>
      <c r="V183" s="66">
        <f>((W182*4)+V182)</f>
        <v>0</v>
      </c>
      <c r="W183" s="66"/>
      <c r="Y183" s="196"/>
      <c r="Z183" s="66">
        <f>((AA182*4)+Z182)</f>
        <v>0</v>
      </c>
      <c r="AA183" s="66"/>
      <c r="AC183" s="196"/>
      <c r="AD183" s="66">
        <f>((AE182*4)+AD182)</f>
        <v>0</v>
      </c>
      <c r="AE183" s="66"/>
      <c r="AG183" s="196"/>
      <c r="AH183" s="66">
        <f>((AI182*4)+AH182)</f>
        <v>0</v>
      </c>
      <c r="AI183" s="66"/>
      <c r="AK183" s="196"/>
      <c r="AL183" s="66">
        <f>((AM182*4)+AL182)</f>
        <v>0</v>
      </c>
      <c r="AM183" s="66"/>
      <c r="AO183" s="196"/>
      <c r="AP183" s="66">
        <f>((AQ182*4)+AP182)</f>
        <v>0</v>
      </c>
      <c r="AQ183" s="66"/>
    </row>
    <row r="184" spans="1:43" ht="15.75" thickBot="1" x14ac:dyDescent="0.3">
      <c r="A184" s="197"/>
      <c r="B184" s="20">
        <f>MOD(B183,4)</f>
        <v>0</v>
      </c>
      <c r="C184" s="20">
        <f>((B183-B184)/4)</f>
        <v>0</v>
      </c>
      <c r="E184" s="197"/>
      <c r="F184" s="66">
        <f>MOD(F183,4)</f>
        <v>0</v>
      </c>
      <c r="G184" s="66">
        <f>((F183-F184)/4)</f>
        <v>0</v>
      </c>
      <c r="I184" s="197"/>
      <c r="J184" s="66">
        <f>MOD(J183,4)</f>
        <v>0</v>
      </c>
      <c r="K184" s="66">
        <f>((J183-J184)/4)</f>
        <v>0</v>
      </c>
      <c r="M184" s="197"/>
      <c r="N184" s="66">
        <f>MOD(N183,4)</f>
        <v>0</v>
      </c>
      <c r="O184" s="66">
        <f>((N183-N184)/4)</f>
        <v>0</v>
      </c>
      <c r="Q184" s="197"/>
      <c r="R184" s="66">
        <f>MOD(R183,4)</f>
        <v>0</v>
      </c>
      <c r="S184" s="66">
        <f>((R183-R184)/4)</f>
        <v>0</v>
      </c>
      <c r="U184" s="197"/>
      <c r="V184" s="66">
        <f>MOD(V183,4)</f>
        <v>0</v>
      </c>
      <c r="W184" s="66">
        <f>((V183-V184)/4)</f>
        <v>0</v>
      </c>
      <c r="Y184" s="197"/>
      <c r="Z184" s="66">
        <f>MOD(Z183,4)</f>
        <v>0</v>
      </c>
      <c r="AA184" s="66">
        <f>((Z183-Z184)/4)</f>
        <v>0</v>
      </c>
      <c r="AC184" s="197"/>
      <c r="AD184" s="66">
        <f>MOD(AD183,4)</f>
        <v>0</v>
      </c>
      <c r="AE184" s="66">
        <f>((AD183-AD184)/4)</f>
        <v>0</v>
      </c>
      <c r="AG184" s="197"/>
      <c r="AH184" s="66">
        <f>MOD(AH183,4)</f>
        <v>0</v>
      </c>
      <c r="AI184" s="66">
        <f>((AH183-AH184)/4)</f>
        <v>0</v>
      </c>
      <c r="AK184" s="197"/>
      <c r="AL184" s="66">
        <f>MOD(AL183,4)</f>
        <v>0</v>
      </c>
      <c r="AM184" s="66">
        <f>((AL183-AL184)/4)</f>
        <v>0</v>
      </c>
      <c r="AO184" s="197"/>
      <c r="AP184" s="66">
        <f>MOD(AP183,4)</f>
        <v>0</v>
      </c>
      <c r="AQ184" s="66">
        <f>((AP183-AP184)/4)</f>
        <v>0</v>
      </c>
    </row>
    <row r="185" spans="1:43" ht="15.75" thickBot="1" x14ac:dyDescent="0.3">
      <c r="A185" s="214"/>
      <c r="B185" s="215"/>
      <c r="C185" s="216"/>
      <c r="E185" s="214"/>
      <c r="F185" s="215"/>
      <c r="G185" s="216"/>
      <c r="I185" s="214"/>
      <c r="J185" s="215"/>
      <c r="K185" s="216"/>
      <c r="M185" s="214"/>
      <c r="N185" s="215"/>
      <c r="O185" s="216"/>
      <c r="Q185" s="214"/>
      <c r="R185" s="215"/>
      <c r="S185" s="216"/>
      <c r="U185" s="214"/>
      <c r="V185" s="215"/>
      <c r="W185" s="216"/>
      <c r="Y185" s="214"/>
      <c r="Z185" s="215"/>
      <c r="AA185" s="216"/>
      <c r="AC185" s="214"/>
      <c r="AD185" s="215"/>
      <c r="AE185" s="216"/>
      <c r="AG185" s="214"/>
      <c r="AH185" s="215"/>
      <c r="AI185" s="216"/>
      <c r="AK185" s="214"/>
      <c r="AL185" s="215"/>
      <c r="AM185" s="216"/>
      <c r="AO185" s="214"/>
      <c r="AP185" s="215"/>
      <c r="AQ185" s="216"/>
    </row>
    <row r="186" spans="1:43" ht="15.75" thickBot="1" x14ac:dyDescent="0.3">
      <c r="A186" s="195" t="s">
        <v>39</v>
      </c>
      <c r="B186" s="20">
        <f>'احمد شوقي'!$L$75</f>
        <v>0</v>
      </c>
      <c r="C186" s="66">
        <f>'احمد شوقي'!$M$75</f>
        <v>0</v>
      </c>
      <c r="E186" s="195" t="s">
        <v>39</v>
      </c>
      <c r="F186" s="66">
        <f>'محمد ابراهيم'!$L$75</f>
        <v>0</v>
      </c>
      <c r="G186" s="66">
        <f>'محمد ابراهيم'!$M$75</f>
        <v>0</v>
      </c>
      <c r="I186" s="195" t="s">
        <v>39</v>
      </c>
      <c r="J186" s="66">
        <f>'مصطفي عبدالفتاح'!$L$75</f>
        <v>0</v>
      </c>
      <c r="K186" s="66">
        <f>'مصطفي عبدالفتاح'!$M$75</f>
        <v>0</v>
      </c>
      <c r="M186" s="195" t="s">
        <v>39</v>
      </c>
      <c r="N186" s="66">
        <f>'رامي حواس'!$L$75</f>
        <v>0</v>
      </c>
      <c r="O186" s="66">
        <f>'رامي حواس'!$M$75</f>
        <v>0</v>
      </c>
      <c r="Q186" s="195" t="s">
        <v>39</v>
      </c>
      <c r="R186" s="66">
        <f>'محمد نبيه'!$L$75</f>
        <v>0</v>
      </c>
      <c r="S186" s="66">
        <f>'محمد نبيه'!$M$75</f>
        <v>0</v>
      </c>
      <c r="U186" s="195" t="s">
        <v>39</v>
      </c>
      <c r="V186" s="66">
        <f>'تامر غالي'!$L$75</f>
        <v>0</v>
      </c>
      <c r="W186" s="66">
        <f>'تامر غالي'!$M$75</f>
        <v>0</v>
      </c>
      <c r="Y186" s="195" t="s">
        <v>39</v>
      </c>
      <c r="Z186" s="66">
        <f>اسلام!$L$75</f>
        <v>0</v>
      </c>
      <c r="AA186" s="66">
        <f>اسلام!$M$75</f>
        <v>0</v>
      </c>
      <c r="AC186" s="195" t="s">
        <v>39</v>
      </c>
      <c r="AD186" s="66">
        <f>زهران!$L$75</f>
        <v>0</v>
      </c>
      <c r="AE186" s="66">
        <f>زهران!$M$75</f>
        <v>0</v>
      </c>
      <c r="AG186" s="195" t="s">
        <v>39</v>
      </c>
      <c r="AH186" s="66">
        <f>'مندوب 2'!$L$75</f>
        <v>0</v>
      </c>
      <c r="AI186" s="66">
        <f>'مندوب 2'!$M$75</f>
        <v>0</v>
      </c>
      <c r="AK186" s="195" t="s">
        <v>39</v>
      </c>
      <c r="AL186" s="66">
        <f>'محمد التيه'!$L$75</f>
        <v>0</v>
      </c>
      <c r="AM186" s="66">
        <f>'محمد التيه'!$M$75</f>
        <v>0</v>
      </c>
      <c r="AO186" s="195" t="s">
        <v>39</v>
      </c>
      <c r="AP186" s="66">
        <f>الشركة!$L$75</f>
        <v>0</v>
      </c>
      <c r="AQ186" s="66">
        <f>الشركة!$M$75</f>
        <v>0</v>
      </c>
    </row>
    <row r="187" spans="1:43" ht="15.75" thickBot="1" x14ac:dyDescent="0.3">
      <c r="A187" s="196"/>
      <c r="B187" s="20">
        <f>((C186*4)+B186)</f>
        <v>0</v>
      </c>
      <c r="C187" s="20"/>
      <c r="E187" s="196"/>
      <c r="F187" s="66">
        <f>((G186*4)+F186)</f>
        <v>0</v>
      </c>
      <c r="G187" s="66"/>
      <c r="I187" s="196"/>
      <c r="J187" s="66">
        <f>((K186*4)+J186)</f>
        <v>0</v>
      </c>
      <c r="K187" s="66"/>
      <c r="M187" s="196"/>
      <c r="N187" s="66">
        <f>((O186*4)+N186)</f>
        <v>0</v>
      </c>
      <c r="O187" s="66"/>
      <c r="Q187" s="196"/>
      <c r="R187" s="66">
        <f>((S186*4)+R186)</f>
        <v>0</v>
      </c>
      <c r="S187" s="66"/>
      <c r="U187" s="196"/>
      <c r="V187" s="66">
        <f>((W186*4)+V186)</f>
        <v>0</v>
      </c>
      <c r="W187" s="66"/>
      <c r="Y187" s="196"/>
      <c r="Z187" s="66">
        <f>((AA186*4)+Z186)</f>
        <v>0</v>
      </c>
      <c r="AA187" s="66"/>
      <c r="AC187" s="196"/>
      <c r="AD187" s="66">
        <f>((AE186*4)+AD186)</f>
        <v>0</v>
      </c>
      <c r="AE187" s="66"/>
      <c r="AG187" s="196"/>
      <c r="AH187" s="66">
        <f>((AI186*4)+AH186)</f>
        <v>0</v>
      </c>
      <c r="AI187" s="66"/>
      <c r="AK187" s="196"/>
      <c r="AL187" s="66">
        <f>((AM186*4)+AL186)</f>
        <v>0</v>
      </c>
      <c r="AM187" s="66"/>
      <c r="AO187" s="196"/>
      <c r="AP187" s="66">
        <f>((AQ186*4)+AP186)</f>
        <v>0</v>
      </c>
      <c r="AQ187" s="66"/>
    </row>
    <row r="188" spans="1:43" ht="15.75" thickBot="1" x14ac:dyDescent="0.3">
      <c r="A188" s="197"/>
      <c r="B188" s="20">
        <f>MOD(B187,4)</f>
        <v>0</v>
      </c>
      <c r="C188" s="20">
        <f>((B187-B188)/4)</f>
        <v>0</v>
      </c>
      <c r="E188" s="197"/>
      <c r="F188" s="66">
        <f>MOD(F187,4)</f>
        <v>0</v>
      </c>
      <c r="G188" s="66">
        <f>((F187-F188)/4)</f>
        <v>0</v>
      </c>
      <c r="I188" s="197"/>
      <c r="J188" s="66">
        <f>MOD(J187,4)</f>
        <v>0</v>
      </c>
      <c r="K188" s="66">
        <f>((J187-J188)/4)</f>
        <v>0</v>
      </c>
      <c r="M188" s="197"/>
      <c r="N188" s="66">
        <f>MOD(N187,4)</f>
        <v>0</v>
      </c>
      <c r="O188" s="66">
        <f>((N187-N188)/4)</f>
        <v>0</v>
      </c>
      <c r="Q188" s="197"/>
      <c r="R188" s="66">
        <f>MOD(R187,4)</f>
        <v>0</v>
      </c>
      <c r="S188" s="66">
        <f>((R187-R188)/4)</f>
        <v>0</v>
      </c>
      <c r="U188" s="197"/>
      <c r="V188" s="66">
        <f>MOD(V187,4)</f>
        <v>0</v>
      </c>
      <c r="W188" s="66">
        <f>((V187-V188)/4)</f>
        <v>0</v>
      </c>
      <c r="Y188" s="197"/>
      <c r="Z188" s="66">
        <f>MOD(Z187,4)</f>
        <v>0</v>
      </c>
      <c r="AA188" s="66">
        <f>((Z187-Z188)/4)</f>
        <v>0</v>
      </c>
      <c r="AC188" s="197"/>
      <c r="AD188" s="66">
        <f>MOD(AD187,4)</f>
        <v>0</v>
      </c>
      <c r="AE188" s="66">
        <f>((AD187-AD188)/4)</f>
        <v>0</v>
      </c>
      <c r="AG188" s="197"/>
      <c r="AH188" s="66">
        <f>MOD(AH187,4)</f>
        <v>0</v>
      </c>
      <c r="AI188" s="66">
        <f>((AH187-AH188)/4)</f>
        <v>0</v>
      </c>
      <c r="AK188" s="197"/>
      <c r="AL188" s="66">
        <f>MOD(AL187,4)</f>
        <v>0</v>
      </c>
      <c r="AM188" s="66">
        <f>((AL187-AL188)/4)</f>
        <v>0</v>
      </c>
      <c r="AO188" s="197"/>
      <c r="AP188" s="66">
        <f>MOD(AP187,4)</f>
        <v>0</v>
      </c>
      <c r="AQ188" s="66">
        <f>((AP187-AP188)/4)</f>
        <v>0</v>
      </c>
    </row>
    <row r="189" spans="1:43" ht="15.75" thickBot="1" x14ac:dyDescent="0.3">
      <c r="A189" s="56"/>
      <c r="B189" s="18"/>
      <c r="C189" s="19"/>
      <c r="E189" s="71"/>
      <c r="F189" s="68"/>
      <c r="G189" s="69"/>
      <c r="I189" s="71"/>
      <c r="J189" s="68"/>
      <c r="K189" s="69"/>
      <c r="M189" s="71"/>
      <c r="N189" s="68"/>
      <c r="O189" s="69"/>
      <c r="Q189" s="71"/>
      <c r="R189" s="68"/>
      <c r="S189" s="69"/>
      <c r="U189" s="71"/>
      <c r="V189" s="68"/>
      <c r="W189" s="69"/>
      <c r="Y189" s="71"/>
      <c r="Z189" s="68"/>
      <c r="AA189" s="69"/>
      <c r="AC189" s="71"/>
      <c r="AD189" s="68"/>
      <c r="AE189" s="69"/>
      <c r="AG189" s="71"/>
      <c r="AH189" s="68"/>
      <c r="AI189" s="69"/>
      <c r="AK189" s="71"/>
      <c r="AL189" s="68"/>
      <c r="AM189" s="69"/>
      <c r="AO189" s="71"/>
      <c r="AP189" s="68"/>
      <c r="AQ189" s="69"/>
    </row>
    <row r="190" spans="1:43" ht="15.75" thickBot="1" x14ac:dyDescent="0.3">
      <c r="A190" s="195" t="s">
        <v>40</v>
      </c>
      <c r="B190" s="20">
        <f>'احمد شوقي'!$O$75</f>
        <v>0</v>
      </c>
      <c r="C190" s="66">
        <f>'احمد شوقي'!$P$75</f>
        <v>0</v>
      </c>
      <c r="E190" s="195" t="s">
        <v>40</v>
      </c>
      <c r="F190" s="66">
        <f>'محمد ابراهيم'!$O$75</f>
        <v>0</v>
      </c>
      <c r="G190" s="66">
        <f>'محمد ابراهيم'!$P$75</f>
        <v>0</v>
      </c>
      <c r="I190" s="195" t="s">
        <v>40</v>
      </c>
      <c r="J190" s="66">
        <f>'مصطفي عبدالفتاح'!$O$75</f>
        <v>0</v>
      </c>
      <c r="K190" s="66">
        <f>'مصطفي عبدالفتاح'!$P$75</f>
        <v>0</v>
      </c>
      <c r="M190" s="195" t="s">
        <v>40</v>
      </c>
      <c r="N190" s="66">
        <f>'رامي حواس'!$O$75</f>
        <v>0</v>
      </c>
      <c r="O190" s="66">
        <f>'رامي حواس'!$P$75</f>
        <v>0</v>
      </c>
      <c r="Q190" s="195" t="s">
        <v>40</v>
      </c>
      <c r="R190" s="66">
        <f>'محمد نبيه'!$O$75</f>
        <v>0</v>
      </c>
      <c r="S190" s="66">
        <f>'محمد نبيه'!$P$75</f>
        <v>0</v>
      </c>
      <c r="U190" s="195" t="s">
        <v>40</v>
      </c>
      <c r="V190" s="66">
        <f>'تامر غالي'!$O$75</f>
        <v>0</v>
      </c>
      <c r="W190" s="66">
        <f>'تامر غالي'!$P$75</f>
        <v>0</v>
      </c>
      <c r="Y190" s="195" t="s">
        <v>40</v>
      </c>
      <c r="Z190" s="66">
        <f>اسلام!$O$75</f>
        <v>0</v>
      </c>
      <c r="AA190" s="66">
        <f>اسلام!$P$75</f>
        <v>0</v>
      </c>
      <c r="AC190" s="195" t="s">
        <v>40</v>
      </c>
      <c r="AD190" s="66">
        <f>زهران!$O$75</f>
        <v>0</v>
      </c>
      <c r="AE190" s="66">
        <f>زهران!$P$75</f>
        <v>0</v>
      </c>
      <c r="AG190" s="195" t="s">
        <v>40</v>
      </c>
      <c r="AH190" s="66">
        <f>'مندوب 2'!$O$75</f>
        <v>0</v>
      </c>
      <c r="AI190" s="66">
        <f>'مندوب 2'!$P$75</f>
        <v>0</v>
      </c>
      <c r="AK190" s="195" t="s">
        <v>40</v>
      </c>
      <c r="AL190" s="66">
        <f>'محمد التيه'!$O$75</f>
        <v>0</v>
      </c>
      <c r="AM190" s="66">
        <f>'محمد التيه'!$P$75</f>
        <v>0</v>
      </c>
      <c r="AO190" s="195" t="s">
        <v>40</v>
      </c>
      <c r="AP190" s="66">
        <f>الشركة!$O$75</f>
        <v>0</v>
      </c>
      <c r="AQ190" s="66">
        <f>الشركة!$P$75</f>
        <v>0</v>
      </c>
    </row>
    <row r="191" spans="1:43" ht="15.75" thickBot="1" x14ac:dyDescent="0.3">
      <c r="A191" s="196"/>
      <c r="B191" s="20">
        <f>((C190*4)+B190)</f>
        <v>0</v>
      </c>
      <c r="C191" s="20"/>
      <c r="E191" s="196"/>
      <c r="F191" s="66">
        <f>((G190*4)+F190)</f>
        <v>0</v>
      </c>
      <c r="G191" s="66"/>
      <c r="I191" s="196"/>
      <c r="J191" s="66">
        <f>((K190*4)+J190)</f>
        <v>0</v>
      </c>
      <c r="K191" s="66"/>
      <c r="M191" s="196"/>
      <c r="N191" s="66">
        <f>((O190*4)+N190)</f>
        <v>0</v>
      </c>
      <c r="O191" s="66"/>
      <c r="Q191" s="196"/>
      <c r="R191" s="66">
        <f>((S190*4)+R190)</f>
        <v>0</v>
      </c>
      <c r="S191" s="66"/>
      <c r="U191" s="196"/>
      <c r="V191" s="66">
        <f>((W190*4)+V190)</f>
        <v>0</v>
      </c>
      <c r="W191" s="66"/>
      <c r="Y191" s="196"/>
      <c r="Z191" s="66">
        <f>((AA190*4)+Z190)</f>
        <v>0</v>
      </c>
      <c r="AA191" s="66"/>
      <c r="AC191" s="196"/>
      <c r="AD191" s="66">
        <f>((AE190*4)+AD190)</f>
        <v>0</v>
      </c>
      <c r="AE191" s="66"/>
      <c r="AG191" s="196"/>
      <c r="AH191" s="66">
        <f>((AI190*4)+AH190)</f>
        <v>0</v>
      </c>
      <c r="AI191" s="66"/>
      <c r="AK191" s="196"/>
      <c r="AL191" s="66">
        <f>((AM190*4)+AL190)</f>
        <v>0</v>
      </c>
      <c r="AM191" s="66"/>
      <c r="AO191" s="196"/>
      <c r="AP191" s="66">
        <f>((AQ190*4)+AP190)</f>
        <v>0</v>
      </c>
      <c r="AQ191" s="66"/>
    </row>
    <row r="192" spans="1:43" ht="15.75" thickBot="1" x14ac:dyDescent="0.3">
      <c r="A192" s="197"/>
      <c r="B192" s="20">
        <f>MOD(B191,4)</f>
        <v>0</v>
      </c>
      <c r="C192" s="20">
        <f>((B191-B192)/4)</f>
        <v>0</v>
      </c>
      <c r="E192" s="197"/>
      <c r="F192" s="66">
        <f>MOD(F191,4)</f>
        <v>0</v>
      </c>
      <c r="G192" s="66">
        <f>((F191-F192)/4)</f>
        <v>0</v>
      </c>
      <c r="I192" s="197"/>
      <c r="J192" s="66">
        <f>MOD(J191,4)</f>
        <v>0</v>
      </c>
      <c r="K192" s="66">
        <f>((J191-J192)/4)</f>
        <v>0</v>
      </c>
      <c r="M192" s="197"/>
      <c r="N192" s="66">
        <f>MOD(N191,4)</f>
        <v>0</v>
      </c>
      <c r="O192" s="66">
        <f>((N191-N192)/4)</f>
        <v>0</v>
      </c>
      <c r="Q192" s="197"/>
      <c r="R192" s="66">
        <f>MOD(R191,4)</f>
        <v>0</v>
      </c>
      <c r="S192" s="66">
        <f>((R191-R192)/4)</f>
        <v>0</v>
      </c>
      <c r="U192" s="197"/>
      <c r="V192" s="66">
        <f>MOD(V191,4)</f>
        <v>0</v>
      </c>
      <c r="W192" s="66">
        <f>((V191-V192)/4)</f>
        <v>0</v>
      </c>
      <c r="Y192" s="197"/>
      <c r="Z192" s="66">
        <f>MOD(Z191,4)</f>
        <v>0</v>
      </c>
      <c r="AA192" s="66">
        <f>((Z191-Z192)/4)</f>
        <v>0</v>
      </c>
      <c r="AC192" s="197"/>
      <c r="AD192" s="66">
        <f>MOD(AD191,4)</f>
        <v>0</v>
      </c>
      <c r="AE192" s="66">
        <f>((AD191-AD192)/4)</f>
        <v>0</v>
      </c>
      <c r="AG192" s="197"/>
      <c r="AH192" s="66">
        <f>MOD(AH191,4)</f>
        <v>0</v>
      </c>
      <c r="AI192" s="66">
        <f>((AH191-AH192)/4)</f>
        <v>0</v>
      </c>
      <c r="AK192" s="197"/>
      <c r="AL192" s="66">
        <f>MOD(AL191,4)</f>
        <v>0</v>
      </c>
      <c r="AM192" s="66">
        <f>((AL191-AL192)/4)</f>
        <v>0</v>
      </c>
      <c r="AO192" s="197"/>
      <c r="AP192" s="66">
        <f>MOD(AP191,4)</f>
        <v>0</v>
      </c>
      <c r="AQ192" s="66">
        <f>((AP191-AP192)/4)</f>
        <v>0</v>
      </c>
    </row>
    <row r="193" spans="1:43" ht="15.75" thickBot="1" x14ac:dyDescent="0.3">
      <c r="A193" s="56"/>
      <c r="B193" s="18"/>
      <c r="C193" s="19"/>
      <c r="E193" s="71"/>
      <c r="F193" s="68"/>
      <c r="G193" s="69"/>
      <c r="I193" s="71"/>
      <c r="J193" s="68"/>
      <c r="K193" s="69"/>
      <c r="M193" s="71"/>
      <c r="N193" s="68"/>
      <c r="O193" s="69"/>
      <c r="Q193" s="71"/>
      <c r="R193" s="68"/>
      <c r="S193" s="69"/>
      <c r="U193" s="71"/>
      <c r="V193" s="68"/>
      <c r="W193" s="69"/>
      <c r="Y193" s="71"/>
      <c r="Z193" s="68"/>
      <c r="AA193" s="69"/>
      <c r="AC193" s="71"/>
      <c r="AD193" s="68"/>
      <c r="AE193" s="69"/>
      <c r="AG193" s="71"/>
      <c r="AH193" s="68"/>
      <c r="AI193" s="69"/>
      <c r="AK193" s="71"/>
      <c r="AL193" s="68"/>
      <c r="AM193" s="69"/>
      <c r="AO193" s="71"/>
      <c r="AP193" s="68"/>
      <c r="AQ193" s="69"/>
    </row>
    <row r="194" spans="1:43" ht="15.75" thickBot="1" x14ac:dyDescent="0.3">
      <c r="A194" s="195" t="s">
        <v>41</v>
      </c>
      <c r="B194" s="20">
        <f>'احمد شوقي'!$R$75</f>
        <v>0</v>
      </c>
      <c r="C194" s="66">
        <f>'احمد شوقي'!$S$75</f>
        <v>0</v>
      </c>
      <c r="E194" s="195" t="s">
        <v>41</v>
      </c>
      <c r="F194" s="66">
        <f>'محمد ابراهيم'!$R$75</f>
        <v>0</v>
      </c>
      <c r="G194" s="66">
        <f>'محمد ابراهيم'!$S$75</f>
        <v>0</v>
      </c>
      <c r="I194" s="195" t="s">
        <v>41</v>
      </c>
      <c r="J194" s="66">
        <f>'مصطفي عبدالفتاح'!$R$75</f>
        <v>0</v>
      </c>
      <c r="K194" s="66">
        <f>'مصطفي عبدالفتاح'!$S$75</f>
        <v>0</v>
      </c>
      <c r="M194" s="195" t="s">
        <v>41</v>
      </c>
      <c r="N194" s="66">
        <f>'رامي حواس'!$R$75</f>
        <v>0</v>
      </c>
      <c r="O194" s="66">
        <f>'رامي حواس'!$S$75</f>
        <v>0</v>
      </c>
      <c r="Q194" s="195" t="s">
        <v>41</v>
      </c>
      <c r="R194" s="66">
        <f>'محمد نبيه'!$R$75</f>
        <v>0</v>
      </c>
      <c r="S194" s="66">
        <f>'محمد نبيه'!$S$75</f>
        <v>0</v>
      </c>
      <c r="U194" s="195" t="s">
        <v>41</v>
      </c>
      <c r="V194" s="66">
        <f>'تامر غالي'!$R$75</f>
        <v>0</v>
      </c>
      <c r="W194" s="66">
        <f>'تامر غالي'!$S$75</f>
        <v>0</v>
      </c>
      <c r="Y194" s="195" t="s">
        <v>41</v>
      </c>
      <c r="Z194" s="66">
        <f>اسلام!$R$75</f>
        <v>0</v>
      </c>
      <c r="AA194" s="66">
        <f>اسلام!$S$75</f>
        <v>0</v>
      </c>
      <c r="AC194" s="195" t="s">
        <v>41</v>
      </c>
      <c r="AD194" s="66">
        <f>زهران!$R$75</f>
        <v>0</v>
      </c>
      <c r="AE194" s="66">
        <f>زهران!$S$75</f>
        <v>0</v>
      </c>
      <c r="AG194" s="195" t="s">
        <v>41</v>
      </c>
      <c r="AH194" s="66">
        <f>'مندوب 2'!$R$75</f>
        <v>0</v>
      </c>
      <c r="AI194" s="66">
        <f>'مندوب 2'!$S$75</f>
        <v>0</v>
      </c>
      <c r="AK194" s="195" t="s">
        <v>41</v>
      </c>
      <c r="AL194" s="66">
        <f>'محمد التيه'!$R$75</f>
        <v>0</v>
      </c>
      <c r="AM194" s="66">
        <f>'محمد التيه'!$S$75</f>
        <v>0</v>
      </c>
      <c r="AO194" s="195" t="s">
        <v>41</v>
      </c>
      <c r="AP194" s="66">
        <f>الشركة!$R$75</f>
        <v>0</v>
      </c>
      <c r="AQ194" s="66">
        <f>الشركة!$S$75</f>
        <v>0</v>
      </c>
    </row>
    <row r="195" spans="1:43" ht="15.75" thickBot="1" x14ac:dyDescent="0.3">
      <c r="A195" s="196"/>
      <c r="B195" s="20">
        <f>((C194*4)+B194)</f>
        <v>0</v>
      </c>
      <c r="C195" s="20"/>
      <c r="E195" s="196"/>
      <c r="F195" s="66">
        <f>((G194*4)+F194)</f>
        <v>0</v>
      </c>
      <c r="G195" s="66"/>
      <c r="I195" s="196"/>
      <c r="J195" s="66">
        <f>((K194*4)+J194)</f>
        <v>0</v>
      </c>
      <c r="K195" s="66"/>
      <c r="M195" s="196"/>
      <c r="N195" s="66">
        <f>((O194*4)+N194)</f>
        <v>0</v>
      </c>
      <c r="O195" s="66"/>
      <c r="Q195" s="196"/>
      <c r="R195" s="66">
        <f>((S194*4)+R194)</f>
        <v>0</v>
      </c>
      <c r="S195" s="66"/>
      <c r="U195" s="196"/>
      <c r="V195" s="66">
        <f>((W194*4)+V194)</f>
        <v>0</v>
      </c>
      <c r="W195" s="66"/>
      <c r="Y195" s="196"/>
      <c r="Z195" s="66">
        <f>((AA194*4)+Z194)</f>
        <v>0</v>
      </c>
      <c r="AA195" s="66"/>
      <c r="AC195" s="196"/>
      <c r="AD195" s="66">
        <f>((AE194*4)+AD194)</f>
        <v>0</v>
      </c>
      <c r="AE195" s="66"/>
      <c r="AG195" s="196"/>
      <c r="AH195" s="66">
        <f>((AI194*4)+AH194)</f>
        <v>0</v>
      </c>
      <c r="AI195" s="66"/>
      <c r="AK195" s="196"/>
      <c r="AL195" s="66">
        <f>((AM194*4)+AL194)</f>
        <v>0</v>
      </c>
      <c r="AM195" s="66"/>
      <c r="AO195" s="196"/>
      <c r="AP195" s="66">
        <f>((AQ194*4)+AP194)</f>
        <v>0</v>
      </c>
      <c r="AQ195" s="66"/>
    </row>
    <row r="196" spans="1:43" ht="15.75" thickBot="1" x14ac:dyDescent="0.3">
      <c r="A196" s="197"/>
      <c r="B196" s="20">
        <f>MOD(B195,4)</f>
        <v>0</v>
      </c>
      <c r="C196" s="20">
        <f>((B195-B196)/4)</f>
        <v>0</v>
      </c>
      <c r="E196" s="197"/>
      <c r="F196" s="66">
        <f>MOD(F195,4)</f>
        <v>0</v>
      </c>
      <c r="G196" s="66">
        <f>((F195-F196)/4)</f>
        <v>0</v>
      </c>
      <c r="I196" s="197"/>
      <c r="J196" s="66">
        <f>MOD(J195,4)</f>
        <v>0</v>
      </c>
      <c r="K196" s="66">
        <f>((J195-J196)/4)</f>
        <v>0</v>
      </c>
      <c r="M196" s="197"/>
      <c r="N196" s="66">
        <f>MOD(N195,4)</f>
        <v>0</v>
      </c>
      <c r="O196" s="66">
        <f>((N195-N196)/4)</f>
        <v>0</v>
      </c>
      <c r="Q196" s="197"/>
      <c r="R196" s="66">
        <f>MOD(R195,4)</f>
        <v>0</v>
      </c>
      <c r="S196" s="66">
        <f>((R195-R196)/4)</f>
        <v>0</v>
      </c>
      <c r="U196" s="197"/>
      <c r="V196" s="66">
        <f>MOD(V195,4)</f>
        <v>0</v>
      </c>
      <c r="W196" s="66">
        <f>((V195-V196)/4)</f>
        <v>0</v>
      </c>
      <c r="Y196" s="197"/>
      <c r="Z196" s="66">
        <f>MOD(Z195,4)</f>
        <v>0</v>
      </c>
      <c r="AA196" s="66">
        <f>((Z195-Z196)/4)</f>
        <v>0</v>
      </c>
      <c r="AC196" s="197"/>
      <c r="AD196" s="66">
        <f>MOD(AD195,4)</f>
        <v>0</v>
      </c>
      <c r="AE196" s="66">
        <f>((AD195-AD196)/4)</f>
        <v>0</v>
      </c>
      <c r="AG196" s="197"/>
      <c r="AH196" s="66">
        <f>MOD(AH195,4)</f>
        <v>0</v>
      </c>
      <c r="AI196" s="66">
        <f>((AH195-AH196)/4)</f>
        <v>0</v>
      </c>
      <c r="AK196" s="197"/>
      <c r="AL196" s="66">
        <f>MOD(AL195,4)</f>
        <v>0</v>
      </c>
      <c r="AM196" s="66">
        <f>((AL195-AL196)/4)</f>
        <v>0</v>
      </c>
      <c r="AO196" s="197"/>
      <c r="AP196" s="66">
        <f>MOD(AP195,4)</f>
        <v>0</v>
      </c>
      <c r="AQ196" s="66">
        <f>((AP195-AP196)/4)</f>
        <v>0</v>
      </c>
    </row>
    <row r="197" spans="1:43" ht="15.75" thickBot="1" x14ac:dyDescent="0.3">
      <c r="A197" s="56"/>
      <c r="B197" s="18"/>
      <c r="C197" s="19"/>
      <c r="E197" s="71"/>
      <c r="F197" s="68"/>
      <c r="G197" s="69"/>
      <c r="I197" s="71"/>
      <c r="J197" s="68"/>
      <c r="K197" s="69"/>
      <c r="M197" s="71"/>
      <c r="N197" s="68"/>
      <c r="O197" s="69"/>
      <c r="Q197" s="71"/>
      <c r="R197" s="68"/>
      <c r="S197" s="69"/>
      <c r="U197" s="71"/>
      <c r="V197" s="68"/>
      <c r="W197" s="69"/>
      <c r="Y197" s="71"/>
      <c r="Z197" s="68"/>
      <c r="AA197" s="69"/>
      <c r="AC197" s="71"/>
      <c r="AD197" s="68"/>
      <c r="AE197" s="69"/>
      <c r="AG197" s="71"/>
      <c r="AH197" s="68"/>
      <c r="AI197" s="69"/>
      <c r="AK197" s="71"/>
      <c r="AL197" s="68"/>
      <c r="AM197" s="69"/>
      <c r="AO197" s="71"/>
      <c r="AP197" s="68"/>
      <c r="AQ197" s="69"/>
    </row>
    <row r="198" spans="1:43" ht="15.75" thickBot="1" x14ac:dyDescent="0.3">
      <c r="A198" s="195" t="s">
        <v>42</v>
      </c>
      <c r="B198" s="20">
        <f>'احمد شوقي'!$U$75</f>
        <v>0</v>
      </c>
      <c r="C198" s="66">
        <f>'احمد شوقي'!$V$75</f>
        <v>0</v>
      </c>
      <c r="E198" s="195" t="s">
        <v>42</v>
      </c>
      <c r="F198" s="66">
        <f>'محمد ابراهيم'!$U$75</f>
        <v>0</v>
      </c>
      <c r="G198" s="66">
        <f>'محمد ابراهيم'!$V$75</f>
        <v>0</v>
      </c>
      <c r="I198" s="195" t="s">
        <v>42</v>
      </c>
      <c r="J198" s="66">
        <f>'مصطفي عبدالفتاح'!$U$75</f>
        <v>0</v>
      </c>
      <c r="K198" s="66">
        <f>'مصطفي عبدالفتاح'!$V$75</f>
        <v>0</v>
      </c>
      <c r="M198" s="195" t="s">
        <v>42</v>
      </c>
      <c r="N198" s="66">
        <f>'رامي حواس'!$U$75</f>
        <v>0</v>
      </c>
      <c r="O198" s="66">
        <f>'رامي حواس'!$V$75</f>
        <v>0</v>
      </c>
      <c r="Q198" s="195" t="s">
        <v>42</v>
      </c>
      <c r="R198" s="66">
        <f>'محمد نبيه'!$U$75</f>
        <v>0</v>
      </c>
      <c r="S198" s="66">
        <f>'محمد نبيه'!$V$75</f>
        <v>0</v>
      </c>
      <c r="U198" s="195" t="s">
        <v>42</v>
      </c>
      <c r="V198" s="66">
        <f>'تامر غالي'!$U$75</f>
        <v>0</v>
      </c>
      <c r="W198" s="66">
        <f>'تامر غالي'!$V$75</f>
        <v>0</v>
      </c>
      <c r="Y198" s="195" t="s">
        <v>42</v>
      </c>
      <c r="Z198" s="66">
        <f>اسلام!$U$75</f>
        <v>0</v>
      </c>
      <c r="AA198" s="66">
        <f>اسلام!$V$75</f>
        <v>0</v>
      </c>
      <c r="AC198" s="195" t="s">
        <v>42</v>
      </c>
      <c r="AD198" s="66">
        <f>زهران!$U$75</f>
        <v>0</v>
      </c>
      <c r="AE198" s="66">
        <f>زهران!$V$75</f>
        <v>0</v>
      </c>
      <c r="AG198" s="195" t="s">
        <v>42</v>
      </c>
      <c r="AH198" s="66">
        <f>'مندوب 2'!$U$75</f>
        <v>0</v>
      </c>
      <c r="AI198" s="66">
        <f>'مندوب 2'!$V$75</f>
        <v>0</v>
      </c>
      <c r="AK198" s="195" t="s">
        <v>42</v>
      </c>
      <c r="AL198" s="66">
        <f>'محمد التيه'!$U$75</f>
        <v>0</v>
      </c>
      <c r="AM198" s="66">
        <f>'محمد التيه'!$V$75</f>
        <v>0</v>
      </c>
      <c r="AO198" s="195" t="s">
        <v>42</v>
      </c>
      <c r="AP198" s="66">
        <f>الشركة!$U$75</f>
        <v>0</v>
      </c>
      <c r="AQ198" s="66">
        <f>الشركة!$V$75</f>
        <v>0</v>
      </c>
    </row>
    <row r="199" spans="1:43" ht="15.75" thickBot="1" x14ac:dyDescent="0.3">
      <c r="A199" s="196"/>
      <c r="B199" s="20">
        <f>((C198*4)+B198)</f>
        <v>0</v>
      </c>
      <c r="C199" s="20"/>
      <c r="E199" s="196"/>
      <c r="F199" s="66">
        <f>((G198*4)+F198)</f>
        <v>0</v>
      </c>
      <c r="G199" s="66"/>
      <c r="I199" s="196"/>
      <c r="J199" s="66">
        <f>((K198*4)+J198)</f>
        <v>0</v>
      </c>
      <c r="K199" s="66"/>
      <c r="M199" s="196"/>
      <c r="N199" s="66">
        <f>((O198*4)+N198)</f>
        <v>0</v>
      </c>
      <c r="O199" s="66"/>
      <c r="Q199" s="196"/>
      <c r="R199" s="66">
        <f>((S198*4)+R198)</f>
        <v>0</v>
      </c>
      <c r="S199" s="66"/>
      <c r="U199" s="196"/>
      <c r="V199" s="66">
        <f>((W198*4)+V198)</f>
        <v>0</v>
      </c>
      <c r="W199" s="66"/>
      <c r="Y199" s="196"/>
      <c r="Z199" s="66">
        <f>((AA198*4)+Z198)</f>
        <v>0</v>
      </c>
      <c r="AA199" s="66"/>
      <c r="AC199" s="196"/>
      <c r="AD199" s="66">
        <f>((AE198*4)+AD198)</f>
        <v>0</v>
      </c>
      <c r="AE199" s="66"/>
      <c r="AG199" s="196"/>
      <c r="AH199" s="66">
        <f>((AI198*4)+AH198)</f>
        <v>0</v>
      </c>
      <c r="AI199" s="66"/>
      <c r="AK199" s="196"/>
      <c r="AL199" s="66">
        <f>((AM198*4)+AL198)</f>
        <v>0</v>
      </c>
      <c r="AM199" s="66"/>
      <c r="AO199" s="196"/>
      <c r="AP199" s="66">
        <f>((AQ198*4)+AP198)</f>
        <v>0</v>
      </c>
      <c r="AQ199" s="66"/>
    </row>
    <row r="200" spans="1:43" ht="15.75" thickBot="1" x14ac:dyDescent="0.3">
      <c r="A200" s="197"/>
      <c r="B200" s="20">
        <f>MOD(B199,4)</f>
        <v>0</v>
      </c>
      <c r="C200" s="20">
        <f>((B199-B200)/4)</f>
        <v>0</v>
      </c>
      <c r="E200" s="197"/>
      <c r="F200" s="66">
        <f>MOD(F199,4)</f>
        <v>0</v>
      </c>
      <c r="G200" s="66">
        <f>((F199-F200)/4)</f>
        <v>0</v>
      </c>
      <c r="I200" s="197"/>
      <c r="J200" s="66">
        <f>MOD(J199,4)</f>
        <v>0</v>
      </c>
      <c r="K200" s="66">
        <f>((J199-J200)/4)</f>
        <v>0</v>
      </c>
      <c r="M200" s="197"/>
      <c r="N200" s="66">
        <f>MOD(N199,4)</f>
        <v>0</v>
      </c>
      <c r="O200" s="66">
        <f>((N199-N200)/4)</f>
        <v>0</v>
      </c>
      <c r="Q200" s="197"/>
      <c r="R200" s="66">
        <f>MOD(R199,4)</f>
        <v>0</v>
      </c>
      <c r="S200" s="66">
        <f>((R199-R200)/4)</f>
        <v>0</v>
      </c>
      <c r="U200" s="197"/>
      <c r="V200" s="66">
        <f>MOD(V199,4)</f>
        <v>0</v>
      </c>
      <c r="W200" s="66">
        <f>((V199-V200)/4)</f>
        <v>0</v>
      </c>
      <c r="Y200" s="197"/>
      <c r="Z200" s="66">
        <f>MOD(Z199,4)</f>
        <v>0</v>
      </c>
      <c r="AA200" s="66">
        <f>((Z199-Z200)/4)</f>
        <v>0</v>
      </c>
      <c r="AC200" s="197"/>
      <c r="AD200" s="66">
        <f>MOD(AD199,4)</f>
        <v>0</v>
      </c>
      <c r="AE200" s="66">
        <f>((AD199-AD200)/4)</f>
        <v>0</v>
      </c>
      <c r="AG200" s="197"/>
      <c r="AH200" s="66">
        <f>MOD(AH199,4)</f>
        <v>0</v>
      </c>
      <c r="AI200" s="66">
        <f>((AH199-AH200)/4)</f>
        <v>0</v>
      </c>
      <c r="AK200" s="197"/>
      <c r="AL200" s="66">
        <f>MOD(AL199,4)</f>
        <v>0</v>
      </c>
      <c r="AM200" s="66">
        <f>((AL199-AL200)/4)</f>
        <v>0</v>
      </c>
      <c r="AO200" s="197"/>
      <c r="AP200" s="66">
        <f>MOD(AP199,4)</f>
        <v>0</v>
      </c>
      <c r="AQ200" s="66">
        <f>((AP199-AP200)/4)</f>
        <v>0</v>
      </c>
    </row>
    <row r="201" spans="1:43" ht="15.75" thickBot="1" x14ac:dyDescent="0.3">
      <c r="A201" s="214" t="s">
        <v>74</v>
      </c>
      <c r="B201" s="215"/>
      <c r="C201" s="216"/>
      <c r="E201" s="214" t="s">
        <v>74</v>
      </c>
      <c r="F201" s="215"/>
      <c r="G201" s="216"/>
      <c r="I201" s="214" t="s">
        <v>74</v>
      </c>
      <c r="J201" s="215"/>
      <c r="K201" s="216"/>
      <c r="M201" s="214" t="s">
        <v>74</v>
      </c>
      <c r="N201" s="215"/>
      <c r="O201" s="216"/>
      <c r="Q201" s="214" t="s">
        <v>74</v>
      </c>
      <c r="R201" s="215"/>
      <c r="S201" s="216"/>
      <c r="U201" s="214" t="s">
        <v>74</v>
      </c>
      <c r="V201" s="215"/>
      <c r="W201" s="216"/>
      <c r="Y201" s="214" t="s">
        <v>74</v>
      </c>
      <c r="Z201" s="215"/>
      <c r="AA201" s="216"/>
      <c r="AC201" s="214" t="s">
        <v>74</v>
      </c>
      <c r="AD201" s="215"/>
      <c r="AE201" s="216"/>
      <c r="AG201" s="214" t="s">
        <v>74</v>
      </c>
      <c r="AH201" s="215"/>
      <c r="AI201" s="216"/>
      <c r="AK201" s="214" t="s">
        <v>74</v>
      </c>
      <c r="AL201" s="215"/>
      <c r="AM201" s="216"/>
      <c r="AO201" s="214" t="s">
        <v>74</v>
      </c>
      <c r="AP201" s="215"/>
      <c r="AQ201" s="216"/>
    </row>
    <row r="202" spans="1:43" ht="15.75" thickBot="1" x14ac:dyDescent="0.3">
      <c r="A202" s="195" t="s">
        <v>43</v>
      </c>
      <c r="B202" s="20"/>
      <c r="C202" s="20"/>
      <c r="E202" s="195" t="s">
        <v>43</v>
      </c>
      <c r="F202" s="66"/>
      <c r="G202" s="66"/>
      <c r="I202" s="195" t="s">
        <v>43</v>
      </c>
      <c r="J202" s="66"/>
      <c r="K202" s="66"/>
      <c r="M202" s="195" t="s">
        <v>43</v>
      </c>
      <c r="N202" s="66"/>
      <c r="O202" s="66"/>
      <c r="Q202" s="195" t="s">
        <v>43</v>
      </c>
      <c r="R202" s="66"/>
      <c r="S202" s="66"/>
      <c r="U202" s="195" t="s">
        <v>43</v>
      </c>
      <c r="V202" s="66"/>
      <c r="W202" s="66"/>
      <c r="Y202" s="195" t="s">
        <v>43</v>
      </c>
      <c r="Z202" s="66"/>
      <c r="AA202" s="66"/>
      <c r="AC202" s="195" t="s">
        <v>43</v>
      </c>
      <c r="AD202" s="66"/>
      <c r="AE202" s="66"/>
      <c r="AG202" s="195" t="s">
        <v>43</v>
      </c>
      <c r="AH202" s="66"/>
      <c r="AI202" s="66"/>
      <c r="AK202" s="195" t="s">
        <v>43</v>
      </c>
      <c r="AL202" s="66"/>
      <c r="AM202" s="66"/>
      <c r="AO202" s="195" t="s">
        <v>43</v>
      </c>
      <c r="AP202" s="66"/>
      <c r="AQ202" s="66"/>
    </row>
    <row r="203" spans="1:43" ht="15.75" thickBot="1" x14ac:dyDescent="0.3">
      <c r="A203" s="196"/>
      <c r="B203" s="20"/>
      <c r="C203" s="20"/>
      <c r="E203" s="196"/>
      <c r="F203" s="66"/>
      <c r="G203" s="66"/>
      <c r="I203" s="196"/>
      <c r="J203" s="66"/>
      <c r="K203" s="66"/>
      <c r="M203" s="196"/>
      <c r="N203" s="66"/>
      <c r="O203" s="66"/>
      <c r="Q203" s="196"/>
      <c r="R203" s="66"/>
      <c r="S203" s="66"/>
      <c r="U203" s="196"/>
      <c r="V203" s="66"/>
      <c r="W203" s="66"/>
      <c r="Y203" s="196"/>
      <c r="Z203" s="66"/>
      <c r="AA203" s="66"/>
      <c r="AC203" s="196"/>
      <c r="AD203" s="66"/>
      <c r="AE203" s="66"/>
      <c r="AG203" s="196"/>
      <c r="AH203" s="66"/>
      <c r="AI203" s="66"/>
      <c r="AK203" s="196"/>
      <c r="AL203" s="66"/>
      <c r="AM203" s="66"/>
      <c r="AO203" s="196"/>
      <c r="AP203" s="66"/>
      <c r="AQ203" s="66"/>
    </row>
    <row r="204" spans="1:43" ht="15.75" thickBot="1" x14ac:dyDescent="0.3">
      <c r="A204" s="197"/>
      <c r="B204" s="20"/>
      <c r="C204" s="20">
        <f>'احمد شوقي'!$X$75</f>
        <v>0</v>
      </c>
      <c r="E204" s="197"/>
      <c r="F204" s="66"/>
      <c r="G204" s="66">
        <f>'محمد ابراهيم'!$X$75</f>
        <v>0</v>
      </c>
      <c r="I204" s="197"/>
      <c r="J204" s="66"/>
      <c r="K204" s="66">
        <f>'مصطفي عبدالفتاح'!$X$75</f>
        <v>0</v>
      </c>
      <c r="M204" s="197"/>
      <c r="N204" s="66"/>
      <c r="O204" s="66">
        <f>'رامي حواس'!$X$75</f>
        <v>0</v>
      </c>
      <c r="Q204" s="197"/>
      <c r="R204" s="66"/>
      <c r="S204" s="66">
        <f>'محمد نبيه'!$X$75</f>
        <v>0</v>
      </c>
      <c r="U204" s="197"/>
      <c r="V204" s="66"/>
      <c r="W204" s="66">
        <f>'تامر غالي'!$X$75</f>
        <v>0</v>
      </c>
      <c r="Y204" s="197"/>
      <c r="Z204" s="66"/>
      <c r="AA204" s="66">
        <f>اسلام!$X$75</f>
        <v>0</v>
      </c>
      <c r="AC204" s="197"/>
      <c r="AD204" s="66"/>
      <c r="AE204" s="66">
        <f>زهران!$X$75</f>
        <v>0</v>
      </c>
      <c r="AG204" s="197"/>
      <c r="AH204" s="66"/>
      <c r="AI204" s="66">
        <f>'مندوب 2'!$X$75</f>
        <v>0</v>
      </c>
      <c r="AK204" s="197"/>
      <c r="AL204" s="66"/>
      <c r="AM204" s="66">
        <f>'محمد التيه'!$X$75</f>
        <v>0</v>
      </c>
      <c r="AO204" s="197"/>
      <c r="AP204" s="66"/>
      <c r="AQ204" s="66">
        <f>الشركة!$X$75</f>
        <v>0</v>
      </c>
    </row>
    <row r="205" spans="1:43" ht="15.75" thickBot="1" x14ac:dyDescent="0.3">
      <c r="A205" s="214"/>
      <c r="B205" s="215"/>
      <c r="C205" s="216"/>
      <c r="E205" s="214"/>
      <c r="F205" s="215"/>
      <c r="G205" s="216"/>
      <c r="I205" s="214"/>
      <c r="J205" s="215"/>
      <c r="K205" s="216"/>
      <c r="M205" s="214"/>
      <c r="N205" s="215"/>
      <c r="O205" s="216"/>
      <c r="Q205" s="214"/>
      <c r="R205" s="215"/>
      <c r="S205" s="216"/>
      <c r="U205" s="214"/>
      <c r="V205" s="215"/>
      <c r="W205" s="216"/>
      <c r="Y205" s="214"/>
      <c r="Z205" s="215"/>
      <c r="AA205" s="216"/>
      <c r="AC205" s="214"/>
      <c r="AD205" s="215"/>
      <c r="AE205" s="216"/>
      <c r="AG205" s="214"/>
      <c r="AH205" s="215"/>
      <c r="AI205" s="216"/>
      <c r="AK205" s="214"/>
      <c r="AL205" s="215"/>
      <c r="AM205" s="216"/>
      <c r="AO205" s="214"/>
      <c r="AP205" s="215"/>
      <c r="AQ205" s="216"/>
    </row>
    <row r="206" spans="1:43" ht="15.75" thickBot="1" x14ac:dyDescent="0.3">
      <c r="A206" s="236" t="s">
        <v>2</v>
      </c>
      <c r="B206" s="237"/>
      <c r="C206" s="238"/>
      <c r="E206" s="236" t="s">
        <v>2</v>
      </c>
      <c r="F206" s="237"/>
      <c r="G206" s="238"/>
      <c r="I206" s="236" t="s">
        <v>2</v>
      </c>
      <c r="J206" s="237"/>
      <c r="K206" s="238"/>
      <c r="M206" s="236" t="s">
        <v>2</v>
      </c>
      <c r="N206" s="237"/>
      <c r="O206" s="238"/>
      <c r="Q206" s="236" t="s">
        <v>2</v>
      </c>
      <c r="R206" s="237"/>
      <c r="S206" s="238"/>
      <c r="U206" s="236" t="s">
        <v>2</v>
      </c>
      <c r="V206" s="237"/>
      <c r="W206" s="238"/>
      <c r="Y206" s="236" t="s">
        <v>2</v>
      </c>
      <c r="Z206" s="237"/>
      <c r="AA206" s="238"/>
      <c r="AC206" s="236" t="s">
        <v>2</v>
      </c>
      <c r="AD206" s="237"/>
      <c r="AE206" s="238"/>
      <c r="AG206" s="236" t="s">
        <v>2</v>
      </c>
      <c r="AH206" s="237"/>
      <c r="AI206" s="238"/>
      <c r="AK206" s="236" t="s">
        <v>2</v>
      </c>
      <c r="AL206" s="237"/>
      <c r="AM206" s="238"/>
      <c r="AO206" s="236" t="s">
        <v>2</v>
      </c>
      <c r="AP206" s="237"/>
      <c r="AQ206" s="238"/>
    </row>
    <row r="207" spans="1:43" ht="15.75" thickBot="1" x14ac:dyDescent="0.3">
      <c r="A207" s="195" t="s">
        <v>5</v>
      </c>
      <c r="B207" s="20">
        <f>'احمد شوقي'!$Z$75</f>
        <v>0</v>
      </c>
      <c r="C207" s="66">
        <f>'احمد شوقي'!$AA$75</f>
        <v>0</v>
      </c>
      <c r="E207" s="195" t="s">
        <v>5</v>
      </c>
      <c r="F207" s="66">
        <f>'محمد ابراهيم'!$Z$75</f>
        <v>0</v>
      </c>
      <c r="G207" s="66">
        <f>'محمد ابراهيم'!$AA$75</f>
        <v>0</v>
      </c>
      <c r="I207" s="195" t="s">
        <v>5</v>
      </c>
      <c r="J207" s="66">
        <f>'مصطفي عبدالفتاح'!$Z$75</f>
        <v>0</v>
      </c>
      <c r="K207" s="66">
        <f>'مصطفي عبدالفتاح'!$AA$75</f>
        <v>0</v>
      </c>
      <c r="M207" s="195" t="s">
        <v>5</v>
      </c>
      <c r="N207" s="66">
        <f>'رامي حواس'!$Z$75</f>
        <v>0</v>
      </c>
      <c r="O207" s="66">
        <f>'رامي حواس'!$AA$75</f>
        <v>0</v>
      </c>
      <c r="Q207" s="195" t="s">
        <v>5</v>
      </c>
      <c r="R207" s="66">
        <f>'محمد نبيه'!$Z$75</f>
        <v>0</v>
      </c>
      <c r="S207" s="66">
        <f>'محمد نبيه'!$AA$75</f>
        <v>0</v>
      </c>
      <c r="U207" s="195" t="s">
        <v>5</v>
      </c>
      <c r="V207" s="66">
        <f>'تامر غالي'!$Z$75</f>
        <v>0</v>
      </c>
      <c r="W207" s="66">
        <f>'تامر غالي'!$AA$75</f>
        <v>0</v>
      </c>
      <c r="Y207" s="195" t="s">
        <v>5</v>
      </c>
      <c r="Z207" s="66">
        <f>اسلام!$Z$75</f>
        <v>0</v>
      </c>
      <c r="AA207" s="66">
        <f>اسلام!$AA$75</f>
        <v>0</v>
      </c>
      <c r="AC207" s="195" t="s">
        <v>5</v>
      </c>
      <c r="AD207" s="66">
        <f>زهران!$Z$75</f>
        <v>0</v>
      </c>
      <c r="AE207" s="66">
        <f>زهران!$AA$75</f>
        <v>0</v>
      </c>
      <c r="AG207" s="195" t="s">
        <v>5</v>
      </c>
      <c r="AH207" s="66">
        <f>'مندوب 2'!$Z$75</f>
        <v>0</v>
      </c>
      <c r="AI207" s="66">
        <f>'مندوب 2'!$AA$75</f>
        <v>0</v>
      </c>
      <c r="AK207" s="195" t="s">
        <v>5</v>
      </c>
      <c r="AL207" s="66">
        <f>'محمد التيه'!$Z$75</f>
        <v>0</v>
      </c>
      <c r="AM207" s="66">
        <f>'محمد التيه'!$AA$75</f>
        <v>0</v>
      </c>
      <c r="AO207" s="195" t="s">
        <v>5</v>
      </c>
      <c r="AP207" s="66">
        <f>الشركة!$Z$75</f>
        <v>0</v>
      </c>
      <c r="AQ207" s="66">
        <f>الشركة!$AA$75</f>
        <v>0</v>
      </c>
    </row>
    <row r="208" spans="1:43" ht="15.75" thickBot="1" x14ac:dyDescent="0.3">
      <c r="A208" s="196"/>
      <c r="B208" s="20">
        <f>((C207*12)+B207)</f>
        <v>0</v>
      </c>
      <c r="C208" s="20"/>
      <c r="E208" s="196"/>
      <c r="F208" s="66">
        <f>((G207*12)+F207)</f>
        <v>0</v>
      </c>
      <c r="G208" s="66"/>
      <c r="I208" s="196"/>
      <c r="J208" s="66">
        <f>((K207*12)+J207)</f>
        <v>0</v>
      </c>
      <c r="K208" s="66"/>
      <c r="M208" s="196"/>
      <c r="N208" s="66">
        <f>((O207*12)+N207)</f>
        <v>0</v>
      </c>
      <c r="O208" s="66"/>
      <c r="Q208" s="196"/>
      <c r="R208" s="66">
        <f>((S207*12)+R207)</f>
        <v>0</v>
      </c>
      <c r="S208" s="66"/>
      <c r="U208" s="196"/>
      <c r="V208" s="66">
        <f>((W207*12)+V207)</f>
        <v>0</v>
      </c>
      <c r="W208" s="66"/>
      <c r="Y208" s="196"/>
      <c r="Z208" s="66">
        <f>((AA207*12)+Z207)</f>
        <v>0</v>
      </c>
      <c r="AA208" s="66"/>
      <c r="AC208" s="196"/>
      <c r="AD208" s="66">
        <f>((AE207*12)+AD207)</f>
        <v>0</v>
      </c>
      <c r="AE208" s="66"/>
      <c r="AG208" s="196"/>
      <c r="AH208" s="66">
        <f>((AI207*12)+AH207)</f>
        <v>0</v>
      </c>
      <c r="AI208" s="66"/>
      <c r="AK208" s="196"/>
      <c r="AL208" s="66">
        <f>((AM207*12)+AL207)</f>
        <v>0</v>
      </c>
      <c r="AM208" s="66"/>
      <c r="AO208" s="196"/>
      <c r="AP208" s="66">
        <f>((AQ207*12)+AP207)</f>
        <v>0</v>
      </c>
      <c r="AQ208" s="66"/>
    </row>
    <row r="209" spans="1:43" ht="15.75" thickBot="1" x14ac:dyDescent="0.3">
      <c r="A209" s="197"/>
      <c r="B209" s="20">
        <f>MOD(B208,12)</f>
        <v>0</v>
      </c>
      <c r="C209" s="20">
        <f>((B208-B209)/12)</f>
        <v>0</v>
      </c>
      <c r="E209" s="197"/>
      <c r="F209" s="66">
        <f>MOD(F208,12)</f>
        <v>0</v>
      </c>
      <c r="G209" s="66">
        <f>((F208-F209)/12)</f>
        <v>0</v>
      </c>
      <c r="I209" s="197"/>
      <c r="J209" s="66">
        <f>MOD(J208,12)</f>
        <v>0</v>
      </c>
      <c r="K209" s="66">
        <f>((J208-J209)/12)</f>
        <v>0</v>
      </c>
      <c r="M209" s="197"/>
      <c r="N209" s="66">
        <f>MOD(N208,12)</f>
        <v>0</v>
      </c>
      <c r="O209" s="66">
        <f>((N208-N209)/12)</f>
        <v>0</v>
      </c>
      <c r="Q209" s="197"/>
      <c r="R209" s="66">
        <f>MOD(R208,12)</f>
        <v>0</v>
      </c>
      <c r="S209" s="66">
        <f>((R208-R209)/12)</f>
        <v>0</v>
      </c>
      <c r="U209" s="197"/>
      <c r="V209" s="66">
        <f>MOD(V208,12)</f>
        <v>0</v>
      </c>
      <c r="W209" s="66">
        <f>((V208-V209)/12)</f>
        <v>0</v>
      </c>
      <c r="Y209" s="197"/>
      <c r="Z209" s="66">
        <f>MOD(Z208,12)</f>
        <v>0</v>
      </c>
      <c r="AA209" s="66">
        <f>((Z208-Z209)/12)</f>
        <v>0</v>
      </c>
      <c r="AC209" s="197"/>
      <c r="AD209" s="66">
        <f>MOD(AD208,12)</f>
        <v>0</v>
      </c>
      <c r="AE209" s="66">
        <f>((AD208-AD209)/12)</f>
        <v>0</v>
      </c>
      <c r="AG209" s="197"/>
      <c r="AH209" s="66">
        <f>MOD(AH208,12)</f>
        <v>0</v>
      </c>
      <c r="AI209" s="66">
        <f>((AH208-AH209)/12)</f>
        <v>0</v>
      </c>
      <c r="AK209" s="197"/>
      <c r="AL209" s="66">
        <f>MOD(AL208,12)</f>
        <v>0</v>
      </c>
      <c r="AM209" s="66">
        <f>((AL208-AL209)/12)</f>
        <v>0</v>
      </c>
      <c r="AO209" s="197"/>
      <c r="AP209" s="66">
        <f>MOD(AP208,12)</f>
        <v>0</v>
      </c>
      <c r="AQ209" s="66">
        <f>((AP208-AP209)/12)</f>
        <v>0</v>
      </c>
    </row>
    <row r="210" spans="1:43" ht="15.75" thickBot="1" x14ac:dyDescent="0.3">
      <c r="A210" s="214"/>
      <c r="B210" s="215"/>
      <c r="C210" s="216"/>
      <c r="E210" s="214"/>
      <c r="F210" s="215"/>
      <c r="G210" s="216"/>
      <c r="I210" s="214"/>
      <c r="J210" s="215"/>
      <c r="K210" s="216"/>
      <c r="M210" s="214"/>
      <c r="N210" s="215"/>
      <c r="O210" s="216"/>
      <c r="Q210" s="214"/>
      <c r="R210" s="215"/>
      <c r="S210" s="216"/>
      <c r="U210" s="214"/>
      <c r="V210" s="215"/>
      <c r="W210" s="216"/>
      <c r="Y210" s="214"/>
      <c r="Z210" s="215"/>
      <c r="AA210" s="216"/>
      <c r="AC210" s="214"/>
      <c r="AD210" s="215"/>
      <c r="AE210" s="216"/>
      <c r="AG210" s="214"/>
      <c r="AH210" s="215"/>
      <c r="AI210" s="216"/>
      <c r="AK210" s="214"/>
      <c r="AL210" s="215"/>
      <c r="AM210" s="216"/>
      <c r="AO210" s="214"/>
      <c r="AP210" s="215"/>
      <c r="AQ210" s="216"/>
    </row>
    <row r="211" spans="1:43" ht="15.75" thickBot="1" x14ac:dyDescent="0.3">
      <c r="A211" s="195" t="s">
        <v>44</v>
      </c>
      <c r="B211" s="20">
        <f>'احمد شوقي'!$AC$75</f>
        <v>0</v>
      </c>
      <c r="C211" s="66">
        <f>'احمد شوقي'!$AD$75</f>
        <v>0</v>
      </c>
      <c r="E211" s="195" t="s">
        <v>44</v>
      </c>
      <c r="F211" s="66">
        <f>'محمد ابراهيم'!$AC$75</f>
        <v>0</v>
      </c>
      <c r="G211" s="66">
        <f>'محمد ابراهيم'!$AD$75</f>
        <v>0</v>
      </c>
      <c r="I211" s="195" t="s">
        <v>44</v>
      </c>
      <c r="J211" s="66">
        <f>'مصطفي عبدالفتاح'!$AC$75</f>
        <v>0</v>
      </c>
      <c r="K211" s="66">
        <f>'مصطفي عبدالفتاح'!$AD$75</f>
        <v>0</v>
      </c>
      <c r="M211" s="195" t="s">
        <v>44</v>
      </c>
      <c r="N211" s="66">
        <f>'رامي حواس'!$AC$75</f>
        <v>0</v>
      </c>
      <c r="O211" s="66">
        <f>'رامي حواس'!$AD$75</f>
        <v>0</v>
      </c>
      <c r="Q211" s="195" t="s">
        <v>44</v>
      </c>
      <c r="R211" s="66">
        <f>'محمد نبيه'!$AC$75</f>
        <v>0</v>
      </c>
      <c r="S211" s="66">
        <f>'محمد نبيه'!$AD$75</f>
        <v>0</v>
      </c>
      <c r="U211" s="195" t="s">
        <v>44</v>
      </c>
      <c r="V211" s="66">
        <f>'تامر غالي'!$AC$75</f>
        <v>0</v>
      </c>
      <c r="W211" s="66">
        <f>'تامر غالي'!$AD$75</f>
        <v>0</v>
      </c>
      <c r="Y211" s="195" t="s">
        <v>44</v>
      </c>
      <c r="Z211" s="66">
        <f>اسلام!$AC$75</f>
        <v>0</v>
      </c>
      <c r="AA211" s="66">
        <f>اسلام!$AD$75</f>
        <v>0</v>
      </c>
      <c r="AC211" s="195" t="s">
        <v>44</v>
      </c>
      <c r="AD211" s="66">
        <f>زهران!$AC$75</f>
        <v>0</v>
      </c>
      <c r="AE211" s="66">
        <f>زهران!$AD$75</f>
        <v>0</v>
      </c>
      <c r="AG211" s="195" t="s">
        <v>44</v>
      </c>
      <c r="AH211" s="66">
        <f>'مندوب 2'!$AC$75</f>
        <v>0</v>
      </c>
      <c r="AI211" s="66">
        <f>'مندوب 2'!$AD$75</f>
        <v>0</v>
      </c>
      <c r="AK211" s="195" t="s">
        <v>44</v>
      </c>
      <c r="AL211" s="66">
        <f>'محمد التيه'!$AC$75</f>
        <v>0</v>
      </c>
      <c r="AM211" s="66">
        <f>'محمد التيه'!$AD$75</f>
        <v>0</v>
      </c>
      <c r="AO211" s="195" t="s">
        <v>44</v>
      </c>
      <c r="AP211" s="66">
        <f>الشركة!$AC$75</f>
        <v>0</v>
      </c>
      <c r="AQ211" s="66">
        <f>الشركة!$AD$75</f>
        <v>0</v>
      </c>
    </row>
    <row r="212" spans="1:43" ht="15.75" thickBot="1" x14ac:dyDescent="0.3">
      <c r="A212" s="196"/>
      <c r="B212" s="20">
        <f>((C211*12)+B211)</f>
        <v>0</v>
      </c>
      <c r="C212" s="20"/>
      <c r="E212" s="196"/>
      <c r="F212" s="66">
        <f>((G211*12)+F211)</f>
        <v>0</v>
      </c>
      <c r="G212" s="66"/>
      <c r="I212" s="196"/>
      <c r="J212" s="66">
        <f>((K211*12)+J211)</f>
        <v>0</v>
      </c>
      <c r="K212" s="66"/>
      <c r="M212" s="196"/>
      <c r="N212" s="66">
        <f>((O211*12)+N211)</f>
        <v>0</v>
      </c>
      <c r="O212" s="66"/>
      <c r="Q212" s="196"/>
      <c r="R212" s="66">
        <f>((S211*12)+R211)</f>
        <v>0</v>
      </c>
      <c r="S212" s="66"/>
      <c r="U212" s="196"/>
      <c r="V212" s="66">
        <f>((W211*12)+V211)</f>
        <v>0</v>
      </c>
      <c r="W212" s="66"/>
      <c r="Y212" s="196"/>
      <c r="Z212" s="66">
        <f>((AA211*12)+Z211)</f>
        <v>0</v>
      </c>
      <c r="AA212" s="66"/>
      <c r="AC212" s="196"/>
      <c r="AD212" s="66">
        <f>((AE211*12)+AD211)</f>
        <v>0</v>
      </c>
      <c r="AE212" s="66"/>
      <c r="AG212" s="196"/>
      <c r="AH212" s="66">
        <f>((AI211*12)+AH211)</f>
        <v>0</v>
      </c>
      <c r="AI212" s="66"/>
      <c r="AK212" s="196"/>
      <c r="AL212" s="66">
        <f>((AM211*12)+AL211)</f>
        <v>0</v>
      </c>
      <c r="AM212" s="66"/>
      <c r="AO212" s="196"/>
      <c r="AP212" s="66">
        <f>((AQ211*12)+AP211)</f>
        <v>0</v>
      </c>
      <c r="AQ212" s="66"/>
    </row>
    <row r="213" spans="1:43" ht="15.75" thickBot="1" x14ac:dyDescent="0.3">
      <c r="A213" s="197"/>
      <c r="B213" s="20">
        <f>MOD(B212,12)</f>
        <v>0</v>
      </c>
      <c r="C213" s="20">
        <f>((B212-B213)/12)</f>
        <v>0</v>
      </c>
      <c r="E213" s="197"/>
      <c r="F213" s="66">
        <f>MOD(F212,12)</f>
        <v>0</v>
      </c>
      <c r="G213" s="66">
        <f>((F212-F213)/12)</f>
        <v>0</v>
      </c>
      <c r="I213" s="197"/>
      <c r="J213" s="66">
        <f>MOD(J212,12)</f>
        <v>0</v>
      </c>
      <c r="K213" s="66">
        <f>((J212-J213)/12)</f>
        <v>0</v>
      </c>
      <c r="M213" s="197"/>
      <c r="N213" s="66">
        <f>MOD(N212,12)</f>
        <v>0</v>
      </c>
      <c r="O213" s="66">
        <f>((N212-N213)/12)</f>
        <v>0</v>
      </c>
      <c r="Q213" s="197"/>
      <c r="R213" s="66">
        <f>MOD(R212,12)</f>
        <v>0</v>
      </c>
      <c r="S213" s="66">
        <f>((R212-R213)/12)</f>
        <v>0</v>
      </c>
      <c r="U213" s="197"/>
      <c r="V213" s="66">
        <f>MOD(V212,12)</f>
        <v>0</v>
      </c>
      <c r="W213" s="66">
        <f>((V212-V213)/12)</f>
        <v>0</v>
      </c>
      <c r="Y213" s="197"/>
      <c r="Z213" s="66">
        <f>MOD(Z212,12)</f>
        <v>0</v>
      </c>
      <c r="AA213" s="66">
        <f>((Z212-Z213)/12)</f>
        <v>0</v>
      </c>
      <c r="AC213" s="197"/>
      <c r="AD213" s="66">
        <f>MOD(AD212,12)</f>
        <v>0</v>
      </c>
      <c r="AE213" s="66">
        <f>((AD212-AD213)/12)</f>
        <v>0</v>
      </c>
      <c r="AG213" s="197"/>
      <c r="AH213" s="66">
        <f>MOD(AH212,12)</f>
        <v>0</v>
      </c>
      <c r="AI213" s="66">
        <f>((AH212-AH213)/12)</f>
        <v>0</v>
      </c>
      <c r="AK213" s="197"/>
      <c r="AL213" s="66">
        <f>MOD(AL212,12)</f>
        <v>0</v>
      </c>
      <c r="AM213" s="66">
        <f>((AL212-AL213)/12)</f>
        <v>0</v>
      </c>
      <c r="AO213" s="197"/>
      <c r="AP213" s="66">
        <f>MOD(AP212,12)</f>
        <v>0</v>
      </c>
      <c r="AQ213" s="66">
        <f>((AP212-AP213)/12)</f>
        <v>0</v>
      </c>
    </row>
    <row r="214" spans="1:43" ht="15.75" thickBot="1" x14ac:dyDescent="0.3">
      <c r="A214" s="58"/>
      <c r="B214" s="18"/>
      <c r="C214" s="19"/>
      <c r="E214" s="70"/>
      <c r="F214" s="68"/>
      <c r="G214" s="69"/>
      <c r="I214" s="70"/>
      <c r="J214" s="68"/>
      <c r="K214" s="69"/>
      <c r="M214" s="70"/>
      <c r="N214" s="68"/>
      <c r="O214" s="69"/>
      <c r="Q214" s="70"/>
      <c r="R214" s="68"/>
      <c r="S214" s="69"/>
      <c r="U214" s="70"/>
      <c r="V214" s="68"/>
      <c r="W214" s="69"/>
      <c r="Y214" s="70"/>
      <c r="Z214" s="68"/>
      <c r="AA214" s="69"/>
      <c r="AC214" s="70"/>
      <c r="AD214" s="68"/>
      <c r="AE214" s="69"/>
      <c r="AG214" s="70"/>
      <c r="AH214" s="68"/>
      <c r="AI214" s="69"/>
      <c r="AK214" s="70"/>
      <c r="AL214" s="68"/>
      <c r="AM214" s="69"/>
      <c r="AO214" s="70"/>
      <c r="AP214" s="68"/>
      <c r="AQ214" s="69"/>
    </row>
    <row r="215" spans="1:43" ht="15.75" thickBot="1" x14ac:dyDescent="0.3">
      <c r="A215" s="195" t="s">
        <v>9</v>
      </c>
      <c r="B215" s="20"/>
      <c r="C215" s="20"/>
      <c r="E215" s="195" t="s">
        <v>9</v>
      </c>
      <c r="F215" s="66"/>
      <c r="G215" s="66"/>
      <c r="I215" s="195" t="s">
        <v>9</v>
      </c>
      <c r="J215" s="66"/>
      <c r="K215" s="66"/>
      <c r="M215" s="195" t="s">
        <v>9</v>
      </c>
      <c r="N215" s="66"/>
      <c r="O215" s="66"/>
      <c r="Q215" s="195" t="s">
        <v>9</v>
      </c>
      <c r="R215" s="66"/>
      <c r="S215" s="66"/>
      <c r="U215" s="195" t="s">
        <v>9</v>
      </c>
      <c r="V215" s="66"/>
      <c r="W215" s="66"/>
      <c r="Y215" s="195" t="s">
        <v>9</v>
      </c>
      <c r="Z215" s="66"/>
      <c r="AA215" s="66"/>
      <c r="AC215" s="195" t="s">
        <v>9</v>
      </c>
      <c r="AD215" s="66"/>
      <c r="AE215" s="66"/>
      <c r="AG215" s="195" t="s">
        <v>9</v>
      </c>
      <c r="AH215" s="66"/>
      <c r="AI215" s="66"/>
      <c r="AK215" s="195" t="s">
        <v>9</v>
      </c>
      <c r="AL215" s="66"/>
      <c r="AM215" s="66"/>
      <c r="AO215" s="195" t="s">
        <v>9</v>
      </c>
      <c r="AP215" s="66"/>
      <c r="AQ215" s="66"/>
    </row>
    <row r="216" spans="1:43" ht="15.75" thickBot="1" x14ac:dyDescent="0.3">
      <c r="A216" s="196"/>
      <c r="B216" s="20"/>
      <c r="C216" s="20"/>
      <c r="E216" s="196"/>
      <c r="F216" s="66"/>
      <c r="G216" s="66"/>
      <c r="I216" s="196"/>
      <c r="J216" s="66"/>
      <c r="K216" s="66"/>
      <c r="M216" s="196"/>
      <c r="N216" s="66"/>
      <c r="O216" s="66"/>
      <c r="Q216" s="196"/>
      <c r="R216" s="66"/>
      <c r="S216" s="66"/>
      <c r="U216" s="196"/>
      <c r="V216" s="66"/>
      <c r="W216" s="66"/>
      <c r="Y216" s="196"/>
      <c r="Z216" s="66"/>
      <c r="AA216" s="66"/>
      <c r="AC216" s="196"/>
      <c r="AD216" s="66"/>
      <c r="AE216" s="66"/>
      <c r="AG216" s="196"/>
      <c r="AH216" s="66"/>
      <c r="AI216" s="66"/>
      <c r="AK216" s="196"/>
      <c r="AL216" s="66"/>
      <c r="AM216" s="66"/>
      <c r="AO216" s="196"/>
      <c r="AP216" s="66"/>
      <c r="AQ216" s="66"/>
    </row>
    <row r="217" spans="1:43" ht="15.75" thickBot="1" x14ac:dyDescent="0.3">
      <c r="A217" s="197"/>
      <c r="B217" s="20"/>
      <c r="C217" s="20">
        <f>'احمد شوقي'!$AF$75</f>
        <v>0</v>
      </c>
      <c r="E217" s="197"/>
      <c r="F217" s="66"/>
      <c r="G217" s="66">
        <f>'محمد ابراهيم'!$AF$75</f>
        <v>0</v>
      </c>
      <c r="I217" s="197"/>
      <c r="J217" s="66"/>
      <c r="K217" s="66">
        <f>'مصطفي عبدالفتاح'!$AF$75</f>
        <v>0</v>
      </c>
      <c r="M217" s="197"/>
      <c r="N217" s="66"/>
      <c r="O217" s="66">
        <f>'رامي حواس'!$AF$75</f>
        <v>0</v>
      </c>
      <c r="Q217" s="197"/>
      <c r="R217" s="66"/>
      <c r="S217" s="66">
        <f>'محمد نبيه'!$AF$75</f>
        <v>0</v>
      </c>
      <c r="U217" s="197"/>
      <c r="V217" s="66"/>
      <c r="W217" s="66">
        <f>'تامر غالي'!$AF$75</f>
        <v>0</v>
      </c>
      <c r="Y217" s="197"/>
      <c r="Z217" s="66"/>
      <c r="AA217" s="66">
        <f>اسلام!$AF$75</f>
        <v>0</v>
      </c>
      <c r="AC217" s="197"/>
      <c r="AD217" s="66"/>
      <c r="AE217" s="66">
        <f>زهران!$AF$75</f>
        <v>0</v>
      </c>
      <c r="AG217" s="197"/>
      <c r="AH217" s="66"/>
      <c r="AI217" s="66">
        <f>'مندوب 2'!$AF$75</f>
        <v>0</v>
      </c>
      <c r="AK217" s="197"/>
      <c r="AL217" s="66"/>
      <c r="AM217" s="66">
        <f>'محمد التيه'!$AF$75</f>
        <v>0</v>
      </c>
      <c r="AO217" s="197"/>
      <c r="AP217" s="66"/>
      <c r="AQ217" s="66">
        <f>الشركة!$AF$75</f>
        <v>0</v>
      </c>
    </row>
    <row r="218" spans="1:43" ht="15.75" thickBot="1" x14ac:dyDescent="0.3">
      <c r="A218" s="214"/>
      <c r="B218" s="215"/>
      <c r="C218" s="216"/>
      <c r="E218" s="214"/>
      <c r="F218" s="215"/>
      <c r="G218" s="216"/>
      <c r="I218" s="214"/>
      <c r="J218" s="215"/>
      <c r="K218" s="216"/>
      <c r="M218" s="214"/>
      <c r="N218" s="215"/>
      <c r="O218" s="216"/>
      <c r="Q218" s="214"/>
      <c r="R218" s="215"/>
      <c r="S218" s="216"/>
      <c r="U218" s="214"/>
      <c r="V218" s="215"/>
      <c r="W218" s="216"/>
      <c r="Y218" s="214"/>
      <c r="Z218" s="215"/>
      <c r="AA218" s="216"/>
      <c r="AC218" s="214"/>
      <c r="AD218" s="215"/>
      <c r="AE218" s="216"/>
      <c r="AG218" s="214"/>
      <c r="AH218" s="215"/>
      <c r="AI218" s="216"/>
      <c r="AK218" s="214"/>
      <c r="AL218" s="215"/>
      <c r="AM218" s="216"/>
      <c r="AO218" s="214"/>
      <c r="AP218" s="215"/>
      <c r="AQ218" s="216"/>
    </row>
    <row r="219" spans="1:43" ht="15.75" thickBot="1" x14ac:dyDescent="0.3">
      <c r="A219" s="195" t="s">
        <v>8</v>
      </c>
      <c r="B219" s="20"/>
      <c r="C219" s="20"/>
      <c r="E219" s="195" t="s">
        <v>8</v>
      </c>
      <c r="F219" s="66"/>
      <c r="G219" s="66"/>
      <c r="I219" s="195" t="s">
        <v>8</v>
      </c>
      <c r="J219" s="66"/>
      <c r="K219" s="66"/>
      <c r="M219" s="195" t="s">
        <v>8</v>
      </c>
      <c r="N219" s="66"/>
      <c r="O219" s="66"/>
      <c r="Q219" s="195" t="s">
        <v>8</v>
      </c>
      <c r="R219" s="66"/>
      <c r="S219" s="66"/>
      <c r="U219" s="195" t="s">
        <v>8</v>
      </c>
      <c r="V219" s="66"/>
      <c r="W219" s="66"/>
      <c r="Y219" s="195" t="s">
        <v>8</v>
      </c>
      <c r="Z219" s="66"/>
      <c r="AA219" s="66"/>
      <c r="AC219" s="195" t="s">
        <v>8</v>
      </c>
      <c r="AD219" s="66"/>
      <c r="AE219" s="66"/>
      <c r="AG219" s="195" t="s">
        <v>8</v>
      </c>
      <c r="AH219" s="66"/>
      <c r="AI219" s="66"/>
      <c r="AK219" s="195" t="s">
        <v>8</v>
      </c>
      <c r="AL219" s="66"/>
      <c r="AM219" s="66"/>
      <c r="AO219" s="195" t="s">
        <v>8</v>
      </c>
      <c r="AP219" s="66"/>
      <c r="AQ219" s="66"/>
    </row>
    <row r="220" spans="1:43" ht="15.75" thickBot="1" x14ac:dyDescent="0.3">
      <c r="A220" s="196"/>
      <c r="B220" s="20"/>
      <c r="C220" s="20"/>
      <c r="E220" s="196"/>
      <c r="F220" s="66"/>
      <c r="G220" s="66"/>
      <c r="I220" s="196"/>
      <c r="J220" s="66"/>
      <c r="K220" s="66"/>
      <c r="M220" s="196"/>
      <c r="N220" s="66"/>
      <c r="O220" s="66"/>
      <c r="Q220" s="196"/>
      <c r="R220" s="66"/>
      <c r="S220" s="66"/>
      <c r="U220" s="196"/>
      <c r="V220" s="66"/>
      <c r="W220" s="66"/>
      <c r="Y220" s="196"/>
      <c r="Z220" s="66"/>
      <c r="AA220" s="66"/>
      <c r="AC220" s="196"/>
      <c r="AD220" s="66"/>
      <c r="AE220" s="66"/>
      <c r="AG220" s="196"/>
      <c r="AH220" s="66"/>
      <c r="AI220" s="66"/>
      <c r="AK220" s="196"/>
      <c r="AL220" s="66"/>
      <c r="AM220" s="66"/>
      <c r="AO220" s="196"/>
      <c r="AP220" s="66"/>
      <c r="AQ220" s="66"/>
    </row>
    <row r="221" spans="1:43" ht="15.75" thickBot="1" x14ac:dyDescent="0.3">
      <c r="A221" s="197"/>
      <c r="B221" s="20"/>
      <c r="C221" s="20">
        <f>'احمد شوقي'!$AH$75</f>
        <v>0</v>
      </c>
      <c r="E221" s="197"/>
      <c r="F221" s="66"/>
      <c r="G221" s="66">
        <f>'محمد ابراهيم'!$AH$75</f>
        <v>0</v>
      </c>
      <c r="I221" s="197"/>
      <c r="J221" s="66"/>
      <c r="K221" s="66">
        <f>'مصطفي عبدالفتاح'!$AH$75</f>
        <v>0</v>
      </c>
      <c r="M221" s="197"/>
      <c r="N221" s="66"/>
      <c r="O221" s="66">
        <f>'رامي حواس'!$AH$75</f>
        <v>0</v>
      </c>
      <c r="Q221" s="197"/>
      <c r="R221" s="66"/>
      <c r="S221" s="66">
        <f>'محمد نبيه'!$AH$75</f>
        <v>0</v>
      </c>
      <c r="U221" s="197"/>
      <c r="V221" s="66"/>
      <c r="W221" s="66">
        <f>'تامر غالي'!$AH$75</f>
        <v>0</v>
      </c>
      <c r="Y221" s="197"/>
      <c r="Z221" s="66"/>
      <c r="AA221" s="66">
        <f>اسلام!$AH$75</f>
        <v>0</v>
      </c>
      <c r="AC221" s="197"/>
      <c r="AD221" s="66"/>
      <c r="AE221" s="66">
        <f>زهران!$AH$75</f>
        <v>0</v>
      </c>
      <c r="AG221" s="197"/>
      <c r="AH221" s="66"/>
      <c r="AI221" s="66">
        <f>'مندوب 2'!$AH$75</f>
        <v>0</v>
      </c>
      <c r="AK221" s="197"/>
      <c r="AL221" s="66"/>
      <c r="AM221" s="66">
        <f>'محمد التيه'!$AH$75</f>
        <v>0</v>
      </c>
      <c r="AO221" s="197"/>
      <c r="AP221" s="66"/>
      <c r="AQ221" s="66">
        <f>الشركة!$AH$75</f>
        <v>0</v>
      </c>
    </row>
    <row r="222" spans="1:43" ht="15.75" thickBot="1" x14ac:dyDescent="0.3">
      <c r="A222" s="214" t="s">
        <v>75</v>
      </c>
      <c r="B222" s="215"/>
      <c r="C222" s="216"/>
      <c r="E222" s="214" t="s">
        <v>75</v>
      </c>
      <c r="F222" s="215"/>
      <c r="G222" s="216"/>
      <c r="I222" s="214" t="s">
        <v>75</v>
      </c>
      <c r="J222" s="215"/>
      <c r="K222" s="216"/>
      <c r="M222" s="214" t="s">
        <v>75</v>
      </c>
      <c r="N222" s="215"/>
      <c r="O222" s="216"/>
      <c r="Q222" s="214" t="s">
        <v>75</v>
      </c>
      <c r="R222" s="215"/>
      <c r="S222" s="216"/>
      <c r="U222" s="214" t="s">
        <v>75</v>
      </c>
      <c r="V222" s="215"/>
      <c r="W222" s="216"/>
      <c r="Y222" s="214" t="s">
        <v>75</v>
      </c>
      <c r="Z222" s="215"/>
      <c r="AA222" s="216"/>
      <c r="AC222" s="214" t="s">
        <v>75</v>
      </c>
      <c r="AD222" s="215"/>
      <c r="AE222" s="216"/>
      <c r="AG222" s="214" t="s">
        <v>75</v>
      </c>
      <c r="AH222" s="215"/>
      <c r="AI222" s="216"/>
      <c r="AK222" s="214" t="s">
        <v>75</v>
      </c>
      <c r="AL222" s="215"/>
      <c r="AM222" s="216"/>
      <c r="AO222" s="214" t="s">
        <v>75</v>
      </c>
      <c r="AP222" s="215"/>
      <c r="AQ222" s="216"/>
    </row>
    <row r="223" spans="1:43" ht="15.75" thickBot="1" x14ac:dyDescent="0.3">
      <c r="A223" s="195" t="s">
        <v>45</v>
      </c>
      <c r="B223" s="20"/>
      <c r="C223" s="20"/>
      <c r="E223" s="195" t="s">
        <v>45</v>
      </c>
      <c r="F223" s="66"/>
      <c r="G223" s="66"/>
      <c r="I223" s="195" t="s">
        <v>45</v>
      </c>
      <c r="J223" s="66"/>
      <c r="K223" s="66"/>
      <c r="M223" s="195" t="s">
        <v>45</v>
      </c>
      <c r="N223" s="66"/>
      <c r="O223" s="66"/>
      <c r="Q223" s="195" t="s">
        <v>45</v>
      </c>
      <c r="R223" s="66"/>
      <c r="S223" s="66"/>
      <c r="U223" s="195" t="s">
        <v>45</v>
      </c>
      <c r="V223" s="66"/>
      <c r="W223" s="66"/>
      <c r="Y223" s="195" t="s">
        <v>45</v>
      </c>
      <c r="Z223" s="66"/>
      <c r="AA223" s="66"/>
      <c r="AC223" s="195" t="s">
        <v>45</v>
      </c>
      <c r="AD223" s="66"/>
      <c r="AE223" s="66"/>
      <c r="AG223" s="195" t="s">
        <v>45</v>
      </c>
      <c r="AH223" s="66"/>
      <c r="AI223" s="66"/>
      <c r="AK223" s="195" t="s">
        <v>45</v>
      </c>
      <c r="AL223" s="66"/>
      <c r="AM223" s="66"/>
      <c r="AO223" s="195" t="s">
        <v>45</v>
      </c>
      <c r="AP223" s="66"/>
      <c r="AQ223" s="66"/>
    </row>
    <row r="224" spans="1:43" ht="15.75" thickBot="1" x14ac:dyDescent="0.3">
      <c r="A224" s="196"/>
      <c r="B224" s="20"/>
      <c r="C224" s="20"/>
      <c r="E224" s="196"/>
      <c r="F224" s="66"/>
      <c r="G224" s="66"/>
      <c r="I224" s="196"/>
      <c r="J224" s="66"/>
      <c r="K224" s="66"/>
      <c r="M224" s="196"/>
      <c r="N224" s="66"/>
      <c r="O224" s="66"/>
      <c r="Q224" s="196"/>
      <c r="R224" s="66"/>
      <c r="S224" s="66"/>
      <c r="U224" s="196"/>
      <c r="V224" s="66"/>
      <c r="W224" s="66"/>
      <c r="Y224" s="196"/>
      <c r="Z224" s="66"/>
      <c r="AA224" s="66"/>
      <c r="AC224" s="196"/>
      <c r="AD224" s="66"/>
      <c r="AE224" s="66"/>
      <c r="AG224" s="196"/>
      <c r="AH224" s="66"/>
      <c r="AI224" s="66"/>
      <c r="AK224" s="196"/>
      <c r="AL224" s="66"/>
      <c r="AM224" s="66"/>
      <c r="AO224" s="196"/>
      <c r="AP224" s="66"/>
      <c r="AQ224" s="66"/>
    </row>
    <row r="225" spans="1:43" ht="15.75" thickBot="1" x14ac:dyDescent="0.3">
      <c r="A225" s="197"/>
      <c r="B225" s="20"/>
      <c r="C225" s="20">
        <f>'احمد شوقي'!$AJ$75</f>
        <v>0</v>
      </c>
      <c r="E225" s="197"/>
      <c r="F225" s="66"/>
      <c r="G225" s="66">
        <f>'محمد ابراهيم'!$AJ$75</f>
        <v>0</v>
      </c>
      <c r="I225" s="197"/>
      <c r="J225" s="66"/>
      <c r="K225" s="66">
        <f>'مصطفي عبدالفتاح'!$AJ$75</f>
        <v>0</v>
      </c>
      <c r="M225" s="197"/>
      <c r="N225" s="66"/>
      <c r="O225" s="66">
        <f>'رامي حواس'!$AJ$75</f>
        <v>0</v>
      </c>
      <c r="Q225" s="197"/>
      <c r="R225" s="66"/>
      <c r="S225" s="66">
        <f>'محمد نبيه'!$AJ$75</f>
        <v>0</v>
      </c>
      <c r="U225" s="197"/>
      <c r="V225" s="66"/>
      <c r="W225" s="66">
        <f>'تامر غالي'!$AJ$75</f>
        <v>0</v>
      </c>
      <c r="Y225" s="197"/>
      <c r="Z225" s="66"/>
      <c r="AA225" s="66">
        <f>اسلام!$AJ$75</f>
        <v>0</v>
      </c>
      <c r="AC225" s="197"/>
      <c r="AD225" s="66"/>
      <c r="AE225" s="66">
        <f>زهران!$AJ$75</f>
        <v>0</v>
      </c>
      <c r="AG225" s="197"/>
      <c r="AH225" s="66"/>
      <c r="AI225" s="66">
        <f>'مندوب 2'!$AJ$75</f>
        <v>0</v>
      </c>
      <c r="AK225" s="197"/>
      <c r="AL225" s="66"/>
      <c r="AM225" s="66">
        <f>'محمد التيه'!$AJ$75</f>
        <v>0</v>
      </c>
      <c r="AO225" s="197"/>
      <c r="AP225" s="66"/>
      <c r="AQ225" s="66">
        <f>الشركة!$AJ$75</f>
        <v>0</v>
      </c>
    </row>
    <row r="226" spans="1:43" ht="15.75" thickBot="1" x14ac:dyDescent="0.3">
      <c r="A226" s="214"/>
      <c r="B226" s="215"/>
      <c r="C226" s="216"/>
      <c r="E226" s="214"/>
      <c r="F226" s="215"/>
      <c r="G226" s="216"/>
      <c r="I226" s="214"/>
      <c r="J226" s="215"/>
      <c r="K226" s="216"/>
      <c r="M226" s="214"/>
      <c r="N226" s="215"/>
      <c r="O226" s="216"/>
      <c r="Q226" s="214"/>
      <c r="R226" s="215"/>
      <c r="S226" s="216"/>
      <c r="U226" s="214"/>
      <c r="V226" s="215"/>
      <c r="W226" s="216"/>
      <c r="Y226" s="214"/>
      <c r="Z226" s="215"/>
      <c r="AA226" s="216"/>
      <c r="AC226" s="214"/>
      <c r="AD226" s="215"/>
      <c r="AE226" s="216"/>
      <c r="AG226" s="214"/>
      <c r="AH226" s="215"/>
      <c r="AI226" s="216"/>
      <c r="AK226" s="214"/>
      <c r="AL226" s="215"/>
      <c r="AM226" s="216"/>
      <c r="AO226" s="214"/>
      <c r="AP226" s="215"/>
      <c r="AQ226" s="216"/>
    </row>
    <row r="227" spans="1:43" ht="15.75" thickBot="1" x14ac:dyDescent="0.3">
      <c r="A227" s="232" t="s">
        <v>67</v>
      </c>
      <c r="B227" s="233"/>
      <c r="C227" s="234"/>
      <c r="E227" s="232" t="s">
        <v>67</v>
      </c>
      <c r="F227" s="233"/>
      <c r="G227" s="234"/>
      <c r="I227" s="232" t="s">
        <v>67</v>
      </c>
      <c r="J227" s="233"/>
      <c r="K227" s="234"/>
      <c r="M227" s="232" t="s">
        <v>67</v>
      </c>
      <c r="N227" s="233"/>
      <c r="O227" s="234"/>
      <c r="Q227" s="232" t="s">
        <v>67</v>
      </c>
      <c r="R227" s="233"/>
      <c r="S227" s="234"/>
      <c r="U227" s="232" t="s">
        <v>67</v>
      </c>
      <c r="V227" s="233"/>
      <c r="W227" s="234"/>
      <c r="Y227" s="232" t="s">
        <v>67</v>
      </c>
      <c r="Z227" s="233"/>
      <c r="AA227" s="234"/>
      <c r="AC227" s="232" t="s">
        <v>67</v>
      </c>
      <c r="AD227" s="233"/>
      <c r="AE227" s="234"/>
      <c r="AG227" s="232" t="s">
        <v>67</v>
      </c>
      <c r="AH227" s="233"/>
      <c r="AI227" s="234"/>
      <c r="AK227" s="232" t="s">
        <v>67</v>
      </c>
      <c r="AL227" s="233"/>
      <c r="AM227" s="234"/>
      <c r="AO227" s="232" t="s">
        <v>67</v>
      </c>
      <c r="AP227" s="233"/>
      <c r="AQ227" s="234"/>
    </row>
    <row r="228" spans="1:43" ht="15.75" thickBot="1" x14ac:dyDescent="0.3">
      <c r="A228" s="195" t="s">
        <v>19</v>
      </c>
      <c r="B228" s="20">
        <f>'احمد شوقي'!$AL$75</f>
        <v>0</v>
      </c>
      <c r="C228" s="66">
        <f>'احمد شوقي'!$AM$75</f>
        <v>0</v>
      </c>
      <c r="E228" s="195" t="s">
        <v>19</v>
      </c>
      <c r="F228" s="66">
        <f>'محمد ابراهيم'!$AL$75</f>
        <v>0</v>
      </c>
      <c r="G228" s="66">
        <f>'محمد ابراهيم'!$AM$75</f>
        <v>0</v>
      </c>
      <c r="I228" s="195" t="s">
        <v>19</v>
      </c>
      <c r="J228" s="66">
        <f>'مصطفي عبدالفتاح'!$AL$75</f>
        <v>0</v>
      </c>
      <c r="K228" s="66">
        <f>'مصطفي عبدالفتاح'!$AM$75</f>
        <v>0</v>
      </c>
      <c r="M228" s="195" t="s">
        <v>19</v>
      </c>
      <c r="N228" s="66">
        <f>'رامي حواس'!$AL$75</f>
        <v>0</v>
      </c>
      <c r="O228" s="66">
        <f>'رامي حواس'!$AM$75</f>
        <v>0</v>
      </c>
      <c r="Q228" s="195" t="s">
        <v>19</v>
      </c>
      <c r="R228" s="66">
        <f>'محمد نبيه'!$AL$75</f>
        <v>0</v>
      </c>
      <c r="S228" s="66">
        <f>'محمد نبيه'!$AM$75</f>
        <v>0</v>
      </c>
      <c r="U228" s="195" t="s">
        <v>19</v>
      </c>
      <c r="V228" s="66">
        <f>'تامر غالي'!$AL$75</f>
        <v>0</v>
      </c>
      <c r="W228" s="66">
        <f>'تامر غالي'!$AM$75</f>
        <v>0</v>
      </c>
      <c r="Y228" s="195" t="s">
        <v>19</v>
      </c>
      <c r="Z228" s="66">
        <f>اسلام!$AL$75</f>
        <v>0</v>
      </c>
      <c r="AA228" s="66">
        <f>اسلام!$AM$75</f>
        <v>0</v>
      </c>
      <c r="AC228" s="195" t="s">
        <v>19</v>
      </c>
      <c r="AD228" s="66">
        <f>زهران!$AL$75</f>
        <v>0</v>
      </c>
      <c r="AE228" s="66">
        <f>زهران!$AM$75</f>
        <v>0</v>
      </c>
      <c r="AG228" s="195" t="s">
        <v>19</v>
      </c>
      <c r="AH228" s="66">
        <f>'مندوب 2'!$AL$75</f>
        <v>0</v>
      </c>
      <c r="AI228" s="66">
        <f>'مندوب 2'!$AM$75</f>
        <v>0</v>
      </c>
      <c r="AK228" s="195" t="s">
        <v>19</v>
      </c>
      <c r="AL228" s="66">
        <f>'محمد التيه'!$AL$75</f>
        <v>0</v>
      </c>
      <c r="AM228" s="66">
        <f>'محمد التيه'!$AM$75</f>
        <v>0</v>
      </c>
      <c r="AO228" s="195" t="s">
        <v>19</v>
      </c>
      <c r="AP228" s="66">
        <f>الشركة!$AL$75</f>
        <v>0</v>
      </c>
      <c r="AQ228" s="66">
        <f>الشركة!$AM$75</f>
        <v>0</v>
      </c>
    </row>
    <row r="229" spans="1:43" ht="15.75" thickBot="1" x14ac:dyDescent="0.3">
      <c r="A229" s="196"/>
      <c r="B229" s="20">
        <f>((C228*12)+B228)</f>
        <v>0</v>
      </c>
      <c r="C229" s="20"/>
      <c r="E229" s="196"/>
      <c r="F229" s="66">
        <f>((G228*12)+F228)</f>
        <v>0</v>
      </c>
      <c r="G229" s="66"/>
      <c r="I229" s="196"/>
      <c r="J229" s="66">
        <f>((K228*12)+J228)</f>
        <v>0</v>
      </c>
      <c r="K229" s="66"/>
      <c r="M229" s="196"/>
      <c r="N229" s="66">
        <f>((O228*12)+N228)</f>
        <v>0</v>
      </c>
      <c r="O229" s="66"/>
      <c r="Q229" s="196"/>
      <c r="R229" s="66">
        <f>((S228*12)+R228)</f>
        <v>0</v>
      </c>
      <c r="S229" s="66"/>
      <c r="U229" s="196"/>
      <c r="V229" s="66">
        <f>((W228*12)+V228)</f>
        <v>0</v>
      </c>
      <c r="W229" s="66"/>
      <c r="Y229" s="196"/>
      <c r="Z229" s="66">
        <f>((AA228*12)+Z228)</f>
        <v>0</v>
      </c>
      <c r="AA229" s="66"/>
      <c r="AC229" s="196"/>
      <c r="AD229" s="66">
        <f>((AE228*12)+AD228)</f>
        <v>0</v>
      </c>
      <c r="AE229" s="66"/>
      <c r="AG229" s="196"/>
      <c r="AH229" s="66">
        <f>((AI228*12)+AH228)</f>
        <v>0</v>
      </c>
      <c r="AI229" s="66"/>
      <c r="AK229" s="196"/>
      <c r="AL229" s="66">
        <f>((AM228*12)+AL228)</f>
        <v>0</v>
      </c>
      <c r="AM229" s="66"/>
      <c r="AO229" s="196"/>
      <c r="AP229" s="66">
        <f>((AQ228*12)+AP228)</f>
        <v>0</v>
      </c>
      <c r="AQ229" s="66"/>
    </row>
    <row r="230" spans="1:43" ht="15.75" thickBot="1" x14ac:dyDescent="0.3">
      <c r="A230" s="197"/>
      <c r="B230" s="20">
        <f>MOD(B229,12)</f>
        <v>0</v>
      </c>
      <c r="C230" s="20">
        <f>((B229-B230)/12)</f>
        <v>0</v>
      </c>
      <c r="E230" s="197"/>
      <c r="F230" s="66">
        <f>MOD(F229,12)</f>
        <v>0</v>
      </c>
      <c r="G230" s="66">
        <f>((F229-F230)/12)</f>
        <v>0</v>
      </c>
      <c r="I230" s="197"/>
      <c r="J230" s="66">
        <f>MOD(J229,12)</f>
        <v>0</v>
      </c>
      <c r="K230" s="66">
        <f>((J229-J230)/12)</f>
        <v>0</v>
      </c>
      <c r="M230" s="197"/>
      <c r="N230" s="66">
        <f>MOD(N229,12)</f>
        <v>0</v>
      </c>
      <c r="O230" s="66">
        <f>((N229-N230)/12)</f>
        <v>0</v>
      </c>
      <c r="Q230" s="197"/>
      <c r="R230" s="66">
        <f>MOD(R229,12)</f>
        <v>0</v>
      </c>
      <c r="S230" s="66">
        <f>((R229-R230)/12)</f>
        <v>0</v>
      </c>
      <c r="U230" s="197"/>
      <c r="V230" s="66">
        <f>MOD(V229,12)</f>
        <v>0</v>
      </c>
      <c r="W230" s="66">
        <f>((V229-V230)/12)</f>
        <v>0</v>
      </c>
      <c r="Y230" s="197"/>
      <c r="Z230" s="66">
        <f>MOD(Z229,12)</f>
        <v>0</v>
      </c>
      <c r="AA230" s="66">
        <f>((Z229-Z230)/12)</f>
        <v>0</v>
      </c>
      <c r="AC230" s="197"/>
      <c r="AD230" s="66">
        <f>MOD(AD229,12)</f>
        <v>0</v>
      </c>
      <c r="AE230" s="66">
        <f>((AD229-AD230)/12)</f>
        <v>0</v>
      </c>
      <c r="AG230" s="197"/>
      <c r="AH230" s="66">
        <f>MOD(AH229,12)</f>
        <v>0</v>
      </c>
      <c r="AI230" s="66">
        <f>((AH229-AH230)/12)</f>
        <v>0</v>
      </c>
      <c r="AK230" s="197"/>
      <c r="AL230" s="66">
        <f>MOD(AL229,12)</f>
        <v>0</v>
      </c>
      <c r="AM230" s="66">
        <f>((AL229-AL230)/12)</f>
        <v>0</v>
      </c>
      <c r="AO230" s="197"/>
      <c r="AP230" s="66">
        <f>MOD(AP229,12)</f>
        <v>0</v>
      </c>
      <c r="AQ230" s="66">
        <f>((AP229-AP230)/12)</f>
        <v>0</v>
      </c>
    </row>
    <row r="231" spans="1:43" ht="15.75" thickBot="1" x14ac:dyDescent="0.3">
      <c r="A231" s="214" t="s">
        <v>68</v>
      </c>
      <c r="B231" s="215"/>
      <c r="C231" s="216"/>
      <c r="E231" s="214" t="s">
        <v>68</v>
      </c>
      <c r="F231" s="215"/>
      <c r="G231" s="216"/>
      <c r="I231" s="214" t="s">
        <v>68</v>
      </c>
      <c r="J231" s="215"/>
      <c r="K231" s="216"/>
      <c r="M231" s="214" t="s">
        <v>68</v>
      </c>
      <c r="N231" s="215"/>
      <c r="O231" s="216"/>
      <c r="Q231" s="214" t="s">
        <v>68</v>
      </c>
      <c r="R231" s="215"/>
      <c r="S231" s="216"/>
      <c r="U231" s="214" t="s">
        <v>68</v>
      </c>
      <c r="V231" s="215"/>
      <c r="W231" s="216"/>
      <c r="Y231" s="214" t="s">
        <v>68</v>
      </c>
      <c r="Z231" s="215"/>
      <c r="AA231" s="216"/>
      <c r="AC231" s="214" t="s">
        <v>68</v>
      </c>
      <c r="AD231" s="215"/>
      <c r="AE231" s="216"/>
      <c r="AG231" s="214" t="s">
        <v>68</v>
      </c>
      <c r="AH231" s="215"/>
      <c r="AI231" s="216"/>
      <c r="AK231" s="214" t="s">
        <v>68</v>
      </c>
      <c r="AL231" s="215"/>
      <c r="AM231" s="216"/>
      <c r="AO231" s="214" t="s">
        <v>68</v>
      </c>
      <c r="AP231" s="215"/>
      <c r="AQ231" s="216"/>
    </row>
    <row r="232" spans="1:43" ht="15.75" thickBot="1" x14ac:dyDescent="0.3">
      <c r="A232" s="195" t="s">
        <v>45</v>
      </c>
      <c r="B232" s="20"/>
      <c r="C232" s="20"/>
      <c r="E232" s="195" t="s">
        <v>45</v>
      </c>
      <c r="F232" s="66"/>
      <c r="G232" s="66"/>
      <c r="I232" s="195" t="s">
        <v>45</v>
      </c>
      <c r="J232" s="66"/>
      <c r="K232" s="66"/>
      <c r="M232" s="195" t="s">
        <v>45</v>
      </c>
      <c r="N232" s="66"/>
      <c r="O232" s="66"/>
      <c r="Q232" s="195" t="s">
        <v>45</v>
      </c>
      <c r="R232" s="66"/>
      <c r="S232" s="66"/>
      <c r="U232" s="195" t="s">
        <v>45</v>
      </c>
      <c r="V232" s="66"/>
      <c r="W232" s="66"/>
      <c r="Y232" s="195" t="s">
        <v>45</v>
      </c>
      <c r="Z232" s="66"/>
      <c r="AA232" s="66"/>
      <c r="AC232" s="195" t="s">
        <v>45</v>
      </c>
      <c r="AD232" s="66"/>
      <c r="AE232" s="66"/>
      <c r="AG232" s="195" t="s">
        <v>45</v>
      </c>
      <c r="AH232" s="66"/>
      <c r="AI232" s="66"/>
      <c r="AK232" s="195" t="s">
        <v>45</v>
      </c>
      <c r="AL232" s="66"/>
      <c r="AM232" s="66"/>
      <c r="AO232" s="195" t="s">
        <v>45</v>
      </c>
      <c r="AP232" s="66"/>
      <c r="AQ232" s="66"/>
    </row>
    <row r="233" spans="1:43" ht="15.75" thickBot="1" x14ac:dyDescent="0.3">
      <c r="A233" s="196"/>
      <c r="B233" s="20"/>
      <c r="C233" s="20"/>
      <c r="E233" s="196"/>
      <c r="F233" s="66"/>
      <c r="G233" s="66"/>
      <c r="I233" s="196"/>
      <c r="J233" s="66"/>
      <c r="K233" s="66"/>
      <c r="M233" s="196"/>
      <c r="N233" s="66"/>
      <c r="O233" s="66"/>
      <c r="Q233" s="196"/>
      <c r="R233" s="66"/>
      <c r="S233" s="66"/>
      <c r="U233" s="196"/>
      <c r="V233" s="66"/>
      <c r="W233" s="66"/>
      <c r="Y233" s="196"/>
      <c r="Z233" s="66"/>
      <c r="AA233" s="66"/>
      <c r="AC233" s="196"/>
      <c r="AD233" s="66"/>
      <c r="AE233" s="66"/>
      <c r="AG233" s="196"/>
      <c r="AH233" s="66"/>
      <c r="AI233" s="66"/>
      <c r="AK233" s="196"/>
      <c r="AL233" s="66"/>
      <c r="AM233" s="66"/>
      <c r="AO233" s="196"/>
      <c r="AP233" s="66"/>
      <c r="AQ233" s="66"/>
    </row>
    <row r="234" spans="1:43" ht="15.75" thickBot="1" x14ac:dyDescent="0.3">
      <c r="A234" s="197"/>
      <c r="B234" s="20"/>
      <c r="C234" s="20">
        <f>'احمد شوقي'!$AO$75</f>
        <v>0</v>
      </c>
      <c r="E234" s="197"/>
      <c r="F234" s="66"/>
      <c r="G234" s="66">
        <f>'محمد ابراهيم'!$AO$75</f>
        <v>0</v>
      </c>
      <c r="I234" s="197"/>
      <c r="J234" s="66"/>
      <c r="K234" s="66">
        <f>'مصطفي عبدالفتاح'!$AO$75</f>
        <v>0</v>
      </c>
      <c r="M234" s="197"/>
      <c r="N234" s="66"/>
      <c r="O234" s="66">
        <f>'رامي حواس'!$AO$75</f>
        <v>0</v>
      </c>
      <c r="Q234" s="197"/>
      <c r="R234" s="66"/>
      <c r="S234" s="66">
        <f>'محمد نبيه'!$AO$75</f>
        <v>0</v>
      </c>
      <c r="U234" s="197"/>
      <c r="V234" s="66"/>
      <c r="W234" s="66">
        <f>'تامر غالي'!$AO$75</f>
        <v>0</v>
      </c>
      <c r="Y234" s="197"/>
      <c r="Z234" s="66"/>
      <c r="AA234" s="66">
        <f>اسلام!$AO$75</f>
        <v>0</v>
      </c>
      <c r="AC234" s="197"/>
      <c r="AD234" s="66"/>
      <c r="AE234" s="66">
        <f>زهران!$AO$75</f>
        <v>0</v>
      </c>
      <c r="AG234" s="197"/>
      <c r="AH234" s="66"/>
      <c r="AI234" s="66">
        <f>'مندوب 2'!$AO$75</f>
        <v>0</v>
      </c>
      <c r="AK234" s="197"/>
      <c r="AL234" s="66"/>
      <c r="AM234" s="66">
        <f>'محمد التيه'!$AO$75</f>
        <v>0</v>
      </c>
      <c r="AO234" s="197"/>
      <c r="AP234" s="66"/>
      <c r="AQ234" s="66">
        <f>الشركة!$AO$75</f>
        <v>0</v>
      </c>
    </row>
    <row r="235" spans="1:43" ht="15.75" thickBot="1" x14ac:dyDescent="0.3">
      <c r="A235" s="214"/>
      <c r="B235" s="215"/>
      <c r="C235" s="216"/>
      <c r="E235" s="214"/>
      <c r="F235" s="215"/>
      <c r="G235" s="216"/>
      <c r="I235" s="214"/>
      <c r="J235" s="215"/>
      <c r="K235" s="216"/>
      <c r="M235" s="214"/>
      <c r="N235" s="215"/>
      <c r="O235" s="216"/>
      <c r="Q235" s="214"/>
      <c r="R235" s="215"/>
      <c r="S235" s="216"/>
      <c r="U235" s="214"/>
      <c r="V235" s="215"/>
      <c r="W235" s="216"/>
      <c r="Y235" s="214"/>
      <c r="Z235" s="215"/>
      <c r="AA235" s="216"/>
      <c r="AC235" s="214"/>
      <c r="AD235" s="215"/>
      <c r="AE235" s="216"/>
      <c r="AG235" s="214"/>
      <c r="AH235" s="215"/>
      <c r="AI235" s="216"/>
      <c r="AK235" s="214"/>
      <c r="AL235" s="215"/>
      <c r="AM235" s="216"/>
      <c r="AO235" s="214"/>
      <c r="AP235" s="215"/>
      <c r="AQ235" s="216"/>
    </row>
    <row r="236" spans="1:43" ht="15.75" thickBot="1" x14ac:dyDescent="0.3">
      <c r="A236" s="235" t="s">
        <v>76</v>
      </c>
      <c r="B236" s="235"/>
      <c r="C236" s="235"/>
      <c r="E236" s="235" t="s">
        <v>76</v>
      </c>
      <c r="F236" s="235"/>
      <c r="G236" s="235"/>
      <c r="I236" s="235" t="s">
        <v>76</v>
      </c>
      <c r="J236" s="235"/>
      <c r="K236" s="235"/>
      <c r="M236" s="235" t="s">
        <v>76</v>
      </c>
      <c r="N236" s="235"/>
      <c r="O236" s="235"/>
      <c r="Q236" s="235" t="s">
        <v>76</v>
      </c>
      <c r="R236" s="235"/>
      <c r="S236" s="235"/>
      <c r="U236" s="235" t="s">
        <v>76</v>
      </c>
      <c r="V236" s="235"/>
      <c r="W236" s="235"/>
      <c r="Y236" s="235" t="s">
        <v>76</v>
      </c>
      <c r="Z236" s="235"/>
      <c r="AA236" s="235"/>
      <c r="AC236" s="235" t="s">
        <v>76</v>
      </c>
      <c r="AD236" s="235"/>
      <c r="AE236" s="235"/>
      <c r="AG236" s="235" t="s">
        <v>76</v>
      </c>
      <c r="AH236" s="235"/>
      <c r="AI236" s="235"/>
      <c r="AK236" s="235" t="s">
        <v>76</v>
      </c>
      <c r="AL236" s="235"/>
      <c r="AM236" s="235"/>
      <c r="AO236" s="235" t="s">
        <v>76</v>
      </c>
      <c r="AP236" s="235"/>
      <c r="AQ236" s="235"/>
    </row>
    <row r="237" spans="1:43" ht="15.75" thickBot="1" x14ac:dyDescent="0.3">
      <c r="A237" s="195" t="s">
        <v>13</v>
      </c>
      <c r="B237" s="20">
        <f>'احمد شوقي'!$AQ$75</f>
        <v>0</v>
      </c>
      <c r="C237" s="66">
        <f>'احمد شوقي'!$AR$75</f>
        <v>0</v>
      </c>
      <c r="E237" s="195" t="s">
        <v>13</v>
      </c>
      <c r="F237" s="66">
        <f>'محمد ابراهيم'!$AQ$75</f>
        <v>0</v>
      </c>
      <c r="G237" s="66">
        <f>'محمد ابراهيم'!$AR$75</f>
        <v>0</v>
      </c>
      <c r="I237" s="195" t="s">
        <v>13</v>
      </c>
      <c r="J237" s="66">
        <f>'مصطفي عبدالفتاح'!$AQ$75</f>
        <v>0</v>
      </c>
      <c r="K237" s="66">
        <f>'مصطفي عبدالفتاح'!$AR$75</f>
        <v>0</v>
      </c>
      <c r="M237" s="195" t="s">
        <v>13</v>
      </c>
      <c r="N237" s="66">
        <f>'رامي حواس'!$AQ$75</f>
        <v>0</v>
      </c>
      <c r="O237" s="66">
        <f>'رامي حواس'!$AR$75</f>
        <v>0</v>
      </c>
      <c r="Q237" s="195" t="s">
        <v>13</v>
      </c>
      <c r="R237" s="66">
        <f>'محمد نبيه'!$AQ$75</f>
        <v>0</v>
      </c>
      <c r="S237" s="66">
        <f>'محمد نبيه'!$AR$75</f>
        <v>0</v>
      </c>
      <c r="U237" s="195" t="s">
        <v>13</v>
      </c>
      <c r="V237" s="66">
        <f>'تامر غالي'!$AQ$75</f>
        <v>0</v>
      </c>
      <c r="W237" s="66">
        <f>'تامر غالي'!$AR$75</f>
        <v>0</v>
      </c>
      <c r="Y237" s="195" t="s">
        <v>13</v>
      </c>
      <c r="Z237" s="66">
        <f>اسلام!$AQ$75</f>
        <v>0</v>
      </c>
      <c r="AA237" s="66">
        <f>اسلام!$AR$75</f>
        <v>0</v>
      </c>
      <c r="AC237" s="195" t="s">
        <v>13</v>
      </c>
      <c r="AD237" s="66">
        <f>زهران!$AQ$75</f>
        <v>0</v>
      </c>
      <c r="AE237" s="66">
        <f>زهران!$AR$75</f>
        <v>0</v>
      </c>
      <c r="AG237" s="195" t="s">
        <v>13</v>
      </c>
      <c r="AH237" s="66">
        <f>'مندوب 2'!$AQ$75</f>
        <v>0</v>
      </c>
      <c r="AI237" s="66">
        <f>'مندوب 2'!$AR$75</f>
        <v>0</v>
      </c>
      <c r="AK237" s="195" t="s">
        <v>13</v>
      </c>
      <c r="AL237" s="66">
        <f>'محمد التيه'!$AQ$75</f>
        <v>0</v>
      </c>
      <c r="AM237" s="66">
        <f>'محمد التيه'!$AR$75</f>
        <v>0</v>
      </c>
      <c r="AO237" s="195" t="s">
        <v>13</v>
      </c>
      <c r="AP237" s="66">
        <f>الشركة!$AQ$75</f>
        <v>0</v>
      </c>
      <c r="AQ237" s="66">
        <f>الشركة!$AR$75</f>
        <v>0</v>
      </c>
    </row>
    <row r="238" spans="1:43" ht="15.75" thickBot="1" x14ac:dyDescent="0.3">
      <c r="A238" s="196"/>
      <c r="B238" s="20">
        <f>((C237*6)+B237)</f>
        <v>0</v>
      </c>
      <c r="C238" s="20"/>
      <c r="E238" s="196"/>
      <c r="F238" s="66">
        <f>((G237*6)+F237)</f>
        <v>0</v>
      </c>
      <c r="G238" s="66"/>
      <c r="I238" s="196"/>
      <c r="J238" s="66">
        <f>((K237*6)+J237)</f>
        <v>0</v>
      </c>
      <c r="K238" s="66"/>
      <c r="M238" s="196"/>
      <c r="N238" s="66">
        <f>((O237*6)+N237)</f>
        <v>0</v>
      </c>
      <c r="O238" s="66"/>
      <c r="Q238" s="196"/>
      <c r="R238" s="66">
        <f>((S237*6)+R237)</f>
        <v>0</v>
      </c>
      <c r="S238" s="66"/>
      <c r="U238" s="196"/>
      <c r="V238" s="66">
        <f>((W237*6)+V237)</f>
        <v>0</v>
      </c>
      <c r="W238" s="66"/>
      <c r="Y238" s="196"/>
      <c r="Z238" s="66">
        <f>((AA237*6)+Z237)</f>
        <v>0</v>
      </c>
      <c r="AA238" s="66"/>
      <c r="AC238" s="196"/>
      <c r="AD238" s="66">
        <f>((AE237*6)+AD237)</f>
        <v>0</v>
      </c>
      <c r="AE238" s="66"/>
      <c r="AG238" s="196"/>
      <c r="AH238" s="66">
        <f>((AI237*6)+AH237)</f>
        <v>0</v>
      </c>
      <c r="AI238" s="66"/>
      <c r="AK238" s="196"/>
      <c r="AL238" s="66">
        <f>((AM237*6)+AL237)</f>
        <v>0</v>
      </c>
      <c r="AM238" s="66"/>
      <c r="AO238" s="196"/>
      <c r="AP238" s="66">
        <f>((AQ237*6)+AP237)</f>
        <v>0</v>
      </c>
      <c r="AQ238" s="66"/>
    </row>
    <row r="239" spans="1:43" ht="15.75" thickBot="1" x14ac:dyDescent="0.3">
      <c r="A239" s="197"/>
      <c r="B239" s="20">
        <f>MOD(B238,6)</f>
        <v>0</v>
      </c>
      <c r="C239" s="20">
        <f>((B238-B239)/6)</f>
        <v>0</v>
      </c>
      <c r="E239" s="197"/>
      <c r="F239" s="66">
        <f>MOD(F238,6)</f>
        <v>0</v>
      </c>
      <c r="G239" s="66">
        <f>((F238-F239)/6)</f>
        <v>0</v>
      </c>
      <c r="I239" s="197"/>
      <c r="J239" s="66">
        <f>MOD(J238,6)</f>
        <v>0</v>
      </c>
      <c r="K239" s="66">
        <f>((J238-J239)/6)</f>
        <v>0</v>
      </c>
      <c r="M239" s="197"/>
      <c r="N239" s="66">
        <f>MOD(N238,6)</f>
        <v>0</v>
      </c>
      <c r="O239" s="66">
        <f>((N238-N239)/6)</f>
        <v>0</v>
      </c>
      <c r="Q239" s="197"/>
      <c r="R239" s="66">
        <f>MOD(R238,6)</f>
        <v>0</v>
      </c>
      <c r="S239" s="66">
        <f>((R238-R239)/6)</f>
        <v>0</v>
      </c>
      <c r="U239" s="197"/>
      <c r="V239" s="66">
        <f>MOD(V238,6)</f>
        <v>0</v>
      </c>
      <c r="W239" s="66">
        <f>((V238-V239)/6)</f>
        <v>0</v>
      </c>
      <c r="Y239" s="197"/>
      <c r="Z239" s="66">
        <f>MOD(Z238,6)</f>
        <v>0</v>
      </c>
      <c r="AA239" s="66">
        <f>((Z238-Z239)/6)</f>
        <v>0</v>
      </c>
      <c r="AC239" s="197"/>
      <c r="AD239" s="66">
        <f>MOD(AD238,6)</f>
        <v>0</v>
      </c>
      <c r="AE239" s="66">
        <f>((AD238-AD239)/6)</f>
        <v>0</v>
      </c>
      <c r="AG239" s="197"/>
      <c r="AH239" s="66">
        <f>MOD(AH238,6)</f>
        <v>0</v>
      </c>
      <c r="AI239" s="66">
        <f>((AH238-AH239)/6)</f>
        <v>0</v>
      </c>
      <c r="AK239" s="197"/>
      <c r="AL239" s="66">
        <f>MOD(AL238,6)</f>
        <v>0</v>
      </c>
      <c r="AM239" s="66">
        <f>((AL238-AL239)/6)</f>
        <v>0</v>
      </c>
      <c r="AO239" s="197"/>
      <c r="AP239" s="66">
        <f>MOD(AP238,6)</f>
        <v>0</v>
      </c>
      <c r="AQ239" s="66">
        <f>((AP238-AP239)/6)</f>
        <v>0</v>
      </c>
    </row>
    <row r="240" spans="1:43" ht="15.75" thickBot="1" x14ac:dyDescent="0.3">
      <c r="A240" s="214"/>
      <c r="B240" s="215"/>
      <c r="C240" s="216"/>
      <c r="E240" s="214"/>
      <c r="F240" s="215"/>
      <c r="G240" s="216"/>
      <c r="I240" s="214"/>
      <c r="J240" s="215"/>
      <c r="K240" s="216"/>
      <c r="M240" s="214"/>
      <c r="N240" s="215"/>
      <c r="O240" s="216"/>
      <c r="Q240" s="214"/>
      <c r="R240" s="215"/>
      <c r="S240" s="216"/>
      <c r="U240" s="214"/>
      <c r="V240" s="215"/>
      <c r="W240" s="216"/>
      <c r="Y240" s="214"/>
      <c r="Z240" s="215"/>
      <c r="AA240" s="216"/>
      <c r="AC240" s="214"/>
      <c r="AD240" s="215"/>
      <c r="AE240" s="216"/>
      <c r="AG240" s="214"/>
      <c r="AH240" s="215"/>
      <c r="AI240" s="216"/>
      <c r="AK240" s="214"/>
      <c r="AL240" s="215"/>
      <c r="AM240" s="216"/>
      <c r="AO240" s="214"/>
      <c r="AP240" s="215"/>
      <c r="AQ240" s="216"/>
    </row>
    <row r="241" spans="1:43" ht="15.75" thickBot="1" x14ac:dyDescent="0.3">
      <c r="A241" s="195" t="s">
        <v>14</v>
      </c>
      <c r="B241" s="20">
        <f>'احمد شوقي'!$AT$75</f>
        <v>0</v>
      </c>
      <c r="C241" s="66">
        <f>'احمد شوقي'!$AU$75</f>
        <v>0</v>
      </c>
      <c r="E241" s="195" t="s">
        <v>14</v>
      </c>
      <c r="F241" s="66">
        <f>'محمد ابراهيم'!$AT$75</f>
        <v>0</v>
      </c>
      <c r="G241" s="66">
        <f>'محمد ابراهيم'!$AU$75</f>
        <v>0</v>
      </c>
      <c r="I241" s="195" t="s">
        <v>14</v>
      </c>
      <c r="J241" s="66">
        <f>'مصطفي عبدالفتاح'!$AT$75</f>
        <v>0</v>
      </c>
      <c r="K241" s="66">
        <f>'مصطفي عبدالفتاح'!$AU$75</f>
        <v>0</v>
      </c>
      <c r="M241" s="195" t="s">
        <v>14</v>
      </c>
      <c r="N241" s="66">
        <f>'رامي حواس'!$AT$75</f>
        <v>0</v>
      </c>
      <c r="O241" s="66">
        <f>'رامي حواس'!$AU$75</f>
        <v>0</v>
      </c>
      <c r="Q241" s="195" t="s">
        <v>14</v>
      </c>
      <c r="R241" s="66">
        <f>'محمد نبيه'!$AT$75</f>
        <v>0</v>
      </c>
      <c r="S241" s="66">
        <f>'محمد نبيه'!$AU$75</f>
        <v>0</v>
      </c>
      <c r="U241" s="195" t="s">
        <v>14</v>
      </c>
      <c r="V241" s="66">
        <f>'تامر غالي'!$AT$75</f>
        <v>0</v>
      </c>
      <c r="W241" s="66">
        <f>'تامر غالي'!$AU$75</f>
        <v>0</v>
      </c>
      <c r="Y241" s="195" t="s">
        <v>14</v>
      </c>
      <c r="Z241" s="66">
        <f>اسلام!$AT$75</f>
        <v>0</v>
      </c>
      <c r="AA241" s="66">
        <f>اسلام!$AU$75</f>
        <v>0</v>
      </c>
      <c r="AC241" s="195" t="s">
        <v>14</v>
      </c>
      <c r="AD241" s="66">
        <f>زهران!$AT$75</f>
        <v>0</v>
      </c>
      <c r="AE241" s="66">
        <f>زهران!$AU$75</f>
        <v>0</v>
      </c>
      <c r="AG241" s="195" t="s">
        <v>14</v>
      </c>
      <c r="AH241" s="66">
        <f>'مندوب 2'!$AT$75</f>
        <v>0</v>
      </c>
      <c r="AI241" s="66">
        <f>'مندوب 2'!$AU$75</f>
        <v>0</v>
      </c>
      <c r="AK241" s="195" t="s">
        <v>14</v>
      </c>
      <c r="AL241" s="66">
        <f>'محمد التيه'!$AT$75</f>
        <v>0</v>
      </c>
      <c r="AM241" s="66">
        <f>'محمد التيه'!$AU$75</f>
        <v>0</v>
      </c>
      <c r="AO241" s="195" t="s">
        <v>14</v>
      </c>
      <c r="AP241" s="66">
        <f>الشركة!$AT$75</f>
        <v>0</v>
      </c>
      <c r="AQ241" s="66">
        <f>الشركة!$AU$75</f>
        <v>0</v>
      </c>
    </row>
    <row r="242" spans="1:43" ht="15.75" thickBot="1" x14ac:dyDescent="0.3">
      <c r="A242" s="196"/>
      <c r="B242" s="20">
        <f>((C241*4)+B241)</f>
        <v>0</v>
      </c>
      <c r="C242" s="20"/>
      <c r="E242" s="196"/>
      <c r="F242" s="66">
        <f>((G241*4)+F241)</f>
        <v>0</v>
      </c>
      <c r="G242" s="66"/>
      <c r="I242" s="196"/>
      <c r="J242" s="66">
        <f>((K241*4)+J241)</f>
        <v>0</v>
      </c>
      <c r="K242" s="66"/>
      <c r="M242" s="196"/>
      <c r="N242" s="66">
        <f>((O241*4)+N241)</f>
        <v>0</v>
      </c>
      <c r="O242" s="66"/>
      <c r="Q242" s="196"/>
      <c r="R242" s="66">
        <f>((S241*4)+R241)</f>
        <v>0</v>
      </c>
      <c r="S242" s="66"/>
      <c r="U242" s="196"/>
      <c r="V242" s="66">
        <f>((W241*4)+V241)</f>
        <v>0</v>
      </c>
      <c r="W242" s="66"/>
      <c r="Y242" s="196"/>
      <c r="Z242" s="66">
        <f>((AA241*4)+Z241)</f>
        <v>0</v>
      </c>
      <c r="AA242" s="66"/>
      <c r="AC242" s="196"/>
      <c r="AD242" s="66">
        <f>((AE241*4)+AD241)</f>
        <v>0</v>
      </c>
      <c r="AE242" s="66"/>
      <c r="AG242" s="196"/>
      <c r="AH242" s="66">
        <f>((AI241*4)+AH241)</f>
        <v>0</v>
      </c>
      <c r="AI242" s="66"/>
      <c r="AK242" s="196"/>
      <c r="AL242" s="66">
        <f>((AM241*4)+AL241)</f>
        <v>0</v>
      </c>
      <c r="AM242" s="66"/>
      <c r="AO242" s="196"/>
      <c r="AP242" s="66">
        <f>((AQ241*4)+AP241)</f>
        <v>0</v>
      </c>
      <c r="AQ242" s="66"/>
    </row>
    <row r="243" spans="1:43" ht="15.75" thickBot="1" x14ac:dyDescent="0.3">
      <c r="A243" s="197"/>
      <c r="B243" s="20">
        <f>MOD(B242,4)</f>
        <v>0</v>
      </c>
      <c r="C243" s="20">
        <f>((B242-B243)/4)</f>
        <v>0</v>
      </c>
      <c r="E243" s="197"/>
      <c r="F243" s="66">
        <f>MOD(F242,4)</f>
        <v>0</v>
      </c>
      <c r="G243" s="66">
        <f>((F242-F243)/4)</f>
        <v>0</v>
      </c>
      <c r="I243" s="197"/>
      <c r="J243" s="66">
        <f>MOD(J242,4)</f>
        <v>0</v>
      </c>
      <c r="K243" s="66">
        <f>((J242-J243)/4)</f>
        <v>0</v>
      </c>
      <c r="M243" s="197"/>
      <c r="N243" s="66">
        <f>MOD(N242,4)</f>
        <v>0</v>
      </c>
      <c r="O243" s="66">
        <f>((N242-N243)/4)</f>
        <v>0</v>
      </c>
      <c r="Q243" s="197"/>
      <c r="R243" s="66">
        <f>MOD(R242,4)</f>
        <v>0</v>
      </c>
      <c r="S243" s="66">
        <f>((R242-R243)/4)</f>
        <v>0</v>
      </c>
      <c r="U243" s="197"/>
      <c r="V243" s="66">
        <f>MOD(V242,4)</f>
        <v>0</v>
      </c>
      <c r="W243" s="66">
        <f>((V242-V243)/4)</f>
        <v>0</v>
      </c>
      <c r="Y243" s="197"/>
      <c r="Z243" s="66">
        <f>MOD(Z242,4)</f>
        <v>0</v>
      </c>
      <c r="AA243" s="66">
        <f>((Z242-Z243)/4)</f>
        <v>0</v>
      </c>
      <c r="AC243" s="197"/>
      <c r="AD243" s="66">
        <f>MOD(AD242,4)</f>
        <v>0</v>
      </c>
      <c r="AE243" s="66">
        <f>((AD242-AD243)/4)</f>
        <v>0</v>
      </c>
      <c r="AG243" s="197"/>
      <c r="AH243" s="66">
        <f>MOD(AH242,4)</f>
        <v>0</v>
      </c>
      <c r="AI243" s="66">
        <f>((AH242-AH243)/4)</f>
        <v>0</v>
      </c>
      <c r="AK243" s="197"/>
      <c r="AL243" s="66">
        <f>MOD(AL242,4)</f>
        <v>0</v>
      </c>
      <c r="AM243" s="66">
        <f>((AL242-AL243)/4)</f>
        <v>0</v>
      </c>
      <c r="AO243" s="197"/>
      <c r="AP243" s="66">
        <f>MOD(AP242,4)</f>
        <v>0</v>
      </c>
      <c r="AQ243" s="66">
        <f>((AP242-AP243)/4)</f>
        <v>0</v>
      </c>
    </row>
    <row r="244" spans="1:43" ht="15.75" thickBot="1" x14ac:dyDescent="0.3">
      <c r="A244" s="56"/>
      <c r="B244" s="18"/>
      <c r="C244" s="19"/>
      <c r="E244" s="71"/>
      <c r="F244" s="68"/>
      <c r="G244" s="69"/>
      <c r="I244" s="71"/>
      <c r="J244" s="68"/>
      <c r="K244" s="69"/>
      <c r="M244" s="71"/>
      <c r="N244" s="68"/>
      <c r="O244" s="69"/>
      <c r="Q244" s="71"/>
      <c r="R244" s="68"/>
      <c r="S244" s="69"/>
      <c r="U244" s="71"/>
      <c r="V244" s="68"/>
      <c r="W244" s="69"/>
      <c r="Y244" s="71"/>
      <c r="Z244" s="68"/>
      <c r="AA244" s="69"/>
      <c r="AC244" s="71"/>
      <c r="AD244" s="68"/>
      <c r="AE244" s="69"/>
      <c r="AG244" s="71"/>
      <c r="AH244" s="68"/>
      <c r="AI244" s="69"/>
      <c r="AK244" s="71"/>
      <c r="AL244" s="68"/>
      <c r="AM244" s="69"/>
      <c r="AO244" s="71"/>
      <c r="AP244" s="68"/>
      <c r="AQ244" s="69"/>
    </row>
    <row r="245" spans="1:43" ht="15.75" thickBot="1" x14ac:dyDescent="0.3">
      <c r="A245" s="195" t="s">
        <v>46</v>
      </c>
      <c r="B245" s="20">
        <f>'احمد شوقي'!$AW$75</f>
        <v>0</v>
      </c>
      <c r="C245" s="66">
        <f>'احمد شوقي'!$AX$75</f>
        <v>0</v>
      </c>
      <c r="E245" s="195" t="s">
        <v>46</v>
      </c>
      <c r="F245" s="66">
        <f>'محمد ابراهيم'!$AW$75</f>
        <v>0</v>
      </c>
      <c r="G245" s="66">
        <f>'محمد ابراهيم'!$AX$75</f>
        <v>0</v>
      </c>
      <c r="I245" s="195" t="s">
        <v>46</v>
      </c>
      <c r="J245" s="66">
        <f>'مصطفي عبدالفتاح'!$AW$75</f>
        <v>0</v>
      </c>
      <c r="K245" s="66">
        <f>'مصطفي عبدالفتاح'!$AX$75</f>
        <v>0</v>
      </c>
      <c r="M245" s="195" t="s">
        <v>46</v>
      </c>
      <c r="N245" s="66">
        <f>'رامي حواس'!$AW$75</f>
        <v>0</v>
      </c>
      <c r="O245" s="66">
        <f>'رامي حواس'!$AX$75</f>
        <v>0</v>
      </c>
      <c r="Q245" s="195" t="s">
        <v>46</v>
      </c>
      <c r="R245" s="66">
        <f>'محمد نبيه'!$AW$75</f>
        <v>0</v>
      </c>
      <c r="S245" s="66">
        <f>'محمد نبيه'!$AX$75</f>
        <v>0</v>
      </c>
      <c r="U245" s="195" t="s">
        <v>46</v>
      </c>
      <c r="V245" s="66">
        <f>'تامر غالي'!$AW$75</f>
        <v>0</v>
      </c>
      <c r="W245" s="66">
        <f>'تامر غالي'!$AX$75</f>
        <v>0</v>
      </c>
      <c r="Y245" s="195" t="s">
        <v>46</v>
      </c>
      <c r="Z245" s="66">
        <f>اسلام!$AW$75</f>
        <v>0</v>
      </c>
      <c r="AA245" s="66">
        <f>اسلام!$AX$75</f>
        <v>0</v>
      </c>
      <c r="AC245" s="195" t="s">
        <v>46</v>
      </c>
      <c r="AD245" s="66">
        <f>زهران!$AW$75</f>
        <v>0</v>
      </c>
      <c r="AE245" s="66">
        <f>زهران!$AX$75</f>
        <v>0</v>
      </c>
      <c r="AG245" s="195" t="s">
        <v>46</v>
      </c>
      <c r="AH245" s="66">
        <f>'مندوب 2'!$AW$75</f>
        <v>0</v>
      </c>
      <c r="AI245" s="66">
        <f>'مندوب 2'!$AX$75</f>
        <v>0</v>
      </c>
      <c r="AK245" s="195" t="s">
        <v>46</v>
      </c>
      <c r="AL245" s="66">
        <f>'محمد التيه'!$AW$75</f>
        <v>0</v>
      </c>
      <c r="AM245" s="66">
        <f>'محمد التيه'!$AX$75</f>
        <v>0</v>
      </c>
      <c r="AO245" s="195" t="s">
        <v>46</v>
      </c>
      <c r="AP245" s="66">
        <f>الشركة!$AW$75</f>
        <v>0</v>
      </c>
      <c r="AQ245" s="66">
        <f>الشركة!$AX$75</f>
        <v>0</v>
      </c>
    </row>
    <row r="246" spans="1:43" ht="15.75" thickBot="1" x14ac:dyDescent="0.3">
      <c r="A246" s="196"/>
      <c r="B246" s="20">
        <f>((C245*4)+B245)</f>
        <v>0</v>
      </c>
      <c r="C246" s="20"/>
      <c r="E246" s="196"/>
      <c r="F246" s="66">
        <f>((G245*4)+F245)</f>
        <v>0</v>
      </c>
      <c r="G246" s="66"/>
      <c r="I246" s="196"/>
      <c r="J246" s="66">
        <f>((K245*4)+J245)</f>
        <v>0</v>
      </c>
      <c r="K246" s="66"/>
      <c r="M246" s="196"/>
      <c r="N246" s="66">
        <f>((O245*4)+N245)</f>
        <v>0</v>
      </c>
      <c r="O246" s="66"/>
      <c r="Q246" s="196"/>
      <c r="R246" s="66">
        <f>((S245*4)+R245)</f>
        <v>0</v>
      </c>
      <c r="S246" s="66"/>
      <c r="U246" s="196"/>
      <c r="V246" s="66">
        <f>((W245*4)+V245)</f>
        <v>0</v>
      </c>
      <c r="W246" s="66"/>
      <c r="Y246" s="196"/>
      <c r="Z246" s="66">
        <f>((AA245*4)+Z245)</f>
        <v>0</v>
      </c>
      <c r="AA246" s="66"/>
      <c r="AC246" s="196"/>
      <c r="AD246" s="66">
        <f>((AE245*4)+AD245)</f>
        <v>0</v>
      </c>
      <c r="AE246" s="66"/>
      <c r="AG246" s="196"/>
      <c r="AH246" s="66">
        <f>((AI245*4)+AH245)</f>
        <v>0</v>
      </c>
      <c r="AI246" s="66"/>
      <c r="AK246" s="196"/>
      <c r="AL246" s="66">
        <f>((AM245*4)+AL245)</f>
        <v>0</v>
      </c>
      <c r="AM246" s="66"/>
      <c r="AO246" s="196"/>
      <c r="AP246" s="66">
        <f>((AQ245*4)+AP245)</f>
        <v>0</v>
      </c>
      <c r="AQ246" s="66"/>
    </row>
    <row r="247" spans="1:43" ht="15.75" thickBot="1" x14ac:dyDescent="0.3">
      <c r="A247" s="197"/>
      <c r="B247" s="20">
        <f>MOD(B246,4)</f>
        <v>0</v>
      </c>
      <c r="C247" s="20">
        <f>((B246-B247)/4)</f>
        <v>0</v>
      </c>
      <c r="E247" s="197"/>
      <c r="F247" s="66">
        <f>MOD(F246,4)</f>
        <v>0</v>
      </c>
      <c r="G247" s="66">
        <f>((F246-F247)/4)</f>
        <v>0</v>
      </c>
      <c r="I247" s="197"/>
      <c r="J247" s="66">
        <f>MOD(J246,4)</f>
        <v>0</v>
      </c>
      <c r="K247" s="66">
        <f>((J246-J247)/4)</f>
        <v>0</v>
      </c>
      <c r="M247" s="197"/>
      <c r="N247" s="66">
        <f>MOD(N246,4)</f>
        <v>0</v>
      </c>
      <c r="O247" s="66">
        <f>((N246-N247)/4)</f>
        <v>0</v>
      </c>
      <c r="Q247" s="197"/>
      <c r="R247" s="66">
        <f>MOD(R246,4)</f>
        <v>0</v>
      </c>
      <c r="S247" s="66">
        <f>((R246-R247)/4)</f>
        <v>0</v>
      </c>
      <c r="U247" s="197"/>
      <c r="V247" s="66">
        <f>MOD(V246,4)</f>
        <v>0</v>
      </c>
      <c r="W247" s="66">
        <f>((V246-V247)/4)</f>
        <v>0</v>
      </c>
      <c r="Y247" s="197"/>
      <c r="Z247" s="66">
        <f>MOD(Z246,4)</f>
        <v>0</v>
      </c>
      <c r="AA247" s="66">
        <f>((Z246-Z247)/4)</f>
        <v>0</v>
      </c>
      <c r="AC247" s="197"/>
      <c r="AD247" s="66">
        <f>MOD(AD246,4)</f>
        <v>0</v>
      </c>
      <c r="AE247" s="66">
        <f>((AD246-AD247)/4)</f>
        <v>0</v>
      </c>
      <c r="AG247" s="197"/>
      <c r="AH247" s="66">
        <f>MOD(AH246,4)</f>
        <v>0</v>
      </c>
      <c r="AI247" s="66">
        <f>((AH246-AH247)/4)</f>
        <v>0</v>
      </c>
      <c r="AK247" s="197"/>
      <c r="AL247" s="66">
        <f>MOD(AL246,4)</f>
        <v>0</v>
      </c>
      <c r="AM247" s="66">
        <f>((AL246-AL247)/4)</f>
        <v>0</v>
      </c>
      <c r="AO247" s="197"/>
      <c r="AP247" s="66">
        <f>MOD(AP246,4)</f>
        <v>0</v>
      </c>
      <c r="AQ247" s="66">
        <f>((AP246-AP247)/4)</f>
        <v>0</v>
      </c>
    </row>
    <row r="248" spans="1:43" ht="15.75" thickBot="1" x14ac:dyDescent="0.3">
      <c r="A248" s="56"/>
      <c r="B248" s="18"/>
      <c r="C248" s="19"/>
      <c r="E248" s="71"/>
      <c r="F248" s="68"/>
      <c r="G248" s="69"/>
      <c r="I248" s="71"/>
      <c r="J248" s="68"/>
      <c r="K248" s="69"/>
      <c r="M248" s="71"/>
      <c r="N248" s="68"/>
      <c r="O248" s="69"/>
      <c r="Q248" s="71"/>
      <c r="R248" s="68"/>
      <c r="S248" s="69"/>
      <c r="U248" s="71"/>
      <c r="V248" s="68"/>
      <c r="W248" s="69"/>
      <c r="Y248" s="71"/>
      <c r="Z248" s="68"/>
      <c r="AA248" s="69"/>
      <c r="AC248" s="71"/>
      <c r="AD248" s="68"/>
      <c r="AE248" s="69"/>
      <c r="AG248" s="71"/>
      <c r="AH248" s="68"/>
      <c r="AI248" s="69"/>
      <c r="AK248" s="71"/>
      <c r="AL248" s="68"/>
      <c r="AM248" s="69"/>
      <c r="AO248" s="71"/>
      <c r="AP248" s="68"/>
      <c r="AQ248" s="69"/>
    </row>
    <row r="249" spans="1:43" ht="15.75" thickBot="1" x14ac:dyDescent="0.3">
      <c r="A249" s="214" t="s">
        <v>77</v>
      </c>
      <c r="B249" s="215"/>
      <c r="C249" s="216"/>
      <c r="E249" s="214" t="s">
        <v>77</v>
      </c>
      <c r="F249" s="215"/>
      <c r="G249" s="216"/>
      <c r="I249" s="214" t="s">
        <v>77</v>
      </c>
      <c r="J249" s="215"/>
      <c r="K249" s="216"/>
      <c r="M249" s="214" t="s">
        <v>77</v>
      </c>
      <c r="N249" s="215"/>
      <c r="O249" s="216"/>
      <c r="Q249" s="214" t="s">
        <v>77</v>
      </c>
      <c r="R249" s="215"/>
      <c r="S249" s="216"/>
      <c r="U249" s="214" t="s">
        <v>77</v>
      </c>
      <c r="V249" s="215"/>
      <c r="W249" s="216"/>
      <c r="Y249" s="214" t="s">
        <v>77</v>
      </c>
      <c r="Z249" s="215"/>
      <c r="AA249" s="216"/>
      <c r="AC249" s="214" t="s">
        <v>77</v>
      </c>
      <c r="AD249" s="215"/>
      <c r="AE249" s="216"/>
      <c r="AG249" s="214" t="s">
        <v>77</v>
      </c>
      <c r="AH249" s="215"/>
      <c r="AI249" s="216"/>
      <c r="AK249" s="214" t="s">
        <v>77</v>
      </c>
      <c r="AL249" s="215"/>
      <c r="AM249" s="216"/>
      <c r="AO249" s="214" t="s">
        <v>77</v>
      </c>
      <c r="AP249" s="215"/>
      <c r="AQ249" s="216"/>
    </row>
    <row r="250" spans="1:43" ht="15.75" thickBot="1" x14ac:dyDescent="0.3">
      <c r="A250" s="195" t="s">
        <v>43</v>
      </c>
      <c r="B250" s="20"/>
      <c r="C250" s="20"/>
      <c r="E250" s="195" t="s">
        <v>43</v>
      </c>
      <c r="F250" s="66"/>
      <c r="G250" s="66"/>
      <c r="I250" s="195" t="s">
        <v>43</v>
      </c>
      <c r="J250" s="66"/>
      <c r="K250" s="66"/>
      <c r="M250" s="195" t="s">
        <v>43</v>
      </c>
      <c r="N250" s="66"/>
      <c r="O250" s="66"/>
      <c r="Q250" s="195" t="s">
        <v>43</v>
      </c>
      <c r="R250" s="66"/>
      <c r="S250" s="66"/>
      <c r="U250" s="195" t="s">
        <v>43</v>
      </c>
      <c r="V250" s="66"/>
      <c r="W250" s="66"/>
      <c r="Y250" s="195" t="s">
        <v>43</v>
      </c>
      <c r="Z250" s="66"/>
      <c r="AA250" s="66"/>
      <c r="AC250" s="195" t="s">
        <v>43</v>
      </c>
      <c r="AD250" s="66"/>
      <c r="AE250" s="66"/>
      <c r="AG250" s="195" t="s">
        <v>43</v>
      </c>
      <c r="AH250" s="66"/>
      <c r="AI250" s="66"/>
      <c r="AK250" s="195" t="s">
        <v>43</v>
      </c>
      <c r="AL250" s="66"/>
      <c r="AM250" s="66"/>
      <c r="AO250" s="195" t="s">
        <v>43</v>
      </c>
      <c r="AP250" s="66"/>
      <c r="AQ250" s="66"/>
    </row>
    <row r="251" spans="1:43" ht="15.75" thickBot="1" x14ac:dyDescent="0.3">
      <c r="A251" s="196"/>
      <c r="B251" s="20"/>
      <c r="C251" s="20"/>
      <c r="E251" s="196"/>
      <c r="F251" s="66"/>
      <c r="G251" s="66"/>
      <c r="I251" s="196"/>
      <c r="J251" s="66"/>
      <c r="K251" s="66"/>
      <c r="M251" s="196"/>
      <c r="N251" s="66"/>
      <c r="O251" s="66"/>
      <c r="Q251" s="196"/>
      <c r="R251" s="66"/>
      <c r="S251" s="66"/>
      <c r="U251" s="196"/>
      <c r="V251" s="66"/>
      <c r="W251" s="66"/>
      <c r="Y251" s="196"/>
      <c r="Z251" s="66"/>
      <c r="AA251" s="66"/>
      <c r="AC251" s="196"/>
      <c r="AD251" s="66"/>
      <c r="AE251" s="66"/>
      <c r="AG251" s="196"/>
      <c r="AH251" s="66"/>
      <c r="AI251" s="66"/>
      <c r="AK251" s="196"/>
      <c r="AL251" s="66"/>
      <c r="AM251" s="66"/>
      <c r="AO251" s="196"/>
      <c r="AP251" s="66"/>
      <c r="AQ251" s="66"/>
    </row>
    <row r="252" spans="1:43" ht="15.75" thickBot="1" x14ac:dyDescent="0.3">
      <c r="A252" s="197"/>
      <c r="B252" s="20"/>
      <c r="C252" s="20">
        <f>'احمد شوقي'!$AZ$75</f>
        <v>0</v>
      </c>
      <c r="E252" s="197"/>
      <c r="F252" s="66"/>
      <c r="G252" s="66">
        <f>'محمد ابراهيم'!$AZ$75</f>
        <v>0</v>
      </c>
      <c r="I252" s="197"/>
      <c r="J252" s="66"/>
      <c r="K252" s="66">
        <f>'مصطفي عبدالفتاح'!$AZ$75</f>
        <v>0</v>
      </c>
      <c r="M252" s="197"/>
      <c r="N252" s="66"/>
      <c r="O252" s="66">
        <f>'رامي حواس'!$AZ$75</f>
        <v>0</v>
      </c>
      <c r="Q252" s="197"/>
      <c r="R252" s="66"/>
      <c r="S252" s="66">
        <f>'محمد نبيه'!$AZ$75</f>
        <v>0</v>
      </c>
      <c r="U252" s="197"/>
      <c r="V252" s="66"/>
      <c r="W252" s="66">
        <f>'تامر غالي'!$AZ$75</f>
        <v>0</v>
      </c>
      <c r="Y252" s="197"/>
      <c r="Z252" s="66"/>
      <c r="AA252" s="66">
        <f>اسلام!$AZ$75</f>
        <v>0</v>
      </c>
      <c r="AC252" s="197"/>
      <c r="AD252" s="66"/>
      <c r="AE252" s="66">
        <f>زهران!$AZ$75</f>
        <v>0</v>
      </c>
      <c r="AG252" s="197"/>
      <c r="AH252" s="66"/>
      <c r="AI252" s="66">
        <f>'مندوب 2'!$AZ$75</f>
        <v>0</v>
      </c>
      <c r="AK252" s="197"/>
      <c r="AL252" s="66"/>
      <c r="AM252" s="66">
        <f>'محمد التيه'!$AZ$75</f>
        <v>0</v>
      </c>
      <c r="AO252" s="197"/>
      <c r="AP252" s="66"/>
      <c r="AQ252" s="66">
        <f>الشركة!$AZ$75</f>
        <v>0</v>
      </c>
    </row>
    <row r="253" spans="1:43" ht="15.75" thickBot="1" x14ac:dyDescent="0.3">
      <c r="A253" s="214"/>
      <c r="B253" s="215"/>
      <c r="C253" s="216"/>
      <c r="E253" s="214"/>
      <c r="F253" s="215"/>
      <c r="G253" s="216"/>
      <c r="I253" s="214"/>
      <c r="J253" s="215"/>
      <c r="K253" s="216"/>
      <c r="M253" s="214"/>
      <c r="N253" s="215"/>
      <c r="O253" s="216"/>
      <c r="Q253" s="214"/>
      <c r="R253" s="215"/>
      <c r="S253" s="216"/>
      <c r="U253" s="214"/>
      <c r="V253" s="215"/>
      <c r="W253" s="216"/>
      <c r="Y253" s="214"/>
      <c r="Z253" s="215"/>
      <c r="AA253" s="216"/>
      <c r="AC253" s="214"/>
      <c r="AD253" s="215"/>
      <c r="AE253" s="216"/>
      <c r="AG253" s="214"/>
      <c r="AH253" s="215"/>
      <c r="AI253" s="216"/>
      <c r="AK253" s="214"/>
      <c r="AL253" s="215"/>
      <c r="AM253" s="216"/>
      <c r="AO253" s="214"/>
      <c r="AP253" s="215"/>
      <c r="AQ253" s="216"/>
    </row>
    <row r="254" spans="1:43" ht="15.75" thickBot="1" x14ac:dyDescent="0.3">
      <c r="A254" s="231" t="s">
        <v>78</v>
      </c>
      <c r="B254" s="231"/>
      <c r="C254" s="231"/>
      <c r="E254" s="231" t="s">
        <v>78</v>
      </c>
      <c r="F254" s="231"/>
      <c r="G254" s="231"/>
      <c r="I254" s="231" t="s">
        <v>78</v>
      </c>
      <c r="J254" s="231"/>
      <c r="K254" s="231"/>
      <c r="M254" s="231" t="s">
        <v>78</v>
      </c>
      <c r="N254" s="231"/>
      <c r="O254" s="231"/>
      <c r="Q254" s="231" t="s">
        <v>78</v>
      </c>
      <c r="R254" s="231"/>
      <c r="S254" s="231"/>
      <c r="U254" s="231" t="s">
        <v>78</v>
      </c>
      <c r="V254" s="231"/>
      <c r="W254" s="231"/>
      <c r="Y254" s="231" t="s">
        <v>78</v>
      </c>
      <c r="Z254" s="231"/>
      <c r="AA254" s="231"/>
      <c r="AC254" s="231" t="s">
        <v>78</v>
      </c>
      <c r="AD254" s="231"/>
      <c r="AE254" s="231"/>
      <c r="AG254" s="231" t="s">
        <v>78</v>
      </c>
      <c r="AH254" s="231"/>
      <c r="AI254" s="231"/>
      <c r="AK254" s="231" t="s">
        <v>78</v>
      </c>
      <c r="AL254" s="231"/>
      <c r="AM254" s="231"/>
      <c r="AO254" s="231" t="s">
        <v>78</v>
      </c>
      <c r="AP254" s="231"/>
      <c r="AQ254" s="231"/>
    </row>
    <row r="255" spans="1:43" ht="15.75" thickBot="1" x14ac:dyDescent="0.3">
      <c r="A255" s="225" t="s">
        <v>47</v>
      </c>
      <c r="B255" s="20">
        <f>'احمد شوقي'!$BB$75</f>
        <v>0</v>
      </c>
      <c r="C255" s="66">
        <f>'احمد شوقي'!$BC$75</f>
        <v>0</v>
      </c>
      <c r="E255" s="225" t="s">
        <v>47</v>
      </c>
      <c r="F255" s="66">
        <f>'محمد ابراهيم'!$BB$75</f>
        <v>0</v>
      </c>
      <c r="G255" s="66">
        <f>'محمد ابراهيم'!$BC$75</f>
        <v>0</v>
      </c>
      <c r="I255" s="225" t="s">
        <v>47</v>
      </c>
      <c r="J255" s="66">
        <f>'مصطفي عبدالفتاح'!$BB$75</f>
        <v>0</v>
      </c>
      <c r="K255" s="66">
        <f>'مصطفي عبدالفتاح'!$BC$75</f>
        <v>0</v>
      </c>
      <c r="M255" s="225" t="s">
        <v>47</v>
      </c>
      <c r="N255" s="66">
        <f>'رامي حواس'!$BB$75</f>
        <v>0</v>
      </c>
      <c r="O255" s="66">
        <f>'رامي حواس'!$BC$75</f>
        <v>0</v>
      </c>
      <c r="Q255" s="225" t="s">
        <v>47</v>
      </c>
      <c r="R255" s="66">
        <f>'محمد نبيه'!$BB$75</f>
        <v>0</v>
      </c>
      <c r="S255" s="66">
        <f>'محمد نبيه'!$BC$75</f>
        <v>0</v>
      </c>
      <c r="U255" s="225" t="s">
        <v>47</v>
      </c>
      <c r="V255" s="66">
        <f>'تامر غالي'!$BB$75</f>
        <v>0</v>
      </c>
      <c r="W255" s="66">
        <f>'تامر غالي'!$BC$75</f>
        <v>0</v>
      </c>
      <c r="Y255" s="225" t="s">
        <v>47</v>
      </c>
      <c r="Z255" s="66">
        <f>اسلام!$BB$75</f>
        <v>0</v>
      </c>
      <c r="AA255" s="66">
        <f>اسلام!$BC$75</f>
        <v>0</v>
      </c>
      <c r="AC255" s="225" t="s">
        <v>47</v>
      </c>
      <c r="AD255" s="66">
        <f>زهران!$BB$75</f>
        <v>0</v>
      </c>
      <c r="AE255" s="66">
        <f>زهران!$BC$75</f>
        <v>0</v>
      </c>
      <c r="AG255" s="225" t="s">
        <v>47</v>
      </c>
      <c r="AH255" s="66">
        <f>'مندوب 2'!$BB$75</f>
        <v>0</v>
      </c>
      <c r="AI255" s="66">
        <f>'مندوب 2'!$BC$75</f>
        <v>0</v>
      </c>
      <c r="AK255" s="225" t="s">
        <v>47</v>
      </c>
      <c r="AL255" s="66">
        <f>'محمد التيه'!$BB$75</f>
        <v>0</v>
      </c>
      <c r="AM255" s="66">
        <f>'محمد التيه'!$BC$75</f>
        <v>0</v>
      </c>
      <c r="AO255" s="225" t="s">
        <v>47</v>
      </c>
      <c r="AP255" s="66">
        <f>الشركة!$BB$75</f>
        <v>0</v>
      </c>
      <c r="AQ255" s="66">
        <f>الشركة!$BC$75</f>
        <v>0</v>
      </c>
    </row>
    <row r="256" spans="1:43" ht="15.75" thickBot="1" x14ac:dyDescent="0.3">
      <c r="A256" s="226"/>
      <c r="B256" s="20">
        <f>((C255*6)+B255)</f>
        <v>0</v>
      </c>
      <c r="C256" s="20"/>
      <c r="E256" s="226"/>
      <c r="F256" s="66">
        <f>((G255*6)+F255)</f>
        <v>0</v>
      </c>
      <c r="G256" s="66"/>
      <c r="I256" s="226"/>
      <c r="J256" s="66">
        <f>((K255*6)+J255)</f>
        <v>0</v>
      </c>
      <c r="K256" s="66"/>
      <c r="M256" s="226"/>
      <c r="N256" s="66">
        <f>((O255*6)+N255)</f>
        <v>0</v>
      </c>
      <c r="O256" s="66"/>
      <c r="Q256" s="226"/>
      <c r="R256" s="66">
        <f>((S255*6)+R255)</f>
        <v>0</v>
      </c>
      <c r="S256" s="66"/>
      <c r="U256" s="226"/>
      <c r="V256" s="66">
        <f>((W255*6)+V255)</f>
        <v>0</v>
      </c>
      <c r="W256" s="66"/>
      <c r="Y256" s="226"/>
      <c r="Z256" s="66">
        <f>((AA255*6)+Z255)</f>
        <v>0</v>
      </c>
      <c r="AA256" s="66"/>
      <c r="AC256" s="226"/>
      <c r="AD256" s="66">
        <f>((AE255*6)+AD255)</f>
        <v>0</v>
      </c>
      <c r="AE256" s="66"/>
      <c r="AG256" s="226"/>
      <c r="AH256" s="66">
        <f>((AI255*6)+AH255)</f>
        <v>0</v>
      </c>
      <c r="AI256" s="66"/>
      <c r="AK256" s="226"/>
      <c r="AL256" s="66">
        <f>((AM255*6)+AL255)</f>
        <v>0</v>
      </c>
      <c r="AM256" s="66"/>
      <c r="AO256" s="226"/>
      <c r="AP256" s="66">
        <f>((AQ255*6)+AP255)</f>
        <v>0</v>
      </c>
      <c r="AQ256" s="66"/>
    </row>
    <row r="257" spans="1:43" ht="15.75" thickBot="1" x14ac:dyDescent="0.3">
      <c r="A257" s="227"/>
      <c r="B257" s="20">
        <f>MOD(B256,6)</f>
        <v>0</v>
      </c>
      <c r="C257" s="20">
        <f>((B256-B257)/6)</f>
        <v>0</v>
      </c>
      <c r="E257" s="227"/>
      <c r="F257" s="66">
        <f>MOD(F256,6)</f>
        <v>0</v>
      </c>
      <c r="G257" s="66">
        <f>((F256-F257)/6)</f>
        <v>0</v>
      </c>
      <c r="I257" s="227"/>
      <c r="J257" s="66">
        <f>MOD(J256,6)</f>
        <v>0</v>
      </c>
      <c r="K257" s="66">
        <f>((J256-J257)/6)</f>
        <v>0</v>
      </c>
      <c r="M257" s="227"/>
      <c r="N257" s="66">
        <f>MOD(N256,6)</f>
        <v>0</v>
      </c>
      <c r="O257" s="66">
        <f>((N256-N257)/6)</f>
        <v>0</v>
      </c>
      <c r="Q257" s="227"/>
      <c r="R257" s="66">
        <f>MOD(R256,6)</f>
        <v>0</v>
      </c>
      <c r="S257" s="66">
        <f>((R256-R257)/6)</f>
        <v>0</v>
      </c>
      <c r="U257" s="227"/>
      <c r="V257" s="66">
        <f>MOD(V256,6)</f>
        <v>0</v>
      </c>
      <c r="W257" s="66">
        <f>((V256-V257)/6)</f>
        <v>0</v>
      </c>
      <c r="Y257" s="227"/>
      <c r="Z257" s="66">
        <f>MOD(Z256,6)</f>
        <v>0</v>
      </c>
      <c r="AA257" s="66">
        <f>((Z256-Z257)/6)</f>
        <v>0</v>
      </c>
      <c r="AC257" s="227"/>
      <c r="AD257" s="66">
        <f>MOD(AD256,6)</f>
        <v>0</v>
      </c>
      <c r="AE257" s="66">
        <f>((AD256-AD257)/6)</f>
        <v>0</v>
      </c>
      <c r="AG257" s="227"/>
      <c r="AH257" s="66">
        <f>MOD(AH256,6)</f>
        <v>0</v>
      </c>
      <c r="AI257" s="66">
        <f>((AH256-AH257)/6)</f>
        <v>0</v>
      </c>
      <c r="AK257" s="227"/>
      <c r="AL257" s="66">
        <f>MOD(AL256,6)</f>
        <v>0</v>
      </c>
      <c r="AM257" s="66">
        <f>((AL256-AL257)/6)</f>
        <v>0</v>
      </c>
      <c r="AO257" s="227"/>
      <c r="AP257" s="66">
        <f>MOD(AP256,6)</f>
        <v>0</v>
      </c>
      <c r="AQ257" s="66">
        <f>((AP256-AP257)/6)</f>
        <v>0</v>
      </c>
    </row>
    <row r="258" spans="1:43" ht="15.75" thickBot="1" x14ac:dyDescent="0.3">
      <c r="A258" s="228"/>
      <c r="B258" s="229"/>
      <c r="C258" s="230"/>
      <c r="E258" s="228"/>
      <c r="F258" s="229"/>
      <c r="G258" s="230"/>
      <c r="I258" s="228"/>
      <c r="J258" s="229"/>
      <c r="K258" s="230"/>
      <c r="M258" s="228"/>
      <c r="N258" s="229"/>
      <c r="O258" s="230"/>
      <c r="Q258" s="228"/>
      <c r="R258" s="229"/>
      <c r="S258" s="230"/>
      <c r="U258" s="228"/>
      <c r="V258" s="229"/>
      <c r="W258" s="230"/>
      <c r="Y258" s="228"/>
      <c r="Z258" s="229"/>
      <c r="AA258" s="230"/>
      <c r="AC258" s="228"/>
      <c r="AD258" s="229"/>
      <c r="AE258" s="230"/>
      <c r="AG258" s="228"/>
      <c r="AH258" s="229"/>
      <c r="AI258" s="230"/>
      <c r="AK258" s="228"/>
      <c r="AL258" s="229"/>
      <c r="AM258" s="230"/>
      <c r="AO258" s="228"/>
      <c r="AP258" s="229"/>
      <c r="AQ258" s="230"/>
    </row>
    <row r="259" spans="1:43" ht="15.75" thickBot="1" x14ac:dyDescent="0.3">
      <c r="A259" s="195" t="s">
        <v>11</v>
      </c>
      <c r="B259" s="20">
        <f>'احمد شوقي'!$BE$75</f>
        <v>0</v>
      </c>
      <c r="C259" s="66">
        <f>'احمد شوقي'!$BF$75</f>
        <v>0</v>
      </c>
      <c r="E259" s="195" t="s">
        <v>11</v>
      </c>
      <c r="F259" s="66">
        <f>'محمد ابراهيم'!$BE$75</f>
        <v>0</v>
      </c>
      <c r="G259" s="66">
        <f>'محمد ابراهيم'!$BF$75</f>
        <v>0</v>
      </c>
      <c r="I259" s="195" t="s">
        <v>11</v>
      </c>
      <c r="J259" s="66">
        <f>'مصطفي عبدالفتاح'!$BE$75</f>
        <v>0</v>
      </c>
      <c r="K259" s="66">
        <f>'مصطفي عبدالفتاح'!$BF$75</f>
        <v>0</v>
      </c>
      <c r="M259" s="195" t="s">
        <v>11</v>
      </c>
      <c r="N259" s="66">
        <f>'رامي حواس'!$BE$75</f>
        <v>0</v>
      </c>
      <c r="O259" s="66">
        <f>'رامي حواس'!$BF$75</f>
        <v>0</v>
      </c>
      <c r="Q259" s="195" t="s">
        <v>11</v>
      </c>
      <c r="R259" s="66">
        <f>'محمد نبيه'!$BE$75</f>
        <v>0</v>
      </c>
      <c r="S259" s="66">
        <f>'محمد نبيه'!$BF$75</f>
        <v>0</v>
      </c>
      <c r="U259" s="195" t="s">
        <v>11</v>
      </c>
      <c r="V259" s="66">
        <f>'تامر غالي'!$BE$75</f>
        <v>0</v>
      </c>
      <c r="W259" s="66">
        <f>'تامر غالي'!$BF$75</f>
        <v>0</v>
      </c>
      <c r="Y259" s="195" t="s">
        <v>11</v>
      </c>
      <c r="Z259" s="66">
        <f>اسلام!$BE$75</f>
        <v>0</v>
      </c>
      <c r="AA259" s="66">
        <f>اسلام!$BF$75</f>
        <v>0</v>
      </c>
      <c r="AC259" s="195" t="s">
        <v>11</v>
      </c>
      <c r="AD259" s="66">
        <f>زهران!$BE$75</f>
        <v>0</v>
      </c>
      <c r="AE259" s="66">
        <f>زهران!$BF$75</f>
        <v>0</v>
      </c>
      <c r="AG259" s="195" t="s">
        <v>11</v>
      </c>
      <c r="AH259" s="66">
        <f>'مندوب 2'!$BE$75</f>
        <v>0</v>
      </c>
      <c r="AI259" s="66">
        <f>'مندوب 2'!$BF$75</f>
        <v>0</v>
      </c>
      <c r="AK259" s="195" t="s">
        <v>11</v>
      </c>
      <c r="AL259" s="66">
        <f>'محمد التيه'!$BE$75</f>
        <v>0</v>
      </c>
      <c r="AM259" s="66">
        <f>'محمد التيه'!$BF$75</f>
        <v>0</v>
      </c>
      <c r="AO259" s="195" t="s">
        <v>11</v>
      </c>
      <c r="AP259" s="66">
        <f>الشركة!$BE$75</f>
        <v>0</v>
      </c>
      <c r="AQ259" s="66">
        <f>الشركة!$BF$75</f>
        <v>0</v>
      </c>
    </row>
    <row r="260" spans="1:43" ht="15.75" thickBot="1" x14ac:dyDescent="0.3">
      <c r="A260" s="196"/>
      <c r="B260" s="20">
        <f>((C259*4)+B259)</f>
        <v>0</v>
      </c>
      <c r="C260" s="20"/>
      <c r="E260" s="196"/>
      <c r="F260" s="66">
        <f>((G259*4)+F259)</f>
        <v>0</v>
      </c>
      <c r="G260" s="66"/>
      <c r="I260" s="196"/>
      <c r="J260" s="66">
        <f>((K259*4)+J259)</f>
        <v>0</v>
      </c>
      <c r="K260" s="66"/>
      <c r="M260" s="196"/>
      <c r="N260" s="66">
        <f>((O259*4)+N259)</f>
        <v>0</v>
      </c>
      <c r="O260" s="66"/>
      <c r="Q260" s="196"/>
      <c r="R260" s="66">
        <f>((S259*4)+R259)</f>
        <v>0</v>
      </c>
      <c r="S260" s="66"/>
      <c r="U260" s="196"/>
      <c r="V260" s="66">
        <f>((W259*4)+V259)</f>
        <v>0</v>
      </c>
      <c r="W260" s="66"/>
      <c r="Y260" s="196"/>
      <c r="Z260" s="66">
        <f>((AA259*4)+Z259)</f>
        <v>0</v>
      </c>
      <c r="AA260" s="66"/>
      <c r="AC260" s="196"/>
      <c r="AD260" s="66">
        <f>((AE259*4)+AD259)</f>
        <v>0</v>
      </c>
      <c r="AE260" s="66"/>
      <c r="AG260" s="196"/>
      <c r="AH260" s="66">
        <f>((AI259*4)+AH259)</f>
        <v>0</v>
      </c>
      <c r="AI260" s="66"/>
      <c r="AK260" s="196"/>
      <c r="AL260" s="66">
        <f>((AM259*4)+AL259)</f>
        <v>0</v>
      </c>
      <c r="AM260" s="66"/>
      <c r="AO260" s="196"/>
      <c r="AP260" s="66">
        <f>((AQ259*4)+AP259)</f>
        <v>0</v>
      </c>
      <c r="AQ260" s="66"/>
    </row>
    <row r="261" spans="1:43" ht="15.75" thickBot="1" x14ac:dyDescent="0.3">
      <c r="A261" s="197"/>
      <c r="B261" s="20">
        <f>MOD(B260,4)</f>
        <v>0</v>
      </c>
      <c r="C261" s="20">
        <f>((B260-B261)/4)</f>
        <v>0</v>
      </c>
      <c r="E261" s="197"/>
      <c r="F261" s="66">
        <f>MOD(F260,4)</f>
        <v>0</v>
      </c>
      <c r="G261" s="66">
        <f>((F260-F261)/4)</f>
        <v>0</v>
      </c>
      <c r="I261" s="197"/>
      <c r="J261" s="66">
        <f>MOD(J260,4)</f>
        <v>0</v>
      </c>
      <c r="K261" s="66">
        <f>((J260-J261)/4)</f>
        <v>0</v>
      </c>
      <c r="M261" s="197"/>
      <c r="N261" s="66">
        <f>MOD(N260,4)</f>
        <v>0</v>
      </c>
      <c r="O261" s="66">
        <f>((N260-N261)/4)</f>
        <v>0</v>
      </c>
      <c r="Q261" s="197"/>
      <c r="R261" s="66">
        <f>MOD(R260,4)</f>
        <v>0</v>
      </c>
      <c r="S261" s="66">
        <f>((R260-R261)/4)</f>
        <v>0</v>
      </c>
      <c r="U261" s="197"/>
      <c r="V261" s="66">
        <f>MOD(V260,4)</f>
        <v>0</v>
      </c>
      <c r="W261" s="66">
        <f>((V260-V261)/4)</f>
        <v>0</v>
      </c>
      <c r="Y261" s="197"/>
      <c r="Z261" s="66">
        <f>MOD(Z260,4)</f>
        <v>0</v>
      </c>
      <c r="AA261" s="66">
        <f>((Z260-Z261)/4)</f>
        <v>0</v>
      </c>
      <c r="AC261" s="197"/>
      <c r="AD261" s="66">
        <f>MOD(AD260,4)</f>
        <v>0</v>
      </c>
      <c r="AE261" s="66">
        <f>((AD260-AD261)/4)</f>
        <v>0</v>
      </c>
      <c r="AG261" s="197"/>
      <c r="AH261" s="66">
        <f>MOD(AH260,4)</f>
        <v>0</v>
      </c>
      <c r="AI261" s="66">
        <f>((AH260-AH261)/4)</f>
        <v>0</v>
      </c>
      <c r="AK261" s="197"/>
      <c r="AL261" s="66">
        <f>MOD(AL260,4)</f>
        <v>0</v>
      </c>
      <c r="AM261" s="66">
        <f>((AL260-AL261)/4)</f>
        <v>0</v>
      </c>
      <c r="AO261" s="197"/>
      <c r="AP261" s="66">
        <f>MOD(AP260,4)</f>
        <v>0</v>
      </c>
      <c r="AQ261" s="66">
        <f>((AP260-AP261)/4)</f>
        <v>0</v>
      </c>
    </row>
    <row r="262" spans="1:43" ht="15.75" thickBot="1" x14ac:dyDescent="0.3">
      <c r="A262" s="214"/>
      <c r="B262" s="215"/>
      <c r="C262" s="216"/>
      <c r="E262" s="214"/>
      <c r="F262" s="215"/>
      <c r="G262" s="216"/>
      <c r="I262" s="214"/>
      <c r="J262" s="215"/>
      <c r="K262" s="216"/>
      <c r="M262" s="214"/>
      <c r="N262" s="215"/>
      <c r="O262" s="216"/>
      <c r="Q262" s="214"/>
      <c r="R262" s="215"/>
      <c r="S262" s="216"/>
      <c r="U262" s="214"/>
      <c r="V262" s="215"/>
      <c r="W262" s="216"/>
      <c r="Y262" s="214"/>
      <c r="Z262" s="215"/>
      <c r="AA262" s="216"/>
      <c r="AC262" s="214"/>
      <c r="AD262" s="215"/>
      <c r="AE262" s="216"/>
      <c r="AG262" s="214"/>
      <c r="AH262" s="215"/>
      <c r="AI262" s="216"/>
      <c r="AK262" s="214"/>
      <c r="AL262" s="215"/>
      <c r="AM262" s="216"/>
      <c r="AO262" s="214"/>
      <c r="AP262" s="215"/>
      <c r="AQ262" s="216"/>
    </row>
    <row r="263" spans="1:43" ht="15.75" thickBot="1" x14ac:dyDescent="0.3">
      <c r="A263" s="195" t="s">
        <v>12</v>
      </c>
      <c r="B263" s="20">
        <f>'احمد شوقي'!$BH$75</f>
        <v>0</v>
      </c>
      <c r="C263" s="66">
        <f>'احمد شوقي'!$BI$75</f>
        <v>0</v>
      </c>
      <c r="E263" s="195" t="s">
        <v>12</v>
      </c>
      <c r="F263" s="66">
        <f>'محمد ابراهيم'!$BH$75</f>
        <v>0</v>
      </c>
      <c r="G263" s="66">
        <f>'محمد ابراهيم'!$BI$75</f>
        <v>0</v>
      </c>
      <c r="I263" s="195" t="s">
        <v>12</v>
      </c>
      <c r="J263" s="66">
        <f>'مصطفي عبدالفتاح'!$BH$75</f>
        <v>0</v>
      </c>
      <c r="K263" s="66">
        <f>'مصطفي عبدالفتاح'!$BI$75</f>
        <v>0</v>
      </c>
      <c r="M263" s="195" t="s">
        <v>12</v>
      </c>
      <c r="N263" s="66">
        <f>'رامي حواس'!$BH$75</f>
        <v>0</v>
      </c>
      <c r="O263" s="66">
        <f>'رامي حواس'!$BI$75</f>
        <v>0</v>
      </c>
      <c r="Q263" s="195" t="s">
        <v>12</v>
      </c>
      <c r="R263" s="66">
        <f>'محمد نبيه'!$BH$75</f>
        <v>0</v>
      </c>
      <c r="S263" s="66">
        <f>'محمد نبيه'!$BI$75</f>
        <v>0</v>
      </c>
      <c r="U263" s="195" t="s">
        <v>12</v>
      </c>
      <c r="V263" s="66">
        <f>'تامر غالي'!$BH$75</f>
        <v>0</v>
      </c>
      <c r="W263" s="66">
        <f>'تامر غالي'!$BI$75</f>
        <v>0</v>
      </c>
      <c r="Y263" s="195" t="s">
        <v>12</v>
      </c>
      <c r="Z263" s="66">
        <f>اسلام!$BH$75</f>
        <v>0</v>
      </c>
      <c r="AA263" s="66">
        <f>اسلام!$BI$75</f>
        <v>0</v>
      </c>
      <c r="AC263" s="195" t="s">
        <v>12</v>
      </c>
      <c r="AD263" s="66">
        <f>زهران!$BH$75</f>
        <v>0</v>
      </c>
      <c r="AE263" s="66">
        <f>زهران!$BI$75</f>
        <v>0</v>
      </c>
      <c r="AG263" s="195" t="s">
        <v>12</v>
      </c>
      <c r="AH263" s="66">
        <f>'مندوب 2'!$BH$75</f>
        <v>0</v>
      </c>
      <c r="AI263" s="66">
        <f>'مندوب 2'!$BI$75</f>
        <v>0</v>
      </c>
      <c r="AK263" s="195" t="s">
        <v>12</v>
      </c>
      <c r="AL263" s="66">
        <f>'محمد التيه'!$BH$75</f>
        <v>0</v>
      </c>
      <c r="AM263" s="66">
        <f>'محمد التيه'!$BI$75</f>
        <v>0</v>
      </c>
      <c r="AO263" s="195" t="s">
        <v>12</v>
      </c>
      <c r="AP263" s="66">
        <f>الشركة!$BH$75</f>
        <v>0</v>
      </c>
      <c r="AQ263" s="66">
        <f>الشركة!$BI$75</f>
        <v>0</v>
      </c>
    </row>
    <row r="264" spans="1:43" ht="15.75" thickBot="1" x14ac:dyDescent="0.3">
      <c r="A264" s="196"/>
      <c r="B264" s="20">
        <f>((C263*4)+B263)</f>
        <v>0</v>
      </c>
      <c r="C264" s="20"/>
      <c r="E264" s="196"/>
      <c r="F264" s="66">
        <f>((G263*4)+F263)</f>
        <v>0</v>
      </c>
      <c r="G264" s="66"/>
      <c r="I264" s="196"/>
      <c r="J264" s="66">
        <f>((K263*4)+J263)</f>
        <v>0</v>
      </c>
      <c r="K264" s="66"/>
      <c r="M264" s="196"/>
      <c r="N264" s="66">
        <f>((O263*4)+N263)</f>
        <v>0</v>
      </c>
      <c r="O264" s="66"/>
      <c r="Q264" s="196"/>
      <c r="R264" s="66">
        <f>((S263*4)+R263)</f>
        <v>0</v>
      </c>
      <c r="S264" s="66"/>
      <c r="U264" s="196"/>
      <c r="V264" s="66">
        <f>((W263*4)+V263)</f>
        <v>0</v>
      </c>
      <c r="W264" s="66"/>
      <c r="Y264" s="196"/>
      <c r="Z264" s="66">
        <f>((AA263*4)+Z263)</f>
        <v>0</v>
      </c>
      <c r="AA264" s="66"/>
      <c r="AC264" s="196"/>
      <c r="AD264" s="66">
        <f>((AE263*4)+AD263)</f>
        <v>0</v>
      </c>
      <c r="AE264" s="66"/>
      <c r="AG264" s="196"/>
      <c r="AH264" s="66">
        <f>((AI263*4)+AH263)</f>
        <v>0</v>
      </c>
      <c r="AI264" s="66"/>
      <c r="AK264" s="196"/>
      <c r="AL264" s="66">
        <f>((AM263*4)+AL263)</f>
        <v>0</v>
      </c>
      <c r="AM264" s="66"/>
      <c r="AO264" s="196"/>
      <c r="AP264" s="66">
        <f>((AQ263*4)+AP263)</f>
        <v>0</v>
      </c>
      <c r="AQ264" s="66"/>
    </row>
    <row r="265" spans="1:43" ht="15.75" thickBot="1" x14ac:dyDescent="0.3">
      <c r="A265" s="197"/>
      <c r="B265" s="20">
        <f>MOD(B264,4)</f>
        <v>0</v>
      </c>
      <c r="C265" s="20">
        <f>((B264-B265)/4)</f>
        <v>0</v>
      </c>
      <c r="E265" s="197"/>
      <c r="F265" s="66">
        <f>MOD(F264,4)</f>
        <v>0</v>
      </c>
      <c r="G265" s="66">
        <f>((F264-F265)/4)</f>
        <v>0</v>
      </c>
      <c r="I265" s="197"/>
      <c r="J265" s="66">
        <f>MOD(J264,4)</f>
        <v>0</v>
      </c>
      <c r="K265" s="66">
        <f>((J264-J265)/4)</f>
        <v>0</v>
      </c>
      <c r="M265" s="197"/>
      <c r="N265" s="66">
        <f>MOD(N264,4)</f>
        <v>0</v>
      </c>
      <c r="O265" s="66">
        <f>((N264-N265)/4)</f>
        <v>0</v>
      </c>
      <c r="Q265" s="197"/>
      <c r="R265" s="66">
        <f>MOD(R264,4)</f>
        <v>0</v>
      </c>
      <c r="S265" s="66">
        <f>((R264-R265)/4)</f>
        <v>0</v>
      </c>
      <c r="U265" s="197"/>
      <c r="V265" s="66">
        <f>MOD(V264,4)</f>
        <v>0</v>
      </c>
      <c r="W265" s="66">
        <f>((V264-V265)/4)</f>
        <v>0</v>
      </c>
      <c r="Y265" s="197"/>
      <c r="Z265" s="66">
        <f>MOD(Z264,4)</f>
        <v>0</v>
      </c>
      <c r="AA265" s="66">
        <f>((Z264-Z265)/4)</f>
        <v>0</v>
      </c>
      <c r="AC265" s="197"/>
      <c r="AD265" s="66">
        <f>MOD(AD264,4)</f>
        <v>0</v>
      </c>
      <c r="AE265" s="66">
        <f>((AD264-AD265)/4)</f>
        <v>0</v>
      </c>
      <c r="AG265" s="197"/>
      <c r="AH265" s="66">
        <f>MOD(AH264,4)</f>
        <v>0</v>
      </c>
      <c r="AI265" s="66">
        <f>((AH264-AH265)/4)</f>
        <v>0</v>
      </c>
      <c r="AK265" s="197"/>
      <c r="AL265" s="66">
        <f>MOD(AL264,4)</f>
        <v>0</v>
      </c>
      <c r="AM265" s="66">
        <f>((AL264-AL265)/4)</f>
        <v>0</v>
      </c>
      <c r="AO265" s="197"/>
      <c r="AP265" s="66">
        <f>MOD(AP264,4)</f>
        <v>0</v>
      </c>
      <c r="AQ265" s="66">
        <f>((AP264-AP265)/4)</f>
        <v>0</v>
      </c>
    </row>
    <row r="266" spans="1:43" ht="15.75" thickBot="1" x14ac:dyDescent="0.3">
      <c r="A266" s="214"/>
      <c r="B266" s="215"/>
      <c r="C266" s="216"/>
      <c r="E266" s="214"/>
      <c r="F266" s="215"/>
      <c r="G266" s="216"/>
      <c r="I266" s="214"/>
      <c r="J266" s="215"/>
      <c r="K266" s="216"/>
      <c r="M266" s="214"/>
      <c r="N266" s="215"/>
      <c r="O266" s="216"/>
      <c r="Q266" s="214"/>
      <c r="R266" s="215"/>
      <c r="S266" s="216"/>
      <c r="U266" s="214"/>
      <c r="V266" s="215"/>
      <c r="W266" s="216"/>
      <c r="Y266" s="214"/>
      <c r="Z266" s="215"/>
      <c r="AA266" s="216"/>
      <c r="AC266" s="214"/>
      <c r="AD266" s="215"/>
      <c r="AE266" s="216"/>
      <c r="AG266" s="214"/>
      <c r="AH266" s="215"/>
      <c r="AI266" s="216"/>
      <c r="AK266" s="214"/>
      <c r="AL266" s="215"/>
      <c r="AM266" s="216"/>
      <c r="AO266" s="214"/>
      <c r="AP266" s="215"/>
      <c r="AQ266" s="216"/>
    </row>
    <row r="267" spans="1:43" x14ac:dyDescent="0.25">
      <c r="A267" s="220" t="s">
        <v>48</v>
      </c>
      <c r="B267" s="59"/>
      <c r="C267" s="59"/>
      <c r="E267" s="220" t="s">
        <v>48</v>
      </c>
      <c r="F267" s="59"/>
      <c r="G267" s="59"/>
      <c r="I267" s="220" t="s">
        <v>48</v>
      </c>
      <c r="J267" s="59"/>
      <c r="K267" s="59"/>
      <c r="M267" s="220" t="s">
        <v>48</v>
      </c>
      <c r="N267" s="59"/>
      <c r="O267" s="59"/>
      <c r="Q267" s="220" t="s">
        <v>48</v>
      </c>
      <c r="R267" s="59"/>
      <c r="S267" s="59"/>
      <c r="U267" s="220" t="s">
        <v>48</v>
      </c>
      <c r="V267" s="59"/>
      <c r="W267" s="59"/>
      <c r="Y267" s="220" t="s">
        <v>48</v>
      </c>
      <c r="Z267" s="59"/>
      <c r="AA267" s="59"/>
      <c r="AC267" s="220" t="s">
        <v>48</v>
      </c>
      <c r="AD267" s="59"/>
      <c r="AE267" s="59"/>
      <c r="AG267" s="220" t="s">
        <v>48</v>
      </c>
      <c r="AH267" s="59"/>
      <c r="AI267" s="59"/>
      <c r="AK267" s="220" t="s">
        <v>48</v>
      </c>
      <c r="AL267" s="59"/>
      <c r="AM267" s="59"/>
      <c r="AO267" s="220" t="s">
        <v>48</v>
      </c>
      <c r="AP267" s="59"/>
      <c r="AQ267" s="59"/>
    </row>
    <row r="268" spans="1:43" x14ac:dyDescent="0.25">
      <c r="A268" s="192"/>
      <c r="B268" s="59"/>
      <c r="C268" s="59"/>
      <c r="E268" s="192"/>
      <c r="F268" s="59"/>
      <c r="G268" s="59"/>
      <c r="I268" s="192"/>
      <c r="J268" s="59"/>
      <c r="K268" s="59"/>
      <c r="M268" s="192"/>
      <c r="N268" s="59"/>
      <c r="O268" s="59"/>
      <c r="Q268" s="192"/>
      <c r="R268" s="59"/>
      <c r="S268" s="59"/>
      <c r="U268" s="192"/>
      <c r="V268" s="59"/>
      <c r="W268" s="59"/>
      <c r="Y268" s="192"/>
      <c r="Z268" s="59"/>
      <c r="AA268" s="59"/>
      <c r="AC268" s="192"/>
      <c r="AD268" s="59"/>
      <c r="AE268" s="59"/>
      <c r="AG268" s="192"/>
      <c r="AH268" s="59"/>
      <c r="AI268" s="59"/>
      <c r="AK268" s="192"/>
      <c r="AL268" s="59"/>
      <c r="AM268" s="59"/>
      <c r="AO268" s="192"/>
      <c r="AP268" s="59"/>
      <c r="AQ268" s="59"/>
    </row>
    <row r="269" spans="1:43" x14ac:dyDescent="0.25">
      <c r="A269" s="207"/>
      <c r="B269" s="59"/>
      <c r="C269" s="59">
        <f>'احمد شوقي'!$BK$75</f>
        <v>0</v>
      </c>
      <c r="E269" s="207"/>
      <c r="F269" s="59"/>
      <c r="G269" s="59">
        <f>'محمد ابراهيم'!$BK$75</f>
        <v>0</v>
      </c>
      <c r="I269" s="207"/>
      <c r="J269" s="59"/>
      <c r="K269" s="59">
        <f>'مصطفي عبدالفتاح'!$BK$75</f>
        <v>0</v>
      </c>
      <c r="M269" s="207"/>
      <c r="N269" s="59"/>
      <c r="O269" s="59">
        <f>'رامي حواس'!$BK$75</f>
        <v>0</v>
      </c>
      <c r="Q269" s="207"/>
      <c r="R269" s="59"/>
      <c r="S269" s="59">
        <f>'محمد نبيه'!$BK$75</f>
        <v>0</v>
      </c>
      <c r="U269" s="207"/>
      <c r="V269" s="59"/>
      <c r="W269" s="59">
        <f>'تامر غالي'!$BK$75</f>
        <v>0</v>
      </c>
      <c r="Y269" s="207"/>
      <c r="Z269" s="59"/>
      <c r="AA269" s="59">
        <f>اسلام!$BK$75</f>
        <v>0</v>
      </c>
      <c r="AC269" s="207"/>
      <c r="AD269" s="59"/>
      <c r="AE269" s="59">
        <f>زهران!$BK$75</f>
        <v>0</v>
      </c>
      <c r="AG269" s="207"/>
      <c r="AH269" s="59"/>
      <c r="AI269" s="59">
        <f>'مندوب 2'!$BK$75</f>
        <v>0</v>
      </c>
      <c r="AK269" s="207"/>
      <c r="AL269" s="59"/>
      <c r="AM269" s="59">
        <f>'محمد التيه'!$BK$75</f>
        <v>0</v>
      </c>
      <c r="AO269" s="207"/>
      <c r="AP269" s="59"/>
      <c r="AQ269" s="59">
        <f>الشركة!$BK$75</f>
        <v>0</v>
      </c>
    </row>
    <row r="270" spans="1:43" ht="15.75" thickBot="1" x14ac:dyDescent="0.3">
      <c r="A270" s="221"/>
      <c r="B270" s="222"/>
      <c r="C270" s="223"/>
      <c r="E270" s="221"/>
      <c r="F270" s="222"/>
      <c r="G270" s="223"/>
      <c r="I270" s="221"/>
      <c r="J270" s="222"/>
      <c r="K270" s="223"/>
      <c r="M270" s="221"/>
      <c r="N270" s="222"/>
      <c r="O270" s="223"/>
      <c r="Q270" s="221"/>
      <c r="R270" s="222"/>
      <c r="S270" s="223"/>
      <c r="U270" s="221"/>
      <c r="V270" s="222"/>
      <c r="W270" s="223"/>
      <c r="Y270" s="221"/>
      <c r="Z270" s="222"/>
      <c r="AA270" s="223"/>
      <c r="AC270" s="221"/>
      <c r="AD270" s="222"/>
      <c r="AE270" s="223"/>
      <c r="AG270" s="221"/>
      <c r="AH270" s="222"/>
      <c r="AI270" s="223"/>
      <c r="AK270" s="221"/>
      <c r="AL270" s="222"/>
      <c r="AM270" s="223"/>
      <c r="AO270" s="221"/>
      <c r="AP270" s="222"/>
      <c r="AQ270" s="223"/>
    </row>
    <row r="271" spans="1:43" ht="15.75" thickBot="1" x14ac:dyDescent="0.3">
      <c r="A271" s="224" t="s">
        <v>3</v>
      </c>
      <c r="B271" s="224"/>
      <c r="C271" s="224"/>
      <c r="E271" s="224" t="s">
        <v>3</v>
      </c>
      <c r="F271" s="224"/>
      <c r="G271" s="224"/>
      <c r="I271" s="224" t="s">
        <v>3</v>
      </c>
      <c r="J271" s="224"/>
      <c r="K271" s="224"/>
      <c r="M271" s="224" t="s">
        <v>3</v>
      </c>
      <c r="N271" s="224"/>
      <c r="O271" s="224"/>
      <c r="Q271" s="224" t="s">
        <v>3</v>
      </c>
      <c r="R271" s="224"/>
      <c r="S271" s="224"/>
      <c r="U271" s="224" t="s">
        <v>3</v>
      </c>
      <c r="V271" s="224"/>
      <c r="W271" s="224"/>
      <c r="Y271" s="224" t="s">
        <v>3</v>
      </c>
      <c r="Z271" s="224"/>
      <c r="AA271" s="224"/>
      <c r="AC271" s="224" t="s">
        <v>3</v>
      </c>
      <c r="AD271" s="224"/>
      <c r="AE271" s="224"/>
      <c r="AG271" s="224" t="s">
        <v>3</v>
      </c>
      <c r="AH271" s="224"/>
      <c r="AI271" s="224"/>
      <c r="AK271" s="224" t="s">
        <v>3</v>
      </c>
      <c r="AL271" s="224"/>
      <c r="AM271" s="224"/>
      <c r="AO271" s="224" t="s">
        <v>3</v>
      </c>
      <c r="AP271" s="224"/>
      <c r="AQ271" s="224"/>
    </row>
    <row r="272" spans="1:43" ht="15.75" thickBot="1" x14ac:dyDescent="0.3">
      <c r="A272" s="225" t="s">
        <v>49</v>
      </c>
      <c r="B272" s="20">
        <f>'احمد شوقي'!$BM$75</f>
        <v>0</v>
      </c>
      <c r="C272" s="66">
        <f>'احمد شوقي'!$BN$75</f>
        <v>0</v>
      </c>
      <c r="E272" s="225" t="s">
        <v>49</v>
      </c>
      <c r="F272" s="66">
        <f>'محمد ابراهيم'!$BM$75</f>
        <v>0</v>
      </c>
      <c r="G272" s="66">
        <f>'محمد ابراهيم'!$BN$75</f>
        <v>0</v>
      </c>
      <c r="I272" s="225" t="s">
        <v>49</v>
      </c>
      <c r="J272" s="66">
        <f>'مصطفي عبدالفتاح'!$BM$75</f>
        <v>0</v>
      </c>
      <c r="K272" s="66">
        <f>'مصطفي عبدالفتاح'!$BN$75</f>
        <v>0</v>
      </c>
      <c r="M272" s="225" t="s">
        <v>49</v>
      </c>
      <c r="N272" s="66">
        <f>'رامي حواس'!$BM$75</f>
        <v>0</v>
      </c>
      <c r="O272" s="66">
        <f>'رامي حواس'!$BN$75</f>
        <v>0</v>
      </c>
      <c r="Q272" s="225" t="s">
        <v>49</v>
      </c>
      <c r="R272" s="66">
        <f>'محمد نبيه'!$BM$75</f>
        <v>0</v>
      </c>
      <c r="S272" s="66">
        <f>'محمد نبيه'!$BN$75</f>
        <v>0</v>
      </c>
      <c r="U272" s="225" t="s">
        <v>49</v>
      </c>
      <c r="V272" s="66">
        <f>'تامر غالي'!$BM$75</f>
        <v>0</v>
      </c>
      <c r="W272" s="66">
        <f>'تامر غالي'!$BN$75</f>
        <v>0</v>
      </c>
      <c r="Y272" s="225" t="s">
        <v>49</v>
      </c>
      <c r="Z272" s="66">
        <f>اسلام!$BM$75</f>
        <v>0</v>
      </c>
      <c r="AA272" s="66">
        <f>اسلام!$BN$75</f>
        <v>0</v>
      </c>
      <c r="AC272" s="225" t="s">
        <v>49</v>
      </c>
      <c r="AD272" s="66">
        <f>زهران!$BM$75</f>
        <v>0</v>
      </c>
      <c r="AE272" s="66">
        <f>زهران!$BN$75</f>
        <v>0</v>
      </c>
      <c r="AG272" s="225" t="s">
        <v>49</v>
      </c>
      <c r="AH272" s="66">
        <f>'مندوب 2'!$BM$75</f>
        <v>0</v>
      </c>
      <c r="AI272" s="66">
        <f>'مندوب 2'!$BN$75</f>
        <v>0</v>
      </c>
      <c r="AK272" s="225" t="s">
        <v>49</v>
      </c>
      <c r="AL272" s="66">
        <f>'محمد التيه'!$BM$75</f>
        <v>0</v>
      </c>
      <c r="AM272" s="66">
        <f>'محمد التيه'!$BN$75</f>
        <v>0</v>
      </c>
      <c r="AO272" s="225" t="s">
        <v>49</v>
      </c>
      <c r="AP272" s="66">
        <f>الشركة!$BM$75</f>
        <v>0</v>
      </c>
      <c r="AQ272" s="66">
        <f>الشركة!$BN$75</f>
        <v>0</v>
      </c>
    </row>
    <row r="273" spans="1:43" ht="15.75" thickBot="1" x14ac:dyDescent="0.3">
      <c r="A273" s="226"/>
      <c r="B273" s="20">
        <f>((C272*6)+B272)</f>
        <v>0</v>
      </c>
      <c r="C273" s="20"/>
      <c r="E273" s="226"/>
      <c r="F273" s="66">
        <f>((G272*6)+F272)</f>
        <v>0</v>
      </c>
      <c r="G273" s="66"/>
      <c r="I273" s="226"/>
      <c r="J273" s="66">
        <f>((K272*6)+J272)</f>
        <v>0</v>
      </c>
      <c r="K273" s="66"/>
      <c r="M273" s="226"/>
      <c r="N273" s="66">
        <f>((O272*6)+N272)</f>
        <v>0</v>
      </c>
      <c r="O273" s="66"/>
      <c r="Q273" s="226"/>
      <c r="R273" s="66">
        <f>((S272*6)+R272)</f>
        <v>0</v>
      </c>
      <c r="S273" s="66"/>
      <c r="U273" s="226"/>
      <c r="V273" s="66">
        <f>((W272*6)+V272)</f>
        <v>0</v>
      </c>
      <c r="W273" s="66"/>
      <c r="Y273" s="226"/>
      <c r="Z273" s="66">
        <f>((AA272*6)+Z272)</f>
        <v>0</v>
      </c>
      <c r="AA273" s="66"/>
      <c r="AC273" s="226"/>
      <c r="AD273" s="66">
        <f>((AE272*6)+AD272)</f>
        <v>0</v>
      </c>
      <c r="AE273" s="66"/>
      <c r="AG273" s="226"/>
      <c r="AH273" s="66">
        <f>((AI272*6)+AH272)</f>
        <v>0</v>
      </c>
      <c r="AI273" s="66"/>
      <c r="AK273" s="226"/>
      <c r="AL273" s="66">
        <f>((AM272*6)+AL272)</f>
        <v>0</v>
      </c>
      <c r="AM273" s="66"/>
      <c r="AO273" s="226"/>
      <c r="AP273" s="66">
        <f>((AQ272*6)+AP272)</f>
        <v>0</v>
      </c>
      <c r="AQ273" s="66"/>
    </row>
    <row r="274" spans="1:43" ht="15.75" thickBot="1" x14ac:dyDescent="0.3">
      <c r="A274" s="227"/>
      <c r="B274" s="20">
        <f>MOD(B273,6)</f>
        <v>0</v>
      </c>
      <c r="C274" s="20">
        <f>((B273-B274)/6)</f>
        <v>0</v>
      </c>
      <c r="E274" s="227"/>
      <c r="F274" s="66">
        <f>MOD(F273,6)</f>
        <v>0</v>
      </c>
      <c r="G274" s="66">
        <f>((F273-F274)/6)</f>
        <v>0</v>
      </c>
      <c r="I274" s="227"/>
      <c r="J274" s="66">
        <f>MOD(J273,6)</f>
        <v>0</v>
      </c>
      <c r="K274" s="66">
        <f>((J273-J274)/6)</f>
        <v>0</v>
      </c>
      <c r="M274" s="227"/>
      <c r="N274" s="66">
        <f>MOD(N273,6)</f>
        <v>0</v>
      </c>
      <c r="O274" s="66">
        <f>((N273-N274)/6)</f>
        <v>0</v>
      </c>
      <c r="Q274" s="227"/>
      <c r="R274" s="66">
        <f>MOD(R273,6)</f>
        <v>0</v>
      </c>
      <c r="S274" s="66">
        <f>((R273-R274)/6)</f>
        <v>0</v>
      </c>
      <c r="U274" s="227"/>
      <c r="V274" s="66">
        <f>MOD(V273,6)</f>
        <v>0</v>
      </c>
      <c r="W274" s="66">
        <f>((V273-V274)/6)</f>
        <v>0</v>
      </c>
      <c r="Y274" s="227"/>
      <c r="Z274" s="66">
        <f>MOD(Z273,6)</f>
        <v>0</v>
      </c>
      <c r="AA274" s="66">
        <f>((Z273-Z274)/6)</f>
        <v>0</v>
      </c>
      <c r="AC274" s="227"/>
      <c r="AD274" s="66">
        <f>MOD(AD273,6)</f>
        <v>0</v>
      </c>
      <c r="AE274" s="66">
        <f>((AD273-AD274)/6)</f>
        <v>0</v>
      </c>
      <c r="AG274" s="227"/>
      <c r="AH274" s="66">
        <f>MOD(AH273,6)</f>
        <v>0</v>
      </c>
      <c r="AI274" s="66">
        <f>((AH273-AH274)/6)</f>
        <v>0</v>
      </c>
      <c r="AK274" s="227"/>
      <c r="AL274" s="66">
        <f>MOD(AL273,6)</f>
        <v>0</v>
      </c>
      <c r="AM274" s="66">
        <f>((AL273-AL274)/6)</f>
        <v>0</v>
      </c>
      <c r="AO274" s="227"/>
      <c r="AP274" s="66">
        <f>MOD(AP273,6)</f>
        <v>0</v>
      </c>
      <c r="AQ274" s="66">
        <f>((AP273-AP274)/6)</f>
        <v>0</v>
      </c>
    </row>
    <row r="275" spans="1:43" ht="15.75" thickBot="1" x14ac:dyDescent="0.3">
      <c r="A275" s="228"/>
      <c r="B275" s="229"/>
      <c r="C275" s="230"/>
      <c r="E275" s="228"/>
      <c r="F275" s="229"/>
      <c r="G275" s="230"/>
      <c r="I275" s="228"/>
      <c r="J275" s="229"/>
      <c r="K275" s="230"/>
      <c r="M275" s="228"/>
      <c r="N275" s="229"/>
      <c r="O275" s="230"/>
      <c r="Q275" s="228"/>
      <c r="R275" s="229"/>
      <c r="S275" s="230"/>
      <c r="U275" s="228"/>
      <c r="V275" s="229"/>
      <c r="W275" s="230"/>
      <c r="Y275" s="228"/>
      <c r="Z275" s="229"/>
      <c r="AA275" s="230"/>
      <c r="AC275" s="228"/>
      <c r="AD275" s="229"/>
      <c r="AE275" s="230"/>
      <c r="AG275" s="228"/>
      <c r="AH275" s="229"/>
      <c r="AI275" s="230"/>
      <c r="AK275" s="228"/>
      <c r="AL275" s="229"/>
      <c r="AM275" s="230"/>
      <c r="AO275" s="228"/>
      <c r="AP275" s="229"/>
      <c r="AQ275" s="230"/>
    </row>
    <row r="276" spans="1:43" ht="15.75" thickBot="1" x14ac:dyDescent="0.3">
      <c r="A276" s="195" t="s">
        <v>11</v>
      </c>
      <c r="B276" s="20">
        <f>'احمد شوقي'!$BP$75</f>
        <v>0</v>
      </c>
      <c r="C276" s="66">
        <f>'احمد شوقي'!$BQ$75</f>
        <v>0</v>
      </c>
      <c r="E276" s="195" t="s">
        <v>11</v>
      </c>
      <c r="F276" s="66">
        <f>'محمد ابراهيم'!$BP$75</f>
        <v>0</v>
      </c>
      <c r="G276" s="66">
        <f>'محمد ابراهيم'!$BQ$75</f>
        <v>0</v>
      </c>
      <c r="I276" s="195" t="s">
        <v>11</v>
      </c>
      <c r="J276" s="66">
        <f>'مصطفي عبدالفتاح'!$BP$75</f>
        <v>0</v>
      </c>
      <c r="K276" s="66">
        <f>'مصطفي عبدالفتاح'!$BQ$75</f>
        <v>0</v>
      </c>
      <c r="M276" s="195" t="s">
        <v>11</v>
      </c>
      <c r="N276" s="66">
        <f>'رامي حواس'!$BP$75</f>
        <v>0</v>
      </c>
      <c r="O276" s="66">
        <f>'رامي حواس'!$BQ$75</f>
        <v>0</v>
      </c>
      <c r="Q276" s="195" t="s">
        <v>11</v>
      </c>
      <c r="R276" s="66">
        <f>'محمد نبيه'!$BP$75</f>
        <v>0</v>
      </c>
      <c r="S276" s="66">
        <f>'محمد نبيه'!$BQ$75</f>
        <v>0</v>
      </c>
      <c r="U276" s="195" t="s">
        <v>11</v>
      </c>
      <c r="V276" s="66">
        <f>'تامر غالي'!$BP$75</f>
        <v>0</v>
      </c>
      <c r="W276" s="66">
        <f>'تامر غالي'!$BQ$75</f>
        <v>0</v>
      </c>
      <c r="Y276" s="195" t="s">
        <v>11</v>
      </c>
      <c r="Z276" s="66">
        <f>اسلام!$BP$75</f>
        <v>0</v>
      </c>
      <c r="AA276" s="66">
        <f>اسلام!$BQ$75</f>
        <v>0</v>
      </c>
      <c r="AC276" s="195" t="s">
        <v>11</v>
      </c>
      <c r="AD276" s="66">
        <f>زهران!$BP$75</f>
        <v>0</v>
      </c>
      <c r="AE276" s="66">
        <f>زهران!$BQ$75</f>
        <v>0</v>
      </c>
      <c r="AG276" s="195" t="s">
        <v>11</v>
      </c>
      <c r="AH276" s="66">
        <f>'مندوب 2'!$BP$75</f>
        <v>0</v>
      </c>
      <c r="AI276" s="66">
        <f>'مندوب 2'!$BQ$75</f>
        <v>0</v>
      </c>
      <c r="AK276" s="195" t="s">
        <v>11</v>
      </c>
      <c r="AL276" s="66">
        <f>'محمد التيه'!$BP$75</f>
        <v>0</v>
      </c>
      <c r="AM276" s="66">
        <f>'محمد التيه'!$BQ$75</f>
        <v>0</v>
      </c>
      <c r="AO276" s="195" t="s">
        <v>11</v>
      </c>
      <c r="AP276" s="66">
        <f>الشركة!$BP$75</f>
        <v>0</v>
      </c>
      <c r="AQ276" s="66">
        <f>الشركة!$BQ$75</f>
        <v>0</v>
      </c>
    </row>
    <row r="277" spans="1:43" ht="15.75" thickBot="1" x14ac:dyDescent="0.3">
      <c r="A277" s="196"/>
      <c r="B277" s="20">
        <f>((C276*4)+B276)</f>
        <v>0</v>
      </c>
      <c r="C277" s="20"/>
      <c r="E277" s="196"/>
      <c r="F277" s="66">
        <f>((G276*4)+F276)</f>
        <v>0</v>
      </c>
      <c r="G277" s="66"/>
      <c r="I277" s="196"/>
      <c r="J277" s="66">
        <f>((K276*4)+J276)</f>
        <v>0</v>
      </c>
      <c r="K277" s="66"/>
      <c r="M277" s="196"/>
      <c r="N277" s="66">
        <f>((O276*4)+N276)</f>
        <v>0</v>
      </c>
      <c r="O277" s="66"/>
      <c r="Q277" s="196"/>
      <c r="R277" s="66">
        <f>((S276*4)+R276)</f>
        <v>0</v>
      </c>
      <c r="S277" s="66"/>
      <c r="U277" s="196"/>
      <c r="V277" s="66">
        <f>((W276*4)+V276)</f>
        <v>0</v>
      </c>
      <c r="W277" s="66"/>
      <c r="Y277" s="196"/>
      <c r="Z277" s="66">
        <f>((AA276*4)+Z276)</f>
        <v>0</v>
      </c>
      <c r="AA277" s="66"/>
      <c r="AC277" s="196"/>
      <c r="AD277" s="66">
        <f>((AE276*4)+AD276)</f>
        <v>0</v>
      </c>
      <c r="AE277" s="66"/>
      <c r="AG277" s="196"/>
      <c r="AH277" s="66">
        <f>((AI276*4)+AH276)</f>
        <v>0</v>
      </c>
      <c r="AI277" s="66"/>
      <c r="AK277" s="196"/>
      <c r="AL277" s="66">
        <f>((AM276*4)+AL276)</f>
        <v>0</v>
      </c>
      <c r="AM277" s="66"/>
      <c r="AO277" s="196"/>
      <c r="AP277" s="66">
        <f>((AQ276*4)+AP276)</f>
        <v>0</v>
      </c>
      <c r="AQ277" s="66"/>
    </row>
    <row r="278" spans="1:43" ht="15.75" thickBot="1" x14ac:dyDescent="0.3">
      <c r="A278" s="197"/>
      <c r="B278" s="20">
        <f>MOD(B277,4)</f>
        <v>0</v>
      </c>
      <c r="C278" s="20">
        <f>((B277-B278)/4)</f>
        <v>0</v>
      </c>
      <c r="E278" s="197"/>
      <c r="F278" s="66">
        <f>MOD(F277,4)</f>
        <v>0</v>
      </c>
      <c r="G278" s="66">
        <f>((F277-F278)/4)</f>
        <v>0</v>
      </c>
      <c r="I278" s="197"/>
      <c r="J278" s="66">
        <f>MOD(J277,4)</f>
        <v>0</v>
      </c>
      <c r="K278" s="66">
        <f>((J277-J278)/4)</f>
        <v>0</v>
      </c>
      <c r="M278" s="197"/>
      <c r="N278" s="66">
        <f>MOD(N277,4)</f>
        <v>0</v>
      </c>
      <c r="O278" s="66">
        <f>((N277-N278)/4)</f>
        <v>0</v>
      </c>
      <c r="Q278" s="197"/>
      <c r="R278" s="66">
        <f>MOD(R277,4)</f>
        <v>0</v>
      </c>
      <c r="S278" s="66">
        <f>((R277-R278)/4)</f>
        <v>0</v>
      </c>
      <c r="U278" s="197"/>
      <c r="V278" s="66">
        <f>MOD(V277,4)</f>
        <v>0</v>
      </c>
      <c r="W278" s="66">
        <f>((V277-V278)/4)</f>
        <v>0</v>
      </c>
      <c r="Y278" s="197"/>
      <c r="Z278" s="66">
        <f>MOD(Z277,4)</f>
        <v>0</v>
      </c>
      <c r="AA278" s="66">
        <f>((Z277-Z278)/4)</f>
        <v>0</v>
      </c>
      <c r="AC278" s="197"/>
      <c r="AD278" s="66">
        <f>MOD(AD277,4)</f>
        <v>0</v>
      </c>
      <c r="AE278" s="66">
        <f>((AD277-AD278)/4)</f>
        <v>0</v>
      </c>
      <c r="AG278" s="197"/>
      <c r="AH278" s="66">
        <f>MOD(AH277,4)</f>
        <v>0</v>
      </c>
      <c r="AI278" s="66">
        <f>((AH277-AH278)/4)</f>
        <v>0</v>
      </c>
      <c r="AK278" s="197"/>
      <c r="AL278" s="66">
        <f>MOD(AL277,4)</f>
        <v>0</v>
      </c>
      <c r="AM278" s="66">
        <f>((AL277-AL278)/4)</f>
        <v>0</v>
      </c>
      <c r="AO278" s="197"/>
      <c r="AP278" s="66">
        <f>MOD(AP277,4)</f>
        <v>0</v>
      </c>
      <c r="AQ278" s="66">
        <f>((AP277-AP278)/4)</f>
        <v>0</v>
      </c>
    </row>
    <row r="279" spans="1:43" ht="15.75" thickBot="1" x14ac:dyDescent="0.3">
      <c r="A279" s="214"/>
      <c r="B279" s="215"/>
      <c r="C279" s="216"/>
      <c r="E279" s="214"/>
      <c r="F279" s="215"/>
      <c r="G279" s="216"/>
      <c r="I279" s="214"/>
      <c r="J279" s="215"/>
      <c r="K279" s="216"/>
      <c r="M279" s="214"/>
      <c r="N279" s="215"/>
      <c r="O279" s="216"/>
      <c r="Q279" s="214"/>
      <c r="R279" s="215"/>
      <c r="S279" s="216"/>
      <c r="U279" s="214"/>
      <c r="V279" s="215"/>
      <c r="W279" s="216"/>
      <c r="Y279" s="214"/>
      <c r="Z279" s="215"/>
      <c r="AA279" s="216"/>
      <c r="AC279" s="214"/>
      <c r="AD279" s="215"/>
      <c r="AE279" s="216"/>
      <c r="AG279" s="214"/>
      <c r="AH279" s="215"/>
      <c r="AI279" s="216"/>
      <c r="AK279" s="214"/>
      <c r="AL279" s="215"/>
      <c r="AM279" s="216"/>
      <c r="AO279" s="214"/>
      <c r="AP279" s="215"/>
      <c r="AQ279" s="216"/>
    </row>
    <row r="280" spans="1:43" ht="15.75" thickBot="1" x14ac:dyDescent="0.3">
      <c r="A280" s="217" t="s">
        <v>79</v>
      </c>
      <c r="B280" s="218"/>
      <c r="C280" s="219"/>
      <c r="E280" s="217" t="s">
        <v>79</v>
      </c>
      <c r="F280" s="218"/>
      <c r="G280" s="219"/>
      <c r="I280" s="217" t="s">
        <v>79</v>
      </c>
      <c r="J280" s="218"/>
      <c r="K280" s="219"/>
      <c r="M280" s="217" t="s">
        <v>79</v>
      </c>
      <c r="N280" s="218"/>
      <c r="O280" s="219"/>
      <c r="Q280" s="217" t="s">
        <v>79</v>
      </c>
      <c r="R280" s="218"/>
      <c r="S280" s="219"/>
      <c r="U280" s="217" t="s">
        <v>79</v>
      </c>
      <c r="V280" s="218"/>
      <c r="W280" s="219"/>
      <c r="Y280" s="217" t="s">
        <v>79</v>
      </c>
      <c r="Z280" s="218"/>
      <c r="AA280" s="219"/>
      <c r="AC280" s="217" t="s">
        <v>79</v>
      </c>
      <c r="AD280" s="218"/>
      <c r="AE280" s="219"/>
      <c r="AG280" s="217" t="s">
        <v>79</v>
      </c>
      <c r="AH280" s="218"/>
      <c r="AI280" s="219"/>
      <c r="AK280" s="217" t="s">
        <v>79</v>
      </c>
      <c r="AL280" s="218"/>
      <c r="AM280" s="219"/>
      <c r="AO280" s="217" t="s">
        <v>79</v>
      </c>
      <c r="AP280" s="218"/>
      <c r="AQ280" s="219"/>
    </row>
    <row r="281" spans="1:43" ht="15.75" thickBot="1" x14ac:dyDescent="0.3">
      <c r="A281" s="201" t="s">
        <v>49</v>
      </c>
      <c r="B281" s="20">
        <f>'احمد شوقي'!$BS$75</f>
        <v>0</v>
      </c>
      <c r="C281" s="66">
        <f>'احمد شوقي'!$BT$75</f>
        <v>0</v>
      </c>
      <c r="E281" s="201" t="s">
        <v>49</v>
      </c>
      <c r="F281" s="66">
        <f>'محمد ابراهيم'!$BS$75</f>
        <v>0</v>
      </c>
      <c r="G281" s="66">
        <f>'محمد ابراهيم'!$BT$75</f>
        <v>0</v>
      </c>
      <c r="I281" s="201" t="s">
        <v>49</v>
      </c>
      <c r="J281" s="66">
        <f>'مصطفي عبدالفتاح'!$BS$75</f>
        <v>0</v>
      </c>
      <c r="K281" s="66">
        <f>'مصطفي عبدالفتاح'!$BT$75</f>
        <v>0</v>
      </c>
      <c r="M281" s="201" t="s">
        <v>49</v>
      </c>
      <c r="N281" s="66">
        <f>'رامي حواس'!$BS$75</f>
        <v>0</v>
      </c>
      <c r="O281" s="66">
        <f>'رامي حواس'!$BT$75</f>
        <v>0</v>
      </c>
      <c r="Q281" s="201" t="s">
        <v>49</v>
      </c>
      <c r="R281" s="66">
        <f>'محمد نبيه'!$BS$75</f>
        <v>0</v>
      </c>
      <c r="S281" s="66">
        <f>'محمد نبيه'!$BT$75</f>
        <v>0</v>
      </c>
      <c r="U281" s="201" t="s">
        <v>49</v>
      </c>
      <c r="V281" s="66">
        <f>'تامر غالي'!$BS$75</f>
        <v>0</v>
      </c>
      <c r="W281" s="66">
        <f>'تامر غالي'!$BT$75</f>
        <v>0</v>
      </c>
      <c r="Y281" s="201" t="s">
        <v>49</v>
      </c>
      <c r="Z281" s="66">
        <f>اسلام!$BS$75</f>
        <v>0</v>
      </c>
      <c r="AA281" s="66">
        <f>اسلام!$BT$75</f>
        <v>0</v>
      </c>
      <c r="AC281" s="201" t="s">
        <v>49</v>
      </c>
      <c r="AD281" s="66">
        <f>زهران!$BS$75</f>
        <v>0</v>
      </c>
      <c r="AE281" s="66">
        <f>زهران!$BT$75</f>
        <v>0</v>
      </c>
      <c r="AG281" s="201" t="s">
        <v>49</v>
      </c>
      <c r="AH281" s="66">
        <f>'مندوب 2'!$BS$75</f>
        <v>0</v>
      </c>
      <c r="AI281" s="66">
        <f>'مندوب 2'!$BT$75</f>
        <v>0</v>
      </c>
      <c r="AK281" s="201" t="s">
        <v>49</v>
      </c>
      <c r="AL281" s="66">
        <f>'محمد التيه'!$BS$75</f>
        <v>0</v>
      </c>
      <c r="AM281" s="66">
        <f>'محمد التيه'!$BT$75</f>
        <v>0</v>
      </c>
      <c r="AO281" s="201" t="s">
        <v>49</v>
      </c>
      <c r="AP281" s="66">
        <f>الشركة!$BS$75</f>
        <v>0</v>
      </c>
      <c r="AQ281" s="66">
        <f>الشركة!$BT$75</f>
        <v>0</v>
      </c>
    </row>
    <row r="282" spans="1:43" ht="15.75" thickBot="1" x14ac:dyDescent="0.3">
      <c r="A282" s="202"/>
      <c r="B282" s="20">
        <f>((C281*6)+B281)</f>
        <v>0</v>
      </c>
      <c r="C282" s="20"/>
      <c r="E282" s="202"/>
      <c r="F282" s="66">
        <f>((G281*6)+F281)</f>
        <v>0</v>
      </c>
      <c r="G282" s="66"/>
      <c r="I282" s="202"/>
      <c r="J282" s="66">
        <f>((K281*6)+J281)</f>
        <v>0</v>
      </c>
      <c r="K282" s="66"/>
      <c r="M282" s="202"/>
      <c r="N282" s="66">
        <f>((O281*6)+N281)</f>
        <v>0</v>
      </c>
      <c r="O282" s="66"/>
      <c r="Q282" s="202"/>
      <c r="R282" s="66">
        <f>((S281*6)+R281)</f>
        <v>0</v>
      </c>
      <c r="S282" s="66"/>
      <c r="U282" s="202"/>
      <c r="V282" s="66">
        <f>((W281*6)+V281)</f>
        <v>0</v>
      </c>
      <c r="W282" s="66"/>
      <c r="Y282" s="202"/>
      <c r="Z282" s="66">
        <f>((AA281*6)+Z281)</f>
        <v>0</v>
      </c>
      <c r="AA282" s="66"/>
      <c r="AC282" s="202"/>
      <c r="AD282" s="66">
        <f>((AE281*6)+AD281)</f>
        <v>0</v>
      </c>
      <c r="AE282" s="66"/>
      <c r="AG282" s="202"/>
      <c r="AH282" s="66">
        <f>((AI281*6)+AH281)</f>
        <v>0</v>
      </c>
      <c r="AI282" s="66"/>
      <c r="AK282" s="202"/>
      <c r="AL282" s="66">
        <f>((AM281*6)+AL281)</f>
        <v>0</v>
      </c>
      <c r="AM282" s="66"/>
      <c r="AO282" s="202"/>
      <c r="AP282" s="66">
        <f>((AQ281*6)+AP281)</f>
        <v>0</v>
      </c>
      <c r="AQ282" s="66"/>
    </row>
    <row r="283" spans="1:43" ht="15.75" thickBot="1" x14ac:dyDescent="0.3">
      <c r="A283" s="203"/>
      <c r="B283" s="20">
        <f>MOD(B282,6)</f>
        <v>0</v>
      </c>
      <c r="C283" s="20">
        <f>((B282-B283)/6)</f>
        <v>0</v>
      </c>
      <c r="E283" s="203"/>
      <c r="F283" s="66">
        <f>MOD(F282,6)</f>
        <v>0</v>
      </c>
      <c r="G283" s="66">
        <f>((F282-F283)/6)</f>
        <v>0</v>
      </c>
      <c r="I283" s="203"/>
      <c r="J283" s="66">
        <f>MOD(J282,6)</f>
        <v>0</v>
      </c>
      <c r="K283" s="66">
        <f>((J282-J283)/6)</f>
        <v>0</v>
      </c>
      <c r="M283" s="203"/>
      <c r="N283" s="66">
        <f>MOD(N282,6)</f>
        <v>0</v>
      </c>
      <c r="O283" s="66">
        <f>((N282-N283)/6)</f>
        <v>0</v>
      </c>
      <c r="Q283" s="203"/>
      <c r="R283" s="66">
        <f>MOD(R282,6)</f>
        <v>0</v>
      </c>
      <c r="S283" s="66">
        <f>((R282-R283)/6)</f>
        <v>0</v>
      </c>
      <c r="U283" s="203"/>
      <c r="V283" s="66">
        <f>MOD(V282,6)</f>
        <v>0</v>
      </c>
      <c r="W283" s="66">
        <f>((V282-V283)/6)</f>
        <v>0</v>
      </c>
      <c r="Y283" s="203"/>
      <c r="Z283" s="66">
        <f>MOD(Z282,6)</f>
        <v>0</v>
      </c>
      <c r="AA283" s="66">
        <f>((Z282-Z283)/6)</f>
        <v>0</v>
      </c>
      <c r="AC283" s="203"/>
      <c r="AD283" s="66">
        <f>MOD(AD282,6)</f>
        <v>0</v>
      </c>
      <c r="AE283" s="66">
        <f>((AD282-AD283)/6)</f>
        <v>0</v>
      </c>
      <c r="AG283" s="203"/>
      <c r="AH283" s="66">
        <f>MOD(AH282,6)</f>
        <v>0</v>
      </c>
      <c r="AI283" s="66">
        <f>((AH282-AH283)/6)</f>
        <v>0</v>
      </c>
      <c r="AK283" s="203"/>
      <c r="AL283" s="66">
        <f>MOD(AL282,6)</f>
        <v>0</v>
      </c>
      <c r="AM283" s="66">
        <f>((AL282-AL283)/6)</f>
        <v>0</v>
      </c>
      <c r="AO283" s="203"/>
      <c r="AP283" s="66">
        <f>MOD(AP282,6)</f>
        <v>0</v>
      </c>
      <c r="AQ283" s="66">
        <f>((AP282-AP283)/6)</f>
        <v>0</v>
      </c>
    </row>
    <row r="284" spans="1:43" ht="15.75" thickBot="1" x14ac:dyDescent="0.3">
      <c r="A284" s="60"/>
      <c r="B284" s="57"/>
      <c r="C284" s="61"/>
      <c r="E284" s="60"/>
      <c r="F284" s="57"/>
      <c r="G284" s="61"/>
      <c r="I284" s="60"/>
      <c r="J284" s="57"/>
      <c r="K284" s="61"/>
      <c r="M284" s="60"/>
      <c r="N284" s="57"/>
      <c r="O284" s="61"/>
      <c r="Q284" s="60"/>
      <c r="R284" s="57"/>
      <c r="S284" s="61"/>
      <c r="U284" s="60"/>
      <c r="V284" s="57"/>
      <c r="W284" s="61"/>
      <c r="Y284" s="60"/>
      <c r="Z284" s="57"/>
      <c r="AA284" s="61"/>
      <c r="AC284" s="60"/>
      <c r="AD284" s="57"/>
      <c r="AE284" s="61"/>
      <c r="AG284" s="60"/>
      <c r="AH284" s="57"/>
      <c r="AI284" s="61"/>
      <c r="AK284" s="60"/>
      <c r="AL284" s="57"/>
      <c r="AM284" s="61"/>
      <c r="AO284" s="60"/>
      <c r="AP284" s="57"/>
      <c r="AQ284" s="61"/>
    </row>
    <row r="285" spans="1:43" ht="15.75" thickBot="1" x14ac:dyDescent="0.3">
      <c r="A285" s="201" t="s">
        <v>50</v>
      </c>
      <c r="B285" s="20">
        <f>'احمد شوقي'!$BV$75</f>
        <v>0</v>
      </c>
      <c r="C285" s="66">
        <f>'احمد شوقي'!$BW$75</f>
        <v>0</v>
      </c>
      <c r="E285" s="201" t="s">
        <v>50</v>
      </c>
      <c r="F285" s="66">
        <f>'محمد ابراهيم'!$BV$75</f>
        <v>0</v>
      </c>
      <c r="G285" s="66">
        <f>'محمد ابراهيم'!$BW$75</f>
        <v>0</v>
      </c>
      <c r="I285" s="201" t="s">
        <v>50</v>
      </c>
      <c r="J285" s="66">
        <f>'مصطفي عبدالفتاح'!$BV$75</f>
        <v>0</v>
      </c>
      <c r="K285" s="66">
        <f>'مصطفي عبدالفتاح'!$BW$75</f>
        <v>0</v>
      </c>
      <c r="M285" s="201" t="s">
        <v>50</v>
      </c>
      <c r="N285" s="66">
        <f>'رامي حواس'!$BV$75</f>
        <v>0</v>
      </c>
      <c r="O285" s="66">
        <f>'رامي حواس'!$BW$75</f>
        <v>0</v>
      </c>
      <c r="Q285" s="201" t="s">
        <v>50</v>
      </c>
      <c r="R285" s="66">
        <f>'محمد نبيه'!$BV$75</f>
        <v>0</v>
      </c>
      <c r="S285" s="66">
        <f>'محمد نبيه'!$BW$75</f>
        <v>0</v>
      </c>
      <c r="U285" s="201" t="s">
        <v>50</v>
      </c>
      <c r="V285" s="66">
        <f>'تامر غالي'!$BV$75</f>
        <v>0</v>
      </c>
      <c r="W285" s="66">
        <f>'تامر غالي'!$BW$75</f>
        <v>0</v>
      </c>
      <c r="Y285" s="201" t="s">
        <v>50</v>
      </c>
      <c r="Z285" s="66">
        <f>اسلام!$BV$75</f>
        <v>0</v>
      </c>
      <c r="AA285" s="66">
        <f>اسلام!$BW$75</f>
        <v>0</v>
      </c>
      <c r="AC285" s="201" t="s">
        <v>50</v>
      </c>
      <c r="AD285" s="66">
        <f>زهران!$BV$75</f>
        <v>0</v>
      </c>
      <c r="AE285" s="66">
        <f>زهران!$BW$75</f>
        <v>0</v>
      </c>
      <c r="AG285" s="201" t="s">
        <v>50</v>
      </c>
      <c r="AH285" s="66">
        <f>'مندوب 2'!$BV$75</f>
        <v>0</v>
      </c>
      <c r="AI285" s="66">
        <f>'مندوب 2'!$BW$75</f>
        <v>0</v>
      </c>
      <c r="AK285" s="201" t="s">
        <v>50</v>
      </c>
      <c r="AL285" s="66">
        <f>'محمد التيه'!$BV$75</f>
        <v>0</v>
      </c>
      <c r="AM285" s="66">
        <f>'محمد التيه'!$BW$75</f>
        <v>0</v>
      </c>
      <c r="AO285" s="201" t="s">
        <v>50</v>
      </c>
      <c r="AP285" s="66">
        <f>الشركة!$BV$75</f>
        <v>0</v>
      </c>
      <c r="AQ285" s="66">
        <f>الشركة!$BW$75</f>
        <v>0</v>
      </c>
    </row>
    <row r="286" spans="1:43" ht="15.75" thickBot="1" x14ac:dyDescent="0.3">
      <c r="A286" s="202"/>
      <c r="B286" s="20">
        <f>((C285*6)+B285)</f>
        <v>0</v>
      </c>
      <c r="C286" s="20"/>
      <c r="E286" s="202"/>
      <c r="F286" s="66">
        <f>((G285*6)+F285)</f>
        <v>0</v>
      </c>
      <c r="G286" s="66"/>
      <c r="I286" s="202"/>
      <c r="J286" s="66">
        <f>((K285*6)+J285)</f>
        <v>0</v>
      </c>
      <c r="K286" s="66"/>
      <c r="M286" s="202"/>
      <c r="N286" s="66">
        <f>((O285*6)+N285)</f>
        <v>0</v>
      </c>
      <c r="O286" s="66"/>
      <c r="Q286" s="202"/>
      <c r="R286" s="66">
        <f>((S285*6)+R285)</f>
        <v>0</v>
      </c>
      <c r="S286" s="66"/>
      <c r="U286" s="202"/>
      <c r="V286" s="66">
        <f>((W285*6)+V285)</f>
        <v>0</v>
      </c>
      <c r="W286" s="66"/>
      <c r="Y286" s="202"/>
      <c r="Z286" s="66">
        <f>((AA285*6)+Z285)</f>
        <v>0</v>
      </c>
      <c r="AA286" s="66"/>
      <c r="AC286" s="202"/>
      <c r="AD286" s="66">
        <f>((AE285*6)+AD285)</f>
        <v>0</v>
      </c>
      <c r="AE286" s="66"/>
      <c r="AG286" s="202"/>
      <c r="AH286" s="66">
        <f>((AI285*6)+AH285)</f>
        <v>0</v>
      </c>
      <c r="AI286" s="66"/>
      <c r="AK286" s="202"/>
      <c r="AL286" s="66">
        <f>((AM285*6)+AL285)</f>
        <v>0</v>
      </c>
      <c r="AM286" s="66"/>
      <c r="AO286" s="202"/>
      <c r="AP286" s="66">
        <f>((AQ285*6)+AP285)</f>
        <v>0</v>
      </c>
      <c r="AQ286" s="66"/>
    </row>
    <row r="287" spans="1:43" ht="15.75" thickBot="1" x14ac:dyDescent="0.3">
      <c r="A287" s="203"/>
      <c r="B287" s="20">
        <f>MOD(B286,6)</f>
        <v>0</v>
      </c>
      <c r="C287" s="20">
        <f>((B286-B287)/6)</f>
        <v>0</v>
      </c>
      <c r="E287" s="203"/>
      <c r="F287" s="66">
        <f>MOD(F286,6)</f>
        <v>0</v>
      </c>
      <c r="G287" s="66">
        <f>((F286-F287)/6)</f>
        <v>0</v>
      </c>
      <c r="I287" s="203"/>
      <c r="J287" s="66">
        <f>MOD(J286,6)</f>
        <v>0</v>
      </c>
      <c r="K287" s="66">
        <f>((J286-J287)/6)</f>
        <v>0</v>
      </c>
      <c r="M287" s="203"/>
      <c r="N287" s="66">
        <f>MOD(N286,6)</f>
        <v>0</v>
      </c>
      <c r="O287" s="66">
        <f>((N286-N287)/6)</f>
        <v>0</v>
      </c>
      <c r="Q287" s="203"/>
      <c r="R287" s="66">
        <f>MOD(R286,6)</f>
        <v>0</v>
      </c>
      <c r="S287" s="66">
        <f>((R286-R287)/6)</f>
        <v>0</v>
      </c>
      <c r="U287" s="203"/>
      <c r="V287" s="66">
        <f>MOD(V286,6)</f>
        <v>0</v>
      </c>
      <c r="W287" s="66">
        <f>((V286-V287)/6)</f>
        <v>0</v>
      </c>
      <c r="Y287" s="203"/>
      <c r="Z287" s="66">
        <f>MOD(Z286,6)</f>
        <v>0</v>
      </c>
      <c r="AA287" s="66">
        <f>((Z286-Z287)/6)</f>
        <v>0</v>
      </c>
      <c r="AC287" s="203"/>
      <c r="AD287" s="66">
        <f>MOD(AD286,6)</f>
        <v>0</v>
      </c>
      <c r="AE287" s="66">
        <f>((AD286-AD287)/6)</f>
        <v>0</v>
      </c>
      <c r="AG287" s="203"/>
      <c r="AH287" s="66">
        <f>MOD(AH286,6)</f>
        <v>0</v>
      </c>
      <c r="AI287" s="66">
        <f>((AH286-AH287)/6)</f>
        <v>0</v>
      </c>
      <c r="AK287" s="203"/>
      <c r="AL287" s="66">
        <f>MOD(AL286,6)</f>
        <v>0</v>
      </c>
      <c r="AM287" s="66">
        <f>((AL286-AL287)/6)</f>
        <v>0</v>
      </c>
      <c r="AO287" s="203"/>
      <c r="AP287" s="66">
        <f>MOD(AP286,6)</f>
        <v>0</v>
      </c>
      <c r="AQ287" s="66">
        <f>((AP286-AP287)/6)</f>
        <v>0</v>
      </c>
    </row>
    <row r="288" spans="1:43" ht="15.75" thickBot="1" x14ac:dyDescent="0.3">
      <c r="A288" s="60"/>
      <c r="B288" s="57"/>
      <c r="C288" s="61"/>
      <c r="E288" s="60"/>
      <c r="F288" s="57"/>
      <c r="G288" s="61"/>
      <c r="I288" s="60"/>
      <c r="J288" s="57"/>
      <c r="K288" s="61"/>
      <c r="M288" s="60"/>
      <c r="N288" s="57"/>
      <c r="O288" s="61"/>
      <c r="Q288" s="60"/>
      <c r="R288" s="57"/>
      <c r="S288" s="61"/>
      <c r="U288" s="60"/>
      <c r="V288" s="57"/>
      <c r="W288" s="61"/>
      <c r="Y288" s="60"/>
      <c r="Z288" s="57"/>
      <c r="AA288" s="61"/>
      <c r="AC288" s="60"/>
      <c r="AD288" s="57"/>
      <c r="AE288" s="61"/>
      <c r="AG288" s="60"/>
      <c r="AH288" s="57"/>
      <c r="AI288" s="61"/>
      <c r="AK288" s="60"/>
      <c r="AL288" s="57"/>
      <c r="AM288" s="61"/>
      <c r="AO288" s="60"/>
      <c r="AP288" s="57"/>
      <c r="AQ288" s="61"/>
    </row>
    <row r="289" spans="1:43" ht="15.75" thickBot="1" x14ac:dyDescent="0.3">
      <c r="A289" s="201" t="s">
        <v>12</v>
      </c>
      <c r="B289" s="20">
        <f>'احمد شوقي'!$BY$75</f>
        <v>0</v>
      </c>
      <c r="C289" s="66">
        <f>'احمد شوقي'!$BZ$75</f>
        <v>0</v>
      </c>
      <c r="E289" s="201" t="s">
        <v>12</v>
      </c>
      <c r="F289" s="66">
        <f>'محمد ابراهيم'!$BY$75</f>
        <v>0</v>
      </c>
      <c r="G289" s="66">
        <f>'محمد ابراهيم'!$BZ$75</f>
        <v>0</v>
      </c>
      <c r="I289" s="201" t="s">
        <v>12</v>
      </c>
      <c r="J289" s="66">
        <f>'مصطفي عبدالفتاح'!$BY$75</f>
        <v>0</v>
      </c>
      <c r="K289" s="66">
        <f>'مصطفي عبدالفتاح'!$BZ$75</f>
        <v>0</v>
      </c>
      <c r="M289" s="201" t="s">
        <v>12</v>
      </c>
      <c r="N289" s="66">
        <f>'رامي حواس'!$BY$75</f>
        <v>0</v>
      </c>
      <c r="O289" s="66">
        <f>'رامي حواس'!$BZ$75</f>
        <v>0</v>
      </c>
      <c r="Q289" s="201" t="s">
        <v>12</v>
      </c>
      <c r="R289" s="66">
        <f>'محمد نبيه'!$BY$75</f>
        <v>0</v>
      </c>
      <c r="S289" s="66">
        <f>'محمد نبيه'!$BZ$75</f>
        <v>0</v>
      </c>
      <c r="U289" s="201" t="s">
        <v>12</v>
      </c>
      <c r="V289" s="66">
        <f>'تامر غالي'!$BY$75</f>
        <v>0</v>
      </c>
      <c r="W289" s="66">
        <f>'تامر غالي'!$BZ$75</f>
        <v>0</v>
      </c>
      <c r="Y289" s="201" t="s">
        <v>12</v>
      </c>
      <c r="Z289" s="66">
        <f>اسلام!$BY$75</f>
        <v>0</v>
      </c>
      <c r="AA289" s="66">
        <f>اسلام!$BZ$75</f>
        <v>0</v>
      </c>
      <c r="AC289" s="201" t="s">
        <v>12</v>
      </c>
      <c r="AD289" s="66">
        <f>زهران!$BY$75</f>
        <v>0</v>
      </c>
      <c r="AE289" s="66">
        <f>زهران!$BZ$75</f>
        <v>0</v>
      </c>
      <c r="AG289" s="201" t="s">
        <v>12</v>
      </c>
      <c r="AH289" s="66">
        <f>'مندوب 2'!$BY$75</f>
        <v>0</v>
      </c>
      <c r="AI289" s="66">
        <f>'مندوب 2'!$BZ$75</f>
        <v>0</v>
      </c>
      <c r="AK289" s="201" t="s">
        <v>12</v>
      </c>
      <c r="AL289" s="66">
        <f>'محمد التيه'!$BY$75</f>
        <v>0</v>
      </c>
      <c r="AM289" s="66">
        <f>'محمد التيه'!$BZ$75</f>
        <v>0</v>
      </c>
      <c r="AO289" s="201" t="s">
        <v>12</v>
      </c>
      <c r="AP289" s="66">
        <f>الشركة!$BY$75</f>
        <v>0</v>
      </c>
      <c r="AQ289" s="66">
        <f>الشركة!$BZ$75</f>
        <v>0</v>
      </c>
    </row>
    <row r="290" spans="1:43" ht="15.75" thickBot="1" x14ac:dyDescent="0.3">
      <c r="A290" s="202"/>
      <c r="B290" s="20">
        <f>((C289*4)+B289)</f>
        <v>0</v>
      </c>
      <c r="C290" s="20"/>
      <c r="E290" s="202"/>
      <c r="F290" s="66">
        <f>((G289*4)+F289)</f>
        <v>0</v>
      </c>
      <c r="G290" s="66"/>
      <c r="I290" s="202"/>
      <c r="J290" s="66">
        <f>((K289*4)+J289)</f>
        <v>0</v>
      </c>
      <c r="K290" s="66"/>
      <c r="M290" s="202"/>
      <c r="N290" s="66">
        <f>((O289*4)+N289)</f>
        <v>0</v>
      </c>
      <c r="O290" s="66"/>
      <c r="Q290" s="202"/>
      <c r="R290" s="66">
        <f>((S289*4)+R289)</f>
        <v>0</v>
      </c>
      <c r="S290" s="66"/>
      <c r="U290" s="202"/>
      <c r="V290" s="66">
        <f>((W289*4)+V289)</f>
        <v>0</v>
      </c>
      <c r="W290" s="66"/>
      <c r="Y290" s="202"/>
      <c r="Z290" s="66">
        <f>((AA289*4)+Z289)</f>
        <v>0</v>
      </c>
      <c r="AA290" s="66"/>
      <c r="AC290" s="202"/>
      <c r="AD290" s="66">
        <f>((AE289*4)+AD289)</f>
        <v>0</v>
      </c>
      <c r="AE290" s="66"/>
      <c r="AG290" s="202"/>
      <c r="AH290" s="66">
        <f>((AI289*4)+AH289)</f>
        <v>0</v>
      </c>
      <c r="AI290" s="66"/>
      <c r="AK290" s="202"/>
      <c r="AL290" s="66">
        <f>((AM289*4)+AL289)</f>
        <v>0</v>
      </c>
      <c r="AM290" s="66"/>
      <c r="AO290" s="202"/>
      <c r="AP290" s="66">
        <f>((AQ289*4)+AP289)</f>
        <v>0</v>
      </c>
      <c r="AQ290" s="66"/>
    </row>
    <row r="291" spans="1:43" ht="15.75" thickBot="1" x14ac:dyDescent="0.3">
      <c r="A291" s="203"/>
      <c r="B291" s="20">
        <f>MOD(B290,4)</f>
        <v>0</v>
      </c>
      <c r="C291" s="20">
        <f>((B290-B291)/4)</f>
        <v>0</v>
      </c>
      <c r="E291" s="203"/>
      <c r="F291" s="66">
        <f>MOD(F290,4)</f>
        <v>0</v>
      </c>
      <c r="G291" s="66">
        <f>((F290-F291)/4)</f>
        <v>0</v>
      </c>
      <c r="I291" s="203"/>
      <c r="J291" s="66">
        <f>MOD(J290,4)</f>
        <v>0</v>
      </c>
      <c r="K291" s="66">
        <f>((J290-J291)/4)</f>
        <v>0</v>
      </c>
      <c r="M291" s="203"/>
      <c r="N291" s="66">
        <f>MOD(N290,4)</f>
        <v>0</v>
      </c>
      <c r="O291" s="66">
        <f>((N290-N291)/4)</f>
        <v>0</v>
      </c>
      <c r="Q291" s="203"/>
      <c r="R291" s="66">
        <f>MOD(R290,4)</f>
        <v>0</v>
      </c>
      <c r="S291" s="66">
        <f>((R290-R291)/4)</f>
        <v>0</v>
      </c>
      <c r="U291" s="203"/>
      <c r="V291" s="66">
        <f>MOD(V290,4)</f>
        <v>0</v>
      </c>
      <c r="W291" s="66">
        <f>((V290-V291)/4)</f>
        <v>0</v>
      </c>
      <c r="Y291" s="203"/>
      <c r="Z291" s="66">
        <f>MOD(Z290,4)</f>
        <v>0</v>
      </c>
      <c r="AA291" s="66">
        <f>((Z290-Z291)/4)</f>
        <v>0</v>
      </c>
      <c r="AC291" s="203"/>
      <c r="AD291" s="66">
        <f>MOD(AD290,4)</f>
        <v>0</v>
      </c>
      <c r="AE291" s="66">
        <f>((AD290-AD291)/4)</f>
        <v>0</v>
      </c>
      <c r="AG291" s="203"/>
      <c r="AH291" s="66">
        <f>MOD(AH290,4)</f>
        <v>0</v>
      </c>
      <c r="AI291" s="66">
        <f>((AH290-AH291)/4)</f>
        <v>0</v>
      </c>
      <c r="AK291" s="203"/>
      <c r="AL291" s="66">
        <f>MOD(AL290,4)</f>
        <v>0</v>
      </c>
      <c r="AM291" s="66">
        <f>((AL290-AL291)/4)</f>
        <v>0</v>
      </c>
      <c r="AO291" s="203"/>
      <c r="AP291" s="66">
        <f>MOD(AP290,4)</f>
        <v>0</v>
      </c>
      <c r="AQ291" s="66">
        <f>((AP290-AP291)/4)</f>
        <v>0</v>
      </c>
    </row>
    <row r="292" spans="1:43" x14ac:dyDescent="0.25">
      <c r="A292" s="60"/>
      <c r="B292" s="57"/>
      <c r="C292" s="61"/>
      <c r="E292" s="60"/>
      <c r="F292" s="57"/>
      <c r="G292" s="61"/>
      <c r="I292" s="60"/>
      <c r="J292" s="57"/>
      <c r="K292" s="61"/>
      <c r="M292" s="60"/>
      <c r="N292" s="57"/>
      <c r="O292" s="61"/>
      <c r="Q292" s="60"/>
      <c r="R292" s="57"/>
      <c r="S292" s="61"/>
      <c r="U292" s="60"/>
      <c r="V292" s="57"/>
      <c r="W292" s="61"/>
      <c r="Y292" s="60"/>
      <c r="Z292" s="57"/>
      <c r="AA292" s="61"/>
      <c r="AC292" s="60"/>
      <c r="AD292" s="57"/>
      <c r="AE292" s="61"/>
      <c r="AG292" s="60"/>
      <c r="AH292" s="57"/>
      <c r="AI292" s="61"/>
      <c r="AK292" s="60"/>
      <c r="AL292" s="57"/>
      <c r="AM292" s="61"/>
      <c r="AO292" s="60"/>
      <c r="AP292" s="57"/>
      <c r="AQ292" s="61"/>
    </row>
    <row r="293" spans="1:43" x14ac:dyDescent="0.25">
      <c r="A293" s="191" t="s">
        <v>48</v>
      </c>
      <c r="B293" s="59"/>
      <c r="C293" s="59"/>
      <c r="E293" s="191" t="s">
        <v>48</v>
      </c>
      <c r="F293" s="59"/>
      <c r="G293" s="59"/>
      <c r="I293" s="191" t="s">
        <v>48</v>
      </c>
      <c r="J293" s="59"/>
      <c r="K293" s="59"/>
      <c r="M293" s="191" t="s">
        <v>48</v>
      </c>
      <c r="N293" s="59"/>
      <c r="O293" s="59"/>
      <c r="Q293" s="191" t="s">
        <v>48</v>
      </c>
      <c r="R293" s="59"/>
      <c r="S293" s="59"/>
      <c r="U293" s="191" t="s">
        <v>48</v>
      </c>
      <c r="V293" s="59"/>
      <c r="W293" s="59"/>
      <c r="Y293" s="191" t="s">
        <v>48</v>
      </c>
      <c r="Z293" s="59"/>
      <c r="AA293" s="59"/>
      <c r="AC293" s="191" t="s">
        <v>48</v>
      </c>
      <c r="AD293" s="59"/>
      <c r="AE293" s="59"/>
      <c r="AG293" s="191" t="s">
        <v>48</v>
      </c>
      <c r="AH293" s="59"/>
      <c r="AI293" s="59"/>
      <c r="AK293" s="191" t="s">
        <v>48</v>
      </c>
      <c r="AL293" s="59"/>
      <c r="AM293" s="59"/>
      <c r="AO293" s="191" t="s">
        <v>48</v>
      </c>
      <c r="AP293" s="59"/>
      <c r="AQ293" s="59"/>
    </row>
    <row r="294" spans="1:43" x14ac:dyDescent="0.25">
      <c r="A294" s="192"/>
      <c r="B294" s="59"/>
      <c r="C294" s="59"/>
      <c r="E294" s="192"/>
      <c r="F294" s="59"/>
      <c r="G294" s="59"/>
      <c r="I294" s="192"/>
      <c r="J294" s="59"/>
      <c r="K294" s="59"/>
      <c r="M294" s="192"/>
      <c r="N294" s="59"/>
      <c r="O294" s="59"/>
      <c r="Q294" s="192"/>
      <c r="R294" s="59"/>
      <c r="S294" s="59"/>
      <c r="U294" s="192"/>
      <c r="V294" s="59"/>
      <c r="W294" s="59"/>
      <c r="Y294" s="192"/>
      <c r="Z294" s="59"/>
      <c r="AA294" s="59"/>
      <c r="AC294" s="192"/>
      <c r="AD294" s="59"/>
      <c r="AE294" s="59"/>
      <c r="AG294" s="192"/>
      <c r="AH294" s="59"/>
      <c r="AI294" s="59"/>
      <c r="AK294" s="192"/>
      <c r="AL294" s="59"/>
      <c r="AM294" s="59"/>
      <c r="AO294" s="192"/>
      <c r="AP294" s="59"/>
      <c r="AQ294" s="59"/>
    </row>
    <row r="295" spans="1:43" x14ac:dyDescent="0.25">
      <c r="A295" s="207"/>
      <c r="B295" s="59"/>
      <c r="C295" s="59">
        <f>'احمد شوقي'!$CB$75</f>
        <v>0</v>
      </c>
      <c r="E295" s="207"/>
      <c r="F295" s="59"/>
      <c r="G295" s="59">
        <f>'محمد ابراهيم'!$CB$75</f>
        <v>0</v>
      </c>
      <c r="I295" s="207"/>
      <c r="J295" s="59"/>
      <c r="K295" s="59">
        <f>'مصطفي عبدالفتاح'!$CB$75</f>
        <v>0</v>
      </c>
      <c r="M295" s="207"/>
      <c r="N295" s="59"/>
      <c r="O295" s="59">
        <f>'رامي حواس'!$CB$75</f>
        <v>0</v>
      </c>
      <c r="Q295" s="207"/>
      <c r="R295" s="59"/>
      <c r="S295" s="59">
        <f>'محمد نبيه'!$CB$75</f>
        <v>0</v>
      </c>
      <c r="U295" s="207"/>
      <c r="V295" s="59"/>
      <c r="W295" s="59">
        <f>'تامر غالي'!$CB$75</f>
        <v>0</v>
      </c>
      <c r="Y295" s="207"/>
      <c r="Z295" s="59"/>
      <c r="AA295" s="59">
        <f>اسلام!$CB$75</f>
        <v>0</v>
      </c>
      <c r="AC295" s="207"/>
      <c r="AD295" s="59"/>
      <c r="AE295" s="59">
        <f>زهران!$CB$75</f>
        <v>0</v>
      </c>
      <c r="AG295" s="207"/>
      <c r="AH295" s="59"/>
      <c r="AI295" s="59">
        <f>'مندوب 2'!$CB$75</f>
        <v>0</v>
      </c>
      <c r="AK295" s="207"/>
      <c r="AL295" s="59"/>
      <c r="AM295" s="59">
        <f>'محمد التيه'!$CB$75</f>
        <v>0</v>
      </c>
      <c r="AO295" s="207"/>
      <c r="AP295" s="59"/>
      <c r="AQ295" s="59">
        <f>الشركة!$CB$75</f>
        <v>0</v>
      </c>
    </row>
    <row r="296" spans="1:43" ht="15.75" thickBot="1" x14ac:dyDescent="0.3">
      <c r="A296" s="208"/>
      <c r="B296" s="209"/>
      <c r="C296" s="210"/>
      <c r="E296" s="208"/>
      <c r="F296" s="209"/>
      <c r="G296" s="210"/>
      <c r="I296" s="208"/>
      <c r="J296" s="209"/>
      <c r="K296" s="210"/>
      <c r="M296" s="208"/>
      <c r="N296" s="209"/>
      <c r="O296" s="210"/>
      <c r="Q296" s="208"/>
      <c r="R296" s="209"/>
      <c r="S296" s="210"/>
      <c r="U296" s="208"/>
      <c r="V296" s="209"/>
      <c r="W296" s="210"/>
      <c r="Y296" s="208"/>
      <c r="Z296" s="209"/>
      <c r="AA296" s="210"/>
      <c r="AC296" s="208"/>
      <c r="AD296" s="209"/>
      <c r="AE296" s="210"/>
      <c r="AG296" s="208"/>
      <c r="AH296" s="209"/>
      <c r="AI296" s="210"/>
      <c r="AK296" s="208"/>
      <c r="AL296" s="209"/>
      <c r="AM296" s="210"/>
      <c r="AO296" s="208"/>
      <c r="AP296" s="209"/>
      <c r="AQ296" s="210"/>
    </row>
    <row r="297" spans="1:43" ht="15.75" thickBot="1" x14ac:dyDescent="0.3">
      <c r="A297" s="211" t="s">
        <v>80</v>
      </c>
      <c r="B297" s="212"/>
      <c r="C297" s="213"/>
      <c r="E297" s="211" t="s">
        <v>80</v>
      </c>
      <c r="F297" s="212"/>
      <c r="G297" s="213"/>
      <c r="I297" s="211" t="s">
        <v>80</v>
      </c>
      <c r="J297" s="212"/>
      <c r="K297" s="213"/>
      <c r="M297" s="211" t="s">
        <v>80</v>
      </c>
      <c r="N297" s="212"/>
      <c r="O297" s="213"/>
      <c r="Q297" s="211" t="s">
        <v>80</v>
      </c>
      <c r="R297" s="212"/>
      <c r="S297" s="213"/>
      <c r="U297" s="211" t="s">
        <v>80</v>
      </c>
      <c r="V297" s="212"/>
      <c r="W297" s="213"/>
      <c r="Y297" s="211" t="s">
        <v>80</v>
      </c>
      <c r="Z297" s="212"/>
      <c r="AA297" s="213"/>
      <c r="AC297" s="211" t="s">
        <v>80</v>
      </c>
      <c r="AD297" s="212"/>
      <c r="AE297" s="213"/>
      <c r="AG297" s="211" t="s">
        <v>80</v>
      </c>
      <c r="AH297" s="212"/>
      <c r="AI297" s="213"/>
      <c r="AK297" s="211" t="s">
        <v>80</v>
      </c>
      <c r="AL297" s="212"/>
      <c r="AM297" s="213"/>
      <c r="AO297" s="211" t="s">
        <v>80</v>
      </c>
      <c r="AP297" s="212"/>
      <c r="AQ297" s="213"/>
    </row>
    <row r="298" spans="1:43" ht="15.75" thickBot="1" x14ac:dyDescent="0.3">
      <c r="A298" s="201" t="s">
        <v>51</v>
      </c>
      <c r="B298" s="20">
        <f>'احمد شوقي'!$CD$75</f>
        <v>0</v>
      </c>
      <c r="C298" s="66">
        <f>'احمد شوقي'!$CE$75</f>
        <v>0</v>
      </c>
      <c r="E298" s="201" t="s">
        <v>51</v>
      </c>
      <c r="F298" s="66">
        <f>'محمد ابراهيم'!$CD$75</f>
        <v>0</v>
      </c>
      <c r="G298" s="66">
        <f>'محمد ابراهيم'!$CE$75</f>
        <v>0</v>
      </c>
      <c r="I298" s="201" t="s">
        <v>51</v>
      </c>
      <c r="J298" s="66">
        <f>'مصطفي عبدالفتاح'!$CD$75</f>
        <v>0</v>
      </c>
      <c r="K298" s="66">
        <f>'مصطفي عبدالفتاح'!$CE$75</f>
        <v>0</v>
      </c>
      <c r="M298" s="201" t="s">
        <v>51</v>
      </c>
      <c r="N298" s="66">
        <f>'رامي حواس'!$CD$75</f>
        <v>0</v>
      </c>
      <c r="O298" s="66">
        <f>'رامي حواس'!$CE$75</f>
        <v>0</v>
      </c>
      <c r="Q298" s="201" t="s">
        <v>51</v>
      </c>
      <c r="R298" s="66">
        <f>'محمد نبيه'!$CD$75</f>
        <v>0</v>
      </c>
      <c r="S298" s="66">
        <f>'محمد نبيه'!$CE$75</f>
        <v>0</v>
      </c>
      <c r="U298" s="201" t="s">
        <v>51</v>
      </c>
      <c r="V298" s="66">
        <f>'تامر غالي'!$CD$75</f>
        <v>0</v>
      </c>
      <c r="W298" s="66">
        <f>'تامر غالي'!$CE$75</f>
        <v>0</v>
      </c>
      <c r="Y298" s="201" t="s">
        <v>51</v>
      </c>
      <c r="Z298" s="66">
        <f>اسلام!$CD$75</f>
        <v>0</v>
      </c>
      <c r="AA298" s="66">
        <f>اسلام!$CE$75</f>
        <v>0</v>
      </c>
      <c r="AC298" s="201" t="s">
        <v>51</v>
      </c>
      <c r="AD298" s="66">
        <f>زهران!$CD$75</f>
        <v>0</v>
      </c>
      <c r="AE298" s="66">
        <f>زهران!$CE$75</f>
        <v>0</v>
      </c>
      <c r="AG298" s="201" t="s">
        <v>51</v>
      </c>
      <c r="AH298" s="66">
        <f>'مندوب 2'!$CD$75</f>
        <v>0</v>
      </c>
      <c r="AI298" s="66">
        <f>'مندوب 2'!$CE$75</f>
        <v>0</v>
      </c>
      <c r="AK298" s="201" t="s">
        <v>51</v>
      </c>
      <c r="AL298" s="66">
        <f>'محمد التيه'!$CD$75</f>
        <v>0</v>
      </c>
      <c r="AM298" s="66">
        <f>'محمد التيه'!$CE$75</f>
        <v>0</v>
      </c>
      <c r="AO298" s="201" t="s">
        <v>51</v>
      </c>
      <c r="AP298" s="66">
        <f>الشركة!$CD$75</f>
        <v>0</v>
      </c>
      <c r="AQ298" s="66">
        <f>الشركة!$CE$75</f>
        <v>0</v>
      </c>
    </row>
    <row r="299" spans="1:43" ht="15.75" thickBot="1" x14ac:dyDescent="0.3">
      <c r="A299" s="202"/>
      <c r="B299" s="20">
        <f>((C298*16)+B298)</f>
        <v>0</v>
      </c>
      <c r="C299" s="20"/>
      <c r="E299" s="202"/>
      <c r="F299" s="66">
        <f>((G298*16)+F298)</f>
        <v>0</v>
      </c>
      <c r="G299" s="66"/>
      <c r="I299" s="202"/>
      <c r="J299" s="66">
        <f>((K298*16)+J298)</f>
        <v>0</v>
      </c>
      <c r="K299" s="66"/>
      <c r="M299" s="202"/>
      <c r="N299" s="66">
        <f>((O298*16)+N298)</f>
        <v>0</v>
      </c>
      <c r="O299" s="66"/>
      <c r="Q299" s="202"/>
      <c r="R299" s="66">
        <f>((S298*16)+R298)</f>
        <v>0</v>
      </c>
      <c r="S299" s="66"/>
      <c r="U299" s="202"/>
      <c r="V299" s="66">
        <f>((W298*16)+V298)</f>
        <v>0</v>
      </c>
      <c r="W299" s="66"/>
      <c r="Y299" s="202"/>
      <c r="Z299" s="66">
        <f>((AA298*16)+Z298)</f>
        <v>0</v>
      </c>
      <c r="AA299" s="66"/>
      <c r="AC299" s="202"/>
      <c r="AD299" s="66">
        <f>((AE298*16)+AD298)</f>
        <v>0</v>
      </c>
      <c r="AE299" s="66"/>
      <c r="AG299" s="202"/>
      <c r="AH299" s="66">
        <f>((AI298*16)+AH298)</f>
        <v>0</v>
      </c>
      <c r="AI299" s="66"/>
      <c r="AK299" s="202"/>
      <c r="AL299" s="66">
        <f>((AM298*16)+AL298)</f>
        <v>0</v>
      </c>
      <c r="AM299" s="66"/>
      <c r="AO299" s="202"/>
      <c r="AP299" s="66">
        <f>((AQ298*16)+AP298)</f>
        <v>0</v>
      </c>
      <c r="AQ299" s="66"/>
    </row>
    <row r="300" spans="1:43" ht="15.75" thickBot="1" x14ac:dyDescent="0.3">
      <c r="A300" s="203"/>
      <c r="B300" s="20">
        <f>MOD(B299,16)</f>
        <v>0</v>
      </c>
      <c r="C300" s="20">
        <f>((B299-B300)/16)</f>
        <v>0</v>
      </c>
      <c r="E300" s="203"/>
      <c r="F300" s="66">
        <f>MOD(F299,16)</f>
        <v>0</v>
      </c>
      <c r="G300" s="66">
        <f>((F299-F300)/16)</f>
        <v>0</v>
      </c>
      <c r="I300" s="203"/>
      <c r="J300" s="66">
        <f>MOD(J299,16)</f>
        <v>0</v>
      </c>
      <c r="K300" s="66">
        <f>((J299-J300)/16)</f>
        <v>0</v>
      </c>
      <c r="M300" s="203"/>
      <c r="N300" s="66">
        <f>MOD(N299,16)</f>
        <v>0</v>
      </c>
      <c r="O300" s="66">
        <f>((N299-N300)/16)</f>
        <v>0</v>
      </c>
      <c r="Q300" s="203"/>
      <c r="R300" s="66">
        <f>MOD(R299,16)</f>
        <v>0</v>
      </c>
      <c r="S300" s="66">
        <f>((R299-R300)/16)</f>
        <v>0</v>
      </c>
      <c r="U300" s="203"/>
      <c r="V300" s="66">
        <f>MOD(V299,16)</f>
        <v>0</v>
      </c>
      <c r="W300" s="66">
        <f>((V299-V300)/16)</f>
        <v>0</v>
      </c>
      <c r="Y300" s="203"/>
      <c r="Z300" s="66">
        <f>MOD(Z299,16)</f>
        <v>0</v>
      </c>
      <c r="AA300" s="66">
        <f>((Z299-Z300)/16)</f>
        <v>0</v>
      </c>
      <c r="AC300" s="203"/>
      <c r="AD300" s="66">
        <f>MOD(AD299,16)</f>
        <v>0</v>
      </c>
      <c r="AE300" s="66">
        <f>((AD299-AD300)/16)</f>
        <v>0</v>
      </c>
      <c r="AG300" s="203"/>
      <c r="AH300" s="66">
        <f>MOD(AH299,16)</f>
        <v>0</v>
      </c>
      <c r="AI300" s="66">
        <f>((AH299-AH300)/16)</f>
        <v>0</v>
      </c>
      <c r="AK300" s="203"/>
      <c r="AL300" s="66">
        <f>MOD(AL299,16)</f>
        <v>0</v>
      </c>
      <c r="AM300" s="66">
        <f>((AL299-AL300)/16)</f>
        <v>0</v>
      </c>
      <c r="AO300" s="203"/>
      <c r="AP300" s="66">
        <f>MOD(AP299,16)</f>
        <v>0</v>
      </c>
      <c r="AQ300" s="66">
        <f>((AP299-AP300)/16)</f>
        <v>0</v>
      </c>
    </row>
    <row r="301" spans="1:43" ht="15.75" thickBot="1" x14ac:dyDescent="0.3">
      <c r="A301" s="60"/>
      <c r="B301" s="57"/>
      <c r="C301" s="61"/>
      <c r="E301" s="60"/>
      <c r="F301" s="57"/>
      <c r="G301" s="61"/>
      <c r="I301" s="60"/>
      <c r="J301" s="57"/>
      <c r="K301" s="61"/>
      <c r="M301" s="60"/>
      <c r="N301" s="57"/>
      <c r="O301" s="61"/>
      <c r="Q301" s="60"/>
      <c r="R301" s="57"/>
      <c r="S301" s="61"/>
      <c r="U301" s="60"/>
      <c r="V301" s="57"/>
      <c r="W301" s="61"/>
      <c r="Y301" s="60"/>
      <c r="Z301" s="57"/>
      <c r="AA301" s="61"/>
      <c r="AC301" s="60"/>
      <c r="AD301" s="57"/>
      <c r="AE301" s="61"/>
      <c r="AG301" s="60"/>
      <c r="AH301" s="57"/>
      <c r="AI301" s="61"/>
      <c r="AK301" s="60"/>
      <c r="AL301" s="57"/>
      <c r="AM301" s="61"/>
      <c r="AO301" s="60"/>
      <c r="AP301" s="57"/>
      <c r="AQ301" s="61"/>
    </row>
    <row r="302" spans="1:43" ht="15.75" thickBot="1" x14ac:dyDescent="0.3">
      <c r="A302" s="201" t="s">
        <v>52</v>
      </c>
      <c r="B302" s="20">
        <f>'احمد شوقي'!$CG$75</f>
        <v>0</v>
      </c>
      <c r="C302" s="66">
        <f>'احمد شوقي'!$CH$75</f>
        <v>0</v>
      </c>
      <c r="E302" s="201" t="s">
        <v>52</v>
      </c>
      <c r="F302" s="66">
        <f>'محمد ابراهيم'!$CG$75</f>
        <v>0</v>
      </c>
      <c r="G302" s="66">
        <f>'محمد ابراهيم'!$CH$75</f>
        <v>0</v>
      </c>
      <c r="I302" s="201" t="s">
        <v>52</v>
      </c>
      <c r="J302" s="66">
        <f>'مصطفي عبدالفتاح'!$CG$75</f>
        <v>0</v>
      </c>
      <c r="K302" s="66">
        <f>'مصطفي عبدالفتاح'!$CH$75</f>
        <v>0</v>
      </c>
      <c r="M302" s="201" t="s">
        <v>52</v>
      </c>
      <c r="N302" s="66">
        <f>'رامي حواس'!$CG$75</f>
        <v>0</v>
      </c>
      <c r="O302" s="66">
        <f>'رامي حواس'!$CH$75</f>
        <v>0</v>
      </c>
      <c r="Q302" s="201" t="s">
        <v>52</v>
      </c>
      <c r="R302" s="66">
        <f>'محمد نبيه'!$CG$75</f>
        <v>0</v>
      </c>
      <c r="S302" s="66">
        <f>'محمد نبيه'!$CH$75</f>
        <v>0</v>
      </c>
      <c r="U302" s="201" t="s">
        <v>52</v>
      </c>
      <c r="V302" s="66">
        <f>'تامر غالي'!$CG$75</f>
        <v>0</v>
      </c>
      <c r="W302" s="66">
        <f>'تامر غالي'!$CH$75</f>
        <v>0</v>
      </c>
      <c r="Y302" s="201" t="s">
        <v>52</v>
      </c>
      <c r="Z302" s="66">
        <f>اسلام!$CG$75</f>
        <v>0</v>
      </c>
      <c r="AA302" s="66">
        <f>اسلام!$CH$75</f>
        <v>0</v>
      </c>
      <c r="AC302" s="201" t="s">
        <v>52</v>
      </c>
      <c r="AD302" s="66">
        <f>زهران!$CG$75</f>
        <v>0</v>
      </c>
      <c r="AE302" s="66">
        <f>زهران!$CH$75</f>
        <v>0</v>
      </c>
      <c r="AG302" s="201" t="s">
        <v>52</v>
      </c>
      <c r="AH302" s="66">
        <f>'مندوب 2'!$CG$75</f>
        <v>0</v>
      </c>
      <c r="AI302" s="66">
        <f>'مندوب 2'!$CH$75</f>
        <v>0</v>
      </c>
      <c r="AK302" s="201" t="s">
        <v>52</v>
      </c>
      <c r="AL302" s="66">
        <f>'محمد التيه'!$CG$75</f>
        <v>0</v>
      </c>
      <c r="AM302" s="66">
        <f>'محمد التيه'!$CH$75</f>
        <v>0</v>
      </c>
      <c r="AO302" s="201" t="s">
        <v>52</v>
      </c>
      <c r="AP302" s="66">
        <f>الشركة!$CG$75</f>
        <v>0</v>
      </c>
      <c r="AQ302" s="66">
        <f>الشركة!$CH$75</f>
        <v>0</v>
      </c>
    </row>
    <row r="303" spans="1:43" ht="15.75" thickBot="1" x14ac:dyDescent="0.3">
      <c r="A303" s="202"/>
      <c r="B303" s="20">
        <f>((C302*12)+B302)</f>
        <v>0</v>
      </c>
      <c r="C303" s="20"/>
      <c r="E303" s="202"/>
      <c r="F303" s="66">
        <f>((G302*12)+F302)</f>
        <v>0</v>
      </c>
      <c r="G303" s="66"/>
      <c r="I303" s="202"/>
      <c r="J303" s="66">
        <f>((K302*12)+J302)</f>
        <v>0</v>
      </c>
      <c r="K303" s="66"/>
      <c r="M303" s="202"/>
      <c r="N303" s="66">
        <f>((O302*12)+N302)</f>
        <v>0</v>
      </c>
      <c r="O303" s="66"/>
      <c r="Q303" s="202"/>
      <c r="R303" s="66">
        <f>((S302*12)+R302)</f>
        <v>0</v>
      </c>
      <c r="S303" s="66"/>
      <c r="U303" s="202"/>
      <c r="V303" s="66">
        <f>((W302*12)+V302)</f>
        <v>0</v>
      </c>
      <c r="W303" s="66"/>
      <c r="Y303" s="202"/>
      <c r="Z303" s="66">
        <f>((AA302*12)+Z302)</f>
        <v>0</v>
      </c>
      <c r="AA303" s="66"/>
      <c r="AC303" s="202"/>
      <c r="AD303" s="66">
        <f>((AE302*12)+AD302)</f>
        <v>0</v>
      </c>
      <c r="AE303" s="66"/>
      <c r="AG303" s="202"/>
      <c r="AH303" s="66">
        <f>((AI302*12)+AH302)</f>
        <v>0</v>
      </c>
      <c r="AI303" s="66"/>
      <c r="AK303" s="202"/>
      <c r="AL303" s="66">
        <f>((AM302*12)+AL302)</f>
        <v>0</v>
      </c>
      <c r="AM303" s="66"/>
      <c r="AO303" s="202"/>
      <c r="AP303" s="66">
        <f>((AQ302*12)+AP302)</f>
        <v>0</v>
      </c>
      <c r="AQ303" s="66"/>
    </row>
    <row r="304" spans="1:43" ht="15.75" thickBot="1" x14ac:dyDescent="0.3">
      <c r="A304" s="203"/>
      <c r="B304" s="20">
        <f>MOD(B303,12)</f>
        <v>0</v>
      </c>
      <c r="C304" s="20">
        <f>((B303-B304)/12)</f>
        <v>0</v>
      </c>
      <c r="E304" s="203"/>
      <c r="F304" s="66">
        <f>MOD(F303,12)</f>
        <v>0</v>
      </c>
      <c r="G304" s="66">
        <f>((F303-F304)/12)</f>
        <v>0</v>
      </c>
      <c r="I304" s="203"/>
      <c r="J304" s="66">
        <f>MOD(J303,12)</f>
        <v>0</v>
      </c>
      <c r="K304" s="66">
        <f>((J303-J304)/12)</f>
        <v>0</v>
      </c>
      <c r="M304" s="203"/>
      <c r="N304" s="66">
        <f>MOD(N303,12)</f>
        <v>0</v>
      </c>
      <c r="O304" s="66">
        <f>((N303-N304)/12)</f>
        <v>0</v>
      </c>
      <c r="Q304" s="203"/>
      <c r="R304" s="66">
        <f>MOD(R303,12)</f>
        <v>0</v>
      </c>
      <c r="S304" s="66">
        <f>((R303-R304)/12)</f>
        <v>0</v>
      </c>
      <c r="U304" s="203"/>
      <c r="V304" s="66">
        <f>MOD(V303,12)</f>
        <v>0</v>
      </c>
      <c r="W304" s="66">
        <f>((V303-V304)/12)</f>
        <v>0</v>
      </c>
      <c r="Y304" s="203"/>
      <c r="Z304" s="66">
        <f>MOD(Z303,12)</f>
        <v>0</v>
      </c>
      <c r="AA304" s="66">
        <f>((Z303-Z304)/12)</f>
        <v>0</v>
      </c>
      <c r="AC304" s="203"/>
      <c r="AD304" s="66">
        <f>MOD(AD303,12)</f>
        <v>0</v>
      </c>
      <c r="AE304" s="66">
        <f>((AD303-AD304)/12)</f>
        <v>0</v>
      </c>
      <c r="AG304" s="203"/>
      <c r="AH304" s="66">
        <f>MOD(AH303,12)</f>
        <v>0</v>
      </c>
      <c r="AI304" s="66">
        <f>((AH303-AH304)/12)</f>
        <v>0</v>
      </c>
      <c r="AK304" s="203"/>
      <c r="AL304" s="66">
        <f>MOD(AL303,12)</f>
        <v>0</v>
      </c>
      <c r="AM304" s="66">
        <f>((AL303-AL304)/12)</f>
        <v>0</v>
      </c>
      <c r="AO304" s="203"/>
      <c r="AP304" s="66">
        <f>MOD(AP303,12)</f>
        <v>0</v>
      </c>
      <c r="AQ304" s="66">
        <f>((AP303-AP304)/12)</f>
        <v>0</v>
      </c>
    </row>
    <row r="305" spans="1:43" ht="15.75" thickBot="1" x14ac:dyDescent="0.3">
      <c r="A305" s="60"/>
      <c r="B305" s="57"/>
      <c r="C305" s="61"/>
      <c r="E305" s="60"/>
      <c r="F305" s="57"/>
      <c r="G305" s="61"/>
      <c r="I305" s="60"/>
      <c r="J305" s="57"/>
      <c r="K305" s="61"/>
      <c r="M305" s="60"/>
      <c r="N305" s="57"/>
      <c r="O305" s="61"/>
      <c r="Q305" s="60"/>
      <c r="R305" s="57"/>
      <c r="S305" s="61"/>
      <c r="U305" s="60"/>
      <c r="V305" s="57"/>
      <c r="W305" s="61"/>
      <c r="Y305" s="60"/>
      <c r="Z305" s="57"/>
      <c r="AA305" s="61"/>
      <c r="AC305" s="60"/>
      <c r="AD305" s="57"/>
      <c r="AE305" s="61"/>
      <c r="AG305" s="60"/>
      <c r="AH305" s="57"/>
      <c r="AI305" s="61"/>
      <c r="AK305" s="60"/>
      <c r="AL305" s="57"/>
      <c r="AM305" s="61"/>
      <c r="AO305" s="60"/>
      <c r="AP305" s="57"/>
      <c r="AQ305" s="61"/>
    </row>
    <row r="306" spans="1:43" ht="15.75" thickBot="1" x14ac:dyDescent="0.3">
      <c r="A306" s="201" t="s">
        <v>53</v>
      </c>
      <c r="B306" s="20">
        <f>'احمد شوقي'!$CJ$75</f>
        <v>0</v>
      </c>
      <c r="C306" s="66">
        <f>'احمد شوقي'!$CK$75</f>
        <v>0</v>
      </c>
      <c r="E306" s="201" t="s">
        <v>53</v>
      </c>
      <c r="F306" s="66">
        <f>'محمد ابراهيم'!$CJ$75</f>
        <v>0</v>
      </c>
      <c r="G306" s="66">
        <f>'محمد ابراهيم'!$CK$75</f>
        <v>0</v>
      </c>
      <c r="I306" s="201" t="s">
        <v>53</v>
      </c>
      <c r="J306" s="66">
        <f>'مصطفي عبدالفتاح'!$CJ$75</f>
        <v>0</v>
      </c>
      <c r="K306" s="66">
        <f>'مصطفي عبدالفتاح'!$CK$75</f>
        <v>0</v>
      </c>
      <c r="M306" s="201" t="s">
        <v>53</v>
      </c>
      <c r="N306" s="66">
        <f>'رامي حواس'!$CJ$75</f>
        <v>0</v>
      </c>
      <c r="O306" s="66">
        <f>'رامي حواس'!$CK$75</f>
        <v>0</v>
      </c>
      <c r="Q306" s="201" t="s">
        <v>53</v>
      </c>
      <c r="R306" s="66">
        <f>'محمد نبيه'!$CJ$75</f>
        <v>0</v>
      </c>
      <c r="S306" s="66">
        <f>'محمد نبيه'!$CK$75</f>
        <v>0</v>
      </c>
      <c r="U306" s="201" t="s">
        <v>53</v>
      </c>
      <c r="V306" s="66">
        <f>'تامر غالي'!$CJ$75</f>
        <v>0</v>
      </c>
      <c r="W306" s="66">
        <f>'تامر غالي'!$CK$75</f>
        <v>0</v>
      </c>
      <c r="Y306" s="201" t="s">
        <v>53</v>
      </c>
      <c r="Z306" s="66">
        <f>اسلام!$CJ$75</f>
        <v>0</v>
      </c>
      <c r="AA306" s="66">
        <f>اسلام!$CK$75</f>
        <v>0</v>
      </c>
      <c r="AC306" s="201" t="s">
        <v>53</v>
      </c>
      <c r="AD306" s="66">
        <f>زهران!$CJ$75</f>
        <v>0</v>
      </c>
      <c r="AE306" s="66">
        <f>زهران!$CK$75</f>
        <v>0</v>
      </c>
      <c r="AG306" s="201" t="s">
        <v>53</v>
      </c>
      <c r="AH306" s="66">
        <f>'مندوب 2'!$CJ$75</f>
        <v>0</v>
      </c>
      <c r="AI306" s="66">
        <f>'مندوب 2'!$CK$75</f>
        <v>0</v>
      </c>
      <c r="AK306" s="201" t="s">
        <v>53</v>
      </c>
      <c r="AL306" s="66">
        <f>'محمد التيه'!$CJ$75</f>
        <v>0</v>
      </c>
      <c r="AM306" s="66">
        <f>'محمد التيه'!$CK$75</f>
        <v>0</v>
      </c>
      <c r="AO306" s="201" t="s">
        <v>53</v>
      </c>
      <c r="AP306" s="66">
        <f>الشركة!$CJ$75</f>
        <v>0</v>
      </c>
      <c r="AQ306" s="66">
        <f>الشركة!$CK$75</f>
        <v>0</v>
      </c>
    </row>
    <row r="307" spans="1:43" ht="15.75" thickBot="1" x14ac:dyDescent="0.3">
      <c r="A307" s="202"/>
      <c r="B307" s="20">
        <f>((C306*4)+B306)</f>
        <v>0</v>
      </c>
      <c r="C307" s="20"/>
      <c r="E307" s="202"/>
      <c r="F307" s="66">
        <f>((G306*4)+F306)</f>
        <v>0</v>
      </c>
      <c r="G307" s="66"/>
      <c r="I307" s="202"/>
      <c r="J307" s="66">
        <f>((K306*4)+J306)</f>
        <v>0</v>
      </c>
      <c r="K307" s="66"/>
      <c r="M307" s="202"/>
      <c r="N307" s="66">
        <f>((O306*4)+N306)</f>
        <v>0</v>
      </c>
      <c r="O307" s="66"/>
      <c r="Q307" s="202"/>
      <c r="R307" s="66">
        <f>((S306*4)+R306)</f>
        <v>0</v>
      </c>
      <c r="S307" s="66"/>
      <c r="U307" s="202"/>
      <c r="V307" s="66">
        <f>((W306*4)+V306)</f>
        <v>0</v>
      </c>
      <c r="W307" s="66"/>
      <c r="Y307" s="202"/>
      <c r="Z307" s="66">
        <f>((AA306*4)+Z306)</f>
        <v>0</v>
      </c>
      <c r="AA307" s="66"/>
      <c r="AC307" s="202"/>
      <c r="AD307" s="66">
        <f>((AE306*4)+AD306)</f>
        <v>0</v>
      </c>
      <c r="AE307" s="66"/>
      <c r="AG307" s="202"/>
      <c r="AH307" s="66">
        <f>((AI306*4)+AH306)</f>
        <v>0</v>
      </c>
      <c r="AI307" s="66"/>
      <c r="AK307" s="202"/>
      <c r="AL307" s="66">
        <f>((AM306*4)+AL306)</f>
        <v>0</v>
      </c>
      <c r="AM307" s="66"/>
      <c r="AO307" s="202"/>
      <c r="AP307" s="66">
        <f>((AQ306*4)+AP306)</f>
        <v>0</v>
      </c>
      <c r="AQ307" s="66"/>
    </row>
    <row r="308" spans="1:43" ht="15.75" thickBot="1" x14ac:dyDescent="0.3">
      <c r="A308" s="203"/>
      <c r="B308" s="20">
        <f>MOD(B307,4)</f>
        <v>0</v>
      </c>
      <c r="C308" s="20">
        <f>((B307-B308)/4)</f>
        <v>0</v>
      </c>
      <c r="E308" s="203"/>
      <c r="F308" s="66">
        <f>MOD(F307,4)</f>
        <v>0</v>
      </c>
      <c r="G308" s="66">
        <f>((F307-F308)/4)</f>
        <v>0</v>
      </c>
      <c r="I308" s="203"/>
      <c r="J308" s="66">
        <f>MOD(J307,4)</f>
        <v>0</v>
      </c>
      <c r="K308" s="66">
        <f>((J307-J308)/4)</f>
        <v>0</v>
      </c>
      <c r="M308" s="203"/>
      <c r="N308" s="66">
        <f>MOD(N307,4)</f>
        <v>0</v>
      </c>
      <c r="O308" s="66">
        <f>((N307-N308)/4)</f>
        <v>0</v>
      </c>
      <c r="Q308" s="203"/>
      <c r="R308" s="66">
        <f>MOD(R307,4)</f>
        <v>0</v>
      </c>
      <c r="S308" s="66">
        <f>((R307-R308)/4)</f>
        <v>0</v>
      </c>
      <c r="U308" s="203"/>
      <c r="V308" s="66">
        <f>MOD(V307,4)</f>
        <v>0</v>
      </c>
      <c r="W308" s="66">
        <f>((V307-V308)/4)</f>
        <v>0</v>
      </c>
      <c r="Y308" s="203"/>
      <c r="Z308" s="66">
        <f>MOD(Z307,4)</f>
        <v>0</v>
      </c>
      <c r="AA308" s="66">
        <f>((Z307-Z308)/4)</f>
        <v>0</v>
      </c>
      <c r="AC308" s="203"/>
      <c r="AD308" s="66">
        <f>MOD(AD307,4)</f>
        <v>0</v>
      </c>
      <c r="AE308" s="66">
        <f>((AD307-AD308)/4)</f>
        <v>0</v>
      </c>
      <c r="AG308" s="203"/>
      <c r="AH308" s="66">
        <f>MOD(AH307,4)</f>
        <v>0</v>
      </c>
      <c r="AI308" s="66">
        <f>((AH307-AH308)/4)</f>
        <v>0</v>
      </c>
      <c r="AK308" s="203"/>
      <c r="AL308" s="66">
        <f>MOD(AL307,4)</f>
        <v>0</v>
      </c>
      <c r="AM308" s="66">
        <f>((AL307-AL308)/4)</f>
        <v>0</v>
      </c>
      <c r="AO308" s="203"/>
      <c r="AP308" s="66">
        <f>MOD(AP307,4)</f>
        <v>0</v>
      </c>
      <c r="AQ308" s="66">
        <f>((AP307-AP308)/4)</f>
        <v>0</v>
      </c>
    </row>
    <row r="309" spans="1:43" ht="15.75" thickBot="1" x14ac:dyDescent="0.3">
      <c r="A309" s="204" t="s">
        <v>81</v>
      </c>
      <c r="B309" s="205"/>
      <c r="C309" s="206"/>
      <c r="E309" s="204" t="s">
        <v>81</v>
      </c>
      <c r="F309" s="205"/>
      <c r="G309" s="206"/>
      <c r="I309" s="204" t="s">
        <v>81</v>
      </c>
      <c r="J309" s="205"/>
      <c r="K309" s="206"/>
      <c r="M309" s="204" t="s">
        <v>81</v>
      </c>
      <c r="N309" s="205"/>
      <c r="O309" s="206"/>
      <c r="Q309" s="204" t="s">
        <v>81</v>
      </c>
      <c r="R309" s="205"/>
      <c r="S309" s="206"/>
      <c r="U309" s="204" t="s">
        <v>81</v>
      </c>
      <c r="V309" s="205"/>
      <c r="W309" s="206"/>
      <c r="Y309" s="204" t="s">
        <v>81</v>
      </c>
      <c r="Z309" s="205"/>
      <c r="AA309" s="206"/>
      <c r="AC309" s="204" t="s">
        <v>81</v>
      </c>
      <c r="AD309" s="205"/>
      <c r="AE309" s="206"/>
      <c r="AG309" s="204" t="s">
        <v>81</v>
      </c>
      <c r="AH309" s="205"/>
      <c r="AI309" s="206"/>
      <c r="AK309" s="204" t="s">
        <v>81</v>
      </c>
      <c r="AL309" s="205"/>
      <c r="AM309" s="206"/>
      <c r="AO309" s="204" t="s">
        <v>81</v>
      </c>
      <c r="AP309" s="205"/>
      <c r="AQ309" s="206"/>
    </row>
    <row r="310" spans="1:43" ht="15.75" thickBot="1" x14ac:dyDescent="0.3">
      <c r="A310" s="201" t="s">
        <v>54</v>
      </c>
      <c r="B310" s="20">
        <f>'احمد شوقي'!$CM$75</f>
        <v>0</v>
      </c>
      <c r="C310" s="66">
        <f>'احمد شوقي'!$CN$75</f>
        <v>0</v>
      </c>
      <c r="E310" s="201" t="s">
        <v>54</v>
      </c>
      <c r="F310" s="66">
        <f>'محمد ابراهيم'!$CM$75</f>
        <v>0</v>
      </c>
      <c r="G310" s="66">
        <f>'محمد ابراهيم'!$CN$75</f>
        <v>0</v>
      </c>
      <c r="I310" s="201" t="s">
        <v>54</v>
      </c>
      <c r="J310" s="66">
        <f>'مصطفي عبدالفتاح'!$CM$75</f>
        <v>0</v>
      </c>
      <c r="K310" s="66">
        <f>'مصطفي عبدالفتاح'!$CN$75</f>
        <v>0</v>
      </c>
      <c r="M310" s="201" t="s">
        <v>54</v>
      </c>
      <c r="N310" s="66">
        <f>'رامي حواس'!$CM$75</f>
        <v>0</v>
      </c>
      <c r="O310" s="66">
        <f>'رامي حواس'!$CN$75</f>
        <v>0</v>
      </c>
      <c r="Q310" s="201" t="s">
        <v>54</v>
      </c>
      <c r="R310" s="66">
        <f>'محمد نبيه'!$CM$75</f>
        <v>0</v>
      </c>
      <c r="S310" s="66">
        <f>'محمد نبيه'!$CN$75</f>
        <v>0</v>
      </c>
      <c r="U310" s="201" t="s">
        <v>54</v>
      </c>
      <c r="V310" s="66">
        <f>'تامر غالي'!$CM$75</f>
        <v>0</v>
      </c>
      <c r="W310" s="66">
        <f>'تامر غالي'!$CN$75</f>
        <v>0</v>
      </c>
      <c r="Y310" s="201" t="s">
        <v>54</v>
      </c>
      <c r="Z310" s="66">
        <f>اسلام!$CM$75</f>
        <v>0</v>
      </c>
      <c r="AA310" s="66">
        <f>اسلام!$CN$75</f>
        <v>0</v>
      </c>
      <c r="AC310" s="201" t="s">
        <v>54</v>
      </c>
      <c r="AD310" s="66">
        <f>زهران!$CM$75</f>
        <v>0</v>
      </c>
      <c r="AE310" s="66">
        <f>زهران!$CN$75</f>
        <v>0</v>
      </c>
      <c r="AG310" s="201" t="s">
        <v>54</v>
      </c>
      <c r="AH310" s="66">
        <f>'مندوب 2'!$CM$75</f>
        <v>0</v>
      </c>
      <c r="AI310" s="66">
        <f>'مندوب 2'!$CN$75</f>
        <v>0</v>
      </c>
      <c r="AK310" s="201" t="s">
        <v>54</v>
      </c>
      <c r="AL310" s="66">
        <f>'محمد التيه'!$CM$75</f>
        <v>0</v>
      </c>
      <c r="AM310" s="66">
        <f>'محمد التيه'!$CN$75</f>
        <v>0</v>
      </c>
      <c r="AO310" s="201" t="s">
        <v>54</v>
      </c>
      <c r="AP310" s="66">
        <f>الشركة!$CM$75</f>
        <v>0</v>
      </c>
      <c r="AQ310" s="66">
        <f>الشركة!$CN$75</f>
        <v>0</v>
      </c>
    </row>
    <row r="311" spans="1:43" ht="15.75" thickBot="1" x14ac:dyDescent="0.3">
      <c r="A311" s="202"/>
      <c r="B311" s="20">
        <f>((C310*20)+B310)</f>
        <v>0</v>
      </c>
      <c r="C311" s="20"/>
      <c r="E311" s="202"/>
      <c r="F311" s="66">
        <f>((G310*20)+F310)</f>
        <v>0</v>
      </c>
      <c r="G311" s="66"/>
      <c r="I311" s="202"/>
      <c r="J311" s="66">
        <f>((K310*20)+J310)</f>
        <v>0</v>
      </c>
      <c r="K311" s="66"/>
      <c r="M311" s="202"/>
      <c r="N311" s="66">
        <f>((O310*20)+N310)</f>
        <v>0</v>
      </c>
      <c r="O311" s="66"/>
      <c r="Q311" s="202"/>
      <c r="R311" s="66">
        <f>((S310*20)+R310)</f>
        <v>0</v>
      </c>
      <c r="S311" s="66"/>
      <c r="U311" s="202"/>
      <c r="V311" s="66">
        <f>((W310*20)+V310)</f>
        <v>0</v>
      </c>
      <c r="W311" s="66"/>
      <c r="Y311" s="202"/>
      <c r="Z311" s="66">
        <f>((AA310*20)+Z310)</f>
        <v>0</v>
      </c>
      <c r="AA311" s="66"/>
      <c r="AC311" s="202"/>
      <c r="AD311" s="66">
        <f>((AE310*20)+AD310)</f>
        <v>0</v>
      </c>
      <c r="AE311" s="66"/>
      <c r="AG311" s="202"/>
      <c r="AH311" s="66">
        <f>((AI310*20)+AH310)</f>
        <v>0</v>
      </c>
      <c r="AI311" s="66"/>
      <c r="AK311" s="202"/>
      <c r="AL311" s="66">
        <f>((AM310*20)+AL310)</f>
        <v>0</v>
      </c>
      <c r="AM311" s="66"/>
      <c r="AO311" s="202"/>
      <c r="AP311" s="66">
        <f>((AQ310*20)+AP310)</f>
        <v>0</v>
      </c>
      <c r="AQ311" s="66"/>
    </row>
    <row r="312" spans="1:43" ht="15.75" thickBot="1" x14ac:dyDescent="0.3">
      <c r="A312" s="203"/>
      <c r="B312" s="20">
        <f>MOD(B311,20)</f>
        <v>0</v>
      </c>
      <c r="C312" s="20">
        <f>((B311-B312)/20)</f>
        <v>0</v>
      </c>
      <c r="E312" s="203"/>
      <c r="F312" s="66">
        <f>MOD(F311,20)</f>
        <v>0</v>
      </c>
      <c r="G312" s="66">
        <f>((F311-F312)/20)</f>
        <v>0</v>
      </c>
      <c r="I312" s="203"/>
      <c r="J312" s="66">
        <f>MOD(J311,20)</f>
        <v>0</v>
      </c>
      <c r="K312" s="66">
        <f>((J311-J312)/20)</f>
        <v>0</v>
      </c>
      <c r="M312" s="203"/>
      <c r="N312" s="66">
        <f>MOD(N311,20)</f>
        <v>0</v>
      </c>
      <c r="O312" s="66">
        <f>((N311-N312)/20)</f>
        <v>0</v>
      </c>
      <c r="Q312" s="203"/>
      <c r="R312" s="66">
        <f>MOD(R311,20)</f>
        <v>0</v>
      </c>
      <c r="S312" s="66">
        <f>((R311-R312)/20)</f>
        <v>0</v>
      </c>
      <c r="U312" s="203"/>
      <c r="V312" s="66">
        <f>MOD(V311,20)</f>
        <v>0</v>
      </c>
      <c r="W312" s="66">
        <f>((V311-V312)/20)</f>
        <v>0</v>
      </c>
      <c r="Y312" s="203"/>
      <c r="Z312" s="66">
        <f>MOD(Z311,20)</f>
        <v>0</v>
      </c>
      <c r="AA312" s="66">
        <f>((Z311-Z312)/20)</f>
        <v>0</v>
      </c>
      <c r="AC312" s="203"/>
      <c r="AD312" s="66">
        <f>MOD(AD311,20)</f>
        <v>0</v>
      </c>
      <c r="AE312" s="66">
        <f>((AD311-AD312)/20)</f>
        <v>0</v>
      </c>
      <c r="AG312" s="203"/>
      <c r="AH312" s="66">
        <f>MOD(AH311,20)</f>
        <v>0</v>
      </c>
      <c r="AI312" s="66">
        <f>((AH311-AH312)/20)</f>
        <v>0</v>
      </c>
      <c r="AK312" s="203"/>
      <c r="AL312" s="66">
        <f>MOD(AL311,20)</f>
        <v>0</v>
      </c>
      <c r="AM312" s="66">
        <f>((AL311-AL312)/20)</f>
        <v>0</v>
      </c>
      <c r="AO312" s="203"/>
      <c r="AP312" s="66">
        <f>MOD(AP311,20)</f>
        <v>0</v>
      </c>
      <c r="AQ312" s="66">
        <f>((AP311-AP312)/20)</f>
        <v>0</v>
      </c>
    </row>
    <row r="313" spans="1:43" ht="15.75" thickBot="1" x14ac:dyDescent="0.3">
      <c r="A313" s="60"/>
      <c r="B313" s="57"/>
      <c r="C313" s="61"/>
      <c r="E313" s="60"/>
      <c r="F313" s="57"/>
      <c r="G313" s="61"/>
      <c r="I313" s="60"/>
      <c r="J313" s="57"/>
      <c r="K313" s="61"/>
      <c r="M313" s="60"/>
      <c r="N313" s="57"/>
      <c r="O313" s="61"/>
      <c r="Q313" s="60"/>
      <c r="R313" s="57"/>
      <c r="S313" s="61"/>
      <c r="U313" s="60"/>
      <c r="V313" s="57"/>
      <c r="W313" s="61"/>
      <c r="Y313" s="60"/>
      <c r="Z313" s="57"/>
      <c r="AA313" s="61"/>
      <c r="AC313" s="60"/>
      <c r="AD313" s="57"/>
      <c r="AE313" s="61"/>
      <c r="AG313" s="60"/>
      <c r="AH313" s="57"/>
      <c r="AI313" s="61"/>
      <c r="AK313" s="60"/>
      <c r="AL313" s="57"/>
      <c r="AM313" s="61"/>
      <c r="AO313" s="60"/>
      <c r="AP313" s="57"/>
      <c r="AQ313" s="61"/>
    </row>
    <row r="314" spans="1:43" ht="15.75" thickBot="1" x14ac:dyDescent="0.3">
      <c r="A314" s="201" t="s">
        <v>55</v>
      </c>
      <c r="B314" s="20">
        <f>'احمد شوقي'!$CP$75</f>
        <v>0</v>
      </c>
      <c r="C314" s="66">
        <f>'احمد شوقي'!$CQ$75</f>
        <v>0</v>
      </c>
      <c r="E314" s="201" t="s">
        <v>55</v>
      </c>
      <c r="F314" s="66">
        <f>'محمد ابراهيم'!$CP$75</f>
        <v>0</v>
      </c>
      <c r="G314" s="66">
        <f>'محمد ابراهيم'!$CQ$75</f>
        <v>0</v>
      </c>
      <c r="I314" s="201" t="s">
        <v>55</v>
      </c>
      <c r="J314" s="66">
        <f>'مصطفي عبدالفتاح'!$CP$75</f>
        <v>0</v>
      </c>
      <c r="K314" s="66">
        <f>'مصطفي عبدالفتاح'!$CQ$75</f>
        <v>0</v>
      </c>
      <c r="M314" s="201" t="s">
        <v>55</v>
      </c>
      <c r="N314" s="66">
        <f>'رامي حواس'!$CP$75</f>
        <v>0</v>
      </c>
      <c r="O314" s="66">
        <f>'رامي حواس'!$CQ$75</f>
        <v>0</v>
      </c>
      <c r="Q314" s="201" t="s">
        <v>55</v>
      </c>
      <c r="R314" s="66">
        <f>'محمد نبيه'!$CP$75</f>
        <v>0</v>
      </c>
      <c r="S314" s="66">
        <f>'محمد نبيه'!$CQ$75</f>
        <v>0</v>
      </c>
      <c r="U314" s="201" t="s">
        <v>55</v>
      </c>
      <c r="V314" s="66">
        <f>'تامر غالي'!$CP$75</f>
        <v>0</v>
      </c>
      <c r="W314" s="66">
        <f>'تامر غالي'!$CQ$75</f>
        <v>0</v>
      </c>
      <c r="Y314" s="201" t="s">
        <v>55</v>
      </c>
      <c r="Z314" s="66">
        <f>اسلام!$CP$75</f>
        <v>0</v>
      </c>
      <c r="AA314" s="66">
        <f>اسلام!$CQ$75</f>
        <v>0</v>
      </c>
      <c r="AC314" s="201" t="s">
        <v>55</v>
      </c>
      <c r="AD314" s="66">
        <f>زهران!$CP$75</f>
        <v>0</v>
      </c>
      <c r="AE314" s="66">
        <f>زهران!$CQ$75</f>
        <v>0</v>
      </c>
      <c r="AG314" s="201" t="s">
        <v>55</v>
      </c>
      <c r="AH314" s="66">
        <f>'مندوب 2'!$CP$75</f>
        <v>0</v>
      </c>
      <c r="AI314" s="66">
        <f>'مندوب 2'!$CQ$75</f>
        <v>0</v>
      </c>
      <c r="AK314" s="201" t="s">
        <v>55</v>
      </c>
      <c r="AL314" s="66">
        <f>'محمد التيه'!$CP$75</f>
        <v>0</v>
      </c>
      <c r="AM314" s="66">
        <f>'محمد التيه'!$CQ$75</f>
        <v>0</v>
      </c>
      <c r="AO314" s="201" t="s">
        <v>55</v>
      </c>
      <c r="AP314" s="66">
        <f>الشركة!$CP$75</f>
        <v>0</v>
      </c>
      <c r="AQ314" s="66">
        <f>الشركة!$CQ$75</f>
        <v>0</v>
      </c>
    </row>
    <row r="315" spans="1:43" ht="15.75" thickBot="1" x14ac:dyDescent="0.3">
      <c r="A315" s="202"/>
      <c r="B315" s="20">
        <f>((C314*10)+B314)</f>
        <v>0</v>
      </c>
      <c r="C315" s="20"/>
      <c r="E315" s="202"/>
      <c r="F315" s="66">
        <f>((G314*10)+F314)</f>
        <v>0</v>
      </c>
      <c r="G315" s="66"/>
      <c r="I315" s="202"/>
      <c r="J315" s="66">
        <f>((K314*10)+J314)</f>
        <v>0</v>
      </c>
      <c r="K315" s="66"/>
      <c r="M315" s="202"/>
      <c r="N315" s="66">
        <f>((O314*10)+N314)</f>
        <v>0</v>
      </c>
      <c r="O315" s="66"/>
      <c r="Q315" s="202"/>
      <c r="R315" s="66">
        <f>((S314*10)+R314)</f>
        <v>0</v>
      </c>
      <c r="S315" s="66"/>
      <c r="U315" s="202"/>
      <c r="V315" s="66">
        <f>((W314*10)+V314)</f>
        <v>0</v>
      </c>
      <c r="W315" s="66"/>
      <c r="Y315" s="202"/>
      <c r="Z315" s="66">
        <f>((AA314*10)+Z314)</f>
        <v>0</v>
      </c>
      <c r="AA315" s="66"/>
      <c r="AC315" s="202"/>
      <c r="AD315" s="66">
        <f>((AE314*10)+AD314)</f>
        <v>0</v>
      </c>
      <c r="AE315" s="66"/>
      <c r="AG315" s="202"/>
      <c r="AH315" s="66">
        <f>((AI314*10)+AH314)</f>
        <v>0</v>
      </c>
      <c r="AI315" s="66"/>
      <c r="AK315" s="202"/>
      <c r="AL315" s="66">
        <f>((AM314*10)+AL314)</f>
        <v>0</v>
      </c>
      <c r="AM315" s="66"/>
      <c r="AO315" s="202"/>
      <c r="AP315" s="66">
        <f>((AQ314*10)+AP314)</f>
        <v>0</v>
      </c>
      <c r="AQ315" s="66"/>
    </row>
    <row r="316" spans="1:43" ht="15.75" thickBot="1" x14ac:dyDescent="0.3">
      <c r="A316" s="203"/>
      <c r="B316" s="20">
        <f>MOD(B315,10)</f>
        <v>0</v>
      </c>
      <c r="C316" s="20">
        <f>((B315-B316)/10)</f>
        <v>0</v>
      </c>
      <c r="E316" s="203"/>
      <c r="F316" s="66">
        <f>MOD(F315,10)</f>
        <v>0</v>
      </c>
      <c r="G316" s="66">
        <f>((F315-F316)/10)</f>
        <v>0</v>
      </c>
      <c r="I316" s="203"/>
      <c r="J316" s="66">
        <f>MOD(J315,10)</f>
        <v>0</v>
      </c>
      <c r="K316" s="66">
        <f>((J315-J316)/10)</f>
        <v>0</v>
      </c>
      <c r="M316" s="203"/>
      <c r="N316" s="66">
        <f>MOD(N315,10)</f>
        <v>0</v>
      </c>
      <c r="O316" s="66">
        <f>((N315-N316)/10)</f>
        <v>0</v>
      </c>
      <c r="Q316" s="203"/>
      <c r="R316" s="66">
        <f>MOD(R315,10)</f>
        <v>0</v>
      </c>
      <c r="S316" s="66">
        <f>((R315-R316)/10)</f>
        <v>0</v>
      </c>
      <c r="U316" s="203"/>
      <c r="V316" s="66">
        <f>MOD(V315,10)</f>
        <v>0</v>
      </c>
      <c r="W316" s="66">
        <f>((V315-V316)/10)</f>
        <v>0</v>
      </c>
      <c r="Y316" s="203"/>
      <c r="Z316" s="66">
        <f>MOD(Z315,10)</f>
        <v>0</v>
      </c>
      <c r="AA316" s="66">
        <f>((Z315-Z316)/10)</f>
        <v>0</v>
      </c>
      <c r="AC316" s="203"/>
      <c r="AD316" s="66">
        <f>MOD(AD315,10)</f>
        <v>0</v>
      </c>
      <c r="AE316" s="66">
        <f>((AD315-AD316)/10)</f>
        <v>0</v>
      </c>
      <c r="AG316" s="203"/>
      <c r="AH316" s="66">
        <f>MOD(AH315,10)</f>
        <v>0</v>
      </c>
      <c r="AI316" s="66">
        <f>((AH315-AH316)/10)</f>
        <v>0</v>
      </c>
      <c r="AK316" s="203"/>
      <c r="AL316" s="66">
        <f>MOD(AL315,10)</f>
        <v>0</v>
      </c>
      <c r="AM316" s="66">
        <f>((AL315-AL316)/10)</f>
        <v>0</v>
      </c>
      <c r="AO316" s="203"/>
      <c r="AP316" s="66">
        <f>MOD(AP315,10)</f>
        <v>0</v>
      </c>
      <c r="AQ316" s="66">
        <f>((AP315-AP316)/10)</f>
        <v>0</v>
      </c>
    </row>
    <row r="317" spans="1:43" ht="15.75" thickBot="1" x14ac:dyDescent="0.3">
      <c r="A317" s="60"/>
      <c r="B317" s="57"/>
      <c r="C317" s="61"/>
      <c r="E317" s="60"/>
      <c r="F317" s="57"/>
      <c r="G317" s="61"/>
      <c r="I317" s="60"/>
      <c r="J317" s="57"/>
      <c r="K317" s="61"/>
      <c r="M317" s="60"/>
      <c r="N317" s="57"/>
      <c r="O317" s="61"/>
      <c r="Q317" s="60"/>
      <c r="R317" s="57"/>
      <c r="S317" s="61"/>
      <c r="U317" s="60"/>
      <c r="V317" s="57"/>
      <c r="W317" s="61"/>
      <c r="Y317" s="60"/>
      <c r="Z317" s="57"/>
      <c r="AA317" s="61"/>
      <c r="AC317" s="60"/>
      <c r="AD317" s="57"/>
      <c r="AE317" s="61"/>
      <c r="AG317" s="60"/>
      <c r="AH317" s="57"/>
      <c r="AI317" s="61"/>
      <c r="AK317" s="60"/>
      <c r="AL317" s="57"/>
      <c r="AM317" s="61"/>
      <c r="AO317" s="60"/>
      <c r="AP317" s="57"/>
      <c r="AQ317" s="61"/>
    </row>
    <row r="318" spans="1:43" ht="15.75" thickBot="1" x14ac:dyDescent="0.3">
      <c r="A318" s="201" t="s">
        <v>56</v>
      </c>
      <c r="B318" s="20">
        <f>'احمد شوقي'!$CS$75</f>
        <v>0</v>
      </c>
      <c r="C318" s="66">
        <f>'احمد شوقي'!$CT$75</f>
        <v>0</v>
      </c>
      <c r="E318" s="201" t="s">
        <v>56</v>
      </c>
      <c r="F318" s="66">
        <f>'محمد ابراهيم'!$CS$75</f>
        <v>0</v>
      </c>
      <c r="G318" s="66">
        <f>'محمد ابراهيم'!$CT$75</f>
        <v>0</v>
      </c>
      <c r="I318" s="201" t="s">
        <v>56</v>
      </c>
      <c r="J318" s="66">
        <f>'مصطفي عبدالفتاح'!$CS$75</f>
        <v>0</v>
      </c>
      <c r="K318" s="66">
        <f>'مصطفي عبدالفتاح'!$CT$75</f>
        <v>0</v>
      </c>
      <c r="M318" s="201" t="s">
        <v>56</v>
      </c>
      <c r="N318" s="66">
        <f>'رامي حواس'!$CS$75</f>
        <v>0</v>
      </c>
      <c r="O318" s="66">
        <f>'رامي حواس'!$CT$75</f>
        <v>0</v>
      </c>
      <c r="Q318" s="201" t="s">
        <v>56</v>
      </c>
      <c r="R318" s="66">
        <f>'محمد نبيه'!$CS$75</f>
        <v>0</v>
      </c>
      <c r="S318" s="66">
        <f>'محمد نبيه'!$CT$75</f>
        <v>0</v>
      </c>
      <c r="U318" s="201" t="s">
        <v>56</v>
      </c>
      <c r="V318" s="66">
        <f>'تامر غالي'!$CS$75</f>
        <v>0</v>
      </c>
      <c r="W318" s="66">
        <f>'تامر غالي'!$CT$75</f>
        <v>0</v>
      </c>
      <c r="Y318" s="201" t="s">
        <v>56</v>
      </c>
      <c r="Z318" s="66">
        <f>اسلام!$CS$75</f>
        <v>0</v>
      </c>
      <c r="AA318" s="66">
        <f>اسلام!$CT$75</f>
        <v>0</v>
      </c>
      <c r="AC318" s="201" t="s">
        <v>56</v>
      </c>
      <c r="AD318" s="66">
        <f>زهران!$CS$75</f>
        <v>0</v>
      </c>
      <c r="AE318" s="66">
        <f>زهران!$CT$75</f>
        <v>0</v>
      </c>
      <c r="AG318" s="201" t="s">
        <v>56</v>
      </c>
      <c r="AH318" s="66">
        <f>'مندوب 2'!$CS$75</f>
        <v>0</v>
      </c>
      <c r="AI318" s="66">
        <f>'مندوب 2'!$CT$75</f>
        <v>0</v>
      </c>
      <c r="AK318" s="201" t="s">
        <v>56</v>
      </c>
      <c r="AL318" s="66">
        <f>'محمد التيه'!$CS$75</f>
        <v>0</v>
      </c>
      <c r="AM318" s="66">
        <f>'محمد التيه'!$CT$75</f>
        <v>0</v>
      </c>
      <c r="AO318" s="201" t="s">
        <v>56</v>
      </c>
      <c r="AP318" s="66">
        <f>الشركة!$CS$75</f>
        <v>0</v>
      </c>
      <c r="AQ318" s="66">
        <f>الشركة!$CT$75</f>
        <v>0</v>
      </c>
    </row>
    <row r="319" spans="1:43" ht="15.75" thickBot="1" x14ac:dyDescent="0.3">
      <c r="A319" s="202"/>
      <c r="B319" s="20">
        <f>((C318*2)+B318)</f>
        <v>0</v>
      </c>
      <c r="C319" s="20"/>
      <c r="E319" s="202"/>
      <c r="F319" s="66">
        <f>((G318*2)+F318)</f>
        <v>0</v>
      </c>
      <c r="G319" s="66"/>
      <c r="I319" s="202"/>
      <c r="J319" s="66">
        <f>((K318*2)+J318)</f>
        <v>0</v>
      </c>
      <c r="K319" s="66"/>
      <c r="M319" s="202"/>
      <c r="N319" s="66">
        <f>((O318*2)+N318)</f>
        <v>0</v>
      </c>
      <c r="O319" s="66"/>
      <c r="Q319" s="202"/>
      <c r="R319" s="66">
        <f>((S318*2)+R318)</f>
        <v>0</v>
      </c>
      <c r="S319" s="66"/>
      <c r="U319" s="202"/>
      <c r="V319" s="66">
        <f>((W318*2)+V318)</f>
        <v>0</v>
      </c>
      <c r="W319" s="66"/>
      <c r="Y319" s="202"/>
      <c r="Z319" s="66">
        <f>((AA318*2)+Z318)</f>
        <v>0</v>
      </c>
      <c r="AA319" s="66"/>
      <c r="AC319" s="202"/>
      <c r="AD319" s="66">
        <f>((AE318*2)+AD318)</f>
        <v>0</v>
      </c>
      <c r="AE319" s="66"/>
      <c r="AG319" s="202"/>
      <c r="AH319" s="66">
        <f>((AI318*2)+AH318)</f>
        <v>0</v>
      </c>
      <c r="AI319" s="66"/>
      <c r="AK319" s="202"/>
      <c r="AL319" s="66">
        <f>((AM318*2)+AL318)</f>
        <v>0</v>
      </c>
      <c r="AM319" s="66"/>
      <c r="AO319" s="202"/>
      <c r="AP319" s="66">
        <f>((AQ318*2)+AP318)</f>
        <v>0</v>
      </c>
      <c r="AQ319" s="66"/>
    </row>
    <row r="320" spans="1:43" ht="15.75" thickBot="1" x14ac:dyDescent="0.3">
      <c r="A320" s="203"/>
      <c r="B320" s="20">
        <f>MOD(B319,2)</f>
        <v>0</v>
      </c>
      <c r="C320" s="20">
        <f>((B319-B320)/2)</f>
        <v>0</v>
      </c>
      <c r="E320" s="203"/>
      <c r="F320" s="66">
        <f>MOD(F319,2)</f>
        <v>0</v>
      </c>
      <c r="G320" s="66">
        <f>((F319-F320)/2)</f>
        <v>0</v>
      </c>
      <c r="I320" s="203"/>
      <c r="J320" s="66">
        <f>MOD(J319,2)</f>
        <v>0</v>
      </c>
      <c r="K320" s="66">
        <f>((J319-J320)/2)</f>
        <v>0</v>
      </c>
      <c r="M320" s="203"/>
      <c r="N320" s="66">
        <f>MOD(N319,2)</f>
        <v>0</v>
      </c>
      <c r="O320" s="66">
        <f>((N319-N320)/2)</f>
        <v>0</v>
      </c>
      <c r="Q320" s="203"/>
      <c r="R320" s="66">
        <f>MOD(R319,2)</f>
        <v>0</v>
      </c>
      <c r="S320" s="66">
        <f>((R319-R320)/2)</f>
        <v>0</v>
      </c>
      <c r="U320" s="203"/>
      <c r="V320" s="66">
        <f>MOD(V319,2)</f>
        <v>0</v>
      </c>
      <c r="W320" s="66">
        <f>((V319-V320)/2)</f>
        <v>0</v>
      </c>
      <c r="Y320" s="203"/>
      <c r="Z320" s="66">
        <f>MOD(Z319,2)</f>
        <v>0</v>
      </c>
      <c r="AA320" s="66">
        <f>((Z319-Z320)/2)</f>
        <v>0</v>
      </c>
      <c r="AC320" s="203"/>
      <c r="AD320" s="66">
        <f>MOD(AD319,2)</f>
        <v>0</v>
      </c>
      <c r="AE320" s="66">
        <f>((AD319-AD320)/2)</f>
        <v>0</v>
      </c>
      <c r="AG320" s="203"/>
      <c r="AH320" s="66">
        <f>MOD(AH319,2)</f>
        <v>0</v>
      </c>
      <c r="AI320" s="66">
        <f>((AH319-AH320)/2)</f>
        <v>0</v>
      </c>
      <c r="AK320" s="203"/>
      <c r="AL320" s="66">
        <f>MOD(AL319,2)</f>
        <v>0</v>
      </c>
      <c r="AM320" s="66">
        <f>((AL319-AL320)/2)</f>
        <v>0</v>
      </c>
      <c r="AO320" s="203"/>
      <c r="AP320" s="66">
        <f>MOD(AP319,2)</f>
        <v>0</v>
      </c>
      <c r="AQ320" s="66">
        <f>((AP319-AP320)/2)</f>
        <v>0</v>
      </c>
    </row>
    <row r="321" spans="1:43" x14ac:dyDescent="0.25">
      <c r="A321" s="60"/>
      <c r="B321" s="57"/>
      <c r="C321" s="61"/>
      <c r="E321" s="60"/>
      <c r="F321" s="57"/>
      <c r="G321" s="61"/>
      <c r="I321" s="60"/>
      <c r="J321" s="57"/>
      <c r="K321" s="61"/>
      <c r="M321" s="60"/>
      <c r="N321" s="57"/>
      <c r="O321" s="61"/>
      <c r="Q321" s="60"/>
      <c r="R321" s="57"/>
      <c r="S321" s="61"/>
      <c r="U321" s="60"/>
      <c r="V321" s="57"/>
      <c r="W321" s="61"/>
      <c r="Y321" s="60"/>
      <c r="Z321" s="57"/>
      <c r="AA321" s="61"/>
      <c r="AC321" s="60"/>
      <c r="AD321" s="57"/>
      <c r="AE321" s="61"/>
      <c r="AG321" s="60"/>
      <c r="AH321" s="57"/>
      <c r="AI321" s="61"/>
      <c r="AK321" s="60"/>
      <c r="AL321" s="57"/>
      <c r="AM321" s="61"/>
      <c r="AO321" s="60"/>
      <c r="AP321" s="57"/>
      <c r="AQ321" s="61"/>
    </row>
    <row r="322" spans="1:43" x14ac:dyDescent="0.25">
      <c r="A322" s="191" t="s">
        <v>57</v>
      </c>
      <c r="B322" s="59"/>
      <c r="C322" s="59"/>
      <c r="E322" s="191" t="s">
        <v>57</v>
      </c>
      <c r="F322" s="59"/>
      <c r="G322" s="59"/>
      <c r="I322" s="191" t="s">
        <v>57</v>
      </c>
      <c r="J322" s="59"/>
      <c r="K322" s="59"/>
      <c r="M322" s="191" t="s">
        <v>57</v>
      </c>
      <c r="N322" s="59"/>
      <c r="O322" s="59"/>
      <c r="Q322" s="191" t="s">
        <v>57</v>
      </c>
      <c r="R322" s="59"/>
      <c r="S322" s="59"/>
      <c r="U322" s="191" t="s">
        <v>57</v>
      </c>
      <c r="V322" s="59"/>
      <c r="W322" s="59"/>
      <c r="Y322" s="191" t="s">
        <v>57</v>
      </c>
      <c r="Z322" s="59"/>
      <c r="AA322" s="59"/>
      <c r="AC322" s="191" t="s">
        <v>57</v>
      </c>
      <c r="AD322" s="59"/>
      <c r="AE322" s="59"/>
      <c r="AG322" s="191" t="s">
        <v>57</v>
      </c>
      <c r="AH322" s="59"/>
      <c r="AI322" s="59"/>
      <c r="AK322" s="191" t="s">
        <v>57</v>
      </c>
      <c r="AL322" s="59"/>
      <c r="AM322" s="59"/>
      <c r="AO322" s="191" t="s">
        <v>57</v>
      </c>
      <c r="AP322" s="59"/>
      <c r="AQ322" s="59"/>
    </row>
    <row r="323" spans="1:43" x14ac:dyDescent="0.25">
      <c r="A323" s="192"/>
      <c r="B323" s="59"/>
      <c r="C323" s="59"/>
      <c r="E323" s="192"/>
      <c r="F323" s="59"/>
      <c r="G323" s="59"/>
      <c r="I323" s="192"/>
      <c r="J323" s="59"/>
      <c r="K323" s="59"/>
      <c r="M323" s="192"/>
      <c r="N323" s="59"/>
      <c r="O323" s="59"/>
      <c r="Q323" s="192"/>
      <c r="R323" s="59"/>
      <c r="S323" s="59"/>
      <c r="U323" s="192"/>
      <c r="V323" s="59"/>
      <c r="W323" s="59"/>
      <c r="Y323" s="192"/>
      <c r="Z323" s="59"/>
      <c r="AA323" s="59"/>
      <c r="AC323" s="192"/>
      <c r="AD323" s="59"/>
      <c r="AE323" s="59"/>
      <c r="AG323" s="192"/>
      <c r="AH323" s="59"/>
      <c r="AI323" s="59"/>
      <c r="AK323" s="192"/>
      <c r="AL323" s="59"/>
      <c r="AM323" s="59"/>
      <c r="AO323" s="192"/>
      <c r="AP323" s="59"/>
      <c r="AQ323" s="59"/>
    </row>
    <row r="324" spans="1:43" x14ac:dyDescent="0.25">
      <c r="A324" s="207"/>
      <c r="B324" s="59"/>
      <c r="C324" s="59">
        <f>'احمد شوقي'!$CV$75</f>
        <v>0</v>
      </c>
      <c r="E324" s="207"/>
      <c r="F324" s="59"/>
      <c r="G324" s="59">
        <f>'محمد ابراهيم'!$CV$75</f>
        <v>0</v>
      </c>
      <c r="I324" s="207"/>
      <c r="J324" s="59"/>
      <c r="K324" s="59">
        <f>'مصطفي عبدالفتاح'!$CV$75</f>
        <v>0</v>
      </c>
      <c r="M324" s="207"/>
      <c r="N324" s="59"/>
      <c r="O324" s="59">
        <f>'رامي حواس'!$CV$75</f>
        <v>0</v>
      </c>
      <c r="Q324" s="207"/>
      <c r="R324" s="59"/>
      <c r="S324" s="59">
        <f>'محمد نبيه'!$CV$75</f>
        <v>0</v>
      </c>
      <c r="U324" s="207"/>
      <c r="V324" s="59"/>
      <c r="W324" s="59">
        <f>'تامر غالي'!$CV$75</f>
        <v>0</v>
      </c>
      <c r="Y324" s="207"/>
      <c r="Z324" s="59"/>
      <c r="AA324" s="59">
        <f>اسلام!$CV$75</f>
        <v>0</v>
      </c>
      <c r="AC324" s="207"/>
      <c r="AD324" s="59"/>
      <c r="AE324" s="59">
        <f>زهران!$CV$75</f>
        <v>0</v>
      </c>
      <c r="AG324" s="207"/>
      <c r="AH324" s="59"/>
      <c r="AI324" s="59">
        <f>'مندوب 2'!$CV$75</f>
        <v>0</v>
      </c>
      <c r="AK324" s="207"/>
      <c r="AL324" s="59"/>
      <c r="AM324" s="59">
        <f>'محمد التيه'!$CV$75</f>
        <v>0</v>
      </c>
      <c r="AO324" s="207"/>
      <c r="AP324" s="59"/>
      <c r="AQ324" s="59">
        <f>الشركة!$CV$75</f>
        <v>0</v>
      </c>
    </row>
    <row r="325" spans="1:43" ht="15.75" thickBot="1" x14ac:dyDescent="0.3">
      <c r="A325" s="208"/>
      <c r="B325" s="209"/>
      <c r="C325" s="210"/>
      <c r="E325" s="208"/>
      <c r="F325" s="209"/>
      <c r="G325" s="210"/>
      <c r="I325" s="208"/>
      <c r="J325" s="209"/>
      <c r="K325" s="210"/>
      <c r="M325" s="208"/>
      <c r="N325" s="209"/>
      <c r="O325" s="210"/>
      <c r="Q325" s="208"/>
      <c r="R325" s="209"/>
      <c r="S325" s="210"/>
      <c r="U325" s="208"/>
      <c r="V325" s="209"/>
      <c r="W325" s="210"/>
      <c r="Y325" s="208"/>
      <c r="Z325" s="209"/>
      <c r="AA325" s="210"/>
      <c r="AC325" s="208"/>
      <c r="AD325" s="209"/>
      <c r="AE325" s="210"/>
      <c r="AG325" s="208"/>
      <c r="AH325" s="209"/>
      <c r="AI325" s="210"/>
      <c r="AK325" s="208"/>
      <c r="AL325" s="209"/>
      <c r="AM325" s="210"/>
      <c r="AO325" s="208"/>
      <c r="AP325" s="209"/>
      <c r="AQ325" s="210"/>
    </row>
    <row r="326" spans="1:43" x14ac:dyDescent="0.25">
      <c r="A326" s="211" t="s">
        <v>38</v>
      </c>
      <c r="B326" s="212"/>
      <c r="C326" s="213"/>
      <c r="E326" s="211" t="s">
        <v>38</v>
      </c>
      <c r="F326" s="212"/>
      <c r="G326" s="213"/>
      <c r="I326" s="211" t="s">
        <v>38</v>
      </c>
      <c r="J326" s="212"/>
      <c r="K326" s="213"/>
      <c r="M326" s="211" t="s">
        <v>38</v>
      </c>
      <c r="N326" s="212"/>
      <c r="O326" s="213"/>
      <c r="Q326" s="211" t="s">
        <v>38</v>
      </c>
      <c r="R326" s="212"/>
      <c r="S326" s="213"/>
      <c r="U326" s="211" t="s">
        <v>38</v>
      </c>
      <c r="V326" s="212"/>
      <c r="W326" s="213"/>
      <c r="Y326" s="211" t="s">
        <v>38</v>
      </c>
      <c r="Z326" s="212"/>
      <c r="AA326" s="213"/>
      <c r="AC326" s="211" t="s">
        <v>38</v>
      </c>
      <c r="AD326" s="212"/>
      <c r="AE326" s="213"/>
      <c r="AG326" s="211" t="s">
        <v>38</v>
      </c>
      <c r="AH326" s="212"/>
      <c r="AI326" s="213"/>
      <c r="AK326" s="211" t="s">
        <v>38</v>
      </c>
      <c r="AL326" s="212"/>
      <c r="AM326" s="213"/>
      <c r="AO326" s="211" t="s">
        <v>38</v>
      </c>
      <c r="AP326" s="212"/>
      <c r="AQ326" s="213"/>
    </row>
    <row r="327" spans="1:43" x14ac:dyDescent="0.25">
      <c r="A327" s="191" t="s">
        <v>58</v>
      </c>
      <c r="B327" s="59"/>
      <c r="C327" s="59"/>
      <c r="E327" s="191" t="s">
        <v>58</v>
      </c>
      <c r="F327" s="59"/>
      <c r="G327" s="59"/>
      <c r="I327" s="191" t="s">
        <v>58</v>
      </c>
      <c r="J327" s="59"/>
      <c r="K327" s="59"/>
      <c r="M327" s="191" t="s">
        <v>58</v>
      </c>
      <c r="N327" s="59"/>
      <c r="O327" s="59"/>
      <c r="Q327" s="191" t="s">
        <v>58</v>
      </c>
      <c r="R327" s="59"/>
      <c r="S327" s="59"/>
      <c r="U327" s="191" t="s">
        <v>58</v>
      </c>
      <c r="V327" s="59"/>
      <c r="W327" s="59"/>
      <c r="Y327" s="191" t="s">
        <v>58</v>
      </c>
      <c r="Z327" s="59"/>
      <c r="AA327" s="59"/>
      <c r="AC327" s="191" t="s">
        <v>58</v>
      </c>
      <c r="AD327" s="59"/>
      <c r="AE327" s="59"/>
      <c r="AG327" s="191" t="s">
        <v>58</v>
      </c>
      <c r="AH327" s="59"/>
      <c r="AI327" s="59"/>
      <c r="AK327" s="191" t="s">
        <v>58</v>
      </c>
      <c r="AL327" s="59"/>
      <c r="AM327" s="59"/>
      <c r="AO327" s="191" t="s">
        <v>58</v>
      </c>
      <c r="AP327" s="59"/>
      <c r="AQ327" s="59"/>
    </row>
    <row r="328" spans="1:43" x14ac:dyDescent="0.25">
      <c r="A328" s="192"/>
      <c r="B328" s="59"/>
      <c r="C328" s="59"/>
      <c r="E328" s="192"/>
      <c r="F328" s="59"/>
      <c r="G328" s="59"/>
      <c r="I328" s="192"/>
      <c r="J328" s="59"/>
      <c r="K328" s="59"/>
      <c r="M328" s="192"/>
      <c r="N328" s="59"/>
      <c r="O328" s="59"/>
      <c r="Q328" s="192"/>
      <c r="R328" s="59"/>
      <c r="S328" s="59"/>
      <c r="U328" s="192"/>
      <c r="V328" s="59"/>
      <c r="W328" s="59"/>
      <c r="Y328" s="192"/>
      <c r="Z328" s="59"/>
      <c r="AA328" s="59"/>
      <c r="AC328" s="192"/>
      <c r="AD328" s="59"/>
      <c r="AE328" s="59"/>
      <c r="AG328" s="192"/>
      <c r="AH328" s="59"/>
      <c r="AI328" s="59"/>
      <c r="AK328" s="192"/>
      <c r="AL328" s="59"/>
      <c r="AM328" s="59"/>
      <c r="AO328" s="192"/>
      <c r="AP328" s="59"/>
      <c r="AQ328" s="59"/>
    </row>
    <row r="329" spans="1:43" ht="15.75" thickBot="1" x14ac:dyDescent="0.3">
      <c r="A329" s="193"/>
      <c r="B329" s="59"/>
      <c r="C329" s="59">
        <f>'احمد شوقي'!$CX$75</f>
        <v>0</v>
      </c>
      <c r="E329" s="193"/>
      <c r="F329" s="59"/>
      <c r="G329" s="59">
        <f>'محمد ابراهيم'!$CX$75</f>
        <v>0</v>
      </c>
      <c r="I329" s="193"/>
      <c r="J329" s="59"/>
      <c r="K329" s="59">
        <f>'مصطفي عبدالفتاح'!$CX$75</f>
        <v>0</v>
      </c>
      <c r="M329" s="193"/>
      <c r="N329" s="59"/>
      <c r="O329" s="59">
        <f>'رامي حواس'!$CX$75</f>
        <v>0</v>
      </c>
      <c r="Q329" s="193"/>
      <c r="R329" s="59"/>
      <c r="S329" s="59">
        <f>'محمد نبيه'!$CX$75</f>
        <v>0</v>
      </c>
      <c r="U329" s="193"/>
      <c r="V329" s="59"/>
      <c r="W329" s="59">
        <f>'تامر غالي'!$CX$75</f>
        <v>0</v>
      </c>
      <c r="Y329" s="193"/>
      <c r="Z329" s="59"/>
      <c r="AA329" s="59">
        <f>اسلام!$CX$75</f>
        <v>0</v>
      </c>
      <c r="AC329" s="193"/>
      <c r="AD329" s="59"/>
      <c r="AE329" s="59">
        <f>زهران!$CX$75</f>
        <v>0</v>
      </c>
      <c r="AG329" s="193"/>
      <c r="AH329" s="59"/>
      <c r="AI329" s="59">
        <f>'مندوب 2'!$CX$75</f>
        <v>0</v>
      </c>
      <c r="AK329" s="193"/>
      <c r="AL329" s="59"/>
      <c r="AM329" s="59">
        <f>'محمد التيه'!$CX$75</f>
        <v>0</v>
      </c>
      <c r="AO329" s="193"/>
      <c r="AP329" s="59"/>
      <c r="AQ329" s="59">
        <f>الشركة!$CX$75</f>
        <v>0</v>
      </c>
    </row>
    <row r="330" spans="1:43" ht="15.75" thickBot="1" x14ac:dyDescent="0.3">
      <c r="A330" s="17"/>
      <c r="B330" s="18"/>
      <c r="C330" s="19"/>
      <c r="E330" s="67"/>
      <c r="F330" s="68"/>
      <c r="G330" s="69"/>
      <c r="I330" s="67"/>
      <c r="J330" s="68"/>
      <c r="K330" s="69"/>
      <c r="M330" s="67"/>
      <c r="N330" s="68"/>
      <c r="O330" s="69"/>
      <c r="Q330" s="67"/>
      <c r="R330" s="68"/>
      <c r="S330" s="69"/>
      <c r="U330" s="67"/>
      <c r="V330" s="68"/>
      <c r="W330" s="69"/>
      <c r="Y330" s="67"/>
      <c r="Z330" s="68"/>
      <c r="AA330" s="69"/>
      <c r="AC330" s="67"/>
      <c r="AD330" s="68"/>
      <c r="AE330" s="69"/>
      <c r="AG330" s="67"/>
      <c r="AH330" s="68"/>
      <c r="AI330" s="69"/>
      <c r="AK330" s="67"/>
      <c r="AL330" s="68"/>
      <c r="AM330" s="69"/>
      <c r="AO330" s="67"/>
      <c r="AP330" s="68"/>
      <c r="AQ330" s="69"/>
    </row>
    <row r="331" spans="1:43" ht="15.75" thickBot="1" x14ac:dyDescent="0.3">
      <c r="A331" s="194" t="s">
        <v>4</v>
      </c>
      <c r="B331" s="194"/>
      <c r="C331" s="194"/>
      <c r="E331" s="194" t="s">
        <v>4</v>
      </c>
      <c r="F331" s="194"/>
      <c r="G331" s="194"/>
      <c r="I331" s="194" t="s">
        <v>4</v>
      </c>
      <c r="J331" s="194"/>
      <c r="K331" s="194"/>
      <c r="M331" s="194" t="s">
        <v>4</v>
      </c>
      <c r="N331" s="194"/>
      <c r="O331" s="194"/>
      <c r="Q331" s="194" t="s">
        <v>4</v>
      </c>
      <c r="R331" s="194"/>
      <c r="S331" s="194"/>
      <c r="U331" s="194" t="s">
        <v>4</v>
      </c>
      <c r="V331" s="194"/>
      <c r="W331" s="194"/>
      <c r="Y331" s="194" t="s">
        <v>4</v>
      </c>
      <c r="Z331" s="194"/>
      <c r="AA331" s="194"/>
      <c r="AC331" s="194" t="s">
        <v>4</v>
      </c>
      <c r="AD331" s="194"/>
      <c r="AE331" s="194"/>
      <c r="AG331" s="194" t="s">
        <v>4</v>
      </c>
      <c r="AH331" s="194"/>
      <c r="AI331" s="194"/>
      <c r="AK331" s="194" t="s">
        <v>4</v>
      </c>
      <c r="AL331" s="194"/>
      <c r="AM331" s="194"/>
      <c r="AO331" s="194" t="s">
        <v>4</v>
      </c>
      <c r="AP331" s="194"/>
      <c r="AQ331" s="194"/>
    </row>
    <row r="332" spans="1:43" ht="15.75" thickBot="1" x14ac:dyDescent="0.3">
      <c r="A332" s="195" t="s">
        <v>15</v>
      </c>
      <c r="B332" s="20"/>
      <c r="C332" s="20"/>
      <c r="E332" s="195" t="s">
        <v>15</v>
      </c>
      <c r="F332" s="66"/>
      <c r="G332" s="66"/>
      <c r="I332" s="195" t="s">
        <v>15</v>
      </c>
      <c r="J332" s="66"/>
      <c r="K332" s="66"/>
      <c r="M332" s="195" t="s">
        <v>15</v>
      </c>
      <c r="N332" s="66"/>
      <c r="O332" s="66"/>
      <c r="Q332" s="195" t="s">
        <v>15</v>
      </c>
      <c r="R332" s="66"/>
      <c r="S332" s="66"/>
      <c r="U332" s="195" t="s">
        <v>15</v>
      </c>
      <c r="V332" s="66"/>
      <c r="W332" s="66"/>
      <c r="Y332" s="195" t="s">
        <v>15</v>
      </c>
      <c r="Z332" s="66"/>
      <c r="AA332" s="66"/>
      <c r="AC332" s="195" t="s">
        <v>15</v>
      </c>
      <c r="AD332" s="66"/>
      <c r="AE332" s="66"/>
      <c r="AG332" s="195" t="s">
        <v>15</v>
      </c>
      <c r="AH332" s="66"/>
      <c r="AI332" s="66"/>
      <c r="AK332" s="195" t="s">
        <v>15</v>
      </c>
      <c r="AL332" s="66"/>
      <c r="AM332" s="66"/>
      <c r="AO332" s="195" t="s">
        <v>15</v>
      </c>
      <c r="AP332" s="66"/>
      <c r="AQ332" s="66"/>
    </row>
    <row r="333" spans="1:43" ht="15.75" thickBot="1" x14ac:dyDescent="0.3">
      <c r="A333" s="196"/>
      <c r="B333" s="20"/>
      <c r="C333" s="20"/>
      <c r="E333" s="196"/>
      <c r="F333" s="66"/>
      <c r="G333" s="66"/>
      <c r="I333" s="196"/>
      <c r="J333" s="66"/>
      <c r="K333" s="66"/>
      <c r="M333" s="196"/>
      <c r="N333" s="66"/>
      <c r="O333" s="66"/>
      <c r="Q333" s="196"/>
      <c r="R333" s="66"/>
      <c r="S333" s="66"/>
      <c r="U333" s="196"/>
      <c r="V333" s="66"/>
      <c r="W333" s="66"/>
      <c r="Y333" s="196"/>
      <c r="Z333" s="66"/>
      <c r="AA333" s="66"/>
      <c r="AC333" s="196"/>
      <c r="AD333" s="66"/>
      <c r="AE333" s="66"/>
      <c r="AG333" s="196"/>
      <c r="AH333" s="66"/>
      <c r="AI333" s="66"/>
      <c r="AK333" s="196"/>
      <c r="AL333" s="66"/>
      <c r="AM333" s="66"/>
      <c r="AO333" s="196"/>
      <c r="AP333" s="66"/>
      <c r="AQ333" s="66"/>
    </row>
    <row r="334" spans="1:43" ht="15.75" thickBot="1" x14ac:dyDescent="0.3">
      <c r="A334" s="197"/>
      <c r="B334" s="7"/>
      <c r="C334" s="7">
        <f>'احمد شوقي'!$CZ$75</f>
        <v>0</v>
      </c>
      <c r="E334" s="197"/>
      <c r="F334" s="7"/>
      <c r="G334" s="7">
        <f>'محمد ابراهيم'!$CZ$75</f>
        <v>0</v>
      </c>
      <c r="I334" s="197"/>
      <c r="J334" s="7"/>
      <c r="K334" s="7">
        <f>'مصطفي عبدالفتاح'!$CZ$75</f>
        <v>0</v>
      </c>
      <c r="M334" s="197"/>
      <c r="N334" s="7"/>
      <c r="O334" s="7">
        <f>'رامي حواس'!$CZ$75</f>
        <v>0</v>
      </c>
      <c r="Q334" s="197"/>
      <c r="R334" s="7"/>
      <c r="S334" s="7">
        <f>'محمد نبيه'!$CZ$75</f>
        <v>0</v>
      </c>
      <c r="U334" s="197"/>
      <c r="V334" s="7"/>
      <c r="W334" s="7">
        <f>'تامر غالي'!$CZ$75</f>
        <v>0</v>
      </c>
      <c r="Y334" s="197"/>
      <c r="Z334" s="7"/>
      <c r="AA334" s="7">
        <f>اسلام!$CZ$75</f>
        <v>0</v>
      </c>
      <c r="AC334" s="197"/>
      <c r="AD334" s="7"/>
      <c r="AE334" s="7">
        <f>زهران!$CZ$75</f>
        <v>0</v>
      </c>
      <c r="AG334" s="197"/>
      <c r="AH334" s="7"/>
      <c r="AI334" s="7">
        <f>'مندوب 2'!$CZ$75</f>
        <v>0</v>
      </c>
      <c r="AK334" s="197"/>
      <c r="AL334" s="7"/>
      <c r="AM334" s="7">
        <f>'محمد التيه'!$CZ$75</f>
        <v>0</v>
      </c>
      <c r="AO334" s="197"/>
      <c r="AP334" s="7"/>
      <c r="AQ334" s="7">
        <f>الشركة!$CZ$75</f>
        <v>0</v>
      </c>
    </row>
    <row r="335" spans="1:43" ht="15.75" thickBot="1" x14ac:dyDescent="0.3">
      <c r="A335" s="198"/>
      <c r="B335" s="199"/>
      <c r="C335" s="200"/>
      <c r="E335" s="198"/>
      <c r="F335" s="199"/>
      <c r="G335" s="200"/>
      <c r="I335" s="198"/>
      <c r="J335" s="199"/>
      <c r="K335" s="200"/>
      <c r="M335" s="198"/>
      <c r="N335" s="199"/>
      <c r="O335" s="200"/>
      <c r="Q335" s="198"/>
      <c r="R335" s="199"/>
      <c r="S335" s="200"/>
      <c r="U335" s="198"/>
      <c r="V335" s="199"/>
      <c r="W335" s="200"/>
      <c r="Y335" s="198"/>
      <c r="Z335" s="199"/>
      <c r="AA335" s="200"/>
      <c r="AC335" s="198"/>
      <c r="AD335" s="199"/>
      <c r="AE335" s="200"/>
      <c r="AG335" s="198"/>
      <c r="AH335" s="199"/>
      <c r="AI335" s="200"/>
      <c r="AK335" s="198"/>
      <c r="AL335" s="199"/>
      <c r="AM335" s="200"/>
      <c r="AO335" s="198"/>
      <c r="AP335" s="199"/>
      <c r="AQ335" s="200"/>
    </row>
  </sheetData>
  <mergeCells count="1628">
    <mergeCell ref="A1:C1"/>
    <mergeCell ref="A54:A56"/>
    <mergeCell ref="A57:C57"/>
    <mergeCell ref="A59:A61"/>
    <mergeCell ref="A53:C53"/>
    <mergeCell ref="A58:C58"/>
    <mergeCell ref="A8:C8"/>
    <mergeCell ref="A5:A7"/>
    <mergeCell ref="A9:A11"/>
    <mergeCell ref="A13:A15"/>
    <mergeCell ref="A16:C16"/>
    <mergeCell ref="A2:C2"/>
    <mergeCell ref="A4:C4"/>
    <mergeCell ref="A17:A19"/>
    <mergeCell ref="A21:A23"/>
    <mergeCell ref="A25:A27"/>
    <mergeCell ref="A29:A31"/>
    <mergeCell ref="A32:C32"/>
    <mergeCell ref="A33:A35"/>
    <mergeCell ref="A12:C12"/>
    <mergeCell ref="A36:C36"/>
    <mergeCell ref="A37:C37"/>
    <mergeCell ref="A38:A40"/>
    <mergeCell ref="A41:C41"/>
    <mergeCell ref="A71:C71"/>
    <mergeCell ref="A72:A74"/>
    <mergeCell ref="A76:A78"/>
    <mergeCell ref="A80:C80"/>
    <mergeCell ref="A81:A83"/>
    <mergeCell ref="A84:C84"/>
    <mergeCell ref="A85:C85"/>
    <mergeCell ref="A86:A88"/>
    <mergeCell ref="A89:C89"/>
    <mergeCell ref="A42:A44"/>
    <mergeCell ref="A46:A48"/>
    <mergeCell ref="A49:C49"/>
    <mergeCell ref="A50:A52"/>
    <mergeCell ref="A63:A65"/>
    <mergeCell ref="A62:C62"/>
    <mergeCell ref="A66:C66"/>
    <mergeCell ref="A67:C67"/>
    <mergeCell ref="A68:A70"/>
    <mergeCell ref="A107:A109"/>
    <mergeCell ref="A110:C110"/>
    <mergeCell ref="A111:C111"/>
    <mergeCell ref="A112:A114"/>
    <mergeCell ref="A116:A118"/>
    <mergeCell ref="A120:A122"/>
    <mergeCell ref="A124:A126"/>
    <mergeCell ref="A127:C127"/>
    <mergeCell ref="A128:C128"/>
    <mergeCell ref="A90:A92"/>
    <mergeCell ref="A93:C93"/>
    <mergeCell ref="A94:A96"/>
    <mergeCell ref="A97:C97"/>
    <mergeCell ref="A98:A100"/>
    <mergeCell ref="A101:C101"/>
    <mergeCell ref="A102:C102"/>
    <mergeCell ref="A103:A105"/>
    <mergeCell ref="A106:C106"/>
    <mergeCell ref="A235:C235"/>
    <mergeCell ref="A228:A230"/>
    <mergeCell ref="A231:C231"/>
    <mergeCell ref="A232:A234"/>
    <mergeCell ref="A236:C236"/>
    <mergeCell ref="A237:A239"/>
    <mergeCell ref="A240:C240"/>
    <mergeCell ref="A241:A243"/>
    <mergeCell ref="A245:A247"/>
    <mergeCell ref="A129:A131"/>
    <mergeCell ref="A133:A135"/>
    <mergeCell ref="A137:A139"/>
    <mergeCell ref="A140:C140"/>
    <mergeCell ref="A141:A143"/>
    <mergeCell ref="A145:A147"/>
    <mergeCell ref="A226:C226"/>
    <mergeCell ref="A223:A225"/>
    <mergeCell ref="A227:C227"/>
    <mergeCell ref="A205:C205"/>
    <mergeCell ref="A170:C170"/>
    <mergeCell ref="A149:A151"/>
    <mergeCell ref="A153:A155"/>
    <mergeCell ref="A156:C156"/>
    <mergeCell ref="A157:C157"/>
    <mergeCell ref="A158:A160"/>
    <mergeCell ref="A162:C162"/>
    <mergeCell ref="A163:A165"/>
    <mergeCell ref="A166:C166"/>
    <mergeCell ref="A325:C325"/>
    <mergeCell ref="A309:C309"/>
    <mergeCell ref="A310:A312"/>
    <mergeCell ref="A314:A316"/>
    <mergeCell ref="A318:A320"/>
    <mergeCell ref="A322:A324"/>
    <mergeCell ref="A326:C326"/>
    <mergeCell ref="A327:A329"/>
    <mergeCell ref="A331:C331"/>
    <mergeCell ref="A281:A283"/>
    <mergeCell ref="A253:C253"/>
    <mergeCell ref="A249:C249"/>
    <mergeCell ref="A250:A252"/>
    <mergeCell ref="A254:C254"/>
    <mergeCell ref="A255:A257"/>
    <mergeCell ref="A258:C258"/>
    <mergeCell ref="A259:A261"/>
    <mergeCell ref="A262:C262"/>
    <mergeCell ref="A263:A265"/>
    <mergeCell ref="A270:C270"/>
    <mergeCell ref="A279:C279"/>
    <mergeCell ref="A266:C266"/>
    <mergeCell ref="A267:A269"/>
    <mergeCell ref="A271:C271"/>
    <mergeCell ref="A272:A274"/>
    <mergeCell ref="A275:C275"/>
    <mergeCell ref="A276:A278"/>
    <mergeCell ref="A280:C280"/>
    <mergeCell ref="A335:C335"/>
    <mergeCell ref="A171:C171"/>
    <mergeCell ref="A173:C173"/>
    <mergeCell ref="A174:A176"/>
    <mergeCell ref="A177:C177"/>
    <mergeCell ref="A178:A180"/>
    <mergeCell ref="A181:C181"/>
    <mergeCell ref="A182:A184"/>
    <mergeCell ref="A185:C185"/>
    <mergeCell ref="A186:A188"/>
    <mergeCell ref="A190:A192"/>
    <mergeCell ref="A194:A196"/>
    <mergeCell ref="A198:A200"/>
    <mergeCell ref="A201:C201"/>
    <mergeCell ref="A202:A204"/>
    <mergeCell ref="A206:C206"/>
    <mergeCell ref="A207:A209"/>
    <mergeCell ref="A210:C210"/>
    <mergeCell ref="A211:A213"/>
    <mergeCell ref="A215:A217"/>
    <mergeCell ref="A218:C218"/>
    <mergeCell ref="A219:A221"/>
    <mergeCell ref="A222:C222"/>
    <mergeCell ref="A332:A334"/>
    <mergeCell ref="A296:C296"/>
    <mergeCell ref="A285:A287"/>
    <mergeCell ref="A289:A291"/>
    <mergeCell ref="A293:A295"/>
    <mergeCell ref="A297:C297"/>
    <mergeCell ref="A298:A300"/>
    <mergeCell ref="A302:A304"/>
    <mergeCell ref="A306:A308"/>
    <mergeCell ref="E17:E19"/>
    <mergeCell ref="E21:E23"/>
    <mergeCell ref="E25:E27"/>
    <mergeCell ref="E29:E31"/>
    <mergeCell ref="E32:G32"/>
    <mergeCell ref="E33:E35"/>
    <mergeCell ref="E36:G36"/>
    <mergeCell ref="E37:G37"/>
    <mergeCell ref="E38:E40"/>
    <mergeCell ref="E1:G1"/>
    <mergeCell ref="E2:G2"/>
    <mergeCell ref="E4:G4"/>
    <mergeCell ref="E5:E7"/>
    <mergeCell ref="E8:G8"/>
    <mergeCell ref="E9:E11"/>
    <mergeCell ref="E12:G12"/>
    <mergeCell ref="E13:E15"/>
    <mergeCell ref="E16:G16"/>
    <mergeCell ref="E59:E61"/>
    <mergeCell ref="E62:G62"/>
    <mergeCell ref="E63:E65"/>
    <mergeCell ref="E66:G66"/>
    <mergeCell ref="E67:G67"/>
    <mergeCell ref="E68:E70"/>
    <mergeCell ref="E71:G71"/>
    <mergeCell ref="E72:E74"/>
    <mergeCell ref="E76:E78"/>
    <mergeCell ref="E41:G41"/>
    <mergeCell ref="E42:E44"/>
    <mergeCell ref="E46:E48"/>
    <mergeCell ref="E49:G49"/>
    <mergeCell ref="E50:E52"/>
    <mergeCell ref="E53:G53"/>
    <mergeCell ref="E54:E56"/>
    <mergeCell ref="E57:G57"/>
    <mergeCell ref="E58:G58"/>
    <mergeCell ref="E97:G97"/>
    <mergeCell ref="E98:E100"/>
    <mergeCell ref="E101:G101"/>
    <mergeCell ref="E102:G102"/>
    <mergeCell ref="E103:E105"/>
    <mergeCell ref="E106:G106"/>
    <mergeCell ref="E107:E109"/>
    <mergeCell ref="E110:G110"/>
    <mergeCell ref="E111:G111"/>
    <mergeCell ref="E80:G80"/>
    <mergeCell ref="E81:E83"/>
    <mergeCell ref="E84:G84"/>
    <mergeCell ref="E85:G85"/>
    <mergeCell ref="E86:E88"/>
    <mergeCell ref="E89:G89"/>
    <mergeCell ref="E90:E92"/>
    <mergeCell ref="E93:G93"/>
    <mergeCell ref="E94:E96"/>
    <mergeCell ref="E140:G140"/>
    <mergeCell ref="E141:E143"/>
    <mergeCell ref="E145:E147"/>
    <mergeCell ref="E149:E151"/>
    <mergeCell ref="E153:E155"/>
    <mergeCell ref="E156:G156"/>
    <mergeCell ref="E157:G157"/>
    <mergeCell ref="E158:E160"/>
    <mergeCell ref="E162:G162"/>
    <mergeCell ref="E112:E114"/>
    <mergeCell ref="E116:E118"/>
    <mergeCell ref="E120:E122"/>
    <mergeCell ref="E124:E126"/>
    <mergeCell ref="E127:G127"/>
    <mergeCell ref="E128:G128"/>
    <mergeCell ref="E129:E131"/>
    <mergeCell ref="E133:E135"/>
    <mergeCell ref="E137:E139"/>
    <mergeCell ref="E182:E184"/>
    <mergeCell ref="E185:G185"/>
    <mergeCell ref="E186:E188"/>
    <mergeCell ref="E190:E192"/>
    <mergeCell ref="E194:E196"/>
    <mergeCell ref="E198:E200"/>
    <mergeCell ref="E201:G201"/>
    <mergeCell ref="E202:E204"/>
    <mergeCell ref="E205:G205"/>
    <mergeCell ref="E163:E165"/>
    <mergeCell ref="E166:G166"/>
    <mergeCell ref="E170:G170"/>
    <mergeCell ref="E171:G171"/>
    <mergeCell ref="E173:G173"/>
    <mergeCell ref="E174:E176"/>
    <mergeCell ref="E177:G177"/>
    <mergeCell ref="E178:E180"/>
    <mergeCell ref="E181:G181"/>
    <mergeCell ref="E253:G253"/>
    <mergeCell ref="E254:G254"/>
    <mergeCell ref="E255:E257"/>
    <mergeCell ref="E258:G258"/>
    <mergeCell ref="E259:E261"/>
    <mergeCell ref="E226:G226"/>
    <mergeCell ref="E227:G227"/>
    <mergeCell ref="E228:E230"/>
    <mergeCell ref="E231:G231"/>
    <mergeCell ref="E232:E234"/>
    <mergeCell ref="E235:G235"/>
    <mergeCell ref="E236:G236"/>
    <mergeCell ref="E237:E239"/>
    <mergeCell ref="E240:G240"/>
    <mergeCell ref="E206:G206"/>
    <mergeCell ref="E207:E209"/>
    <mergeCell ref="E210:G210"/>
    <mergeCell ref="E211:E213"/>
    <mergeCell ref="E215:E217"/>
    <mergeCell ref="E218:G218"/>
    <mergeCell ref="E219:E221"/>
    <mergeCell ref="E222:G222"/>
    <mergeCell ref="E223:E225"/>
    <mergeCell ref="I42:I44"/>
    <mergeCell ref="E302:E304"/>
    <mergeCell ref="E306:E308"/>
    <mergeCell ref="E309:G309"/>
    <mergeCell ref="E310:E312"/>
    <mergeCell ref="E314:E316"/>
    <mergeCell ref="E318:E320"/>
    <mergeCell ref="E322:E324"/>
    <mergeCell ref="E325:G325"/>
    <mergeCell ref="E326:G326"/>
    <mergeCell ref="E279:G279"/>
    <mergeCell ref="E280:G280"/>
    <mergeCell ref="E281:E283"/>
    <mergeCell ref="E285:E287"/>
    <mergeCell ref="E289:E291"/>
    <mergeCell ref="E293:E295"/>
    <mergeCell ref="E296:G296"/>
    <mergeCell ref="E297:G297"/>
    <mergeCell ref="E298:E300"/>
    <mergeCell ref="E262:G262"/>
    <mergeCell ref="E263:E265"/>
    <mergeCell ref="E266:G266"/>
    <mergeCell ref="E267:E269"/>
    <mergeCell ref="E270:G270"/>
    <mergeCell ref="E271:G271"/>
    <mergeCell ref="E272:E274"/>
    <mergeCell ref="E275:G275"/>
    <mergeCell ref="E276:E278"/>
    <mergeCell ref="E241:E243"/>
    <mergeCell ref="E245:E247"/>
    <mergeCell ref="E249:G249"/>
    <mergeCell ref="E250:E252"/>
    <mergeCell ref="I46:I48"/>
    <mergeCell ref="I49:K49"/>
    <mergeCell ref="I50:I52"/>
    <mergeCell ref="I53:K53"/>
    <mergeCell ref="I54:I56"/>
    <mergeCell ref="I57:K57"/>
    <mergeCell ref="I58:K58"/>
    <mergeCell ref="I59:I61"/>
    <mergeCell ref="I62:K62"/>
    <mergeCell ref="E327:E329"/>
    <mergeCell ref="E331:G331"/>
    <mergeCell ref="E332:E334"/>
    <mergeCell ref="E335:G335"/>
    <mergeCell ref="I1:K1"/>
    <mergeCell ref="I2:K2"/>
    <mergeCell ref="I4:K4"/>
    <mergeCell ref="I5:I7"/>
    <mergeCell ref="I8:K8"/>
    <mergeCell ref="I9:I11"/>
    <mergeCell ref="I12:K12"/>
    <mergeCell ref="I13:I15"/>
    <mergeCell ref="I16:K16"/>
    <mergeCell ref="I17:I19"/>
    <mergeCell ref="I21:I23"/>
    <mergeCell ref="I25:I27"/>
    <mergeCell ref="I29:I31"/>
    <mergeCell ref="I32:K32"/>
    <mergeCell ref="I33:I35"/>
    <mergeCell ref="I36:K36"/>
    <mergeCell ref="I37:K37"/>
    <mergeCell ref="I38:I40"/>
    <mergeCell ref="I41:K41"/>
    <mergeCell ref="I84:K84"/>
    <mergeCell ref="I85:K85"/>
    <mergeCell ref="I86:I88"/>
    <mergeCell ref="I89:K89"/>
    <mergeCell ref="I90:I92"/>
    <mergeCell ref="I93:K93"/>
    <mergeCell ref="I94:I96"/>
    <mergeCell ref="I97:K97"/>
    <mergeCell ref="I98:I100"/>
    <mergeCell ref="I63:I65"/>
    <mergeCell ref="I66:K66"/>
    <mergeCell ref="I67:K67"/>
    <mergeCell ref="I68:I70"/>
    <mergeCell ref="I71:K71"/>
    <mergeCell ref="I72:I74"/>
    <mergeCell ref="I76:I78"/>
    <mergeCell ref="I80:K80"/>
    <mergeCell ref="I81:I83"/>
    <mergeCell ref="I120:I122"/>
    <mergeCell ref="I124:I126"/>
    <mergeCell ref="I127:K127"/>
    <mergeCell ref="I128:K128"/>
    <mergeCell ref="I129:I131"/>
    <mergeCell ref="I133:I135"/>
    <mergeCell ref="I137:I139"/>
    <mergeCell ref="I140:K140"/>
    <mergeCell ref="I141:I143"/>
    <mergeCell ref="I101:K101"/>
    <mergeCell ref="I102:K102"/>
    <mergeCell ref="I103:I105"/>
    <mergeCell ref="I106:K106"/>
    <mergeCell ref="I107:I109"/>
    <mergeCell ref="I110:K110"/>
    <mergeCell ref="I111:K111"/>
    <mergeCell ref="I112:I114"/>
    <mergeCell ref="I116:I118"/>
    <mergeCell ref="I170:K170"/>
    <mergeCell ref="I171:K171"/>
    <mergeCell ref="I173:K173"/>
    <mergeCell ref="I174:I176"/>
    <mergeCell ref="I177:K177"/>
    <mergeCell ref="I178:I180"/>
    <mergeCell ref="I181:K181"/>
    <mergeCell ref="I182:I184"/>
    <mergeCell ref="I185:K185"/>
    <mergeCell ref="I145:I147"/>
    <mergeCell ref="I149:I151"/>
    <mergeCell ref="I153:I155"/>
    <mergeCell ref="I156:K156"/>
    <mergeCell ref="I157:K157"/>
    <mergeCell ref="I158:I160"/>
    <mergeCell ref="I162:K162"/>
    <mergeCell ref="I163:I165"/>
    <mergeCell ref="I166:K166"/>
    <mergeCell ref="I210:K210"/>
    <mergeCell ref="I211:I213"/>
    <mergeCell ref="I215:I217"/>
    <mergeCell ref="I218:K218"/>
    <mergeCell ref="I219:I221"/>
    <mergeCell ref="I222:K222"/>
    <mergeCell ref="I223:I225"/>
    <mergeCell ref="I226:K226"/>
    <mergeCell ref="I227:K227"/>
    <mergeCell ref="I186:I188"/>
    <mergeCell ref="I190:I192"/>
    <mergeCell ref="I194:I196"/>
    <mergeCell ref="I198:I200"/>
    <mergeCell ref="I201:K201"/>
    <mergeCell ref="I202:I204"/>
    <mergeCell ref="I205:K205"/>
    <mergeCell ref="I206:K206"/>
    <mergeCell ref="I207:I209"/>
    <mergeCell ref="I249:K249"/>
    <mergeCell ref="I250:I252"/>
    <mergeCell ref="I253:K253"/>
    <mergeCell ref="I254:K254"/>
    <mergeCell ref="I255:I257"/>
    <mergeCell ref="I258:K258"/>
    <mergeCell ref="I259:I261"/>
    <mergeCell ref="I262:K262"/>
    <mergeCell ref="I263:I265"/>
    <mergeCell ref="I228:I230"/>
    <mergeCell ref="I231:K231"/>
    <mergeCell ref="I232:I234"/>
    <mergeCell ref="I235:K235"/>
    <mergeCell ref="I236:K236"/>
    <mergeCell ref="I237:I239"/>
    <mergeCell ref="I240:K240"/>
    <mergeCell ref="I241:I243"/>
    <mergeCell ref="I245:I247"/>
    <mergeCell ref="I331:K331"/>
    <mergeCell ref="I281:I283"/>
    <mergeCell ref="I285:I287"/>
    <mergeCell ref="I289:I291"/>
    <mergeCell ref="I293:I295"/>
    <mergeCell ref="I296:K296"/>
    <mergeCell ref="I297:K297"/>
    <mergeCell ref="I298:I300"/>
    <mergeCell ref="I302:I304"/>
    <mergeCell ref="I306:I308"/>
    <mergeCell ref="I266:K266"/>
    <mergeCell ref="I267:I269"/>
    <mergeCell ref="I270:K270"/>
    <mergeCell ref="I271:K271"/>
    <mergeCell ref="I272:I274"/>
    <mergeCell ref="I275:K275"/>
    <mergeCell ref="I276:I278"/>
    <mergeCell ref="I279:K279"/>
    <mergeCell ref="I280:K280"/>
    <mergeCell ref="I332:I334"/>
    <mergeCell ref="I335:K335"/>
    <mergeCell ref="M1:O1"/>
    <mergeCell ref="M2:O2"/>
    <mergeCell ref="M4:O4"/>
    <mergeCell ref="M5:M7"/>
    <mergeCell ref="M8:O8"/>
    <mergeCell ref="M9:M11"/>
    <mergeCell ref="M12:O12"/>
    <mergeCell ref="M13:M15"/>
    <mergeCell ref="M16:O16"/>
    <mergeCell ref="M17:M19"/>
    <mergeCell ref="M21:M23"/>
    <mergeCell ref="M25:M27"/>
    <mergeCell ref="M29:M31"/>
    <mergeCell ref="M32:O32"/>
    <mergeCell ref="M33:M35"/>
    <mergeCell ref="M36:O36"/>
    <mergeCell ref="M37:O37"/>
    <mergeCell ref="M38:M40"/>
    <mergeCell ref="M41:O41"/>
    <mergeCell ref="M42:M44"/>
    <mergeCell ref="M46:M48"/>
    <mergeCell ref="M49:O49"/>
    <mergeCell ref="I309:K309"/>
    <mergeCell ref="I310:I312"/>
    <mergeCell ref="I314:I316"/>
    <mergeCell ref="I318:I320"/>
    <mergeCell ref="I322:I324"/>
    <mergeCell ref="I325:K325"/>
    <mergeCell ref="I326:K326"/>
    <mergeCell ref="I327:I329"/>
    <mergeCell ref="M67:O67"/>
    <mergeCell ref="M68:M70"/>
    <mergeCell ref="M71:O71"/>
    <mergeCell ref="M72:M74"/>
    <mergeCell ref="M76:M78"/>
    <mergeCell ref="M80:O80"/>
    <mergeCell ref="M81:M83"/>
    <mergeCell ref="M84:O84"/>
    <mergeCell ref="M85:O85"/>
    <mergeCell ref="M50:M52"/>
    <mergeCell ref="M53:O53"/>
    <mergeCell ref="M54:M56"/>
    <mergeCell ref="M57:O57"/>
    <mergeCell ref="M58:O58"/>
    <mergeCell ref="M59:M61"/>
    <mergeCell ref="M62:O62"/>
    <mergeCell ref="M63:M65"/>
    <mergeCell ref="M66:O66"/>
    <mergeCell ref="M103:M105"/>
    <mergeCell ref="M106:O106"/>
    <mergeCell ref="M107:M109"/>
    <mergeCell ref="M110:O110"/>
    <mergeCell ref="M111:O111"/>
    <mergeCell ref="M112:M114"/>
    <mergeCell ref="M116:M118"/>
    <mergeCell ref="M120:M122"/>
    <mergeCell ref="M124:M126"/>
    <mergeCell ref="M86:M88"/>
    <mergeCell ref="M89:O89"/>
    <mergeCell ref="M90:M92"/>
    <mergeCell ref="M93:O93"/>
    <mergeCell ref="M94:M96"/>
    <mergeCell ref="M97:O97"/>
    <mergeCell ref="M98:M100"/>
    <mergeCell ref="M101:O101"/>
    <mergeCell ref="M102:O102"/>
    <mergeCell ref="M153:M155"/>
    <mergeCell ref="M156:O156"/>
    <mergeCell ref="M157:O157"/>
    <mergeCell ref="M158:M160"/>
    <mergeCell ref="M162:O162"/>
    <mergeCell ref="M163:M165"/>
    <mergeCell ref="M166:O166"/>
    <mergeCell ref="M170:O170"/>
    <mergeCell ref="M171:O171"/>
    <mergeCell ref="M127:O127"/>
    <mergeCell ref="M128:O128"/>
    <mergeCell ref="M129:M131"/>
    <mergeCell ref="M133:M135"/>
    <mergeCell ref="M137:M139"/>
    <mergeCell ref="M140:O140"/>
    <mergeCell ref="M141:M143"/>
    <mergeCell ref="M145:M147"/>
    <mergeCell ref="M149:M151"/>
    <mergeCell ref="M194:M196"/>
    <mergeCell ref="M198:M200"/>
    <mergeCell ref="M201:O201"/>
    <mergeCell ref="M202:M204"/>
    <mergeCell ref="M205:O205"/>
    <mergeCell ref="M206:O206"/>
    <mergeCell ref="M207:M209"/>
    <mergeCell ref="M210:O210"/>
    <mergeCell ref="M211:M213"/>
    <mergeCell ref="M173:O173"/>
    <mergeCell ref="M174:M176"/>
    <mergeCell ref="M177:O177"/>
    <mergeCell ref="M178:M180"/>
    <mergeCell ref="M181:O181"/>
    <mergeCell ref="M182:M184"/>
    <mergeCell ref="M185:O185"/>
    <mergeCell ref="M186:M188"/>
    <mergeCell ref="M190:M192"/>
    <mergeCell ref="M232:M234"/>
    <mergeCell ref="M235:O235"/>
    <mergeCell ref="M236:O236"/>
    <mergeCell ref="M237:M239"/>
    <mergeCell ref="M240:O240"/>
    <mergeCell ref="M241:M243"/>
    <mergeCell ref="M245:M247"/>
    <mergeCell ref="M249:O249"/>
    <mergeCell ref="M250:M252"/>
    <mergeCell ref="M215:M217"/>
    <mergeCell ref="M218:O218"/>
    <mergeCell ref="M219:M221"/>
    <mergeCell ref="M222:O222"/>
    <mergeCell ref="M223:M225"/>
    <mergeCell ref="M226:O226"/>
    <mergeCell ref="M227:O227"/>
    <mergeCell ref="M228:M230"/>
    <mergeCell ref="M231:O231"/>
    <mergeCell ref="M270:O270"/>
    <mergeCell ref="M271:O271"/>
    <mergeCell ref="M272:M274"/>
    <mergeCell ref="M275:O275"/>
    <mergeCell ref="M276:M278"/>
    <mergeCell ref="M279:O279"/>
    <mergeCell ref="M280:O280"/>
    <mergeCell ref="M281:M283"/>
    <mergeCell ref="M285:M287"/>
    <mergeCell ref="M253:O253"/>
    <mergeCell ref="M254:O254"/>
    <mergeCell ref="M255:M257"/>
    <mergeCell ref="M258:O258"/>
    <mergeCell ref="M259:M261"/>
    <mergeCell ref="M262:O262"/>
    <mergeCell ref="M263:M265"/>
    <mergeCell ref="M266:O266"/>
    <mergeCell ref="M267:M269"/>
    <mergeCell ref="M314:M316"/>
    <mergeCell ref="M318:M320"/>
    <mergeCell ref="M322:M324"/>
    <mergeCell ref="M325:O325"/>
    <mergeCell ref="M326:O326"/>
    <mergeCell ref="M327:M329"/>
    <mergeCell ref="M331:O331"/>
    <mergeCell ref="M332:M334"/>
    <mergeCell ref="M335:O335"/>
    <mergeCell ref="M289:M291"/>
    <mergeCell ref="M293:M295"/>
    <mergeCell ref="M296:O296"/>
    <mergeCell ref="M297:O297"/>
    <mergeCell ref="M298:M300"/>
    <mergeCell ref="M302:M304"/>
    <mergeCell ref="M306:M308"/>
    <mergeCell ref="M309:O309"/>
    <mergeCell ref="M310:M312"/>
    <mergeCell ref="Q17:Q19"/>
    <mergeCell ref="Q21:Q23"/>
    <mergeCell ref="Q25:Q27"/>
    <mergeCell ref="Q29:Q31"/>
    <mergeCell ref="Q32:S32"/>
    <mergeCell ref="Q33:Q35"/>
    <mergeCell ref="Q36:S36"/>
    <mergeCell ref="Q37:S37"/>
    <mergeCell ref="Q38:Q40"/>
    <mergeCell ref="Q1:S1"/>
    <mergeCell ref="Q2:S2"/>
    <mergeCell ref="Q4:S4"/>
    <mergeCell ref="Q5:Q7"/>
    <mergeCell ref="Q8:S8"/>
    <mergeCell ref="Q9:Q11"/>
    <mergeCell ref="Q12:S12"/>
    <mergeCell ref="Q13:Q15"/>
    <mergeCell ref="Q16:S16"/>
    <mergeCell ref="Q59:Q61"/>
    <mergeCell ref="Q62:S62"/>
    <mergeCell ref="Q63:Q65"/>
    <mergeCell ref="Q66:S66"/>
    <mergeCell ref="Q67:S67"/>
    <mergeCell ref="Q68:Q70"/>
    <mergeCell ref="Q71:S71"/>
    <mergeCell ref="Q72:Q74"/>
    <mergeCell ref="Q76:Q78"/>
    <mergeCell ref="Q41:S41"/>
    <mergeCell ref="Q42:Q44"/>
    <mergeCell ref="Q46:Q48"/>
    <mergeCell ref="Q49:S49"/>
    <mergeCell ref="Q50:Q52"/>
    <mergeCell ref="Q53:S53"/>
    <mergeCell ref="Q54:Q56"/>
    <mergeCell ref="Q57:S57"/>
    <mergeCell ref="Q58:S58"/>
    <mergeCell ref="Q97:S97"/>
    <mergeCell ref="Q98:Q100"/>
    <mergeCell ref="Q101:S101"/>
    <mergeCell ref="Q102:S102"/>
    <mergeCell ref="Q103:Q105"/>
    <mergeCell ref="Q106:S106"/>
    <mergeCell ref="Q107:Q109"/>
    <mergeCell ref="Q110:S110"/>
    <mergeCell ref="Q111:S111"/>
    <mergeCell ref="Q80:S80"/>
    <mergeCell ref="Q81:Q83"/>
    <mergeCell ref="Q84:S84"/>
    <mergeCell ref="Q85:S85"/>
    <mergeCell ref="Q86:Q88"/>
    <mergeCell ref="Q89:S89"/>
    <mergeCell ref="Q90:Q92"/>
    <mergeCell ref="Q93:S93"/>
    <mergeCell ref="Q94:Q96"/>
    <mergeCell ref="Q140:S140"/>
    <mergeCell ref="Q141:Q143"/>
    <mergeCell ref="Q145:Q147"/>
    <mergeCell ref="Q149:Q151"/>
    <mergeCell ref="Q153:Q155"/>
    <mergeCell ref="Q156:S156"/>
    <mergeCell ref="Q157:S157"/>
    <mergeCell ref="Q158:Q160"/>
    <mergeCell ref="Q162:S162"/>
    <mergeCell ref="Q112:Q114"/>
    <mergeCell ref="Q116:Q118"/>
    <mergeCell ref="Q120:Q122"/>
    <mergeCell ref="Q124:Q126"/>
    <mergeCell ref="Q127:S127"/>
    <mergeCell ref="Q128:S128"/>
    <mergeCell ref="Q129:Q131"/>
    <mergeCell ref="Q133:Q135"/>
    <mergeCell ref="Q137:Q139"/>
    <mergeCell ref="Q182:Q184"/>
    <mergeCell ref="Q185:S185"/>
    <mergeCell ref="Q186:Q188"/>
    <mergeCell ref="Q190:Q192"/>
    <mergeCell ref="Q194:Q196"/>
    <mergeCell ref="Q198:Q200"/>
    <mergeCell ref="Q201:S201"/>
    <mergeCell ref="Q202:Q204"/>
    <mergeCell ref="Q205:S205"/>
    <mergeCell ref="Q163:Q165"/>
    <mergeCell ref="Q166:S166"/>
    <mergeCell ref="Q170:S170"/>
    <mergeCell ref="Q171:S171"/>
    <mergeCell ref="Q173:S173"/>
    <mergeCell ref="Q174:Q176"/>
    <mergeCell ref="Q177:S177"/>
    <mergeCell ref="Q178:Q180"/>
    <mergeCell ref="Q181:S181"/>
    <mergeCell ref="Q253:S253"/>
    <mergeCell ref="Q254:S254"/>
    <mergeCell ref="Q255:Q257"/>
    <mergeCell ref="Q258:S258"/>
    <mergeCell ref="Q259:Q261"/>
    <mergeCell ref="Q226:S226"/>
    <mergeCell ref="Q227:S227"/>
    <mergeCell ref="Q228:Q230"/>
    <mergeCell ref="Q231:S231"/>
    <mergeCell ref="Q232:Q234"/>
    <mergeCell ref="Q235:S235"/>
    <mergeCell ref="Q236:S236"/>
    <mergeCell ref="Q237:Q239"/>
    <mergeCell ref="Q240:S240"/>
    <mergeCell ref="Q206:S206"/>
    <mergeCell ref="Q207:Q209"/>
    <mergeCell ref="Q210:S210"/>
    <mergeCell ref="Q211:Q213"/>
    <mergeCell ref="Q215:Q217"/>
    <mergeCell ref="Q218:S218"/>
    <mergeCell ref="Q219:Q221"/>
    <mergeCell ref="Q222:S222"/>
    <mergeCell ref="Q223:Q225"/>
    <mergeCell ref="U42:U44"/>
    <mergeCell ref="Q302:Q304"/>
    <mergeCell ref="Q306:Q308"/>
    <mergeCell ref="Q309:S309"/>
    <mergeCell ref="Q310:Q312"/>
    <mergeCell ref="Q314:Q316"/>
    <mergeCell ref="Q318:Q320"/>
    <mergeCell ref="Q322:Q324"/>
    <mergeCell ref="Q325:S325"/>
    <mergeCell ref="Q326:S326"/>
    <mergeCell ref="Q279:S279"/>
    <mergeCell ref="Q280:S280"/>
    <mergeCell ref="Q281:Q283"/>
    <mergeCell ref="Q285:Q287"/>
    <mergeCell ref="Q289:Q291"/>
    <mergeCell ref="Q293:Q295"/>
    <mergeCell ref="Q296:S296"/>
    <mergeCell ref="Q297:S297"/>
    <mergeCell ref="Q298:Q300"/>
    <mergeCell ref="Q262:S262"/>
    <mergeCell ref="Q263:Q265"/>
    <mergeCell ref="Q266:S266"/>
    <mergeCell ref="Q267:Q269"/>
    <mergeCell ref="Q270:S270"/>
    <mergeCell ref="Q271:S271"/>
    <mergeCell ref="Q272:Q274"/>
    <mergeCell ref="Q275:S275"/>
    <mergeCell ref="Q276:Q278"/>
    <mergeCell ref="Q241:Q243"/>
    <mergeCell ref="Q245:Q247"/>
    <mergeCell ref="Q249:S249"/>
    <mergeCell ref="Q250:Q252"/>
    <mergeCell ref="U46:U48"/>
    <mergeCell ref="U49:W49"/>
    <mergeCell ref="U50:U52"/>
    <mergeCell ref="U53:W53"/>
    <mergeCell ref="U54:U56"/>
    <mergeCell ref="U57:W57"/>
    <mergeCell ref="U58:W58"/>
    <mergeCell ref="U59:U61"/>
    <mergeCell ref="U62:W62"/>
    <mergeCell ref="Q327:Q329"/>
    <mergeCell ref="Q331:S331"/>
    <mergeCell ref="Q332:Q334"/>
    <mergeCell ref="Q335:S335"/>
    <mergeCell ref="U1:W1"/>
    <mergeCell ref="U2:W2"/>
    <mergeCell ref="U4:W4"/>
    <mergeCell ref="U5:U7"/>
    <mergeCell ref="U8:W8"/>
    <mergeCell ref="U9:U11"/>
    <mergeCell ref="U12:W12"/>
    <mergeCell ref="U13:U15"/>
    <mergeCell ref="U16:W16"/>
    <mergeCell ref="U17:U19"/>
    <mergeCell ref="U21:U23"/>
    <mergeCell ref="U25:U27"/>
    <mergeCell ref="U29:U31"/>
    <mergeCell ref="U32:W32"/>
    <mergeCell ref="U33:U35"/>
    <mergeCell ref="U36:W36"/>
    <mergeCell ref="U37:W37"/>
    <mergeCell ref="U38:U40"/>
    <mergeCell ref="U41:W41"/>
    <mergeCell ref="U84:W84"/>
    <mergeCell ref="U85:W85"/>
    <mergeCell ref="U86:U88"/>
    <mergeCell ref="U89:W89"/>
    <mergeCell ref="U90:U92"/>
    <mergeCell ref="U93:W93"/>
    <mergeCell ref="U94:U96"/>
    <mergeCell ref="U97:W97"/>
    <mergeCell ref="U98:U100"/>
    <mergeCell ref="U63:U65"/>
    <mergeCell ref="U66:W66"/>
    <mergeCell ref="U67:W67"/>
    <mergeCell ref="U68:U70"/>
    <mergeCell ref="U71:W71"/>
    <mergeCell ref="U72:U74"/>
    <mergeCell ref="U76:U78"/>
    <mergeCell ref="U80:W80"/>
    <mergeCell ref="U81:U83"/>
    <mergeCell ref="U120:U122"/>
    <mergeCell ref="U124:U126"/>
    <mergeCell ref="U127:W127"/>
    <mergeCell ref="U128:W128"/>
    <mergeCell ref="U129:U131"/>
    <mergeCell ref="U133:U135"/>
    <mergeCell ref="U137:U139"/>
    <mergeCell ref="U140:W140"/>
    <mergeCell ref="U141:U143"/>
    <mergeCell ref="U101:W101"/>
    <mergeCell ref="U102:W102"/>
    <mergeCell ref="U103:U105"/>
    <mergeCell ref="U106:W106"/>
    <mergeCell ref="U107:U109"/>
    <mergeCell ref="U110:W110"/>
    <mergeCell ref="U111:W111"/>
    <mergeCell ref="U112:U114"/>
    <mergeCell ref="U116:U118"/>
    <mergeCell ref="U170:W170"/>
    <mergeCell ref="U171:W171"/>
    <mergeCell ref="U173:W173"/>
    <mergeCell ref="U174:U176"/>
    <mergeCell ref="U177:W177"/>
    <mergeCell ref="U178:U180"/>
    <mergeCell ref="U181:W181"/>
    <mergeCell ref="U182:U184"/>
    <mergeCell ref="U185:W185"/>
    <mergeCell ref="U145:U147"/>
    <mergeCell ref="U149:U151"/>
    <mergeCell ref="U153:U155"/>
    <mergeCell ref="U156:W156"/>
    <mergeCell ref="U157:W157"/>
    <mergeCell ref="U158:U160"/>
    <mergeCell ref="U162:W162"/>
    <mergeCell ref="U163:U165"/>
    <mergeCell ref="U166:W166"/>
    <mergeCell ref="U210:W210"/>
    <mergeCell ref="U211:U213"/>
    <mergeCell ref="U215:U217"/>
    <mergeCell ref="U218:W218"/>
    <mergeCell ref="U219:U221"/>
    <mergeCell ref="U222:W222"/>
    <mergeCell ref="U223:U225"/>
    <mergeCell ref="U226:W226"/>
    <mergeCell ref="U227:W227"/>
    <mergeCell ref="U186:U188"/>
    <mergeCell ref="U190:U192"/>
    <mergeCell ref="U194:U196"/>
    <mergeCell ref="U198:U200"/>
    <mergeCell ref="U201:W201"/>
    <mergeCell ref="U202:U204"/>
    <mergeCell ref="U205:W205"/>
    <mergeCell ref="U206:W206"/>
    <mergeCell ref="U207:U209"/>
    <mergeCell ref="U249:W249"/>
    <mergeCell ref="U250:U252"/>
    <mergeCell ref="U253:W253"/>
    <mergeCell ref="U254:W254"/>
    <mergeCell ref="U255:U257"/>
    <mergeCell ref="U258:W258"/>
    <mergeCell ref="U259:U261"/>
    <mergeCell ref="U262:W262"/>
    <mergeCell ref="U263:U265"/>
    <mergeCell ref="U228:U230"/>
    <mergeCell ref="U231:W231"/>
    <mergeCell ref="U232:U234"/>
    <mergeCell ref="U235:W235"/>
    <mergeCell ref="U236:W236"/>
    <mergeCell ref="U237:U239"/>
    <mergeCell ref="U240:W240"/>
    <mergeCell ref="U241:U243"/>
    <mergeCell ref="U245:U247"/>
    <mergeCell ref="U331:W331"/>
    <mergeCell ref="U281:U283"/>
    <mergeCell ref="U285:U287"/>
    <mergeCell ref="U289:U291"/>
    <mergeCell ref="U293:U295"/>
    <mergeCell ref="U296:W296"/>
    <mergeCell ref="U297:W297"/>
    <mergeCell ref="U298:U300"/>
    <mergeCell ref="U302:U304"/>
    <mergeCell ref="U306:U308"/>
    <mergeCell ref="U266:W266"/>
    <mergeCell ref="U267:U269"/>
    <mergeCell ref="U270:W270"/>
    <mergeCell ref="U271:W271"/>
    <mergeCell ref="U272:U274"/>
    <mergeCell ref="U275:W275"/>
    <mergeCell ref="U276:U278"/>
    <mergeCell ref="U279:W279"/>
    <mergeCell ref="U280:W280"/>
    <mergeCell ref="U332:U334"/>
    <mergeCell ref="U335:W335"/>
    <mergeCell ref="Y1:AA1"/>
    <mergeCell ref="Y2:AA2"/>
    <mergeCell ref="Y4:AA4"/>
    <mergeCell ref="Y5:Y7"/>
    <mergeCell ref="Y8:AA8"/>
    <mergeCell ref="Y9:Y11"/>
    <mergeCell ref="Y12:AA12"/>
    <mergeCell ref="Y13:Y15"/>
    <mergeCell ref="Y16:AA16"/>
    <mergeCell ref="Y17:Y19"/>
    <mergeCell ref="Y21:Y23"/>
    <mergeCell ref="Y25:Y27"/>
    <mergeCell ref="Y29:Y31"/>
    <mergeCell ref="Y32:AA32"/>
    <mergeCell ref="Y33:Y35"/>
    <mergeCell ref="Y36:AA36"/>
    <mergeCell ref="Y37:AA37"/>
    <mergeCell ref="Y38:Y40"/>
    <mergeCell ref="Y41:AA41"/>
    <mergeCell ref="Y42:Y44"/>
    <mergeCell ref="Y46:Y48"/>
    <mergeCell ref="Y49:AA49"/>
    <mergeCell ref="U309:W309"/>
    <mergeCell ref="U310:U312"/>
    <mergeCell ref="U314:U316"/>
    <mergeCell ref="U318:U320"/>
    <mergeCell ref="U322:U324"/>
    <mergeCell ref="U325:W325"/>
    <mergeCell ref="U326:W326"/>
    <mergeCell ref="U327:U329"/>
    <mergeCell ref="Y67:AA67"/>
    <mergeCell ref="Y68:Y70"/>
    <mergeCell ref="Y71:AA71"/>
    <mergeCell ref="Y72:Y74"/>
    <mergeCell ref="Y76:Y78"/>
    <mergeCell ref="Y80:AA80"/>
    <mergeCell ref="Y81:Y83"/>
    <mergeCell ref="Y84:AA84"/>
    <mergeCell ref="Y85:AA85"/>
    <mergeCell ref="Y50:Y52"/>
    <mergeCell ref="Y53:AA53"/>
    <mergeCell ref="Y54:Y56"/>
    <mergeCell ref="Y57:AA57"/>
    <mergeCell ref="Y58:AA58"/>
    <mergeCell ref="Y59:Y61"/>
    <mergeCell ref="Y62:AA62"/>
    <mergeCell ref="Y63:Y65"/>
    <mergeCell ref="Y66:AA66"/>
    <mergeCell ref="Y103:Y105"/>
    <mergeCell ref="Y106:AA106"/>
    <mergeCell ref="Y107:Y109"/>
    <mergeCell ref="Y110:AA110"/>
    <mergeCell ref="Y111:AA111"/>
    <mergeCell ref="Y112:Y114"/>
    <mergeCell ref="Y116:Y118"/>
    <mergeCell ref="Y120:Y122"/>
    <mergeCell ref="Y124:Y126"/>
    <mergeCell ref="Y86:Y88"/>
    <mergeCell ref="Y89:AA89"/>
    <mergeCell ref="Y90:Y92"/>
    <mergeCell ref="Y93:AA93"/>
    <mergeCell ref="Y94:Y96"/>
    <mergeCell ref="Y97:AA97"/>
    <mergeCell ref="Y98:Y100"/>
    <mergeCell ref="Y101:AA101"/>
    <mergeCell ref="Y102:AA102"/>
    <mergeCell ref="Y153:Y155"/>
    <mergeCell ref="Y156:AA156"/>
    <mergeCell ref="Y157:AA157"/>
    <mergeCell ref="Y158:Y160"/>
    <mergeCell ref="Y162:AA162"/>
    <mergeCell ref="Y163:Y165"/>
    <mergeCell ref="Y166:AA166"/>
    <mergeCell ref="Y170:AA170"/>
    <mergeCell ref="Y171:AA171"/>
    <mergeCell ref="Y127:AA127"/>
    <mergeCell ref="Y128:AA128"/>
    <mergeCell ref="Y129:Y131"/>
    <mergeCell ref="Y133:Y135"/>
    <mergeCell ref="Y137:Y139"/>
    <mergeCell ref="Y140:AA140"/>
    <mergeCell ref="Y141:Y143"/>
    <mergeCell ref="Y145:Y147"/>
    <mergeCell ref="Y149:Y151"/>
    <mergeCell ref="Y194:Y196"/>
    <mergeCell ref="Y198:Y200"/>
    <mergeCell ref="Y201:AA201"/>
    <mergeCell ref="Y202:Y204"/>
    <mergeCell ref="Y205:AA205"/>
    <mergeCell ref="Y206:AA206"/>
    <mergeCell ref="Y207:Y209"/>
    <mergeCell ref="Y210:AA210"/>
    <mergeCell ref="Y211:Y213"/>
    <mergeCell ref="Y173:AA173"/>
    <mergeCell ref="Y174:Y176"/>
    <mergeCell ref="Y177:AA177"/>
    <mergeCell ref="Y178:Y180"/>
    <mergeCell ref="Y181:AA181"/>
    <mergeCell ref="Y182:Y184"/>
    <mergeCell ref="Y185:AA185"/>
    <mergeCell ref="Y186:Y188"/>
    <mergeCell ref="Y190:Y192"/>
    <mergeCell ref="Y232:Y234"/>
    <mergeCell ref="Y235:AA235"/>
    <mergeCell ref="Y236:AA236"/>
    <mergeCell ref="Y237:Y239"/>
    <mergeCell ref="Y240:AA240"/>
    <mergeCell ref="Y241:Y243"/>
    <mergeCell ref="Y245:Y247"/>
    <mergeCell ref="Y249:AA249"/>
    <mergeCell ref="Y250:Y252"/>
    <mergeCell ref="Y215:Y217"/>
    <mergeCell ref="Y218:AA218"/>
    <mergeCell ref="Y219:Y221"/>
    <mergeCell ref="Y222:AA222"/>
    <mergeCell ref="Y223:Y225"/>
    <mergeCell ref="Y226:AA226"/>
    <mergeCell ref="Y227:AA227"/>
    <mergeCell ref="Y228:Y230"/>
    <mergeCell ref="Y231:AA231"/>
    <mergeCell ref="Y270:AA270"/>
    <mergeCell ref="Y271:AA271"/>
    <mergeCell ref="Y272:Y274"/>
    <mergeCell ref="Y275:AA275"/>
    <mergeCell ref="Y276:Y278"/>
    <mergeCell ref="Y279:AA279"/>
    <mergeCell ref="Y280:AA280"/>
    <mergeCell ref="Y281:Y283"/>
    <mergeCell ref="Y285:Y287"/>
    <mergeCell ref="Y253:AA253"/>
    <mergeCell ref="Y254:AA254"/>
    <mergeCell ref="Y255:Y257"/>
    <mergeCell ref="Y258:AA258"/>
    <mergeCell ref="Y259:Y261"/>
    <mergeCell ref="Y262:AA262"/>
    <mergeCell ref="Y263:Y265"/>
    <mergeCell ref="Y266:AA266"/>
    <mergeCell ref="Y267:Y269"/>
    <mergeCell ref="Y314:Y316"/>
    <mergeCell ref="Y318:Y320"/>
    <mergeCell ref="Y322:Y324"/>
    <mergeCell ref="Y325:AA325"/>
    <mergeCell ref="Y326:AA326"/>
    <mergeCell ref="Y327:Y329"/>
    <mergeCell ref="Y331:AA331"/>
    <mergeCell ref="Y332:Y334"/>
    <mergeCell ref="Y335:AA335"/>
    <mergeCell ref="Y289:Y291"/>
    <mergeCell ref="Y293:Y295"/>
    <mergeCell ref="Y296:AA296"/>
    <mergeCell ref="Y297:AA297"/>
    <mergeCell ref="Y298:Y300"/>
    <mergeCell ref="Y302:Y304"/>
    <mergeCell ref="Y306:Y308"/>
    <mergeCell ref="Y309:AA309"/>
    <mergeCell ref="Y310:Y312"/>
    <mergeCell ref="AC17:AC19"/>
    <mergeCell ref="AC21:AC23"/>
    <mergeCell ref="AC25:AC27"/>
    <mergeCell ref="AC29:AC31"/>
    <mergeCell ref="AC32:AE32"/>
    <mergeCell ref="AC33:AC35"/>
    <mergeCell ref="AC36:AE36"/>
    <mergeCell ref="AC37:AE37"/>
    <mergeCell ref="AC38:AC40"/>
    <mergeCell ref="AC1:AE1"/>
    <mergeCell ref="AC2:AE2"/>
    <mergeCell ref="AC4:AE4"/>
    <mergeCell ref="AC5:AC7"/>
    <mergeCell ref="AC8:AE8"/>
    <mergeCell ref="AC9:AC11"/>
    <mergeCell ref="AC12:AE12"/>
    <mergeCell ref="AC13:AC15"/>
    <mergeCell ref="AC16:AE16"/>
    <mergeCell ref="AC59:AC61"/>
    <mergeCell ref="AC62:AE62"/>
    <mergeCell ref="AC63:AC65"/>
    <mergeCell ref="AC66:AE66"/>
    <mergeCell ref="AC67:AE67"/>
    <mergeCell ref="AC68:AC70"/>
    <mergeCell ref="AC71:AE71"/>
    <mergeCell ref="AC72:AC74"/>
    <mergeCell ref="AC76:AC78"/>
    <mergeCell ref="AC41:AE41"/>
    <mergeCell ref="AC42:AC44"/>
    <mergeCell ref="AC46:AC48"/>
    <mergeCell ref="AC49:AE49"/>
    <mergeCell ref="AC50:AC52"/>
    <mergeCell ref="AC53:AE53"/>
    <mergeCell ref="AC54:AC56"/>
    <mergeCell ref="AC57:AE57"/>
    <mergeCell ref="AC58:AE58"/>
    <mergeCell ref="AC97:AE97"/>
    <mergeCell ref="AC98:AC100"/>
    <mergeCell ref="AC101:AE101"/>
    <mergeCell ref="AC102:AE102"/>
    <mergeCell ref="AC103:AC105"/>
    <mergeCell ref="AC106:AE106"/>
    <mergeCell ref="AC107:AC109"/>
    <mergeCell ref="AC110:AE110"/>
    <mergeCell ref="AC111:AE111"/>
    <mergeCell ref="AC80:AE80"/>
    <mergeCell ref="AC81:AC83"/>
    <mergeCell ref="AC84:AE84"/>
    <mergeCell ref="AC85:AE85"/>
    <mergeCell ref="AC86:AC88"/>
    <mergeCell ref="AC89:AE89"/>
    <mergeCell ref="AC90:AC92"/>
    <mergeCell ref="AC93:AE93"/>
    <mergeCell ref="AC94:AC96"/>
    <mergeCell ref="AC140:AE140"/>
    <mergeCell ref="AC141:AC143"/>
    <mergeCell ref="AC145:AC147"/>
    <mergeCell ref="AC149:AC151"/>
    <mergeCell ref="AC153:AC155"/>
    <mergeCell ref="AC156:AE156"/>
    <mergeCell ref="AC157:AE157"/>
    <mergeCell ref="AC158:AC160"/>
    <mergeCell ref="AC162:AE162"/>
    <mergeCell ref="AC112:AC114"/>
    <mergeCell ref="AC116:AC118"/>
    <mergeCell ref="AC120:AC122"/>
    <mergeCell ref="AC124:AC126"/>
    <mergeCell ref="AC127:AE127"/>
    <mergeCell ref="AC128:AE128"/>
    <mergeCell ref="AC129:AC131"/>
    <mergeCell ref="AC133:AC135"/>
    <mergeCell ref="AC137:AC139"/>
    <mergeCell ref="AC182:AC184"/>
    <mergeCell ref="AC185:AE185"/>
    <mergeCell ref="AC186:AC188"/>
    <mergeCell ref="AC190:AC192"/>
    <mergeCell ref="AC194:AC196"/>
    <mergeCell ref="AC198:AC200"/>
    <mergeCell ref="AC201:AE201"/>
    <mergeCell ref="AC202:AC204"/>
    <mergeCell ref="AC205:AE205"/>
    <mergeCell ref="AC163:AC165"/>
    <mergeCell ref="AC166:AE166"/>
    <mergeCell ref="AC170:AE170"/>
    <mergeCell ref="AC171:AE171"/>
    <mergeCell ref="AC173:AE173"/>
    <mergeCell ref="AC174:AC176"/>
    <mergeCell ref="AC177:AE177"/>
    <mergeCell ref="AC178:AC180"/>
    <mergeCell ref="AC181:AE181"/>
    <mergeCell ref="AC253:AE253"/>
    <mergeCell ref="AC254:AE254"/>
    <mergeCell ref="AC255:AC257"/>
    <mergeCell ref="AC258:AE258"/>
    <mergeCell ref="AC259:AC261"/>
    <mergeCell ref="AC226:AE226"/>
    <mergeCell ref="AC227:AE227"/>
    <mergeCell ref="AC228:AC230"/>
    <mergeCell ref="AC231:AE231"/>
    <mergeCell ref="AC232:AC234"/>
    <mergeCell ref="AC235:AE235"/>
    <mergeCell ref="AC236:AE236"/>
    <mergeCell ref="AC237:AC239"/>
    <mergeCell ref="AC240:AE240"/>
    <mergeCell ref="AC206:AE206"/>
    <mergeCell ref="AC207:AC209"/>
    <mergeCell ref="AC210:AE210"/>
    <mergeCell ref="AC211:AC213"/>
    <mergeCell ref="AC215:AC217"/>
    <mergeCell ref="AC218:AE218"/>
    <mergeCell ref="AC219:AC221"/>
    <mergeCell ref="AC222:AE222"/>
    <mergeCell ref="AC223:AC225"/>
    <mergeCell ref="AG42:AG44"/>
    <mergeCell ref="AC302:AC304"/>
    <mergeCell ref="AC306:AC308"/>
    <mergeCell ref="AC309:AE309"/>
    <mergeCell ref="AC310:AC312"/>
    <mergeCell ref="AC314:AC316"/>
    <mergeCell ref="AC318:AC320"/>
    <mergeCell ref="AC322:AC324"/>
    <mergeCell ref="AC325:AE325"/>
    <mergeCell ref="AC326:AE326"/>
    <mergeCell ref="AC279:AE279"/>
    <mergeCell ref="AC280:AE280"/>
    <mergeCell ref="AC281:AC283"/>
    <mergeCell ref="AC285:AC287"/>
    <mergeCell ref="AC289:AC291"/>
    <mergeCell ref="AC293:AC295"/>
    <mergeCell ref="AC296:AE296"/>
    <mergeCell ref="AC297:AE297"/>
    <mergeCell ref="AC298:AC300"/>
    <mergeCell ref="AC262:AE262"/>
    <mergeCell ref="AC263:AC265"/>
    <mergeCell ref="AC266:AE266"/>
    <mergeCell ref="AC267:AC269"/>
    <mergeCell ref="AC270:AE270"/>
    <mergeCell ref="AC271:AE271"/>
    <mergeCell ref="AC272:AC274"/>
    <mergeCell ref="AC275:AE275"/>
    <mergeCell ref="AC276:AC278"/>
    <mergeCell ref="AC241:AC243"/>
    <mergeCell ref="AC245:AC247"/>
    <mergeCell ref="AC249:AE249"/>
    <mergeCell ref="AC250:AC252"/>
    <mergeCell ref="AG46:AG48"/>
    <mergeCell ref="AG49:AI49"/>
    <mergeCell ref="AG50:AG52"/>
    <mergeCell ref="AG53:AI53"/>
    <mergeCell ref="AG54:AG56"/>
    <mergeCell ref="AG57:AI57"/>
    <mergeCell ref="AG58:AI58"/>
    <mergeCell ref="AG59:AG61"/>
    <mergeCell ref="AG62:AI62"/>
    <mergeCell ref="AC327:AC329"/>
    <mergeCell ref="AC331:AE331"/>
    <mergeCell ref="AC332:AC334"/>
    <mergeCell ref="AC335:AE335"/>
    <mergeCell ref="AG1:AI1"/>
    <mergeCell ref="AG2:AI2"/>
    <mergeCell ref="AG4:AI4"/>
    <mergeCell ref="AG5:AG7"/>
    <mergeCell ref="AG8:AI8"/>
    <mergeCell ref="AG9:AG11"/>
    <mergeCell ref="AG12:AI12"/>
    <mergeCell ref="AG13:AG15"/>
    <mergeCell ref="AG16:AI16"/>
    <mergeCell ref="AG17:AG19"/>
    <mergeCell ref="AG21:AG23"/>
    <mergeCell ref="AG25:AG27"/>
    <mergeCell ref="AG29:AG31"/>
    <mergeCell ref="AG32:AI32"/>
    <mergeCell ref="AG33:AG35"/>
    <mergeCell ref="AG36:AI36"/>
    <mergeCell ref="AG37:AI37"/>
    <mergeCell ref="AG38:AG40"/>
    <mergeCell ref="AG41:AI41"/>
    <mergeCell ref="AG84:AI84"/>
    <mergeCell ref="AG85:AI85"/>
    <mergeCell ref="AG86:AG88"/>
    <mergeCell ref="AG89:AI89"/>
    <mergeCell ref="AG90:AG92"/>
    <mergeCell ref="AG93:AI93"/>
    <mergeCell ref="AG94:AG96"/>
    <mergeCell ref="AG97:AI97"/>
    <mergeCell ref="AG98:AG100"/>
    <mergeCell ref="AG63:AG65"/>
    <mergeCell ref="AG66:AI66"/>
    <mergeCell ref="AG67:AI67"/>
    <mergeCell ref="AG68:AG70"/>
    <mergeCell ref="AG71:AI71"/>
    <mergeCell ref="AG72:AG74"/>
    <mergeCell ref="AG76:AG78"/>
    <mergeCell ref="AG80:AI80"/>
    <mergeCell ref="AG81:AG83"/>
    <mergeCell ref="AG120:AG122"/>
    <mergeCell ref="AG124:AG126"/>
    <mergeCell ref="AG127:AI127"/>
    <mergeCell ref="AG128:AI128"/>
    <mergeCell ref="AG129:AG131"/>
    <mergeCell ref="AG133:AG135"/>
    <mergeCell ref="AG137:AG139"/>
    <mergeCell ref="AG140:AI140"/>
    <mergeCell ref="AG141:AG143"/>
    <mergeCell ref="AG101:AI101"/>
    <mergeCell ref="AG102:AI102"/>
    <mergeCell ref="AG103:AG105"/>
    <mergeCell ref="AG106:AI106"/>
    <mergeCell ref="AG107:AG109"/>
    <mergeCell ref="AG110:AI110"/>
    <mergeCell ref="AG111:AI111"/>
    <mergeCell ref="AG112:AG114"/>
    <mergeCell ref="AG116:AG118"/>
    <mergeCell ref="AG170:AI170"/>
    <mergeCell ref="AG171:AI171"/>
    <mergeCell ref="AG173:AI173"/>
    <mergeCell ref="AG174:AG176"/>
    <mergeCell ref="AG177:AI177"/>
    <mergeCell ref="AG178:AG180"/>
    <mergeCell ref="AG181:AI181"/>
    <mergeCell ref="AG182:AG184"/>
    <mergeCell ref="AG185:AI185"/>
    <mergeCell ref="AG145:AG147"/>
    <mergeCell ref="AG149:AG151"/>
    <mergeCell ref="AG153:AG155"/>
    <mergeCell ref="AG156:AI156"/>
    <mergeCell ref="AG157:AI157"/>
    <mergeCell ref="AG158:AG160"/>
    <mergeCell ref="AG162:AI162"/>
    <mergeCell ref="AG163:AG165"/>
    <mergeCell ref="AG166:AI166"/>
    <mergeCell ref="AG210:AI210"/>
    <mergeCell ref="AG211:AG213"/>
    <mergeCell ref="AG215:AG217"/>
    <mergeCell ref="AG218:AI218"/>
    <mergeCell ref="AG219:AG221"/>
    <mergeCell ref="AG222:AI222"/>
    <mergeCell ref="AG223:AG225"/>
    <mergeCell ref="AG226:AI226"/>
    <mergeCell ref="AG227:AI227"/>
    <mergeCell ref="AG186:AG188"/>
    <mergeCell ref="AG190:AG192"/>
    <mergeCell ref="AG194:AG196"/>
    <mergeCell ref="AG198:AG200"/>
    <mergeCell ref="AG201:AI201"/>
    <mergeCell ref="AG202:AG204"/>
    <mergeCell ref="AG205:AI205"/>
    <mergeCell ref="AG206:AI206"/>
    <mergeCell ref="AG207:AG209"/>
    <mergeCell ref="AG249:AI249"/>
    <mergeCell ref="AG250:AG252"/>
    <mergeCell ref="AG253:AI253"/>
    <mergeCell ref="AG254:AI254"/>
    <mergeCell ref="AG255:AG257"/>
    <mergeCell ref="AG258:AI258"/>
    <mergeCell ref="AG259:AG261"/>
    <mergeCell ref="AG262:AI262"/>
    <mergeCell ref="AG263:AG265"/>
    <mergeCell ref="AG228:AG230"/>
    <mergeCell ref="AG231:AI231"/>
    <mergeCell ref="AG232:AG234"/>
    <mergeCell ref="AG235:AI235"/>
    <mergeCell ref="AG236:AI236"/>
    <mergeCell ref="AG237:AG239"/>
    <mergeCell ref="AG240:AI240"/>
    <mergeCell ref="AG241:AG243"/>
    <mergeCell ref="AG245:AG247"/>
    <mergeCell ref="AG331:AI331"/>
    <mergeCell ref="AG281:AG283"/>
    <mergeCell ref="AG285:AG287"/>
    <mergeCell ref="AG289:AG291"/>
    <mergeCell ref="AG293:AG295"/>
    <mergeCell ref="AG296:AI296"/>
    <mergeCell ref="AG297:AI297"/>
    <mergeCell ref="AG298:AG300"/>
    <mergeCell ref="AG302:AG304"/>
    <mergeCell ref="AG306:AG308"/>
    <mergeCell ref="AG266:AI266"/>
    <mergeCell ref="AG267:AG269"/>
    <mergeCell ref="AG270:AI270"/>
    <mergeCell ref="AG271:AI271"/>
    <mergeCell ref="AG272:AG274"/>
    <mergeCell ref="AG275:AI275"/>
    <mergeCell ref="AG276:AG278"/>
    <mergeCell ref="AG279:AI279"/>
    <mergeCell ref="AG280:AI280"/>
    <mergeCell ref="AG332:AG334"/>
    <mergeCell ref="AG335:AI335"/>
    <mergeCell ref="AK1:AM1"/>
    <mergeCell ref="AK2:AM2"/>
    <mergeCell ref="AK4:AM4"/>
    <mergeCell ref="AK5:AK7"/>
    <mergeCell ref="AK8:AM8"/>
    <mergeCell ref="AK9:AK11"/>
    <mergeCell ref="AK12:AM12"/>
    <mergeCell ref="AK13:AK15"/>
    <mergeCell ref="AK16:AM16"/>
    <mergeCell ref="AK17:AK19"/>
    <mergeCell ref="AK21:AK23"/>
    <mergeCell ref="AK25:AK27"/>
    <mergeCell ref="AK29:AK31"/>
    <mergeCell ref="AK32:AM32"/>
    <mergeCell ref="AK33:AK35"/>
    <mergeCell ref="AK36:AM36"/>
    <mergeCell ref="AK37:AM37"/>
    <mergeCell ref="AK38:AK40"/>
    <mergeCell ref="AK41:AM41"/>
    <mergeCell ref="AK42:AK44"/>
    <mergeCell ref="AK46:AK48"/>
    <mergeCell ref="AK49:AM49"/>
    <mergeCell ref="AG309:AI309"/>
    <mergeCell ref="AG310:AG312"/>
    <mergeCell ref="AG314:AG316"/>
    <mergeCell ref="AG318:AG320"/>
    <mergeCell ref="AG322:AG324"/>
    <mergeCell ref="AG325:AI325"/>
    <mergeCell ref="AG326:AI326"/>
    <mergeCell ref="AG327:AG329"/>
    <mergeCell ref="AK67:AM67"/>
    <mergeCell ref="AK68:AK70"/>
    <mergeCell ref="AK71:AM71"/>
    <mergeCell ref="AK72:AK74"/>
    <mergeCell ref="AK76:AK78"/>
    <mergeCell ref="AK80:AM80"/>
    <mergeCell ref="AK81:AK83"/>
    <mergeCell ref="AK84:AM84"/>
    <mergeCell ref="AK85:AM85"/>
    <mergeCell ref="AK50:AK52"/>
    <mergeCell ref="AK53:AM53"/>
    <mergeCell ref="AK54:AK56"/>
    <mergeCell ref="AK57:AM57"/>
    <mergeCell ref="AK58:AM58"/>
    <mergeCell ref="AK59:AK61"/>
    <mergeCell ref="AK62:AM62"/>
    <mergeCell ref="AK63:AK65"/>
    <mergeCell ref="AK66:AM66"/>
    <mergeCell ref="AK103:AK105"/>
    <mergeCell ref="AK106:AM106"/>
    <mergeCell ref="AK107:AK109"/>
    <mergeCell ref="AK110:AM110"/>
    <mergeCell ref="AK111:AM111"/>
    <mergeCell ref="AK112:AK114"/>
    <mergeCell ref="AK116:AK118"/>
    <mergeCell ref="AK120:AK122"/>
    <mergeCell ref="AK124:AK126"/>
    <mergeCell ref="AK86:AK88"/>
    <mergeCell ref="AK89:AM89"/>
    <mergeCell ref="AK90:AK92"/>
    <mergeCell ref="AK93:AM93"/>
    <mergeCell ref="AK94:AK96"/>
    <mergeCell ref="AK97:AM97"/>
    <mergeCell ref="AK98:AK100"/>
    <mergeCell ref="AK101:AM101"/>
    <mergeCell ref="AK102:AM102"/>
    <mergeCell ref="AK153:AK155"/>
    <mergeCell ref="AK156:AM156"/>
    <mergeCell ref="AK157:AM157"/>
    <mergeCell ref="AK158:AK160"/>
    <mergeCell ref="AK162:AM162"/>
    <mergeCell ref="AK163:AK165"/>
    <mergeCell ref="AK166:AM166"/>
    <mergeCell ref="AK170:AM170"/>
    <mergeCell ref="AK171:AM171"/>
    <mergeCell ref="AK127:AM127"/>
    <mergeCell ref="AK128:AM128"/>
    <mergeCell ref="AK129:AK131"/>
    <mergeCell ref="AK133:AK135"/>
    <mergeCell ref="AK137:AK139"/>
    <mergeCell ref="AK140:AM140"/>
    <mergeCell ref="AK141:AK143"/>
    <mergeCell ref="AK145:AK147"/>
    <mergeCell ref="AK149:AK151"/>
    <mergeCell ref="AK194:AK196"/>
    <mergeCell ref="AK198:AK200"/>
    <mergeCell ref="AK201:AM201"/>
    <mergeCell ref="AK202:AK204"/>
    <mergeCell ref="AK205:AM205"/>
    <mergeCell ref="AK206:AM206"/>
    <mergeCell ref="AK207:AK209"/>
    <mergeCell ref="AK210:AM210"/>
    <mergeCell ref="AK211:AK213"/>
    <mergeCell ref="AK173:AM173"/>
    <mergeCell ref="AK174:AK176"/>
    <mergeCell ref="AK177:AM177"/>
    <mergeCell ref="AK178:AK180"/>
    <mergeCell ref="AK181:AM181"/>
    <mergeCell ref="AK182:AK184"/>
    <mergeCell ref="AK185:AM185"/>
    <mergeCell ref="AK186:AK188"/>
    <mergeCell ref="AK190:AK192"/>
    <mergeCell ref="AK232:AK234"/>
    <mergeCell ref="AK235:AM235"/>
    <mergeCell ref="AK236:AM236"/>
    <mergeCell ref="AK237:AK239"/>
    <mergeCell ref="AK240:AM240"/>
    <mergeCell ref="AK241:AK243"/>
    <mergeCell ref="AK245:AK247"/>
    <mergeCell ref="AK249:AM249"/>
    <mergeCell ref="AK250:AK252"/>
    <mergeCell ref="AK215:AK217"/>
    <mergeCell ref="AK218:AM218"/>
    <mergeCell ref="AK219:AK221"/>
    <mergeCell ref="AK222:AM222"/>
    <mergeCell ref="AK223:AK225"/>
    <mergeCell ref="AK226:AM226"/>
    <mergeCell ref="AK227:AM227"/>
    <mergeCell ref="AK228:AK230"/>
    <mergeCell ref="AK231:AM231"/>
    <mergeCell ref="AK270:AM270"/>
    <mergeCell ref="AK271:AM271"/>
    <mergeCell ref="AK272:AK274"/>
    <mergeCell ref="AK275:AM275"/>
    <mergeCell ref="AK276:AK278"/>
    <mergeCell ref="AK279:AM279"/>
    <mergeCell ref="AK280:AM280"/>
    <mergeCell ref="AK281:AK283"/>
    <mergeCell ref="AK285:AK287"/>
    <mergeCell ref="AK253:AM253"/>
    <mergeCell ref="AK254:AM254"/>
    <mergeCell ref="AK255:AK257"/>
    <mergeCell ref="AK258:AM258"/>
    <mergeCell ref="AK259:AK261"/>
    <mergeCell ref="AK262:AM262"/>
    <mergeCell ref="AK263:AK265"/>
    <mergeCell ref="AK266:AM266"/>
    <mergeCell ref="AK267:AK269"/>
    <mergeCell ref="AK314:AK316"/>
    <mergeCell ref="AK318:AK320"/>
    <mergeCell ref="AK322:AK324"/>
    <mergeCell ref="AK325:AM325"/>
    <mergeCell ref="AK326:AM326"/>
    <mergeCell ref="AK327:AK329"/>
    <mergeCell ref="AK331:AM331"/>
    <mergeCell ref="AK332:AK334"/>
    <mergeCell ref="AK335:AM335"/>
    <mergeCell ref="AK289:AK291"/>
    <mergeCell ref="AK293:AK295"/>
    <mergeCell ref="AK296:AM296"/>
    <mergeCell ref="AK297:AM297"/>
    <mergeCell ref="AK298:AK300"/>
    <mergeCell ref="AK302:AK304"/>
    <mergeCell ref="AK306:AK308"/>
    <mergeCell ref="AK309:AM309"/>
    <mergeCell ref="AK310:AK312"/>
    <mergeCell ref="AO17:AO19"/>
    <mergeCell ref="AO21:AO23"/>
    <mergeCell ref="AO25:AO27"/>
    <mergeCell ref="AO29:AO31"/>
    <mergeCell ref="AO32:AQ32"/>
    <mergeCell ref="AO33:AO35"/>
    <mergeCell ref="AO36:AQ36"/>
    <mergeCell ref="AO37:AQ37"/>
    <mergeCell ref="AO38:AO40"/>
    <mergeCell ref="AO1:AQ1"/>
    <mergeCell ref="AO2:AQ2"/>
    <mergeCell ref="AO4:AQ4"/>
    <mergeCell ref="AO5:AO7"/>
    <mergeCell ref="AO8:AQ8"/>
    <mergeCell ref="AO9:AO11"/>
    <mergeCell ref="AO12:AQ12"/>
    <mergeCell ref="AO13:AO15"/>
    <mergeCell ref="AO16:AQ16"/>
    <mergeCell ref="AO59:AO61"/>
    <mergeCell ref="AO62:AQ62"/>
    <mergeCell ref="AO63:AO65"/>
    <mergeCell ref="AO66:AQ66"/>
    <mergeCell ref="AO67:AQ67"/>
    <mergeCell ref="AO68:AO70"/>
    <mergeCell ref="AO71:AQ71"/>
    <mergeCell ref="AO72:AO74"/>
    <mergeCell ref="AO76:AO78"/>
    <mergeCell ref="AO41:AQ41"/>
    <mergeCell ref="AO42:AO44"/>
    <mergeCell ref="AO46:AO48"/>
    <mergeCell ref="AO49:AQ49"/>
    <mergeCell ref="AO50:AO52"/>
    <mergeCell ref="AO53:AQ53"/>
    <mergeCell ref="AO54:AO56"/>
    <mergeCell ref="AO57:AQ57"/>
    <mergeCell ref="AO58:AQ58"/>
    <mergeCell ref="AO97:AQ97"/>
    <mergeCell ref="AO98:AO100"/>
    <mergeCell ref="AO101:AQ101"/>
    <mergeCell ref="AO102:AQ102"/>
    <mergeCell ref="AO103:AO105"/>
    <mergeCell ref="AO106:AQ106"/>
    <mergeCell ref="AO107:AO109"/>
    <mergeCell ref="AO110:AQ110"/>
    <mergeCell ref="AO111:AQ111"/>
    <mergeCell ref="AO80:AQ80"/>
    <mergeCell ref="AO81:AO83"/>
    <mergeCell ref="AO84:AQ84"/>
    <mergeCell ref="AO85:AQ85"/>
    <mergeCell ref="AO86:AO88"/>
    <mergeCell ref="AO89:AQ89"/>
    <mergeCell ref="AO90:AO92"/>
    <mergeCell ref="AO93:AQ93"/>
    <mergeCell ref="AO94:AO96"/>
    <mergeCell ref="AO140:AQ140"/>
    <mergeCell ref="AO141:AO143"/>
    <mergeCell ref="AO145:AO147"/>
    <mergeCell ref="AO149:AO151"/>
    <mergeCell ref="AO153:AO155"/>
    <mergeCell ref="AO156:AQ156"/>
    <mergeCell ref="AO157:AQ157"/>
    <mergeCell ref="AO158:AO160"/>
    <mergeCell ref="AO162:AQ162"/>
    <mergeCell ref="AO112:AO114"/>
    <mergeCell ref="AO116:AO118"/>
    <mergeCell ref="AO120:AO122"/>
    <mergeCell ref="AO124:AO126"/>
    <mergeCell ref="AO127:AQ127"/>
    <mergeCell ref="AO128:AQ128"/>
    <mergeCell ref="AO129:AO131"/>
    <mergeCell ref="AO133:AO135"/>
    <mergeCell ref="AO137:AO139"/>
    <mergeCell ref="AO182:AO184"/>
    <mergeCell ref="AO185:AQ185"/>
    <mergeCell ref="AO186:AO188"/>
    <mergeCell ref="AO190:AO192"/>
    <mergeCell ref="AO194:AO196"/>
    <mergeCell ref="AO198:AO200"/>
    <mergeCell ref="AO201:AQ201"/>
    <mergeCell ref="AO202:AO204"/>
    <mergeCell ref="AO205:AQ205"/>
    <mergeCell ref="AO163:AO165"/>
    <mergeCell ref="AO166:AQ166"/>
    <mergeCell ref="AO170:AQ170"/>
    <mergeCell ref="AO171:AQ171"/>
    <mergeCell ref="AO173:AQ173"/>
    <mergeCell ref="AO174:AO176"/>
    <mergeCell ref="AO177:AQ177"/>
    <mergeCell ref="AO178:AO180"/>
    <mergeCell ref="AO181:AQ181"/>
    <mergeCell ref="AO226:AQ226"/>
    <mergeCell ref="AO227:AQ227"/>
    <mergeCell ref="AO228:AO230"/>
    <mergeCell ref="AO231:AQ231"/>
    <mergeCell ref="AO232:AO234"/>
    <mergeCell ref="AO235:AQ235"/>
    <mergeCell ref="AO236:AQ236"/>
    <mergeCell ref="AO237:AO239"/>
    <mergeCell ref="AO240:AQ240"/>
    <mergeCell ref="AO206:AQ206"/>
    <mergeCell ref="AO207:AO209"/>
    <mergeCell ref="AO210:AQ210"/>
    <mergeCell ref="AO211:AO213"/>
    <mergeCell ref="AO215:AO217"/>
    <mergeCell ref="AO218:AQ218"/>
    <mergeCell ref="AO219:AO221"/>
    <mergeCell ref="AO222:AQ222"/>
    <mergeCell ref="AO223:AO225"/>
    <mergeCell ref="AO262:AQ262"/>
    <mergeCell ref="AO263:AO265"/>
    <mergeCell ref="AO266:AQ266"/>
    <mergeCell ref="AO267:AO269"/>
    <mergeCell ref="AO270:AQ270"/>
    <mergeCell ref="AO271:AQ271"/>
    <mergeCell ref="AO272:AO274"/>
    <mergeCell ref="AO275:AQ275"/>
    <mergeCell ref="AO276:AO278"/>
    <mergeCell ref="AO241:AO243"/>
    <mergeCell ref="AO245:AO247"/>
    <mergeCell ref="AO249:AQ249"/>
    <mergeCell ref="AO250:AO252"/>
    <mergeCell ref="AO253:AQ253"/>
    <mergeCell ref="AO254:AQ254"/>
    <mergeCell ref="AO255:AO257"/>
    <mergeCell ref="AO258:AQ258"/>
    <mergeCell ref="AO259:AO261"/>
    <mergeCell ref="AO327:AO329"/>
    <mergeCell ref="AO331:AQ331"/>
    <mergeCell ref="AO332:AO334"/>
    <mergeCell ref="AO335:AQ335"/>
    <mergeCell ref="AO302:AO304"/>
    <mergeCell ref="AO306:AO308"/>
    <mergeCell ref="AO309:AQ309"/>
    <mergeCell ref="AO310:AO312"/>
    <mergeCell ref="AO314:AO316"/>
    <mergeCell ref="AO318:AO320"/>
    <mergeCell ref="AO322:AO324"/>
    <mergeCell ref="AO325:AQ325"/>
    <mergeCell ref="AO326:AQ326"/>
    <mergeCell ref="AO279:AQ279"/>
    <mergeCell ref="AO280:AQ280"/>
    <mergeCell ref="AO281:AO283"/>
    <mergeCell ref="AO285:AO287"/>
    <mergeCell ref="AO289:AO291"/>
    <mergeCell ref="AO293:AO295"/>
    <mergeCell ref="AO296:AQ296"/>
    <mergeCell ref="AO297:AQ297"/>
    <mergeCell ref="AO298:AO30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DQ76"/>
  <sheetViews>
    <sheetView rightToLeft="1" tabSelected="1" zoomScale="90" zoomScaleNormal="90" workbookViewId="0">
      <pane xSplit="1" ySplit="4" topLeftCell="H5" activePane="bottomRight" state="frozen"/>
      <selection pane="topRight" activeCell="B1" sqref="B1"/>
      <selection pane="bottomLeft" activeCell="A5" sqref="A5"/>
      <selection pane="bottomRight" activeCell="AI17" sqref="AI17"/>
    </sheetView>
  </sheetViews>
  <sheetFormatPr defaultRowHeight="15" x14ac:dyDescent="0.25"/>
  <cols>
    <col min="1" max="1" width="9.7109375" style="4" bestFit="1" customWidth="1"/>
    <col min="2" max="2" width="10.140625" customWidth="1"/>
    <col min="3" max="23" width="6.5703125" customWidth="1"/>
    <col min="24" max="24" width="11.42578125" bestFit="1" customWidth="1"/>
    <col min="25" max="31" width="6.5703125" customWidth="1"/>
    <col min="32" max="32" width="9.140625" bestFit="1" customWidth="1"/>
    <col min="33" max="33" width="6.5703125" customWidth="1"/>
    <col min="34" max="34" width="9.140625" bestFit="1" customWidth="1"/>
    <col min="35" max="35" width="6.5703125" customWidth="1"/>
    <col min="36" max="36" width="11.28515625" customWidth="1"/>
    <col min="37" max="40" width="6.5703125" customWidth="1"/>
    <col min="41" max="41" width="12.42578125" bestFit="1" customWidth="1"/>
    <col min="42" max="51" width="6.5703125" customWidth="1"/>
    <col min="52" max="52" width="14.28515625" bestFit="1" customWidth="1"/>
    <col min="53" max="62" width="6.5703125" customWidth="1"/>
    <col min="63" max="63" width="10.7109375" bestFit="1" customWidth="1"/>
    <col min="64" max="79" width="6.5703125" customWidth="1"/>
    <col min="80" max="80" width="10.7109375" bestFit="1" customWidth="1"/>
    <col min="81" max="99" width="6.5703125" customWidth="1"/>
    <col min="100" max="100" width="10.7109375" bestFit="1" customWidth="1"/>
    <col min="101" max="101" width="6.5703125" customWidth="1"/>
    <col min="102" max="102" width="16.140625" bestFit="1" customWidth="1"/>
    <col min="103" max="103" width="6.5703125" customWidth="1"/>
    <col min="104" max="104" width="11.28515625" bestFit="1" customWidth="1"/>
    <col min="105" max="105" width="6.5703125" customWidth="1"/>
    <col min="106" max="106" width="11.28515625" customWidth="1"/>
    <col min="107" max="107" width="6.5703125" customWidth="1"/>
    <col min="108" max="108" width="11.28515625" customWidth="1"/>
    <col min="109" max="109" width="6.5703125" customWidth="1"/>
    <col min="110" max="110" width="15.5703125" customWidth="1"/>
    <col min="111" max="112" width="30.5703125" customWidth="1"/>
    <col min="113" max="113" width="16.85546875" bestFit="1" customWidth="1"/>
    <col min="117" max="117" width="0.85546875" customWidth="1"/>
    <col min="118" max="118" width="13.42578125" bestFit="1" customWidth="1"/>
  </cols>
  <sheetData>
    <row r="1" spans="1:121" ht="23.25" customHeight="1" thickTop="1" thickBot="1" x14ac:dyDescent="0.3">
      <c r="A1" s="110" t="s">
        <v>0</v>
      </c>
      <c r="B1" s="112" t="s">
        <v>23</v>
      </c>
      <c r="C1" s="118" t="s">
        <v>1</v>
      </c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2"/>
      <c r="W1" s="13"/>
      <c r="X1" s="12" t="s">
        <v>26</v>
      </c>
      <c r="Y1" s="12"/>
      <c r="Z1" s="120" t="s">
        <v>27</v>
      </c>
      <c r="AA1" s="121"/>
      <c r="AB1" s="121"/>
      <c r="AC1" s="121"/>
      <c r="AD1" s="121"/>
      <c r="AE1" s="121"/>
      <c r="AF1" s="121"/>
      <c r="AG1" s="121"/>
      <c r="AH1" s="121"/>
      <c r="AI1" s="122"/>
      <c r="AJ1" s="120" t="s">
        <v>28</v>
      </c>
      <c r="AK1" s="122"/>
      <c r="AL1" s="120" t="s">
        <v>29</v>
      </c>
      <c r="AM1" s="121"/>
      <c r="AN1" s="122"/>
      <c r="AO1" s="120" t="s">
        <v>30</v>
      </c>
      <c r="AP1" s="122"/>
      <c r="AQ1" s="120" t="s">
        <v>31</v>
      </c>
      <c r="AR1" s="121"/>
      <c r="AS1" s="121"/>
      <c r="AT1" s="121"/>
      <c r="AU1" s="121"/>
      <c r="AV1" s="121"/>
      <c r="AW1" s="121"/>
      <c r="AX1" s="121"/>
      <c r="AY1" s="122"/>
      <c r="AZ1" s="120" t="s">
        <v>32</v>
      </c>
      <c r="BA1" s="122"/>
      <c r="BB1" s="120" t="s">
        <v>33</v>
      </c>
      <c r="BC1" s="121"/>
      <c r="BD1" s="121"/>
      <c r="BE1" s="121"/>
      <c r="BF1" s="121"/>
      <c r="BG1" s="121"/>
      <c r="BH1" s="121"/>
      <c r="BI1" s="121"/>
      <c r="BJ1" s="121"/>
      <c r="BK1" s="121"/>
      <c r="BL1" s="122"/>
      <c r="BM1" s="120" t="s">
        <v>34</v>
      </c>
      <c r="BN1" s="121"/>
      <c r="BO1" s="121"/>
      <c r="BP1" s="121"/>
      <c r="BQ1" s="121"/>
      <c r="BR1" s="122"/>
      <c r="BS1" s="120" t="s">
        <v>35</v>
      </c>
      <c r="BT1" s="121"/>
      <c r="BU1" s="121"/>
      <c r="BV1" s="121"/>
      <c r="BW1" s="121"/>
      <c r="BX1" s="121"/>
      <c r="BY1" s="121"/>
      <c r="BZ1" s="121"/>
      <c r="CA1" s="121"/>
      <c r="CB1" s="121"/>
      <c r="CC1" s="122"/>
      <c r="CD1" s="120" t="s">
        <v>36</v>
      </c>
      <c r="CE1" s="121"/>
      <c r="CF1" s="121"/>
      <c r="CG1" s="121"/>
      <c r="CH1" s="121"/>
      <c r="CI1" s="121"/>
      <c r="CJ1" s="121"/>
      <c r="CK1" s="121"/>
      <c r="CL1" s="122"/>
      <c r="CM1" s="120" t="s">
        <v>37</v>
      </c>
      <c r="CN1" s="121"/>
      <c r="CO1" s="121"/>
      <c r="CP1" s="121"/>
      <c r="CQ1" s="121"/>
      <c r="CR1" s="121"/>
      <c r="CS1" s="121"/>
      <c r="CT1" s="121"/>
      <c r="CU1" s="121"/>
      <c r="CV1" s="121"/>
      <c r="CW1" s="122"/>
      <c r="CX1" s="120" t="s">
        <v>38</v>
      </c>
      <c r="CY1" s="122"/>
      <c r="CZ1" s="120" t="s">
        <v>4</v>
      </c>
      <c r="DA1" s="122"/>
      <c r="DB1" s="14"/>
      <c r="DC1" s="14"/>
      <c r="DD1" s="21"/>
      <c r="DE1" s="21"/>
      <c r="DF1" s="21"/>
      <c r="DG1" s="22"/>
    </row>
    <row r="2" spans="1:121" ht="17.25" thickTop="1" thickBot="1" x14ac:dyDescent="0.3">
      <c r="A2" s="110"/>
      <c r="B2" s="112"/>
      <c r="C2" s="116" t="s">
        <v>5</v>
      </c>
      <c r="D2" s="117"/>
      <c r="E2" s="51"/>
      <c r="F2" s="117" t="s">
        <v>6</v>
      </c>
      <c r="G2" s="117"/>
      <c r="H2" s="51"/>
      <c r="I2" s="117" t="s">
        <v>7</v>
      </c>
      <c r="J2" s="117"/>
      <c r="K2" s="51"/>
      <c r="L2" s="118" t="s">
        <v>39</v>
      </c>
      <c r="M2" s="112"/>
      <c r="N2" s="51"/>
      <c r="O2" s="118" t="s">
        <v>40</v>
      </c>
      <c r="P2" s="112"/>
      <c r="Q2" s="51"/>
      <c r="R2" s="118" t="s">
        <v>41</v>
      </c>
      <c r="S2" s="112"/>
      <c r="T2" s="51"/>
      <c r="U2" s="118" t="s">
        <v>42</v>
      </c>
      <c r="V2" s="112"/>
      <c r="W2" s="51"/>
      <c r="X2" s="107" t="s">
        <v>43</v>
      </c>
      <c r="Y2" s="51"/>
      <c r="Z2" s="116" t="s">
        <v>5</v>
      </c>
      <c r="AA2" s="117"/>
      <c r="AB2" s="51"/>
      <c r="AC2" s="118" t="s">
        <v>44</v>
      </c>
      <c r="AD2" s="112"/>
      <c r="AE2" s="51"/>
      <c r="AF2" s="117" t="s">
        <v>9</v>
      </c>
      <c r="AG2" s="51"/>
      <c r="AH2" s="117" t="s">
        <v>8</v>
      </c>
      <c r="AI2" s="51"/>
      <c r="AJ2" s="107" t="s">
        <v>45</v>
      </c>
      <c r="AK2" s="51"/>
      <c r="AL2" s="117" t="s">
        <v>10</v>
      </c>
      <c r="AM2" s="117"/>
      <c r="AN2" s="51"/>
      <c r="AO2" s="107" t="s">
        <v>45</v>
      </c>
      <c r="AP2" s="51"/>
      <c r="AQ2" s="116" t="s">
        <v>13</v>
      </c>
      <c r="AR2" s="117"/>
      <c r="AS2" s="51"/>
      <c r="AT2" s="117" t="s">
        <v>14</v>
      </c>
      <c r="AU2" s="117"/>
      <c r="AV2" s="51"/>
      <c r="AW2" s="118" t="s">
        <v>46</v>
      </c>
      <c r="AX2" s="112"/>
      <c r="AY2" s="51"/>
      <c r="AZ2" s="107" t="s">
        <v>43</v>
      </c>
      <c r="BA2" s="51"/>
      <c r="BB2" s="117" t="s">
        <v>47</v>
      </c>
      <c r="BC2" s="117"/>
      <c r="BD2" s="51"/>
      <c r="BE2" s="117" t="s">
        <v>11</v>
      </c>
      <c r="BF2" s="117"/>
      <c r="BG2" s="51"/>
      <c r="BH2" s="118" t="s">
        <v>12</v>
      </c>
      <c r="BI2" s="112"/>
      <c r="BJ2" s="51"/>
      <c r="BK2" s="107" t="s">
        <v>48</v>
      </c>
      <c r="BL2" s="51"/>
      <c r="BM2" s="117" t="s">
        <v>49</v>
      </c>
      <c r="BN2" s="117"/>
      <c r="BO2" s="51"/>
      <c r="BP2" s="117" t="s">
        <v>11</v>
      </c>
      <c r="BQ2" s="117"/>
      <c r="BR2" s="51"/>
      <c r="BS2" s="117" t="s">
        <v>49</v>
      </c>
      <c r="BT2" s="117"/>
      <c r="BU2" s="51"/>
      <c r="BV2" s="118" t="s">
        <v>50</v>
      </c>
      <c r="BW2" s="112"/>
      <c r="BX2" s="51"/>
      <c r="BY2" s="118" t="s">
        <v>12</v>
      </c>
      <c r="BZ2" s="112"/>
      <c r="CA2" s="51"/>
      <c r="CB2" s="107" t="s">
        <v>48</v>
      </c>
      <c r="CC2" s="51"/>
      <c r="CD2" s="118" t="s">
        <v>51</v>
      </c>
      <c r="CE2" s="112"/>
      <c r="CF2" s="51"/>
      <c r="CG2" s="118" t="s">
        <v>52</v>
      </c>
      <c r="CH2" s="112"/>
      <c r="CI2" s="51"/>
      <c r="CJ2" s="118" t="s">
        <v>53</v>
      </c>
      <c r="CK2" s="112"/>
      <c r="CL2" s="51"/>
      <c r="CM2" s="118" t="s">
        <v>54</v>
      </c>
      <c r="CN2" s="112"/>
      <c r="CO2" s="51"/>
      <c r="CP2" s="118" t="s">
        <v>55</v>
      </c>
      <c r="CQ2" s="112"/>
      <c r="CR2" s="51"/>
      <c r="CS2" s="118" t="s">
        <v>56</v>
      </c>
      <c r="CT2" s="112"/>
      <c r="CU2" s="51"/>
      <c r="CV2" s="107" t="s">
        <v>57</v>
      </c>
      <c r="CW2" s="51"/>
      <c r="CX2" s="107" t="s">
        <v>58</v>
      </c>
      <c r="CY2" s="51"/>
      <c r="CZ2" s="118" t="s">
        <v>15</v>
      </c>
      <c r="DA2" s="51"/>
      <c r="DB2" s="14"/>
      <c r="DC2" s="51"/>
      <c r="DD2" s="21"/>
      <c r="DE2" s="51"/>
      <c r="DF2" s="21"/>
      <c r="DG2" s="22"/>
    </row>
    <row r="3" spans="1:121" ht="15.75" customHeight="1" thickTop="1" thickBot="1" x14ac:dyDescent="0.3">
      <c r="A3" s="110"/>
      <c r="B3" s="112"/>
      <c r="C3" s="96" t="s">
        <v>16</v>
      </c>
      <c r="D3" s="96" t="s">
        <v>17</v>
      </c>
      <c r="E3" s="98" t="s">
        <v>24</v>
      </c>
      <c r="F3" s="96" t="s">
        <v>16</v>
      </c>
      <c r="G3" s="96" t="s">
        <v>17</v>
      </c>
      <c r="H3" s="98" t="s">
        <v>24</v>
      </c>
      <c r="I3" s="96" t="s">
        <v>16</v>
      </c>
      <c r="J3" s="96" t="s">
        <v>17</v>
      </c>
      <c r="K3" s="98" t="s">
        <v>24</v>
      </c>
      <c r="L3" s="96" t="s">
        <v>16</v>
      </c>
      <c r="M3" s="96" t="s">
        <v>17</v>
      </c>
      <c r="N3" s="98" t="s">
        <v>24</v>
      </c>
      <c r="O3" s="97" t="s">
        <v>16</v>
      </c>
      <c r="P3" s="96" t="s">
        <v>17</v>
      </c>
      <c r="Q3" s="98" t="s">
        <v>24</v>
      </c>
      <c r="R3" s="96" t="s">
        <v>16</v>
      </c>
      <c r="S3" s="96" t="s">
        <v>17</v>
      </c>
      <c r="T3" s="98" t="s">
        <v>24</v>
      </c>
      <c r="U3" s="96" t="s">
        <v>16</v>
      </c>
      <c r="V3" s="96" t="s">
        <v>17</v>
      </c>
      <c r="W3" s="98" t="s">
        <v>24</v>
      </c>
      <c r="X3" s="108"/>
      <c r="Y3" s="98" t="s">
        <v>24</v>
      </c>
      <c r="Z3" s="96" t="s">
        <v>16</v>
      </c>
      <c r="AA3" s="96" t="s">
        <v>17</v>
      </c>
      <c r="AB3" s="98" t="s">
        <v>24</v>
      </c>
      <c r="AC3" s="96" t="s">
        <v>16</v>
      </c>
      <c r="AD3" s="96" t="s">
        <v>17</v>
      </c>
      <c r="AE3" s="98" t="s">
        <v>24</v>
      </c>
      <c r="AF3" s="117"/>
      <c r="AG3" s="98" t="s">
        <v>24</v>
      </c>
      <c r="AH3" s="117"/>
      <c r="AI3" s="98" t="s">
        <v>24</v>
      </c>
      <c r="AJ3" s="108"/>
      <c r="AK3" s="98" t="s">
        <v>24</v>
      </c>
      <c r="AL3" s="96" t="s">
        <v>16</v>
      </c>
      <c r="AM3" s="96" t="s">
        <v>17</v>
      </c>
      <c r="AN3" s="98" t="s">
        <v>24</v>
      </c>
      <c r="AO3" s="108"/>
      <c r="AP3" s="98" t="s">
        <v>24</v>
      </c>
      <c r="AQ3" s="96" t="s">
        <v>16</v>
      </c>
      <c r="AR3" s="96" t="s">
        <v>17</v>
      </c>
      <c r="AS3" s="98" t="s">
        <v>24</v>
      </c>
      <c r="AT3" s="96" t="s">
        <v>16</v>
      </c>
      <c r="AU3" s="96" t="s">
        <v>17</v>
      </c>
      <c r="AV3" s="98" t="s">
        <v>24</v>
      </c>
      <c r="AW3" s="96" t="s">
        <v>16</v>
      </c>
      <c r="AX3" s="96" t="s">
        <v>17</v>
      </c>
      <c r="AY3" s="98" t="s">
        <v>24</v>
      </c>
      <c r="AZ3" s="108"/>
      <c r="BA3" s="98" t="s">
        <v>24</v>
      </c>
      <c r="BB3" s="96" t="s">
        <v>16</v>
      </c>
      <c r="BC3" s="96" t="s">
        <v>17</v>
      </c>
      <c r="BD3" s="98" t="s">
        <v>24</v>
      </c>
      <c r="BE3" s="96" t="s">
        <v>16</v>
      </c>
      <c r="BF3" s="96" t="s">
        <v>17</v>
      </c>
      <c r="BG3" s="98" t="s">
        <v>24</v>
      </c>
      <c r="BH3" s="97" t="s">
        <v>16</v>
      </c>
      <c r="BI3" s="97" t="s">
        <v>17</v>
      </c>
      <c r="BJ3" s="98" t="s">
        <v>24</v>
      </c>
      <c r="BK3" s="108"/>
      <c r="BL3" s="98" t="s">
        <v>24</v>
      </c>
      <c r="BM3" s="96" t="s">
        <v>16</v>
      </c>
      <c r="BN3" s="97" t="s">
        <v>17</v>
      </c>
      <c r="BO3" s="98" t="s">
        <v>24</v>
      </c>
      <c r="BP3" s="96" t="s">
        <v>16</v>
      </c>
      <c r="BQ3" s="97" t="s">
        <v>17</v>
      </c>
      <c r="BR3" s="98" t="s">
        <v>24</v>
      </c>
      <c r="BS3" s="96" t="s">
        <v>16</v>
      </c>
      <c r="BT3" s="97" t="s">
        <v>17</v>
      </c>
      <c r="BU3" s="98" t="s">
        <v>24</v>
      </c>
      <c r="BV3" s="96" t="s">
        <v>16</v>
      </c>
      <c r="BW3" s="97" t="s">
        <v>17</v>
      </c>
      <c r="BX3" s="98" t="s">
        <v>24</v>
      </c>
      <c r="BY3" s="96" t="s">
        <v>16</v>
      </c>
      <c r="BZ3" s="97" t="s">
        <v>17</v>
      </c>
      <c r="CA3" s="98" t="s">
        <v>24</v>
      </c>
      <c r="CB3" s="108"/>
      <c r="CC3" s="98" t="s">
        <v>24</v>
      </c>
      <c r="CD3" s="96" t="s">
        <v>16</v>
      </c>
      <c r="CE3" s="97" t="s">
        <v>17</v>
      </c>
      <c r="CF3" s="98" t="s">
        <v>24</v>
      </c>
      <c r="CG3" s="96" t="s">
        <v>16</v>
      </c>
      <c r="CH3" s="97" t="s">
        <v>17</v>
      </c>
      <c r="CI3" s="98" t="s">
        <v>24</v>
      </c>
      <c r="CJ3" s="96" t="s">
        <v>16</v>
      </c>
      <c r="CK3" s="97" t="s">
        <v>17</v>
      </c>
      <c r="CL3" s="98" t="s">
        <v>24</v>
      </c>
      <c r="CM3" s="96" t="s">
        <v>16</v>
      </c>
      <c r="CN3" s="97" t="s">
        <v>17</v>
      </c>
      <c r="CO3" s="98" t="s">
        <v>24</v>
      </c>
      <c r="CP3" s="96" t="s">
        <v>16</v>
      </c>
      <c r="CQ3" s="97" t="s">
        <v>17</v>
      </c>
      <c r="CR3" s="98" t="s">
        <v>24</v>
      </c>
      <c r="CS3" s="96" t="s">
        <v>16</v>
      </c>
      <c r="CT3" s="97" t="s">
        <v>17</v>
      </c>
      <c r="CU3" s="98" t="s">
        <v>24</v>
      </c>
      <c r="CV3" s="108"/>
      <c r="CW3" s="98" t="s">
        <v>24</v>
      </c>
      <c r="CX3" s="108"/>
      <c r="CY3" s="98" t="s">
        <v>24</v>
      </c>
      <c r="CZ3" s="118"/>
      <c r="DA3" s="98" t="s">
        <v>24</v>
      </c>
      <c r="DB3" s="14"/>
      <c r="DC3" s="98" t="s">
        <v>24</v>
      </c>
      <c r="DD3" s="21"/>
      <c r="DE3" s="98" t="s">
        <v>24</v>
      </c>
      <c r="DF3" s="21"/>
      <c r="DG3" s="22"/>
      <c r="DI3" s="123"/>
      <c r="DJ3" s="123"/>
      <c r="DK3" s="123"/>
      <c r="DL3" s="54"/>
      <c r="DM3" s="23"/>
      <c r="DN3" s="23"/>
    </row>
    <row r="4" spans="1:121" ht="15.75" customHeight="1" thickTop="1" thickBot="1" x14ac:dyDescent="0.3">
      <c r="A4" s="111"/>
      <c r="B4" s="113"/>
      <c r="C4" s="97"/>
      <c r="D4" s="97"/>
      <c r="E4" s="99"/>
      <c r="F4" s="97"/>
      <c r="G4" s="97"/>
      <c r="H4" s="99"/>
      <c r="I4" s="97"/>
      <c r="J4" s="97"/>
      <c r="K4" s="99"/>
      <c r="L4" s="97"/>
      <c r="M4" s="97"/>
      <c r="N4" s="99"/>
      <c r="O4" s="106"/>
      <c r="P4" s="97"/>
      <c r="Q4" s="99"/>
      <c r="R4" s="97"/>
      <c r="S4" s="97"/>
      <c r="T4" s="99"/>
      <c r="U4" s="97"/>
      <c r="V4" s="97"/>
      <c r="W4" s="99"/>
      <c r="X4" s="109"/>
      <c r="Y4" s="99"/>
      <c r="Z4" s="97"/>
      <c r="AA4" s="97"/>
      <c r="AB4" s="99"/>
      <c r="AC4" s="97"/>
      <c r="AD4" s="97"/>
      <c r="AE4" s="99"/>
      <c r="AF4" s="107"/>
      <c r="AG4" s="99"/>
      <c r="AH4" s="107"/>
      <c r="AI4" s="99"/>
      <c r="AJ4" s="109"/>
      <c r="AK4" s="99"/>
      <c r="AL4" s="97"/>
      <c r="AM4" s="97"/>
      <c r="AN4" s="99"/>
      <c r="AO4" s="109"/>
      <c r="AP4" s="99"/>
      <c r="AQ4" s="97"/>
      <c r="AR4" s="97"/>
      <c r="AS4" s="99"/>
      <c r="AT4" s="97"/>
      <c r="AU4" s="97"/>
      <c r="AV4" s="99"/>
      <c r="AW4" s="97"/>
      <c r="AX4" s="97"/>
      <c r="AY4" s="99"/>
      <c r="AZ4" s="109"/>
      <c r="BA4" s="99"/>
      <c r="BB4" s="97"/>
      <c r="BC4" s="97"/>
      <c r="BD4" s="99"/>
      <c r="BE4" s="97"/>
      <c r="BF4" s="97"/>
      <c r="BG4" s="99"/>
      <c r="BH4" s="106"/>
      <c r="BI4" s="106"/>
      <c r="BJ4" s="99"/>
      <c r="BK4" s="109"/>
      <c r="BL4" s="99"/>
      <c r="BM4" s="97"/>
      <c r="BN4" s="106"/>
      <c r="BO4" s="99"/>
      <c r="BP4" s="97"/>
      <c r="BQ4" s="106"/>
      <c r="BR4" s="99"/>
      <c r="BS4" s="97"/>
      <c r="BT4" s="106"/>
      <c r="BU4" s="99"/>
      <c r="BV4" s="97"/>
      <c r="BW4" s="106"/>
      <c r="BX4" s="99"/>
      <c r="BY4" s="97"/>
      <c r="BZ4" s="106"/>
      <c r="CA4" s="99"/>
      <c r="CB4" s="109"/>
      <c r="CC4" s="99"/>
      <c r="CD4" s="97"/>
      <c r="CE4" s="106"/>
      <c r="CF4" s="99"/>
      <c r="CG4" s="97"/>
      <c r="CH4" s="106"/>
      <c r="CI4" s="99"/>
      <c r="CJ4" s="97"/>
      <c r="CK4" s="106"/>
      <c r="CL4" s="99"/>
      <c r="CM4" s="97"/>
      <c r="CN4" s="106"/>
      <c r="CO4" s="99"/>
      <c r="CP4" s="97"/>
      <c r="CQ4" s="106"/>
      <c r="CR4" s="99"/>
      <c r="CS4" s="97"/>
      <c r="CT4" s="106"/>
      <c r="CU4" s="99"/>
      <c r="CV4" s="109"/>
      <c r="CW4" s="99"/>
      <c r="CX4" s="109"/>
      <c r="CY4" s="99"/>
      <c r="CZ4" s="126"/>
      <c r="DA4" s="99"/>
      <c r="DB4" s="24"/>
      <c r="DC4" s="99"/>
      <c r="DD4" s="21"/>
      <c r="DE4" s="99"/>
      <c r="DF4" s="21"/>
      <c r="DG4" s="22"/>
      <c r="DI4" s="25" t="s">
        <v>18</v>
      </c>
      <c r="DJ4" s="25" t="s">
        <v>16</v>
      </c>
      <c r="DK4" s="25" t="s">
        <v>17</v>
      </c>
      <c r="DL4" s="15" t="s">
        <v>24</v>
      </c>
      <c r="DM4" s="26"/>
      <c r="DN4" s="25" t="s">
        <v>18</v>
      </c>
      <c r="DO4" s="25" t="s">
        <v>16</v>
      </c>
      <c r="DP4" s="25" t="s">
        <v>17</v>
      </c>
      <c r="DQ4" s="15" t="s">
        <v>24</v>
      </c>
    </row>
    <row r="5" spans="1:121" ht="15.75" customHeight="1" thickBot="1" x14ac:dyDescent="0.3">
      <c r="A5" s="1">
        <v>43344</v>
      </c>
      <c r="B5" s="2"/>
      <c r="C5" s="3"/>
      <c r="D5" s="3"/>
      <c r="E5" s="52"/>
      <c r="F5" s="3"/>
      <c r="G5" s="3"/>
      <c r="H5" s="52"/>
      <c r="I5" s="3"/>
      <c r="J5" s="3"/>
      <c r="K5" s="52"/>
      <c r="L5" s="3"/>
      <c r="M5" s="3"/>
      <c r="N5" s="52"/>
      <c r="O5" s="3"/>
      <c r="P5" s="3"/>
      <c r="Q5" s="52"/>
      <c r="R5" s="3"/>
      <c r="S5" s="3"/>
      <c r="T5" s="52"/>
      <c r="U5" s="3"/>
      <c r="V5" s="3"/>
      <c r="W5" s="52"/>
      <c r="X5" s="3"/>
      <c r="Y5" s="52"/>
      <c r="Z5" s="3"/>
      <c r="AA5" s="3"/>
      <c r="AB5" s="52"/>
      <c r="AC5" s="3"/>
      <c r="AD5" s="3"/>
      <c r="AE5" s="52"/>
      <c r="AF5" s="3"/>
      <c r="AG5" s="52"/>
      <c r="AH5" s="3"/>
      <c r="AI5" s="52"/>
      <c r="AJ5" s="3"/>
      <c r="AK5" s="52"/>
      <c r="AL5" s="3"/>
      <c r="AM5" s="3"/>
      <c r="AN5" s="52"/>
      <c r="AO5" s="3"/>
      <c r="AP5" s="52"/>
      <c r="AQ5" s="3"/>
      <c r="AR5" s="3"/>
      <c r="AS5" s="52"/>
      <c r="AT5" s="3"/>
      <c r="AU5" s="3"/>
      <c r="AV5" s="52"/>
      <c r="AW5" s="3"/>
      <c r="AX5" s="3"/>
      <c r="AY5" s="52"/>
      <c r="AZ5" s="3"/>
      <c r="BA5" s="52"/>
      <c r="BB5" s="3"/>
      <c r="BC5" s="3"/>
      <c r="BD5" s="52"/>
      <c r="BE5" s="3"/>
      <c r="BF5" s="3"/>
      <c r="BG5" s="52"/>
      <c r="BH5" s="3"/>
      <c r="BI5" s="3"/>
      <c r="BJ5" s="52"/>
      <c r="BK5" s="3"/>
      <c r="BL5" s="52"/>
      <c r="BM5" s="3"/>
      <c r="BN5" s="3"/>
      <c r="BO5" s="52"/>
      <c r="BP5" s="3"/>
      <c r="BQ5" s="3"/>
      <c r="BR5" s="52"/>
      <c r="BS5" s="3"/>
      <c r="BT5" s="3"/>
      <c r="BU5" s="52"/>
      <c r="BV5" s="3"/>
      <c r="BW5" s="3"/>
      <c r="BX5" s="52"/>
      <c r="BY5" s="3"/>
      <c r="BZ5" s="3"/>
      <c r="CA5" s="52"/>
      <c r="CB5" s="3"/>
      <c r="CC5" s="52"/>
      <c r="CD5" s="3"/>
      <c r="CE5" s="3"/>
      <c r="CF5" s="52"/>
      <c r="CG5" s="3"/>
      <c r="CH5" s="3"/>
      <c r="CI5" s="52"/>
      <c r="CJ5" s="3"/>
      <c r="CK5" s="3"/>
      <c r="CL5" s="52"/>
      <c r="CM5" s="3"/>
      <c r="CN5" s="3"/>
      <c r="CO5" s="52"/>
      <c r="CP5" s="3"/>
      <c r="CQ5" s="3"/>
      <c r="CR5" s="52"/>
      <c r="CS5" s="3"/>
      <c r="CT5" s="3"/>
      <c r="CU5" s="52"/>
      <c r="CV5" s="3"/>
      <c r="CW5" s="52"/>
      <c r="CX5" s="3"/>
      <c r="CY5" s="52"/>
      <c r="CZ5" s="27"/>
      <c r="DA5" s="52"/>
      <c r="DB5" s="3"/>
      <c r="DC5" s="52"/>
      <c r="DD5" s="46"/>
      <c r="DE5" s="52"/>
      <c r="DF5" s="28"/>
      <c r="DG5" s="29"/>
      <c r="DI5" s="124" t="s">
        <v>22</v>
      </c>
      <c r="DJ5" s="125"/>
      <c r="DK5" s="125"/>
      <c r="DL5" s="125"/>
      <c r="DM5" s="125"/>
      <c r="DN5" s="125"/>
      <c r="DO5" s="125"/>
      <c r="DP5" s="125"/>
      <c r="DQ5" s="125"/>
    </row>
    <row r="6" spans="1:121" ht="15.75" customHeight="1" thickBot="1" x14ac:dyDescent="0.3">
      <c r="A6" s="1">
        <v>43345</v>
      </c>
      <c r="B6" s="2"/>
      <c r="C6" s="3"/>
      <c r="D6" s="3"/>
      <c r="E6" s="52"/>
      <c r="F6" s="3"/>
      <c r="G6" s="3"/>
      <c r="H6" s="52"/>
      <c r="I6" s="3"/>
      <c r="J6" s="3"/>
      <c r="K6" s="52"/>
      <c r="L6" s="3"/>
      <c r="M6" s="3"/>
      <c r="N6" s="52"/>
      <c r="O6" s="3"/>
      <c r="P6" s="3"/>
      <c r="Q6" s="52"/>
      <c r="R6" s="3"/>
      <c r="S6" s="3"/>
      <c r="T6" s="52"/>
      <c r="U6" s="3"/>
      <c r="V6" s="3"/>
      <c r="W6" s="52"/>
      <c r="X6" s="3"/>
      <c r="Y6" s="52"/>
      <c r="Z6" s="3"/>
      <c r="AA6" s="3"/>
      <c r="AB6" s="52"/>
      <c r="AC6" s="3"/>
      <c r="AD6" s="3"/>
      <c r="AE6" s="52"/>
      <c r="AF6" s="3"/>
      <c r="AG6" s="52"/>
      <c r="AH6" s="3"/>
      <c r="AI6" s="52"/>
      <c r="AJ6" s="3"/>
      <c r="AK6" s="52"/>
      <c r="AL6" s="3"/>
      <c r="AM6" s="3"/>
      <c r="AN6" s="52"/>
      <c r="AO6" s="3"/>
      <c r="AP6" s="52"/>
      <c r="AQ6" s="3"/>
      <c r="AR6" s="3"/>
      <c r="AS6" s="52"/>
      <c r="AT6" s="3"/>
      <c r="AU6" s="3"/>
      <c r="AV6" s="52"/>
      <c r="AW6" s="3"/>
      <c r="AX6" s="3"/>
      <c r="AY6" s="52"/>
      <c r="AZ6" s="3"/>
      <c r="BA6" s="52"/>
      <c r="BB6" s="3"/>
      <c r="BC6" s="3"/>
      <c r="BD6" s="52"/>
      <c r="BE6" s="3"/>
      <c r="BF6" s="3"/>
      <c r="BG6" s="52"/>
      <c r="BH6" s="3"/>
      <c r="BI6" s="3"/>
      <c r="BJ6" s="52"/>
      <c r="BK6" s="3"/>
      <c r="BL6" s="52"/>
      <c r="BM6" s="3"/>
      <c r="BN6" s="3"/>
      <c r="BO6" s="52"/>
      <c r="BP6" s="3"/>
      <c r="BQ6" s="3"/>
      <c r="BR6" s="52"/>
      <c r="BS6" s="3"/>
      <c r="BT6" s="3"/>
      <c r="BU6" s="52"/>
      <c r="BV6" s="3"/>
      <c r="BW6" s="3"/>
      <c r="BX6" s="52"/>
      <c r="BY6" s="3"/>
      <c r="BZ6" s="3"/>
      <c r="CA6" s="52"/>
      <c r="CB6" s="3"/>
      <c r="CC6" s="52"/>
      <c r="CD6" s="3"/>
      <c r="CE6" s="3"/>
      <c r="CF6" s="52"/>
      <c r="CG6" s="3"/>
      <c r="CH6" s="3"/>
      <c r="CI6" s="52"/>
      <c r="CJ6" s="3"/>
      <c r="CK6" s="3"/>
      <c r="CL6" s="52"/>
      <c r="CM6" s="3"/>
      <c r="CN6" s="3"/>
      <c r="CO6" s="52"/>
      <c r="CP6" s="3"/>
      <c r="CQ6" s="3"/>
      <c r="CR6" s="52"/>
      <c r="CS6" s="3"/>
      <c r="CT6" s="3"/>
      <c r="CU6" s="52"/>
      <c r="CV6" s="3"/>
      <c r="CW6" s="52"/>
      <c r="CX6" s="3"/>
      <c r="CY6" s="52"/>
      <c r="CZ6" s="27"/>
      <c r="DA6" s="52"/>
      <c r="DB6" s="3"/>
      <c r="DC6" s="52"/>
      <c r="DD6" s="3"/>
      <c r="DE6" s="52"/>
      <c r="DF6" s="7"/>
      <c r="DG6" s="29"/>
      <c r="DI6" s="30" t="s">
        <v>18</v>
      </c>
      <c r="DJ6" s="30" t="s">
        <v>16</v>
      </c>
      <c r="DK6" s="30" t="s">
        <v>17</v>
      </c>
      <c r="DL6" s="15" t="s">
        <v>24</v>
      </c>
      <c r="DM6" s="31"/>
      <c r="DN6" s="30" t="s">
        <v>18</v>
      </c>
      <c r="DO6" s="30" t="s">
        <v>16</v>
      </c>
      <c r="DP6" s="30" t="s">
        <v>17</v>
      </c>
      <c r="DQ6" s="15" t="s">
        <v>24</v>
      </c>
    </row>
    <row r="7" spans="1:121" ht="15.75" customHeight="1" thickBot="1" x14ac:dyDescent="0.3">
      <c r="A7" s="1">
        <v>43346</v>
      </c>
      <c r="B7" s="2"/>
      <c r="C7" s="3"/>
      <c r="D7" s="3"/>
      <c r="E7" s="52"/>
      <c r="F7" s="3"/>
      <c r="G7" s="3"/>
      <c r="H7" s="52"/>
      <c r="I7" s="3"/>
      <c r="J7" s="3"/>
      <c r="K7" s="52"/>
      <c r="L7" s="3"/>
      <c r="M7" s="3"/>
      <c r="N7" s="52"/>
      <c r="O7" s="3"/>
      <c r="P7" s="3"/>
      <c r="Q7" s="52"/>
      <c r="R7" s="3"/>
      <c r="S7" s="3"/>
      <c r="T7" s="52"/>
      <c r="U7" s="3"/>
      <c r="V7" s="3"/>
      <c r="W7" s="52"/>
      <c r="X7" s="3"/>
      <c r="Y7" s="52"/>
      <c r="Z7" s="3"/>
      <c r="AA7" s="3"/>
      <c r="AB7" s="52"/>
      <c r="AC7" s="3"/>
      <c r="AD7" s="3"/>
      <c r="AE7" s="52"/>
      <c r="AF7" s="3"/>
      <c r="AG7" s="52"/>
      <c r="AH7" s="3"/>
      <c r="AI7" s="52"/>
      <c r="AJ7" s="3"/>
      <c r="AK7" s="52"/>
      <c r="AL7" s="3"/>
      <c r="AM7" s="3"/>
      <c r="AN7" s="52"/>
      <c r="AO7" s="3"/>
      <c r="AP7" s="52"/>
      <c r="AQ7" s="3"/>
      <c r="AR7" s="3"/>
      <c r="AS7" s="52"/>
      <c r="AT7" s="3"/>
      <c r="AU7" s="3"/>
      <c r="AV7" s="52"/>
      <c r="AW7" s="3"/>
      <c r="AX7" s="3"/>
      <c r="AY7" s="52"/>
      <c r="AZ7" s="3"/>
      <c r="BA7" s="52"/>
      <c r="BB7" s="3"/>
      <c r="BC7" s="3"/>
      <c r="BD7" s="52"/>
      <c r="BE7" s="3"/>
      <c r="BF7" s="3"/>
      <c r="BG7" s="52"/>
      <c r="BH7" s="3"/>
      <c r="BI7" s="3"/>
      <c r="BJ7" s="52"/>
      <c r="BK7" s="3"/>
      <c r="BL7" s="52"/>
      <c r="BM7" s="3"/>
      <c r="BN7" s="3"/>
      <c r="BO7" s="52"/>
      <c r="BP7" s="3"/>
      <c r="BQ7" s="3"/>
      <c r="BR7" s="52"/>
      <c r="BS7" s="3"/>
      <c r="BT7" s="3"/>
      <c r="BU7" s="52"/>
      <c r="BV7" s="3"/>
      <c r="BW7" s="3"/>
      <c r="BX7" s="52"/>
      <c r="BY7" s="3"/>
      <c r="BZ7" s="3"/>
      <c r="CA7" s="52"/>
      <c r="CB7" s="3"/>
      <c r="CC7" s="52"/>
      <c r="CD7" s="3"/>
      <c r="CE7" s="3"/>
      <c r="CF7" s="52"/>
      <c r="CG7" s="3"/>
      <c r="CH7" s="3"/>
      <c r="CI7" s="52"/>
      <c r="CJ7" s="3"/>
      <c r="CK7" s="3"/>
      <c r="CL7" s="52"/>
      <c r="CM7" s="3"/>
      <c r="CN7" s="3"/>
      <c r="CO7" s="52"/>
      <c r="CP7" s="3"/>
      <c r="CQ7" s="3"/>
      <c r="CR7" s="52"/>
      <c r="CS7" s="3"/>
      <c r="CT7" s="3"/>
      <c r="CU7" s="52"/>
      <c r="CV7" s="3"/>
      <c r="CW7" s="52"/>
      <c r="CX7" s="3"/>
      <c r="CY7" s="52"/>
      <c r="CZ7" s="27"/>
      <c r="DA7" s="52"/>
      <c r="DB7" s="3"/>
      <c r="DC7" s="52"/>
      <c r="DD7" s="3"/>
      <c r="DE7" s="52"/>
      <c r="DF7" s="7"/>
      <c r="DG7" s="29"/>
      <c r="DI7" s="100" t="s">
        <v>59</v>
      </c>
      <c r="DJ7" s="101"/>
      <c r="DK7" s="102"/>
      <c r="DL7" s="62"/>
      <c r="DM7" s="31"/>
      <c r="DN7" s="127" t="s">
        <v>60</v>
      </c>
      <c r="DO7" s="128"/>
      <c r="DP7" s="129"/>
      <c r="DQ7" s="63"/>
    </row>
    <row r="8" spans="1:121" ht="16.5" thickBot="1" x14ac:dyDescent="0.3">
      <c r="A8" s="1">
        <v>43347</v>
      </c>
      <c r="B8" s="2"/>
      <c r="C8" s="3"/>
      <c r="D8" s="3"/>
      <c r="E8" s="52"/>
      <c r="F8" s="3"/>
      <c r="G8" s="3"/>
      <c r="H8" s="52"/>
      <c r="I8" s="3"/>
      <c r="J8" s="3"/>
      <c r="K8" s="52"/>
      <c r="L8" s="3"/>
      <c r="M8" s="3"/>
      <c r="N8" s="52"/>
      <c r="O8" s="3"/>
      <c r="P8" s="3"/>
      <c r="Q8" s="52"/>
      <c r="R8" s="3"/>
      <c r="S8" s="3"/>
      <c r="T8" s="52"/>
      <c r="U8" s="3"/>
      <c r="V8" s="3"/>
      <c r="W8" s="52"/>
      <c r="X8" s="3"/>
      <c r="Y8" s="52"/>
      <c r="Z8" s="3"/>
      <c r="AA8" s="3"/>
      <c r="AB8" s="52"/>
      <c r="AC8" s="3"/>
      <c r="AD8" s="3"/>
      <c r="AE8" s="52"/>
      <c r="AF8" s="3"/>
      <c r="AG8" s="52"/>
      <c r="AH8" s="3"/>
      <c r="AI8" s="52"/>
      <c r="AJ8" s="3"/>
      <c r="AK8" s="52"/>
      <c r="AL8" s="3"/>
      <c r="AM8" s="3"/>
      <c r="AN8" s="52"/>
      <c r="AO8" s="3"/>
      <c r="AP8" s="52"/>
      <c r="AQ8" s="3"/>
      <c r="AR8" s="3"/>
      <c r="AS8" s="52"/>
      <c r="AT8" s="3"/>
      <c r="AU8" s="3"/>
      <c r="AV8" s="52"/>
      <c r="AW8" s="3"/>
      <c r="AX8" s="3"/>
      <c r="AY8" s="52"/>
      <c r="AZ8" s="3"/>
      <c r="BA8" s="52"/>
      <c r="BB8" s="3"/>
      <c r="BC8" s="3"/>
      <c r="BD8" s="52"/>
      <c r="BE8" s="3"/>
      <c r="BF8" s="3"/>
      <c r="BG8" s="52"/>
      <c r="BH8" s="3"/>
      <c r="BI8" s="3"/>
      <c r="BJ8" s="52"/>
      <c r="BK8" s="3"/>
      <c r="BL8" s="52"/>
      <c r="BM8" s="3"/>
      <c r="BN8" s="3"/>
      <c r="BO8" s="52"/>
      <c r="BP8" s="3"/>
      <c r="BQ8" s="3"/>
      <c r="BR8" s="52"/>
      <c r="BS8" s="3"/>
      <c r="BT8" s="3"/>
      <c r="BU8" s="52"/>
      <c r="BV8" s="3"/>
      <c r="BW8" s="3"/>
      <c r="BX8" s="52"/>
      <c r="BY8" s="3"/>
      <c r="BZ8" s="3"/>
      <c r="CA8" s="52"/>
      <c r="CB8" s="3"/>
      <c r="CC8" s="52"/>
      <c r="CD8" s="3"/>
      <c r="CE8" s="3"/>
      <c r="CF8" s="52"/>
      <c r="CG8" s="3"/>
      <c r="CH8" s="3"/>
      <c r="CI8" s="52"/>
      <c r="CJ8" s="3"/>
      <c r="CK8" s="3"/>
      <c r="CL8" s="52"/>
      <c r="CM8" s="3"/>
      <c r="CN8" s="3"/>
      <c r="CO8" s="52"/>
      <c r="CP8" s="3"/>
      <c r="CQ8" s="3"/>
      <c r="CR8" s="52"/>
      <c r="CS8" s="3"/>
      <c r="CT8" s="3"/>
      <c r="CU8" s="52"/>
      <c r="CV8" s="3"/>
      <c r="CW8" s="52"/>
      <c r="CX8" s="3"/>
      <c r="CY8" s="52"/>
      <c r="CZ8" s="27"/>
      <c r="DA8" s="52"/>
      <c r="DB8" s="3"/>
      <c r="DC8" s="52"/>
      <c r="DD8" s="3"/>
      <c r="DE8" s="52"/>
      <c r="DF8" s="7"/>
      <c r="DG8" s="29"/>
      <c r="DI8" s="32" t="s">
        <v>5</v>
      </c>
      <c r="DJ8" s="33">
        <f>'معادلة الفك والتجميع'!$B$7</f>
        <v>0</v>
      </c>
      <c r="DK8" s="33">
        <f>'معادلة الفك والتجميع'!$C$7</f>
        <v>0</v>
      </c>
      <c r="DL8" s="33">
        <f>$E$36</f>
        <v>0</v>
      </c>
      <c r="DM8" s="74"/>
      <c r="DN8" s="32" t="s">
        <v>13</v>
      </c>
      <c r="DO8" s="33">
        <f>'معادلة الفك والتجميع'!$B$70</f>
        <v>0</v>
      </c>
      <c r="DP8" s="33">
        <f>'معادلة الفك والتجميع'!$C$70</f>
        <v>0</v>
      </c>
      <c r="DQ8" s="33">
        <f>$AS$36</f>
        <v>0</v>
      </c>
    </row>
    <row r="9" spans="1:121" ht="16.5" thickBot="1" x14ac:dyDescent="0.3">
      <c r="A9" s="1">
        <v>43348</v>
      </c>
      <c r="B9" s="2"/>
      <c r="C9" s="3"/>
      <c r="D9" s="3"/>
      <c r="E9" s="52"/>
      <c r="F9" s="3"/>
      <c r="G9" s="3"/>
      <c r="H9" s="52"/>
      <c r="I9" s="3"/>
      <c r="J9" s="3"/>
      <c r="K9" s="52"/>
      <c r="L9" s="3"/>
      <c r="M9" s="3"/>
      <c r="N9" s="52"/>
      <c r="O9" s="3"/>
      <c r="P9" s="3"/>
      <c r="Q9" s="52"/>
      <c r="R9" s="3"/>
      <c r="S9" s="3"/>
      <c r="T9" s="52"/>
      <c r="U9" s="3"/>
      <c r="V9" s="3"/>
      <c r="W9" s="52"/>
      <c r="X9" s="3"/>
      <c r="Y9" s="52"/>
      <c r="Z9" s="3"/>
      <c r="AA9" s="3"/>
      <c r="AB9" s="52"/>
      <c r="AC9" s="3"/>
      <c r="AD9" s="3"/>
      <c r="AE9" s="52"/>
      <c r="AF9" s="3"/>
      <c r="AG9" s="52"/>
      <c r="AH9" s="3"/>
      <c r="AI9" s="52"/>
      <c r="AJ9" s="3"/>
      <c r="AK9" s="52"/>
      <c r="AL9" s="3"/>
      <c r="AM9" s="3"/>
      <c r="AN9" s="52"/>
      <c r="AO9" s="3"/>
      <c r="AP9" s="52"/>
      <c r="AQ9" s="3"/>
      <c r="AR9" s="3"/>
      <c r="AS9" s="52"/>
      <c r="AT9" s="3"/>
      <c r="AU9" s="3"/>
      <c r="AV9" s="52"/>
      <c r="AW9" s="3"/>
      <c r="AX9" s="3"/>
      <c r="AY9" s="52"/>
      <c r="AZ9" s="3"/>
      <c r="BA9" s="52"/>
      <c r="BB9" s="3"/>
      <c r="BC9" s="3"/>
      <c r="BD9" s="52"/>
      <c r="BE9" s="3"/>
      <c r="BF9" s="3"/>
      <c r="BG9" s="52"/>
      <c r="BH9" s="3"/>
      <c r="BI9" s="3"/>
      <c r="BJ9" s="52"/>
      <c r="BK9" s="3"/>
      <c r="BL9" s="52"/>
      <c r="BM9" s="3"/>
      <c r="BN9" s="3"/>
      <c r="BO9" s="52"/>
      <c r="BP9" s="3"/>
      <c r="BQ9" s="3"/>
      <c r="BR9" s="52"/>
      <c r="BS9" s="3"/>
      <c r="BT9" s="3"/>
      <c r="BU9" s="52"/>
      <c r="BV9" s="3"/>
      <c r="BW9" s="3"/>
      <c r="BX9" s="52"/>
      <c r="BY9" s="3"/>
      <c r="BZ9" s="3"/>
      <c r="CA9" s="52"/>
      <c r="CB9" s="3"/>
      <c r="CC9" s="52"/>
      <c r="CD9" s="3"/>
      <c r="CE9" s="3"/>
      <c r="CF9" s="52"/>
      <c r="CG9" s="3"/>
      <c r="CH9" s="3"/>
      <c r="CI9" s="52"/>
      <c r="CJ9" s="3"/>
      <c r="CK9" s="3"/>
      <c r="CL9" s="52"/>
      <c r="CM9" s="3"/>
      <c r="CN9" s="3"/>
      <c r="CO9" s="52"/>
      <c r="CP9" s="3"/>
      <c r="CQ9" s="3"/>
      <c r="CR9" s="52"/>
      <c r="CS9" s="3"/>
      <c r="CT9" s="3"/>
      <c r="CU9" s="52"/>
      <c r="CV9" s="3"/>
      <c r="CW9" s="52"/>
      <c r="CX9" s="3"/>
      <c r="CY9" s="52"/>
      <c r="CZ9" s="27"/>
      <c r="DA9" s="52"/>
      <c r="DB9" s="3"/>
      <c r="DC9" s="52"/>
      <c r="DD9" s="3"/>
      <c r="DE9" s="52"/>
      <c r="DF9" s="7"/>
      <c r="DG9" s="29"/>
      <c r="DI9" s="32" t="s">
        <v>6</v>
      </c>
      <c r="DJ9" s="32">
        <f>'معادلة الفك والتجميع'!$B$11</f>
        <v>0</v>
      </c>
      <c r="DK9" s="32">
        <f>'معادلة الفك والتجميع'!$C$11</f>
        <v>0</v>
      </c>
      <c r="DL9" s="33">
        <f>$H$36</f>
        <v>0</v>
      </c>
      <c r="DM9" s="75"/>
      <c r="DN9" s="32" t="s">
        <v>14</v>
      </c>
      <c r="DO9" s="32">
        <f>'معادلة الفك والتجميع'!$B$74</f>
        <v>0</v>
      </c>
      <c r="DP9" s="32">
        <f>'معادلة الفك والتجميع'!$C$74</f>
        <v>0</v>
      </c>
      <c r="DQ9" s="33">
        <f>$AV$36</f>
        <v>0</v>
      </c>
    </row>
    <row r="10" spans="1:121" ht="16.5" thickBot="1" x14ac:dyDescent="0.3">
      <c r="A10" s="1">
        <v>43349</v>
      </c>
      <c r="B10" s="2">
        <v>252</v>
      </c>
      <c r="C10" s="3"/>
      <c r="D10" s="3"/>
      <c r="E10" s="52"/>
      <c r="F10" s="3"/>
      <c r="G10" s="3"/>
      <c r="H10" s="52"/>
      <c r="I10" s="3"/>
      <c r="J10" s="3"/>
      <c r="K10" s="52"/>
      <c r="L10" s="3"/>
      <c r="M10" s="3"/>
      <c r="N10" s="52"/>
      <c r="O10" s="3"/>
      <c r="P10" s="3"/>
      <c r="Q10" s="52"/>
      <c r="R10" s="3"/>
      <c r="S10" s="3"/>
      <c r="T10" s="52"/>
      <c r="U10" s="3"/>
      <c r="V10" s="3"/>
      <c r="W10" s="52"/>
      <c r="X10" s="3"/>
      <c r="Y10" s="52"/>
      <c r="Z10" s="3"/>
      <c r="AA10" s="3"/>
      <c r="AB10" s="52"/>
      <c r="AC10" s="3"/>
      <c r="AD10" s="3"/>
      <c r="AE10" s="52"/>
      <c r="AF10" s="3"/>
      <c r="AG10" s="52"/>
      <c r="AH10" s="3">
        <v>1</v>
      </c>
      <c r="AI10" s="52">
        <v>290</v>
      </c>
      <c r="AJ10" s="3"/>
      <c r="AK10" s="52"/>
      <c r="AL10" s="3"/>
      <c r="AM10" s="3"/>
      <c r="AN10" s="52"/>
      <c r="AO10" s="3"/>
      <c r="AP10" s="52"/>
      <c r="AQ10" s="3"/>
      <c r="AR10" s="3"/>
      <c r="AS10" s="52"/>
      <c r="AT10" s="3"/>
      <c r="AU10" s="3"/>
      <c r="AV10" s="52"/>
      <c r="AW10" s="3"/>
      <c r="AX10" s="3"/>
      <c r="AY10" s="52"/>
      <c r="AZ10" s="3"/>
      <c r="BA10" s="52"/>
      <c r="BB10" s="3"/>
      <c r="BC10" s="3"/>
      <c r="BD10" s="52"/>
      <c r="BE10" s="3"/>
      <c r="BF10" s="3"/>
      <c r="BG10" s="52"/>
      <c r="BH10" s="3"/>
      <c r="BI10" s="3"/>
      <c r="BJ10" s="52"/>
      <c r="BK10" s="3"/>
      <c r="BL10" s="52"/>
      <c r="BM10" s="3"/>
      <c r="BN10" s="3"/>
      <c r="BO10" s="52"/>
      <c r="BP10" s="3"/>
      <c r="BQ10" s="3"/>
      <c r="BR10" s="52"/>
      <c r="BS10" s="3"/>
      <c r="BT10" s="3"/>
      <c r="BU10" s="52"/>
      <c r="BV10" s="3"/>
      <c r="BW10" s="3"/>
      <c r="BX10" s="52"/>
      <c r="BY10" s="3"/>
      <c r="BZ10" s="3"/>
      <c r="CA10" s="52"/>
      <c r="CB10" s="3"/>
      <c r="CC10" s="52"/>
      <c r="CD10" s="3"/>
      <c r="CE10" s="3"/>
      <c r="CF10" s="52"/>
      <c r="CG10" s="3"/>
      <c r="CH10" s="3"/>
      <c r="CI10" s="52"/>
      <c r="CJ10" s="3"/>
      <c r="CK10" s="3"/>
      <c r="CL10" s="52"/>
      <c r="CM10" s="3"/>
      <c r="CN10" s="3"/>
      <c r="CO10" s="52"/>
      <c r="CP10" s="3"/>
      <c r="CQ10" s="3"/>
      <c r="CR10" s="52"/>
      <c r="CS10" s="3"/>
      <c r="CT10" s="3"/>
      <c r="CU10" s="52"/>
      <c r="CV10" s="3"/>
      <c r="CW10" s="52"/>
      <c r="CX10" s="3"/>
      <c r="CY10" s="52"/>
      <c r="CZ10" s="27"/>
      <c r="DA10" s="52"/>
      <c r="DB10" s="3"/>
      <c r="DC10" s="52"/>
      <c r="DD10" s="3"/>
      <c r="DE10" s="52"/>
      <c r="DF10" s="7"/>
      <c r="DG10" s="29"/>
      <c r="DI10" s="32" t="s">
        <v>7</v>
      </c>
      <c r="DJ10" s="33">
        <f>'معادلة الفك والتجميع'!$B$15</f>
        <v>0</v>
      </c>
      <c r="DK10" s="33">
        <f>'معادلة الفك والتجميع'!$C$15</f>
        <v>0</v>
      </c>
      <c r="DL10" s="33">
        <f>$K$36</f>
        <v>0</v>
      </c>
      <c r="DM10" s="74"/>
      <c r="DN10" s="32" t="s">
        <v>46</v>
      </c>
      <c r="DO10" s="33">
        <f>'معادلة الفك والتجميع'!$B$78</f>
        <v>0</v>
      </c>
      <c r="DP10" s="33">
        <f>'معادلة الفك والتجميع'!$C$78</f>
        <v>0</v>
      </c>
      <c r="DQ10" s="33">
        <f>$AY$36</f>
        <v>0</v>
      </c>
    </row>
    <row r="11" spans="1:121" ht="16.5" thickBot="1" x14ac:dyDescent="0.3">
      <c r="A11" s="1">
        <v>43350</v>
      </c>
      <c r="B11" s="2"/>
      <c r="C11" s="3"/>
      <c r="D11" s="3"/>
      <c r="E11" s="52"/>
      <c r="F11" s="3"/>
      <c r="G11" s="3"/>
      <c r="H11" s="52"/>
      <c r="I11" s="3"/>
      <c r="J11" s="3"/>
      <c r="K11" s="52"/>
      <c r="L11" s="3"/>
      <c r="M11" s="3"/>
      <c r="N11" s="52"/>
      <c r="O11" s="3"/>
      <c r="P11" s="3"/>
      <c r="Q11" s="52"/>
      <c r="R11" s="3"/>
      <c r="S11" s="3"/>
      <c r="T11" s="52"/>
      <c r="U11" s="3"/>
      <c r="V11" s="3"/>
      <c r="W11" s="52"/>
      <c r="X11" s="3"/>
      <c r="Y11" s="52"/>
      <c r="Z11" s="3"/>
      <c r="AA11" s="3"/>
      <c r="AB11" s="52"/>
      <c r="AC11" s="3"/>
      <c r="AD11" s="3"/>
      <c r="AE11" s="52"/>
      <c r="AF11" s="3"/>
      <c r="AG11" s="52"/>
      <c r="AH11" s="3"/>
      <c r="AI11" s="52"/>
      <c r="AJ11" s="3"/>
      <c r="AK11" s="52"/>
      <c r="AL11" s="3"/>
      <c r="AM11" s="3"/>
      <c r="AN11" s="52"/>
      <c r="AO11" s="3"/>
      <c r="AP11" s="52"/>
      <c r="AQ11" s="3"/>
      <c r="AR11" s="3"/>
      <c r="AS11" s="52"/>
      <c r="AT11" s="3"/>
      <c r="AU11" s="3"/>
      <c r="AV11" s="52"/>
      <c r="AW11" s="3"/>
      <c r="AX11" s="3"/>
      <c r="AY11" s="52"/>
      <c r="AZ11" s="3"/>
      <c r="BA11" s="52"/>
      <c r="BB11" s="3"/>
      <c r="BC11" s="3"/>
      <c r="BD11" s="52"/>
      <c r="BE11" s="3"/>
      <c r="BF11" s="3"/>
      <c r="BG11" s="52"/>
      <c r="BH11" s="3"/>
      <c r="BI11" s="3"/>
      <c r="BJ11" s="52"/>
      <c r="BK11" s="3"/>
      <c r="BL11" s="52"/>
      <c r="BM11" s="3"/>
      <c r="BN11" s="3"/>
      <c r="BO11" s="52"/>
      <c r="BP11" s="3"/>
      <c r="BQ11" s="3"/>
      <c r="BR11" s="52"/>
      <c r="BS11" s="3"/>
      <c r="BT11" s="3"/>
      <c r="BU11" s="52"/>
      <c r="BV11" s="3"/>
      <c r="BW11" s="3"/>
      <c r="BX11" s="52"/>
      <c r="BY11" s="3"/>
      <c r="BZ11" s="3"/>
      <c r="CA11" s="52"/>
      <c r="CB11" s="3"/>
      <c r="CC11" s="52"/>
      <c r="CD11" s="3"/>
      <c r="CE11" s="3"/>
      <c r="CF11" s="52"/>
      <c r="CG11" s="3"/>
      <c r="CH11" s="3"/>
      <c r="CI11" s="52"/>
      <c r="CJ11" s="3"/>
      <c r="CK11" s="3"/>
      <c r="CL11" s="52"/>
      <c r="CM11" s="3"/>
      <c r="CN11" s="3"/>
      <c r="CO11" s="52"/>
      <c r="CP11" s="3"/>
      <c r="CQ11" s="3"/>
      <c r="CR11" s="52"/>
      <c r="CS11" s="3"/>
      <c r="CT11" s="3"/>
      <c r="CU11" s="52"/>
      <c r="CV11" s="3"/>
      <c r="CW11" s="52"/>
      <c r="CX11" s="3"/>
      <c r="CY11" s="52"/>
      <c r="CZ11" s="27"/>
      <c r="DA11" s="52"/>
      <c r="DB11" s="3"/>
      <c r="DC11" s="52"/>
      <c r="DD11" s="3"/>
      <c r="DE11" s="52"/>
      <c r="DF11" s="7"/>
      <c r="DG11" s="29"/>
      <c r="DI11" s="32" t="s">
        <v>39</v>
      </c>
      <c r="DJ11" s="33">
        <f>'معادلة الفك والتجميع'!$B$19</f>
        <v>0</v>
      </c>
      <c r="DK11" s="33">
        <f>'معادلة الفك والتجميع'!$C$19</f>
        <v>0</v>
      </c>
      <c r="DL11" s="33">
        <f>$N$36</f>
        <v>0</v>
      </c>
      <c r="DM11" s="74"/>
      <c r="DN11" s="142" t="s">
        <v>61</v>
      </c>
      <c r="DO11" s="143"/>
      <c r="DP11" s="144"/>
      <c r="DQ11" s="76"/>
    </row>
    <row r="12" spans="1:121" ht="16.5" thickBot="1" x14ac:dyDescent="0.3">
      <c r="A12" s="1">
        <v>43351</v>
      </c>
      <c r="B12" s="2"/>
      <c r="C12" s="3"/>
      <c r="D12" s="3"/>
      <c r="E12" s="52"/>
      <c r="F12" s="3"/>
      <c r="G12" s="3"/>
      <c r="H12" s="52"/>
      <c r="I12" s="3"/>
      <c r="J12" s="3"/>
      <c r="K12" s="52"/>
      <c r="L12" s="3"/>
      <c r="M12" s="3"/>
      <c r="N12" s="52"/>
      <c r="O12" s="3"/>
      <c r="P12" s="3"/>
      <c r="Q12" s="52"/>
      <c r="R12" s="3"/>
      <c r="S12" s="3"/>
      <c r="T12" s="52"/>
      <c r="U12" s="3"/>
      <c r="V12" s="3"/>
      <c r="W12" s="52"/>
      <c r="X12" s="3"/>
      <c r="Y12" s="52"/>
      <c r="Z12" s="3"/>
      <c r="AA12" s="3"/>
      <c r="AB12" s="52"/>
      <c r="AC12" s="3"/>
      <c r="AD12" s="3"/>
      <c r="AE12" s="52"/>
      <c r="AF12" s="3"/>
      <c r="AG12" s="52"/>
      <c r="AH12" s="3"/>
      <c r="AI12" s="52"/>
      <c r="AJ12" s="3"/>
      <c r="AK12" s="52"/>
      <c r="AL12" s="3"/>
      <c r="AM12" s="3"/>
      <c r="AN12" s="52"/>
      <c r="AO12" s="3"/>
      <c r="AP12" s="52"/>
      <c r="AQ12" s="3"/>
      <c r="AR12" s="3"/>
      <c r="AS12" s="52"/>
      <c r="AT12" s="3"/>
      <c r="AU12" s="3"/>
      <c r="AV12" s="52"/>
      <c r="AW12" s="3"/>
      <c r="AX12" s="3"/>
      <c r="AY12" s="52"/>
      <c r="AZ12" s="3"/>
      <c r="BA12" s="52"/>
      <c r="BB12" s="3"/>
      <c r="BC12" s="3"/>
      <c r="BD12" s="52"/>
      <c r="BE12" s="3"/>
      <c r="BF12" s="3"/>
      <c r="BG12" s="52"/>
      <c r="BH12" s="3"/>
      <c r="BI12" s="3"/>
      <c r="BJ12" s="52"/>
      <c r="BK12" s="3"/>
      <c r="BL12" s="52"/>
      <c r="BM12" s="3"/>
      <c r="BN12" s="3"/>
      <c r="BO12" s="52"/>
      <c r="BP12" s="3"/>
      <c r="BQ12" s="3"/>
      <c r="BR12" s="52"/>
      <c r="BS12" s="3"/>
      <c r="BT12" s="3"/>
      <c r="BU12" s="52"/>
      <c r="BV12" s="3"/>
      <c r="BW12" s="3"/>
      <c r="BX12" s="52"/>
      <c r="BY12" s="3"/>
      <c r="BZ12" s="3"/>
      <c r="CA12" s="52"/>
      <c r="CB12" s="3"/>
      <c r="CC12" s="52"/>
      <c r="CD12" s="3"/>
      <c r="CE12" s="3"/>
      <c r="CF12" s="52"/>
      <c r="CG12" s="3"/>
      <c r="CH12" s="3"/>
      <c r="CI12" s="52"/>
      <c r="CJ12" s="3"/>
      <c r="CK12" s="3"/>
      <c r="CL12" s="52"/>
      <c r="CM12" s="3"/>
      <c r="CN12" s="3"/>
      <c r="CO12" s="52"/>
      <c r="CP12" s="3"/>
      <c r="CQ12" s="3"/>
      <c r="CR12" s="52"/>
      <c r="CS12" s="3"/>
      <c r="CT12" s="3"/>
      <c r="CU12" s="52"/>
      <c r="CV12" s="3"/>
      <c r="CW12" s="52"/>
      <c r="CX12" s="3"/>
      <c r="CY12" s="52"/>
      <c r="CZ12" s="27"/>
      <c r="DA12" s="52"/>
      <c r="DB12" s="3"/>
      <c r="DC12" s="52"/>
      <c r="DD12" s="3"/>
      <c r="DE12" s="52"/>
      <c r="DF12" s="7"/>
      <c r="DG12" s="29"/>
      <c r="DI12" s="32" t="s">
        <v>40</v>
      </c>
      <c r="DJ12" s="33">
        <f>'معادلة الفك والتجميع'!$B$23</f>
        <v>0</v>
      </c>
      <c r="DK12" s="33">
        <f>'معادلة الفك والتجميع'!$C$23</f>
        <v>0</v>
      </c>
      <c r="DL12" s="33">
        <f>$Q$36</f>
        <v>0</v>
      </c>
      <c r="DM12" s="74"/>
      <c r="DN12" s="33" t="s">
        <v>43</v>
      </c>
      <c r="DO12" s="33"/>
      <c r="DP12" s="33">
        <f>'معادلة الفك والتجميع'!$C$83</f>
        <v>0</v>
      </c>
      <c r="DQ12" s="33">
        <f>$BA$36</f>
        <v>0</v>
      </c>
    </row>
    <row r="13" spans="1:121" ht="16.5" thickBot="1" x14ac:dyDescent="0.3">
      <c r="A13" s="1">
        <v>43352</v>
      </c>
      <c r="B13" s="2"/>
      <c r="C13" s="3"/>
      <c r="D13" s="3"/>
      <c r="E13" s="52"/>
      <c r="F13" s="3"/>
      <c r="G13" s="3"/>
      <c r="H13" s="52"/>
      <c r="I13" s="3"/>
      <c r="J13" s="3"/>
      <c r="K13" s="52"/>
      <c r="L13" s="3"/>
      <c r="M13" s="3"/>
      <c r="N13" s="52"/>
      <c r="O13" s="3"/>
      <c r="P13" s="3"/>
      <c r="Q13" s="52"/>
      <c r="R13" s="3"/>
      <c r="S13" s="3"/>
      <c r="T13" s="52"/>
      <c r="U13" s="3"/>
      <c r="V13" s="3"/>
      <c r="W13" s="52"/>
      <c r="X13" s="3"/>
      <c r="Y13" s="52"/>
      <c r="Z13" s="3"/>
      <c r="AA13" s="3"/>
      <c r="AB13" s="52"/>
      <c r="AC13" s="3"/>
      <c r="AD13" s="3"/>
      <c r="AE13" s="52"/>
      <c r="AF13" s="3"/>
      <c r="AG13" s="52"/>
      <c r="AH13" s="3"/>
      <c r="AI13" s="52"/>
      <c r="AJ13" s="3"/>
      <c r="AK13" s="52"/>
      <c r="AL13" s="3"/>
      <c r="AM13" s="3"/>
      <c r="AN13" s="52"/>
      <c r="AO13" s="3"/>
      <c r="AP13" s="52"/>
      <c r="AQ13" s="3"/>
      <c r="AR13" s="3"/>
      <c r="AS13" s="52"/>
      <c r="AT13" s="3"/>
      <c r="AU13" s="3"/>
      <c r="AV13" s="52"/>
      <c r="AW13" s="3"/>
      <c r="AX13" s="3"/>
      <c r="AY13" s="52"/>
      <c r="AZ13" s="3"/>
      <c r="BA13" s="52"/>
      <c r="BB13" s="3"/>
      <c r="BC13" s="3"/>
      <c r="BD13" s="52"/>
      <c r="BE13" s="3"/>
      <c r="BF13" s="3"/>
      <c r="BG13" s="52"/>
      <c r="BH13" s="3"/>
      <c r="BI13" s="3"/>
      <c r="BJ13" s="52"/>
      <c r="BK13" s="3"/>
      <c r="BL13" s="52"/>
      <c r="BM13" s="3"/>
      <c r="BN13" s="3"/>
      <c r="BO13" s="52"/>
      <c r="BP13" s="3"/>
      <c r="BQ13" s="3"/>
      <c r="BR13" s="52"/>
      <c r="BS13" s="3"/>
      <c r="BT13" s="3"/>
      <c r="BU13" s="52"/>
      <c r="BV13" s="3"/>
      <c r="BW13" s="3"/>
      <c r="BX13" s="52"/>
      <c r="BY13" s="3"/>
      <c r="BZ13" s="3"/>
      <c r="CA13" s="52"/>
      <c r="CB13" s="3"/>
      <c r="CC13" s="52"/>
      <c r="CD13" s="3"/>
      <c r="CE13" s="3"/>
      <c r="CF13" s="52"/>
      <c r="CG13" s="3"/>
      <c r="CH13" s="3"/>
      <c r="CI13" s="52"/>
      <c r="CJ13" s="3"/>
      <c r="CK13" s="3"/>
      <c r="CL13" s="52"/>
      <c r="CM13" s="3"/>
      <c r="CN13" s="3"/>
      <c r="CO13" s="52"/>
      <c r="CP13" s="3"/>
      <c r="CQ13" s="3"/>
      <c r="CR13" s="52"/>
      <c r="CS13" s="3"/>
      <c r="CT13" s="3"/>
      <c r="CU13" s="52"/>
      <c r="CV13" s="3"/>
      <c r="CW13" s="52"/>
      <c r="CX13" s="3"/>
      <c r="CY13" s="52"/>
      <c r="CZ13" s="27"/>
      <c r="DA13" s="52"/>
      <c r="DB13" s="3"/>
      <c r="DC13" s="52"/>
      <c r="DD13" s="3"/>
      <c r="DE13" s="52"/>
      <c r="DF13" s="7"/>
      <c r="DG13" s="29"/>
      <c r="DI13" s="32" t="s">
        <v>41</v>
      </c>
      <c r="DJ13" s="33">
        <f>'معادلة الفك والتجميع'!$B$27</f>
        <v>0</v>
      </c>
      <c r="DK13" s="33">
        <f>'معادلة الفك والتجميع'!$C$27</f>
        <v>0</v>
      </c>
      <c r="DL13" s="33">
        <f>$T$36</f>
        <v>0</v>
      </c>
      <c r="DM13" s="75"/>
      <c r="DN13" s="133" t="s">
        <v>62</v>
      </c>
      <c r="DO13" s="134"/>
      <c r="DP13" s="135"/>
      <c r="DQ13" s="77"/>
    </row>
    <row r="14" spans="1:121" ht="16.5" thickBot="1" x14ac:dyDescent="0.3">
      <c r="A14" s="1">
        <v>43353</v>
      </c>
      <c r="B14" s="2">
        <v>259</v>
      </c>
      <c r="C14" s="3"/>
      <c r="D14" s="3"/>
      <c r="E14" s="52"/>
      <c r="F14" s="3"/>
      <c r="G14" s="3"/>
      <c r="H14" s="52"/>
      <c r="I14" s="3"/>
      <c r="J14" s="3"/>
      <c r="K14" s="52"/>
      <c r="L14" s="3"/>
      <c r="M14" s="3"/>
      <c r="N14" s="52"/>
      <c r="O14" s="3"/>
      <c r="P14" s="3"/>
      <c r="Q14" s="52"/>
      <c r="R14" s="3"/>
      <c r="S14" s="3"/>
      <c r="T14" s="52"/>
      <c r="U14" s="3"/>
      <c r="V14" s="3"/>
      <c r="W14" s="52"/>
      <c r="X14" s="3"/>
      <c r="Y14" s="52"/>
      <c r="Z14" s="3"/>
      <c r="AA14" s="3"/>
      <c r="AB14" s="52"/>
      <c r="AC14" s="3"/>
      <c r="AD14" s="3"/>
      <c r="AE14" s="52"/>
      <c r="AF14" s="3"/>
      <c r="AG14" s="52"/>
      <c r="AH14" s="3"/>
      <c r="AI14" s="52"/>
      <c r="AJ14" s="3"/>
      <c r="AK14" s="52"/>
      <c r="AL14" s="3"/>
      <c r="AM14" s="3"/>
      <c r="AN14" s="52"/>
      <c r="AO14" s="3"/>
      <c r="AP14" s="52"/>
      <c r="AQ14" s="3"/>
      <c r="AR14" s="3"/>
      <c r="AS14" s="52"/>
      <c r="AT14" s="3"/>
      <c r="AU14" s="3"/>
      <c r="AV14" s="52"/>
      <c r="AW14" s="3"/>
      <c r="AX14" s="3"/>
      <c r="AY14" s="52"/>
      <c r="AZ14" s="3"/>
      <c r="BA14" s="52"/>
      <c r="BB14" s="3"/>
      <c r="BC14" s="3"/>
      <c r="BD14" s="52"/>
      <c r="BE14" s="3"/>
      <c r="BF14" s="3"/>
      <c r="BG14" s="52"/>
      <c r="BH14" s="3"/>
      <c r="BI14" s="3"/>
      <c r="BJ14" s="52"/>
      <c r="BK14" s="3"/>
      <c r="BL14" s="52"/>
      <c r="BM14" s="3"/>
      <c r="BN14" s="3"/>
      <c r="BO14" s="52"/>
      <c r="BP14" s="3"/>
      <c r="BQ14" s="3"/>
      <c r="BR14" s="52"/>
      <c r="BS14" s="3"/>
      <c r="BT14" s="3"/>
      <c r="BU14" s="52"/>
      <c r="BV14" s="3"/>
      <c r="BW14" s="3"/>
      <c r="BX14" s="52"/>
      <c r="BY14" s="3"/>
      <c r="BZ14" s="3"/>
      <c r="CA14" s="52"/>
      <c r="CB14" s="3"/>
      <c r="CC14" s="52"/>
      <c r="CD14" s="3"/>
      <c r="CE14" s="3"/>
      <c r="CF14" s="52"/>
      <c r="CG14" s="3"/>
      <c r="CH14" s="3"/>
      <c r="CI14" s="52"/>
      <c r="CJ14" s="3"/>
      <c r="CK14" s="3"/>
      <c r="CL14" s="52"/>
      <c r="CM14" s="3"/>
      <c r="CN14" s="3"/>
      <c r="CO14" s="52"/>
      <c r="CP14" s="3"/>
      <c r="CQ14" s="3"/>
      <c r="CR14" s="52"/>
      <c r="CS14" s="3"/>
      <c r="CT14" s="3"/>
      <c r="CU14" s="52"/>
      <c r="CV14" s="3"/>
      <c r="CW14" s="52"/>
      <c r="CX14" s="3"/>
      <c r="CY14" s="52"/>
      <c r="CZ14" s="27">
        <v>1</v>
      </c>
      <c r="DA14" s="52">
        <v>372</v>
      </c>
      <c r="DB14" s="3"/>
      <c r="DC14" s="52"/>
      <c r="DD14" s="3"/>
      <c r="DE14" s="52"/>
      <c r="DF14" s="7"/>
      <c r="DG14" s="29"/>
      <c r="DI14" s="32" t="s">
        <v>42</v>
      </c>
      <c r="DJ14" s="33">
        <f>'معادلة الفك والتجميع'!$B$31</f>
        <v>0</v>
      </c>
      <c r="DK14" s="33">
        <f>'معادلة الفك والتجميع'!$C$31</f>
        <v>0</v>
      </c>
      <c r="DL14" s="33">
        <f>$W$36</f>
        <v>0</v>
      </c>
      <c r="DM14" s="74"/>
      <c r="DN14" s="33" t="s">
        <v>47</v>
      </c>
      <c r="DO14" s="33">
        <f>'معادلة الفك والتجميع'!$B$88</f>
        <v>0</v>
      </c>
      <c r="DP14" s="33">
        <f>'معادلة الفك والتجميع'!$C$88</f>
        <v>0</v>
      </c>
      <c r="DQ14" s="33">
        <f>$BD$36</f>
        <v>0</v>
      </c>
    </row>
    <row r="15" spans="1:121" ht="16.5" thickBot="1" x14ac:dyDescent="0.3">
      <c r="A15" s="1">
        <v>43354</v>
      </c>
      <c r="B15" s="2"/>
      <c r="C15" s="3"/>
      <c r="D15" s="3"/>
      <c r="E15" s="52"/>
      <c r="F15" s="3"/>
      <c r="G15" s="3"/>
      <c r="H15" s="52"/>
      <c r="I15" s="3"/>
      <c r="J15" s="3"/>
      <c r="K15" s="52"/>
      <c r="L15" s="3"/>
      <c r="M15" s="3"/>
      <c r="N15" s="52"/>
      <c r="O15" s="3"/>
      <c r="P15" s="3"/>
      <c r="Q15" s="52"/>
      <c r="R15" s="3"/>
      <c r="S15" s="3"/>
      <c r="T15" s="52"/>
      <c r="U15" s="3"/>
      <c r="V15" s="3"/>
      <c r="W15" s="52"/>
      <c r="X15" s="3"/>
      <c r="Y15" s="52"/>
      <c r="Z15" s="3"/>
      <c r="AA15" s="3"/>
      <c r="AB15" s="52"/>
      <c r="AC15" s="3"/>
      <c r="AD15" s="3"/>
      <c r="AE15" s="52"/>
      <c r="AF15" s="3"/>
      <c r="AG15" s="52"/>
      <c r="AH15" s="3"/>
      <c r="AI15" s="52"/>
      <c r="AJ15" s="3"/>
      <c r="AK15" s="52"/>
      <c r="AL15" s="3"/>
      <c r="AM15" s="3"/>
      <c r="AN15" s="52"/>
      <c r="AO15" s="3"/>
      <c r="AP15" s="52"/>
      <c r="AQ15" s="3"/>
      <c r="AR15" s="3"/>
      <c r="AS15" s="52"/>
      <c r="AT15" s="3"/>
      <c r="AU15" s="3"/>
      <c r="AV15" s="52"/>
      <c r="AW15" s="3"/>
      <c r="AX15" s="3"/>
      <c r="AY15" s="52"/>
      <c r="AZ15" s="3"/>
      <c r="BA15" s="52"/>
      <c r="BB15" s="3"/>
      <c r="BC15" s="3"/>
      <c r="BD15" s="52"/>
      <c r="BE15" s="3"/>
      <c r="BF15" s="3"/>
      <c r="BG15" s="52"/>
      <c r="BH15" s="3"/>
      <c r="BI15" s="3"/>
      <c r="BJ15" s="52"/>
      <c r="BK15" s="3"/>
      <c r="BL15" s="52"/>
      <c r="BM15" s="3"/>
      <c r="BN15" s="3"/>
      <c r="BO15" s="52"/>
      <c r="BP15" s="3"/>
      <c r="BQ15" s="3"/>
      <c r="BR15" s="52"/>
      <c r="BS15" s="3"/>
      <c r="BT15" s="3"/>
      <c r="BU15" s="52"/>
      <c r="BV15" s="3"/>
      <c r="BW15" s="3"/>
      <c r="BX15" s="52"/>
      <c r="BY15" s="3"/>
      <c r="BZ15" s="3"/>
      <c r="CA15" s="52"/>
      <c r="CB15" s="3"/>
      <c r="CC15" s="52"/>
      <c r="CD15" s="3"/>
      <c r="CE15" s="3"/>
      <c r="CF15" s="52"/>
      <c r="CG15" s="3"/>
      <c r="CH15" s="3"/>
      <c r="CI15" s="52"/>
      <c r="CJ15" s="3"/>
      <c r="CK15" s="3"/>
      <c r="CL15" s="52"/>
      <c r="CM15" s="3"/>
      <c r="CN15" s="3"/>
      <c r="CO15" s="52"/>
      <c r="CP15" s="3"/>
      <c r="CQ15" s="3"/>
      <c r="CR15" s="52"/>
      <c r="CS15" s="3"/>
      <c r="CT15" s="3"/>
      <c r="CU15" s="52"/>
      <c r="CV15" s="3"/>
      <c r="CW15" s="52"/>
      <c r="CX15" s="3"/>
      <c r="CY15" s="52"/>
      <c r="CZ15" s="27"/>
      <c r="DA15" s="52"/>
      <c r="DB15" s="3"/>
      <c r="DC15" s="52"/>
      <c r="DD15" s="3"/>
      <c r="DE15" s="52"/>
      <c r="DF15" s="3"/>
      <c r="DG15" s="35"/>
      <c r="DI15" s="103" t="s">
        <v>63</v>
      </c>
      <c r="DJ15" s="104"/>
      <c r="DK15" s="105"/>
      <c r="DL15" s="78"/>
      <c r="DM15" s="75"/>
      <c r="DN15" s="33" t="s">
        <v>11</v>
      </c>
      <c r="DO15" s="33">
        <f>'معادلة الفك والتجميع'!$B$92</f>
        <v>0</v>
      </c>
      <c r="DP15" s="33">
        <f>'معادلة الفك والتجميع'!$C$92</f>
        <v>0</v>
      </c>
      <c r="DQ15" s="33">
        <f>$BG$36</f>
        <v>0</v>
      </c>
    </row>
    <row r="16" spans="1:121" ht="16.5" thickBot="1" x14ac:dyDescent="0.3">
      <c r="A16" s="1">
        <v>43355</v>
      </c>
      <c r="B16" s="2">
        <v>260</v>
      </c>
      <c r="C16" s="3"/>
      <c r="D16" s="3"/>
      <c r="E16" s="52"/>
      <c r="F16" s="3"/>
      <c r="G16" s="3"/>
      <c r="H16" s="52"/>
      <c r="I16" s="3"/>
      <c r="J16" s="3"/>
      <c r="K16" s="52"/>
      <c r="L16" s="3"/>
      <c r="M16" s="3"/>
      <c r="N16" s="52"/>
      <c r="O16" s="3"/>
      <c r="P16" s="3"/>
      <c r="Q16" s="52"/>
      <c r="R16" s="3"/>
      <c r="S16" s="3"/>
      <c r="T16" s="52"/>
      <c r="U16" s="3"/>
      <c r="V16" s="3"/>
      <c r="W16" s="52"/>
      <c r="X16" s="3"/>
      <c r="Y16" s="52"/>
      <c r="Z16" s="3"/>
      <c r="AA16" s="3"/>
      <c r="AB16" s="52"/>
      <c r="AC16" s="3"/>
      <c r="AD16" s="3"/>
      <c r="AE16" s="52"/>
      <c r="AF16" s="3"/>
      <c r="AG16" s="52"/>
      <c r="AH16" s="3">
        <v>1</v>
      </c>
      <c r="AI16" s="52">
        <v>290</v>
      </c>
      <c r="AJ16" s="3"/>
      <c r="AK16" s="52"/>
      <c r="AL16" s="3"/>
      <c r="AM16" s="3"/>
      <c r="AN16" s="52"/>
      <c r="AO16" s="3"/>
      <c r="AP16" s="52"/>
      <c r="AQ16" s="3"/>
      <c r="AR16" s="3"/>
      <c r="AS16" s="52"/>
      <c r="AT16" s="3"/>
      <c r="AU16" s="3"/>
      <c r="AV16" s="52"/>
      <c r="AW16" s="3"/>
      <c r="AX16" s="3"/>
      <c r="AY16" s="52"/>
      <c r="AZ16" s="3"/>
      <c r="BA16" s="52"/>
      <c r="BB16" s="3"/>
      <c r="BC16" s="3"/>
      <c r="BD16" s="52"/>
      <c r="BE16" s="3"/>
      <c r="BF16" s="3"/>
      <c r="BG16" s="52"/>
      <c r="BH16" s="3"/>
      <c r="BI16" s="3"/>
      <c r="BJ16" s="52"/>
      <c r="BK16" s="3"/>
      <c r="BL16" s="52"/>
      <c r="BM16" s="3"/>
      <c r="BN16" s="3"/>
      <c r="BO16" s="52"/>
      <c r="BP16" s="3"/>
      <c r="BQ16" s="3"/>
      <c r="BR16" s="52"/>
      <c r="BS16" s="3"/>
      <c r="BT16" s="3"/>
      <c r="BU16" s="52"/>
      <c r="BV16" s="3"/>
      <c r="BW16" s="3"/>
      <c r="BX16" s="52"/>
      <c r="BY16" s="3"/>
      <c r="BZ16" s="3"/>
      <c r="CA16" s="52"/>
      <c r="CB16" s="3"/>
      <c r="CC16" s="52"/>
      <c r="CD16" s="3"/>
      <c r="CE16" s="3"/>
      <c r="CF16" s="52"/>
      <c r="CG16" s="3"/>
      <c r="CH16" s="3"/>
      <c r="CI16" s="52"/>
      <c r="CJ16" s="3"/>
      <c r="CK16" s="3"/>
      <c r="CL16" s="52"/>
      <c r="CM16" s="3"/>
      <c r="CN16" s="3"/>
      <c r="CO16" s="52"/>
      <c r="CP16" s="3"/>
      <c r="CQ16" s="3"/>
      <c r="CR16" s="52"/>
      <c r="CS16" s="3"/>
      <c r="CT16" s="3"/>
      <c r="CU16" s="52"/>
      <c r="CV16" s="3"/>
      <c r="CW16" s="52"/>
      <c r="CX16" s="3"/>
      <c r="CY16" s="52"/>
      <c r="CZ16" s="27"/>
      <c r="DA16" s="52"/>
      <c r="DB16" s="3"/>
      <c r="DC16" s="52"/>
      <c r="DD16" s="3"/>
      <c r="DE16" s="52"/>
      <c r="DF16" s="7"/>
      <c r="DG16" s="29"/>
      <c r="DI16" s="32" t="s">
        <v>43</v>
      </c>
      <c r="DJ16" s="33"/>
      <c r="DK16" s="33">
        <f>'معادلة الفك والتجميع'!$C$35</f>
        <v>0</v>
      </c>
      <c r="DL16" s="33">
        <f>$Y$36</f>
        <v>0</v>
      </c>
      <c r="DM16" s="74"/>
      <c r="DN16" s="33" t="s">
        <v>12</v>
      </c>
      <c r="DO16" s="33">
        <f>'معادلة الفك والتجميع'!$B$96</f>
        <v>0</v>
      </c>
      <c r="DP16" s="33">
        <f>'معادلة الفك والتجميع'!$C$96</f>
        <v>0</v>
      </c>
      <c r="DQ16" s="33">
        <f>$BJ$36</f>
        <v>0</v>
      </c>
    </row>
    <row r="17" spans="1:121" ht="16.5" thickBot="1" x14ac:dyDescent="0.3">
      <c r="A17" s="1">
        <v>43356</v>
      </c>
      <c r="B17" s="2"/>
      <c r="C17" s="3"/>
      <c r="D17" s="3"/>
      <c r="E17" s="52"/>
      <c r="F17" s="3"/>
      <c r="G17" s="3"/>
      <c r="H17" s="52"/>
      <c r="I17" s="3"/>
      <c r="J17" s="3"/>
      <c r="K17" s="52"/>
      <c r="L17" s="3"/>
      <c r="M17" s="3"/>
      <c r="N17" s="52"/>
      <c r="O17" s="3"/>
      <c r="P17" s="3"/>
      <c r="Q17" s="52"/>
      <c r="R17" s="3"/>
      <c r="S17" s="3"/>
      <c r="T17" s="52"/>
      <c r="U17" s="3"/>
      <c r="V17" s="3"/>
      <c r="W17" s="52"/>
      <c r="X17" s="3"/>
      <c r="Y17" s="52"/>
      <c r="Z17" s="3"/>
      <c r="AA17" s="3"/>
      <c r="AB17" s="52"/>
      <c r="AC17" s="3"/>
      <c r="AD17" s="3"/>
      <c r="AE17" s="52"/>
      <c r="AF17" s="3"/>
      <c r="AG17" s="52"/>
      <c r="AH17" s="3"/>
      <c r="AI17" s="52"/>
      <c r="AJ17" s="3"/>
      <c r="AK17" s="52"/>
      <c r="AL17" s="3"/>
      <c r="AM17" s="3"/>
      <c r="AN17" s="52"/>
      <c r="AO17" s="3"/>
      <c r="AP17" s="52"/>
      <c r="AQ17" s="3"/>
      <c r="AR17" s="3"/>
      <c r="AS17" s="52"/>
      <c r="AT17" s="3"/>
      <c r="AU17" s="3"/>
      <c r="AV17" s="52"/>
      <c r="AW17" s="3"/>
      <c r="AX17" s="3"/>
      <c r="AY17" s="52"/>
      <c r="AZ17" s="3"/>
      <c r="BA17" s="52"/>
      <c r="BB17" s="3"/>
      <c r="BC17" s="3"/>
      <c r="BD17" s="52"/>
      <c r="BE17" s="3"/>
      <c r="BF17" s="3"/>
      <c r="BG17" s="52"/>
      <c r="BH17" s="3"/>
      <c r="BI17" s="3"/>
      <c r="BJ17" s="52"/>
      <c r="BK17" s="3"/>
      <c r="BL17" s="52"/>
      <c r="BM17" s="3"/>
      <c r="BN17" s="3"/>
      <c r="BO17" s="52"/>
      <c r="BP17" s="3"/>
      <c r="BQ17" s="3"/>
      <c r="BR17" s="52"/>
      <c r="BS17" s="3"/>
      <c r="BT17" s="3"/>
      <c r="BU17" s="52"/>
      <c r="BV17" s="3"/>
      <c r="BW17" s="3"/>
      <c r="BX17" s="52"/>
      <c r="BY17" s="3"/>
      <c r="BZ17" s="3"/>
      <c r="CA17" s="52"/>
      <c r="CB17" s="3"/>
      <c r="CC17" s="52"/>
      <c r="CD17" s="3"/>
      <c r="CE17" s="3"/>
      <c r="CF17" s="52"/>
      <c r="CG17" s="3"/>
      <c r="CH17" s="3"/>
      <c r="CI17" s="52"/>
      <c r="CJ17" s="3"/>
      <c r="CK17" s="3"/>
      <c r="CL17" s="52"/>
      <c r="CM17" s="3"/>
      <c r="CN17" s="3"/>
      <c r="CO17" s="52"/>
      <c r="CP17" s="3"/>
      <c r="CQ17" s="3"/>
      <c r="CR17" s="52"/>
      <c r="CS17" s="3"/>
      <c r="CT17" s="3"/>
      <c r="CU17" s="52"/>
      <c r="CV17" s="3"/>
      <c r="CW17" s="52"/>
      <c r="CX17" s="3"/>
      <c r="CY17" s="52"/>
      <c r="CZ17" s="27"/>
      <c r="DA17" s="52"/>
      <c r="DB17" s="3"/>
      <c r="DC17" s="52"/>
      <c r="DD17" s="3"/>
      <c r="DE17" s="52"/>
      <c r="DF17" s="7"/>
      <c r="DG17" s="29"/>
      <c r="DI17" s="130" t="s">
        <v>64</v>
      </c>
      <c r="DJ17" s="131"/>
      <c r="DK17" s="132"/>
      <c r="DL17" s="79"/>
      <c r="DM17" s="74"/>
      <c r="DN17" s="33" t="s">
        <v>48</v>
      </c>
      <c r="DO17" s="33"/>
      <c r="DP17" s="33">
        <f>'معادلة الفك والتجميع'!$C$100</f>
        <v>0</v>
      </c>
      <c r="DQ17" s="33">
        <f>$BL$36</f>
        <v>0</v>
      </c>
    </row>
    <row r="18" spans="1:121" ht="16.5" thickBot="1" x14ac:dyDescent="0.3">
      <c r="A18" s="1">
        <v>43357</v>
      </c>
      <c r="B18" s="2"/>
      <c r="C18" s="3"/>
      <c r="D18" s="3"/>
      <c r="E18" s="52"/>
      <c r="F18" s="3"/>
      <c r="G18" s="3"/>
      <c r="H18" s="52"/>
      <c r="I18" s="3"/>
      <c r="J18" s="3"/>
      <c r="K18" s="52"/>
      <c r="L18" s="3"/>
      <c r="M18" s="3"/>
      <c r="N18" s="52"/>
      <c r="O18" s="3"/>
      <c r="P18" s="3"/>
      <c r="Q18" s="52"/>
      <c r="R18" s="3"/>
      <c r="S18" s="3"/>
      <c r="T18" s="52"/>
      <c r="U18" s="3"/>
      <c r="V18" s="3"/>
      <c r="W18" s="52"/>
      <c r="X18" s="3"/>
      <c r="Y18" s="52"/>
      <c r="Z18" s="3"/>
      <c r="AA18" s="3"/>
      <c r="AB18" s="52"/>
      <c r="AC18" s="3"/>
      <c r="AD18" s="3"/>
      <c r="AE18" s="52"/>
      <c r="AF18" s="3"/>
      <c r="AG18" s="52"/>
      <c r="AH18" s="3"/>
      <c r="AI18" s="52"/>
      <c r="AJ18" s="3"/>
      <c r="AK18" s="52"/>
      <c r="AL18" s="3"/>
      <c r="AM18" s="3"/>
      <c r="AN18" s="52"/>
      <c r="AO18" s="3"/>
      <c r="AP18" s="52"/>
      <c r="AQ18" s="3"/>
      <c r="AR18" s="3"/>
      <c r="AS18" s="52"/>
      <c r="AT18" s="3"/>
      <c r="AU18" s="3"/>
      <c r="AV18" s="52"/>
      <c r="AW18" s="3"/>
      <c r="AX18" s="3"/>
      <c r="AY18" s="52"/>
      <c r="AZ18" s="3"/>
      <c r="BA18" s="52"/>
      <c r="BB18" s="3"/>
      <c r="BC18" s="3"/>
      <c r="BD18" s="52"/>
      <c r="BE18" s="3"/>
      <c r="BF18" s="3"/>
      <c r="BG18" s="52"/>
      <c r="BH18" s="3"/>
      <c r="BI18" s="3"/>
      <c r="BJ18" s="52"/>
      <c r="BK18" s="3"/>
      <c r="BL18" s="52"/>
      <c r="BM18" s="3"/>
      <c r="BN18" s="3"/>
      <c r="BO18" s="52"/>
      <c r="BP18" s="3"/>
      <c r="BQ18" s="3"/>
      <c r="BR18" s="52"/>
      <c r="BS18" s="3"/>
      <c r="BT18" s="3"/>
      <c r="BU18" s="52"/>
      <c r="BV18" s="3"/>
      <c r="BW18" s="3"/>
      <c r="BX18" s="52"/>
      <c r="BY18" s="3"/>
      <c r="BZ18" s="3"/>
      <c r="CA18" s="52"/>
      <c r="CB18" s="3"/>
      <c r="CC18" s="52"/>
      <c r="CD18" s="3"/>
      <c r="CE18" s="3"/>
      <c r="CF18" s="52"/>
      <c r="CG18" s="3"/>
      <c r="CH18" s="3"/>
      <c r="CI18" s="52"/>
      <c r="CJ18" s="3"/>
      <c r="CK18" s="3"/>
      <c r="CL18" s="52"/>
      <c r="CM18" s="3"/>
      <c r="CN18" s="3"/>
      <c r="CO18" s="52"/>
      <c r="CP18" s="3"/>
      <c r="CQ18" s="3"/>
      <c r="CR18" s="52"/>
      <c r="CS18" s="3"/>
      <c r="CT18" s="3"/>
      <c r="CU18" s="52"/>
      <c r="CV18" s="3"/>
      <c r="CW18" s="52"/>
      <c r="CX18" s="3"/>
      <c r="CY18" s="52"/>
      <c r="CZ18" s="27"/>
      <c r="DA18" s="52"/>
      <c r="DB18" s="3"/>
      <c r="DC18" s="52"/>
      <c r="DD18" s="3"/>
      <c r="DE18" s="52"/>
      <c r="DF18" s="7"/>
      <c r="DG18" s="29"/>
      <c r="DI18" s="32" t="s">
        <v>5</v>
      </c>
      <c r="DJ18" s="33">
        <f>'معادلة الفك والتجميع'!$B$40</f>
        <v>0</v>
      </c>
      <c r="DK18" s="33">
        <f>'معادلة الفك والتجميع'!$C$40</f>
        <v>0</v>
      </c>
      <c r="DL18" s="33">
        <f>$AB$36</f>
        <v>0</v>
      </c>
      <c r="DM18" s="74"/>
      <c r="DN18" s="145" t="s">
        <v>34</v>
      </c>
      <c r="DO18" s="146"/>
      <c r="DP18" s="147"/>
      <c r="DQ18" s="80"/>
    </row>
    <row r="19" spans="1:121" ht="16.5" thickBot="1" x14ac:dyDescent="0.3">
      <c r="A19" s="1">
        <v>43358</v>
      </c>
      <c r="B19" s="2"/>
      <c r="C19" s="3"/>
      <c r="D19" s="3"/>
      <c r="E19" s="52"/>
      <c r="F19" s="3"/>
      <c r="G19" s="3"/>
      <c r="H19" s="52"/>
      <c r="I19" s="3"/>
      <c r="J19" s="3"/>
      <c r="K19" s="52"/>
      <c r="L19" s="3"/>
      <c r="M19" s="3"/>
      <c r="N19" s="52"/>
      <c r="O19" s="3"/>
      <c r="P19" s="3"/>
      <c r="Q19" s="52"/>
      <c r="R19" s="3"/>
      <c r="S19" s="3"/>
      <c r="T19" s="52"/>
      <c r="U19" s="3"/>
      <c r="V19" s="3"/>
      <c r="W19" s="52"/>
      <c r="X19" s="3"/>
      <c r="Y19" s="52"/>
      <c r="Z19" s="3"/>
      <c r="AA19" s="3"/>
      <c r="AB19" s="52"/>
      <c r="AC19" s="3"/>
      <c r="AD19" s="3"/>
      <c r="AE19" s="52"/>
      <c r="AF19" s="3"/>
      <c r="AG19" s="52"/>
      <c r="AH19" s="3"/>
      <c r="AI19" s="52"/>
      <c r="AJ19" s="3"/>
      <c r="AK19" s="52"/>
      <c r="AL19" s="3"/>
      <c r="AM19" s="3"/>
      <c r="AN19" s="52"/>
      <c r="AO19" s="3"/>
      <c r="AP19" s="52"/>
      <c r="AQ19" s="3"/>
      <c r="AR19" s="3"/>
      <c r="AS19" s="52"/>
      <c r="AT19" s="3"/>
      <c r="AU19" s="3"/>
      <c r="AV19" s="52"/>
      <c r="AW19" s="3"/>
      <c r="AX19" s="3"/>
      <c r="AY19" s="52"/>
      <c r="AZ19" s="3"/>
      <c r="BA19" s="52"/>
      <c r="BB19" s="3"/>
      <c r="BC19" s="3"/>
      <c r="BD19" s="52"/>
      <c r="BE19" s="3"/>
      <c r="BF19" s="3"/>
      <c r="BG19" s="52"/>
      <c r="BH19" s="3"/>
      <c r="BI19" s="3"/>
      <c r="BJ19" s="52"/>
      <c r="BK19" s="3"/>
      <c r="BL19" s="52"/>
      <c r="BM19" s="3"/>
      <c r="BN19" s="3"/>
      <c r="BO19" s="52"/>
      <c r="BP19" s="3"/>
      <c r="BQ19" s="3"/>
      <c r="BR19" s="52"/>
      <c r="BS19" s="3"/>
      <c r="BT19" s="3"/>
      <c r="BU19" s="52"/>
      <c r="BV19" s="3"/>
      <c r="BW19" s="3"/>
      <c r="BX19" s="52"/>
      <c r="BY19" s="3"/>
      <c r="BZ19" s="3"/>
      <c r="CA19" s="52"/>
      <c r="CB19" s="3"/>
      <c r="CC19" s="52"/>
      <c r="CD19" s="3"/>
      <c r="CE19" s="3"/>
      <c r="CF19" s="52"/>
      <c r="CG19" s="3"/>
      <c r="CH19" s="3"/>
      <c r="CI19" s="52"/>
      <c r="CJ19" s="3"/>
      <c r="CK19" s="3"/>
      <c r="CL19" s="52"/>
      <c r="CM19" s="3"/>
      <c r="CN19" s="3"/>
      <c r="CO19" s="52"/>
      <c r="CP19" s="3"/>
      <c r="CQ19" s="3"/>
      <c r="CR19" s="52"/>
      <c r="CS19" s="3"/>
      <c r="CT19" s="3"/>
      <c r="CU19" s="52"/>
      <c r="CV19" s="3"/>
      <c r="CW19" s="52"/>
      <c r="CX19" s="3"/>
      <c r="CY19" s="52"/>
      <c r="CZ19" s="27"/>
      <c r="DA19" s="52"/>
      <c r="DB19" s="3"/>
      <c r="DC19" s="52"/>
      <c r="DD19" s="3"/>
      <c r="DE19" s="52"/>
      <c r="DF19" s="7"/>
      <c r="DG19" s="29"/>
      <c r="DI19" s="32" t="s">
        <v>44</v>
      </c>
      <c r="DJ19" s="33">
        <f>'معادلة الفك والتجميع'!$B$44</f>
        <v>0</v>
      </c>
      <c r="DK19" s="33">
        <f>'معادلة الفك والتجميع'!$C$44</f>
        <v>0</v>
      </c>
      <c r="DL19" s="33">
        <f>$AE$36</f>
        <v>0</v>
      </c>
      <c r="DM19" s="74"/>
      <c r="DN19" s="33" t="s">
        <v>49</v>
      </c>
      <c r="DO19" s="33">
        <f>'معادلة الفك والتجميع'!$B$105</f>
        <v>0</v>
      </c>
      <c r="DP19" s="33">
        <f>'معادلة الفك والتجميع'!$C$105</f>
        <v>0</v>
      </c>
      <c r="DQ19" s="33">
        <f>$BO$36</f>
        <v>0</v>
      </c>
    </row>
    <row r="20" spans="1:121" ht="16.5" thickBot="1" x14ac:dyDescent="0.3">
      <c r="A20" s="1">
        <v>43359</v>
      </c>
      <c r="B20" s="2"/>
      <c r="C20" s="3"/>
      <c r="D20" s="3"/>
      <c r="E20" s="52"/>
      <c r="F20" s="3"/>
      <c r="G20" s="3"/>
      <c r="H20" s="52"/>
      <c r="I20" s="3"/>
      <c r="J20" s="3"/>
      <c r="K20" s="52"/>
      <c r="L20" s="3"/>
      <c r="M20" s="3"/>
      <c r="N20" s="52"/>
      <c r="O20" s="3"/>
      <c r="P20" s="3"/>
      <c r="Q20" s="52"/>
      <c r="R20" s="3"/>
      <c r="S20" s="3"/>
      <c r="T20" s="52"/>
      <c r="U20" s="3"/>
      <c r="V20" s="3"/>
      <c r="W20" s="52"/>
      <c r="X20" s="3"/>
      <c r="Y20" s="52"/>
      <c r="Z20" s="3"/>
      <c r="AA20" s="3"/>
      <c r="AB20" s="52"/>
      <c r="AC20" s="3"/>
      <c r="AD20" s="3"/>
      <c r="AE20" s="52"/>
      <c r="AF20" s="3"/>
      <c r="AG20" s="52"/>
      <c r="AH20" s="3"/>
      <c r="AI20" s="52"/>
      <c r="AJ20" s="3"/>
      <c r="AK20" s="52"/>
      <c r="AL20" s="3"/>
      <c r="AM20" s="3"/>
      <c r="AN20" s="52"/>
      <c r="AO20" s="3"/>
      <c r="AP20" s="52"/>
      <c r="AQ20" s="3"/>
      <c r="AR20" s="3"/>
      <c r="AS20" s="52"/>
      <c r="AT20" s="3"/>
      <c r="AU20" s="3"/>
      <c r="AV20" s="52"/>
      <c r="AW20" s="3"/>
      <c r="AX20" s="3"/>
      <c r="AY20" s="52"/>
      <c r="AZ20" s="3"/>
      <c r="BA20" s="52"/>
      <c r="BB20" s="3"/>
      <c r="BC20" s="3"/>
      <c r="BD20" s="52"/>
      <c r="BE20" s="3"/>
      <c r="BF20" s="3"/>
      <c r="BG20" s="52"/>
      <c r="BH20" s="3"/>
      <c r="BI20" s="3"/>
      <c r="BJ20" s="52"/>
      <c r="BK20" s="3"/>
      <c r="BL20" s="52"/>
      <c r="BM20" s="3"/>
      <c r="BN20" s="3"/>
      <c r="BO20" s="52"/>
      <c r="BP20" s="3"/>
      <c r="BQ20" s="3"/>
      <c r="BR20" s="52"/>
      <c r="BS20" s="3"/>
      <c r="BT20" s="3"/>
      <c r="BU20" s="52"/>
      <c r="BV20" s="3"/>
      <c r="BW20" s="3"/>
      <c r="BX20" s="52"/>
      <c r="BY20" s="3"/>
      <c r="BZ20" s="3"/>
      <c r="CA20" s="52"/>
      <c r="CB20" s="3"/>
      <c r="CC20" s="52"/>
      <c r="CD20" s="3"/>
      <c r="CE20" s="3"/>
      <c r="CF20" s="52"/>
      <c r="CG20" s="3"/>
      <c r="CH20" s="3"/>
      <c r="CI20" s="52"/>
      <c r="CJ20" s="3"/>
      <c r="CK20" s="3"/>
      <c r="CL20" s="52"/>
      <c r="CM20" s="3"/>
      <c r="CN20" s="3"/>
      <c r="CO20" s="52"/>
      <c r="CP20" s="3"/>
      <c r="CQ20" s="3"/>
      <c r="CR20" s="52"/>
      <c r="CS20" s="3"/>
      <c r="CT20" s="3"/>
      <c r="CU20" s="52"/>
      <c r="CV20" s="3"/>
      <c r="CW20" s="52"/>
      <c r="CX20" s="3"/>
      <c r="CY20" s="52"/>
      <c r="CZ20" s="27"/>
      <c r="DA20" s="52"/>
      <c r="DB20" s="3"/>
      <c r="DC20" s="52"/>
      <c r="DD20" s="3"/>
      <c r="DE20" s="52"/>
      <c r="DF20" s="7"/>
      <c r="DG20" s="29"/>
      <c r="DI20" s="32" t="s">
        <v>9</v>
      </c>
      <c r="DJ20" s="33"/>
      <c r="DK20" s="33">
        <f>'معادلة الفك والتجميع'!$C$48</f>
        <v>0</v>
      </c>
      <c r="DL20" s="33">
        <f>$AG$36</f>
        <v>0</v>
      </c>
      <c r="DM20" s="74"/>
      <c r="DN20" s="33" t="s">
        <v>11</v>
      </c>
      <c r="DO20" s="33">
        <f>'معادلة الفك والتجميع'!$B$109</f>
        <v>0</v>
      </c>
      <c r="DP20" s="33">
        <f>'معادلة الفك والتجميع'!$C$109</f>
        <v>0</v>
      </c>
      <c r="DQ20" s="33">
        <f>$BR$36</f>
        <v>0</v>
      </c>
    </row>
    <row r="21" spans="1:121" ht="16.5" thickBot="1" x14ac:dyDescent="0.3">
      <c r="A21" s="1">
        <v>43360</v>
      </c>
      <c r="B21" s="2"/>
      <c r="C21" s="3"/>
      <c r="D21" s="3"/>
      <c r="E21" s="52"/>
      <c r="F21" s="3"/>
      <c r="G21" s="3"/>
      <c r="H21" s="52"/>
      <c r="I21" s="3"/>
      <c r="J21" s="3"/>
      <c r="K21" s="52"/>
      <c r="L21" s="3"/>
      <c r="M21" s="3"/>
      <c r="N21" s="52"/>
      <c r="O21" s="3"/>
      <c r="P21" s="3"/>
      <c r="Q21" s="52"/>
      <c r="R21" s="3"/>
      <c r="S21" s="3"/>
      <c r="T21" s="52"/>
      <c r="U21" s="3"/>
      <c r="V21" s="3"/>
      <c r="W21" s="52"/>
      <c r="X21" s="3"/>
      <c r="Y21" s="52"/>
      <c r="Z21" s="3"/>
      <c r="AA21" s="3"/>
      <c r="AB21" s="52"/>
      <c r="AC21" s="3"/>
      <c r="AD21" s="3"/>
      <c r="AE21" s="52"/>
      <c r="AF21" s="3"/>
      <c r="AG21" s="52"/>
      <c r="AH21" s="3"/>
      <c r="AI21" s="52"/>
      <c r="AJ21" s="3"/>
      <c r="AK21" s="52"/>
      <c r="AL21" s="3"/>
      <c r="AM21" s="3"/>
      <c r="AN21" s="52"/>
      <c r="AO21" s="3"/>
      <c r="AP21" s="52"/>
      <c r="AQ21" s="3"/>
      <c r="AR21" s="3"/>
      <c r="AS21" s="52"/>
      <c r="AT21" s="3"/>
      <c r="AU21" s="3"/>
      <c r="AV21" s="52"/>
      <c r="AW21" s="3"/>
      <c r="AX21" s="3"/>
      <c r="AY21" s="52"/>
      <c r="AZ21" s="3"/>
      <c r="BA21" s="52"/>
      <c r="BB21" s="3"/>
      <c r="BC21" s="3"/>
      <c r="BD21" s="52"/>
      <c r="BE21" s="3"/>
      <c r="BF21" s="3"/>
      <c r="BG21" s="52"/>
      <c r="BH21" s="3"/>
      <c r="BI21" s="3"/>
      <c r="BJ21" s="52"/>
      <c r="BK21" s="3"/>
      <c r="BL21" s="52"/>
      <c r="BM21" s="3"/>
      <c r="BN21" s="3"/>
      <c r="BO21" s="52"/>
      <c r="BP21" s="3"/>
      <c r="BQ21" s="3"/>
      <c r="BR21" s="52"/>
      <c r="BS21" s="3"/>
      <c r="BT21" s="3"/>
      <c r="BU21" s="52"/>
      <c r="BV21" s="3"/>
      <c r="BW21" s="3"/>
      <c r="BX21" s="52"/>
      <c r="BY21" s="3"/>
      <c r="BZ21" s="3"/>
      <c r="CA21" s="52"/>
      <c r="CB21" s="3"/>
      <c r="CC21" s="52"/>
      <c r="CD21" s="3"/>
      <c r="CE21" s="3"/>
      <c r="CF21" s="52"/>
      <c r="CG21" s="3"/>
      <c r="CH21" s="3"/>
      <c r="CI21" s="52"/>
      <c r="CJ21" s="3"/>
      <c r="CK21" s="3"/>
      <c r="CL21" s="52"/>
      <c r="CM21" s="3"/>
      <c r="CN21" s="3"/>
      <c r="CO21" s="52"/>
      <c r="CP21" s="3"/>
      <c r="CQ21" s="3"/>
      <c r="CR21" s="52"/>
      <c r="CS21" s="3"/>
      <c r="CT21" s="3"/>
      <c r="CU21" s="52"/>
      <c r="CV21" s="3"/>
      <c r="CW21" s="52"/>
      <c r="CX21" s="3"/>
      <c r="CY21" s="52"/>
      <c r="CZ21" s="27"/>
      <c r="DA21" s="52"/>
      <c r="DB21" s="3"/>
      <c r="DC21" s="52"/>
      <c r="DD21" s="3"/>
      <c r="DE21" s="52"/>
      <c r="DF21" s="7"/>
      <c r="DG21" s="29"/>
      <c r="DI21" s="32" t="s">
        <v>8</v>
      </c>
      <c r="DJ21" s="33"/>
      <c r="DK21" s="33">
        <f>'معادلة الفك والتجميع'!$C$52</f>
        <v>2</v>
      </c>
      <c r="DL21" s="33">
        <f>$AI$36</f>
        <v>580</v>
      </c>
      <c r="DM21" s="75"/>
      <c r="DN21" s="142" t="s">
        <v>65</v>
      </c>
      <c r="DO21" s="143"/>
      <c r="DP21" s="144"/>
      <c r="DQ21" s="76"/>
    </row>
    <row r="22" spans="1:121" ht="16.5" thickBot="1" x14ac:dyDescent="0.3">
      <c r="A22" s="1">
        <v>43361</v>
      </c>
      <c r="B22" s="2"/>
      <c r="C22" s="3"/>
      <c r="D22" s="3"/>
      <c r="E22" s="52"/>
      <c r="F22" s="3"/>
      <c r="G22" s="3"/>
      <c r="H22" s="52"/>
      <c r="I22" s="3"/>
      <c r="J22" s="3"/>
      <c r="K22" s="52"/>
      <c r="L22" s="3"/>
      <c r="M22" s="3"/>
      <c r="N22" s="52"/>
      <c r="O22" s="3"/>
      <c r="P22" s="3"/>
      <c r="Q22" s="52"/>
      <c r="R22" s="3"/>
      <c r="S22" s="3"/>
      <c r="T22" s="52"/>
      <c r="U22" s="3"/>
      <c r="V22" s="3"/>
      <c r="W22" s="52"/>
      <c r="X22" s="3"/>
      <c r="Y22" s="52"/>
      <c r="Z22" s="3"/>
      <c r="AA22" s="3"/>
      <c r="AB22" s="52"/>
      <c r="AC22" s="3"/>
      <c r="AD22" s="3"/>
      <c r="AE22" s="52"/>
      <c r="AF22" s="3"/>
      <c r="AG22" s="52"/>
      <c r="AH22" s="3"/>
      <c r="AI22" s="52"/>
      <c r="AJ22" s="3"/>
      <c r="AK22" s="52"/>
      <c r="AL22" s="3"/>
      <c r="AM22" s="3"/>
      <c r="AN22" s="52"/>
      <c r="AO22" s="3"/>
      <c r="AP22" s="52"/>
      <c r="AQ22" s="3"/>
      <c r="AR22" s="3"/>
      <c r="AS22" s="52"/>
      <c r="AT22" s="3"/>
      <c r="AU22" s="3"/>
      <c r="AV22" s="52"/>
      <c r="AW22" s="3"/>
      <c r="AX22" s="3"/>
      <c r="AY22" s="52"/>
      <c r="AZ22" s="3"/>
      <c r="BA22" s="52"/>
      <c r="BB22" s="3"/>
      <c r="BC22" s="3"/>
      <c r="BD22" s="52"/>
      <c r="BE22" s="3"/>
      <c r="BF22" s="3"/>
      <c r="BG22" s="52"/>
      <c r="BH22" s="3"/>
      <c r="BI22" s="3"/>
      <c r="BJ22" s="52"/>
      <c r="BK22" s="3"/>
      <c r="BL22" s="52"/>
      <c r="BM22" s="3"/>
      <c r="BN22" s="3"/>
      <c r="BO22" s="52"/>
      <c r="BP22" s="3"/>
      <c r="BQ22" s="3"/>
      <c r="BR22" s="52"/>
      <c r="BS22" s="3"/>
      <c r="BT22" s="3"/>
      <c r="BU22" s="52"/>
      <c r="BV22" s="3"/>
      <c r="BW22" s="3"/>
      <c r="BX22" s="52"/>
      <c r="BY22" s="3"/>
      <c r="BZ22" s="3"/>
      <c r="CA22" s="52"/>
      <c r="CB22" s="3"/>
      <c r="CC22" s="52"/>
      <c r="CD22" s="3"/>
      <c r="CE22" s="3"/>
      <c r="CF22" s="52"/>
      <c r="CG22" s="3"/>
      <c r="CH22" s="3"/>
      <c r="CI22" s="52"/>
      <c r="CJ22" s="3"/>
      <c r="CK22" s="3"/>
      <c r="CL22" s="52"/>
      <c r="CM22" s="3"/>
      <c r="CN22" s="3"/>
      <c r="CO22" s="52"/>
      <c r="CP22" s="3"/>
      <c r="CQ22" s="3"/>
      <c r="CR22" s="52"/>
      <c r="CS22" s="3"/>
      <c r="CT22" s="3"/>
      <c r="CU22" s="52"/>
      <c r="CV22" s="3"/>
      <c r="CW22" s="52"/>
      <c r="CX22" s="3"/>
      <c r="CY22" s="52"/>
      <c r="CZ22" s="27"/>
      <c r="DA22" s="52"/>
      <c r="DB22" s="3"/>
      <c r="DC22" s="52"/>
      <c r="DD22" s="3"/>
      <c r="DE22" s="52"/>
      <c r="DF22" s="7"/>
      <c r="DG22" s="29"/>
      <c r="DI22" s="133" t="s">
        <v>66</v>
      </c>
      <c r="DJ22" s="134"/>
      <c r="DK22" s="135"/>
      <c r="DL22" s="77"/>
      <c r="DM22" s="74"/>
      <c r="DN22" s="33" t="s">
        <v>49</v>
      </c>
      <c r="DO22" s="33">
        <f>'معادلة الفك والتجميع'!$B$114</f>
        <v>0</v>
      </c>
      <c r="DP22" s="33">
        <f>'معادلة الفك والتجميع'!$C$114</f>
        <v>0</v>
      </c>
      <c r="DQ22" s="33">
        <f>$BU$36</f>
        <v>0</v>
      </c>
    </row>
    <row r="23" spans="1:121" ht="16.5" thickBot="1" x14ac:dyDescent="0.3">
      <c r="A23" s="1">
        <v>43362</v>
      </c>
      <c r="B23" s="2"/>
      <c r="C23" s="3"/>
      <c r="D23" s="3"/>
      <c r="E23" s="52"/>
      <c r="F23" s="3"/>
      <c r="G23" s="3"/>
      <c r="H23" s="52"/>
      <c r="I23" s="3"/>
      <c r="J23" s="3"/>
      <c r="K23" s="52"/>
      <c r="L23" s="3"/>
      <c r="M23" s="3"/>
      <c r="N23" s="52"/>
      <c r="O23" s="3"/>
      <c r="P23" s="3"/>
      <c r="Q23" s="52"/>
      <c r="R23" s="3"/>
      <c r="S23" s="3"/>
      <c r="T23" s="52"/>
      <c r="U23" s="3"/>
      <c r="V23" s="3"/>
      <c r="W23" s="52"/>
      <c r="X23" s="3"/>
      <c r="Y23" s="52"/>
      <c r="Z23" s="3"/>
      <c r="AA23" s="3"/>
      <c r="AB23" s="52"/>
      <c r="AC23" s="3"/>
      <c r="AD23" s="3"/>
      <c r="AE23" s="52"/>
      <c r="AF23" s="3"/>
      <c r="AG23" s="52"/>
      <c r="AH23" s="3"/>
      <c r="AI23" s="52"/>
      <c r="AJ23" s="3"/>
      <c r="AK23" s="52"/>
      <c r="AL23" s="3"/>
      <c r="AM23" s="3"/>
      <c r="AN23" s="52"/>
      <c r="AO23" s="3"/>
      <c r="AP23" s="52"/>
      <c r="AQ23" s="3"/>
      <c r="AR23" s="3"/>
      <c r="AS23" s="52"/>
      <c r="AT23" s="3"/>
      <c r="AU23" s="3"/>
      <c r="AV23" s="52"/>
      <c r="AW23" s="3"/>
      <c r="AX23" s="3"/>
      <c r="AY23" s="52"/>
      <c r="AZ23" s="3"/>
      <c r="BA23" s="52"/>
      <c r="BB23" s="3"/>
      <c r="BC23" s="3"/>
      <c r="BD23" s="52"/>
      <c r="BE23" s="3"/>
      <c r="BF23" s="3"/>
      <c r="BG23" s="52"/>
      <c r="BH23" s="3"/>
      <c r="BI23" s="3"/>
      <c r="BJ23" s="52"/>
      <c r="BK23" s="3"/>
      <c r="BL23" s="52"/>
      <c r="BM23" s="3"/>
      <c r="BN23" s="3"/>
      <c r="BO23" s="52"/>
      <c r="BP23" s="3"/>
      <c r="BQ23" s="3"/>
      <c r="BR23" s="52"/>
      <c r="BS23" s="3"/>
      <c r="BT23" s="3"/>
      <c r="BU23" s="52"/>
      <c r="BV23" s="3"/>
      <c r="BW23" s="3"/>
      <c r="BX23" s="52"/>
      <c r="BY23" s="3"/>
      <c r="BZ23" s="3"/>
      <c r="CA23" s="52"/>
      <c r="CB23" s="3"/>
      <c r="CC23" s="52"/>
      <c r="CD23" s="3"/>
      <c r="CE23" s="3"/>
      <c r="CF23" s="52"/>
      <c r="CG23" s="3"/>
      <c r="CH23" s="3"/>
      <c r="CI23" s="52"/>
      <c r="CJ23" s="3"/>
      <c r="CK23" s="3"/>
      <c r="CL23" s="52"/>
      <c r="CM23" s="3"/>
      <c r="CN23" s="3"/>
      <c r="CO23" s="52"/>
      <c r="CP23" s="3"/>
      <c r="CQ23" s="3"/>
      <c r="CR23" s="52"/>
      <c r="CS23" s="3"/>
      <c r="CT23" s="3"/>
      <c r="CU23" s="52"/>
      <c r="CV23" s="3"/>
      <c r="CW23" s="52"/>
      <c r="CX23" s="3"/>
      <c r="CY23" s="52"/>
      <c r="CZ23" s="27"/>
      <c r="DA23" s="52"/>
      <c r="DB23" s="3"/>
      <c r="DC23" s="52"/>
      <c r="DD23" s="3"/>
      <c r="DE23" s="52"/>
      <c r="DF23" s="7"/>
      <c r="DG23" s="29"/>
      <c r="DI23" s="32" t="s">
        <v>45</v>
      </c>
      <c r="DJ23" s="33"/>
      <c r="DK23" s="33">
        <f>'معادلة الفك والتجميع'!$C$56</f>
        <v>0</v>
      </c>
      <c r="DL23" s="33">
        <f>$AK$36</f>
        <v>0</v>
      </c>
      <c r="DM23" s="75"/>
      <c r="DN23" s="33" t="s">
        <v>50</v>
      </c>
      <c r="DO23" s="33">
        <f>'معادلة الفك والتجميع'!$B$118</f>
        <v>0</v>
      </c>
      <c r="DP23" s="33">
        <f>'معادلة الفك والتجميع'!$C$118</f>
        <v>0</v>
      </c>
      <c r="DQ23" s="33">
        <f>$BX$36</f>
        <v>0</v>
      </c>
    </row>
    <row r="24" spans="1:121" ht="16.5" thickBot="1" x14ac:dyDescent="0.3">
      <c r="A24" s="1">
        <v>43363</v>
      </c>
      <c r="B24" s="2"/>
      <c r="C24" s="3"/>
      <c r="D24" s="3"/>
      <c r="E24" s="52"/>
      <c r="F24" s="3"/>
      <c r="G24" s="3"/>
      <c r="H24" s="52"/>
      <c r="I24" s="3"/>
      <c r="J24" s="3"/>
      <c r="K24" s="52"/>
      <c r="L24" s="3"/>
      <c r="M24" s="3"/>
      <c r="N24" s="52"/>
      <c r="O24" s="3"/>
      <c r="P24" s="3"/>
      <c r="Q24" s="52"/>
      <c r="R24" s="3"/>
      <c r="S24" s="3"/>
      <c r="T24" s="52"/>
      <c r="U24" s="3"/>
      <c r="V24" s="3"/>
      <c r="W24" s="52"/>
      <c r="X24" s="3"/>
      <c r="Y24" s="52"/>
      <c r="Z24" s="3"/>
      <c r="AA24" s="3"/>
      <c r="AB24" s="52"/>
      <c r="AC24" s="3"/>
      <c r="AD24" s="3"/>
      <c r="AE24" s="52"/>
      <c r="AF24" s="3"/>
      <c r="AG24" s="52"/>
      <c r="AH24" s="3"/>
      <c r="AI24" s="52"/>
      <c r="AJ24" s="3"/>
      <c r="AK24" s="52"/>
      <c r="AL24" s="3"/>
      <c r="AM24" s="3"/>
      <c r="AN24" s="52"/>
      <c r="AO24" s="3"/>
      <c r="AP24" s="52"/>
      <c r="AQ24" s="3"/>
      <c r="AR24" s="3"/>
      <c r="AS24" s="52"/>
      <c r="AT24" s="3"/>
      <c r="AU24" s="3"/>
      <c r="AV24" s="52"/>
      <c r="AW24" s="3"/>
      <c r="AX24" s="3"/>
      <c r="AY24" s="52"/>
      <c r="AZ24" s="3"/>
      <c r="BA24" s="52"/>
      <c r="BB24" s="3"/>
      <c r="BC24" s="3"/>
      <c r="BD24" s="52"/>
      <c r="BE24" s="3"/>
      <c r="BF24" s="3"/>
      <c r="BG24" s="52"/>
      <c r="BH24" s="3"/>
      <c r="BI24" s="3"/>
      <c r="BJ24" s="52"/>
      <c r="BK24" s="3"/>
      <c r="BL24" s="52"/>
      <c r="BM24" s="3"/>
      <c r="BN24" s="3"/>
      <c r="BO24" s="52"/>
      <c r="BP24" s="3"/>
      <c r="BQ24" s="3"/>
      <c r="BR24" s="52"/>
      <c r="BS24" s="3"/>
      <c r="BT24" s="3"/>
      <c r="BU24" s="52"/>
      <c r="BV24" s="3"/>
      <c r="BW24" s="3"/>
      <c r="BX24" s="52"/>
      <c r="BY24" s="3"/>
      <c r="BZ24" s="3"/>
      <c r="CA24" s="52"/>
      <c r="CB24" s="3"/>
      <c r="CC24" s="52"/>
      <c r="CD24" s="3"/>
      <c r="CE24" s="3"/>
      <c r="CF24" s="52"/>
      <c r="CG24" s="3"/>
      <c r="CH24" s="3"/>
      <c r="CI24" s="52"/>
      <c r="CJ24" s="3"/>
      <c r="CK24" s="3"/>
      <c r="CL24" s="52"/>
      <c r="CM24" s="3"/>
      <c r="CN24" s="3"/>
      <c r="CO24" s="52"/>
      <c r="CP24" s="3"/>
      <c r="CQ24" s="3"/>
      <c r="CR24" s="52"/>
      <c r="CS24" s="3"/>
      <c r="CT24" s="3"/>
      <c r="CU24" s="52"/>
      <c r="CV24" s="3"/>
      <c r="CW24" s="52"/>
      <c r="CX24" s="3"/>
      <c r="CY24" s="52"/>
      <c r="CZ24" s="27"/>
      <c r="DA24" s="52"/>
      <c r="DB24" s="3"/>
      <c r="DC24" s="52"/>
      <c r="DD24" s="3"/>
      <c r="DE24" s="52"/>
      <c r="DF24" s="7"/>
      <c r="DG24" s="29"/>
      <c r="DI24" s="136" t="s">
        <v>67</v>
      </c>
      <c r="DJ24" s="137"/>
      <c r="DK24" s="138"/>
      <c r="DL24" s="81"/>
      <c r="DM24" s="74"/>
      <c r="DN24" s="33" t="s">
        <v>12</v>
      </c>
      <c r="DO24" s="33">
        <f>'معادلة الفك والتجميع'!$B$122</f>
        <v>0</v>
      </c>
      <c r="DP24" s="33">
        <f>'معادلة الفك والتجميع'!$C$122</f>
        <v>0</v>
      </c>
      <c r="DQ24" s="33">
        <f>$CA$36</f>
        <v>0</v>
      </c>
    </row>
    <row r="25" spans="1:121" ht="16.5" thickBot="1" x14ac:dyDescent="0.3">
      <c r="A25" s="1">
        <v>43364</v>
      </c>
      <c r="B25" s="2"/>
      <c r="C25" s="3"/>
      <c r="D25" s="3"/>
      <c r="E25" s="52"/>
      <c r="F25" s="3"/>
      <c r="G25" s="3"/>
      <c r="H25" s="52"/>
      <c r="I25" s="3"/>
      <c r="J25" s="3"/>
      <c r="K25" s="52"/>
      <c r="L25" s="3"/>
      <c r="M25" s="3"/>
      <c r="N25" s="52"/>
      <c r="O25" s="3"/>
      <c r="P25" s="3"/>
      <c r="Q25" s="52"/>
      <c r="R25" s="3"/>
      <c r="S25" s="3"/>
      <c r="T25" s="52"/>
      <c r="U25" s="3"/>
      <c r="V25" s="3"/>
      <c r="W25" s="52"/>
      <c r="X25" s="3"/>
      <c r="Y25" s="52"/>
      <c r="Z25" s="3"/>
      <c r="AA25" s="3"/>
      <c r="AB25" s="52"/>
      <c r="AC25" s="3"/>
      <c r="AD25" s="3"/>
      <c r="AE25" s="52"/>
      <c r="AF25" s="3"/>
      <c r="AG25" s="52"/>
      <c r="AH25" s="3"/>
      <c r="AI25" s="52"/>
      <c r="AJ25" s="3"/>
      <c r="AK25" s="52"/>
      <c r="AL25" s="3"/>
      <c r="AM25" s="3"/>
      <c r="AN25" s="52"/>
      <c r="AO25" s="3"/>
      <c r="AP25" s="52"/>
      <c r="AQ25" s="3"/>
      <c r="AR25" s="3"/>
      <c r="AS25" s="52"/>
      <c r="AT25" s="3"/>
      <c r="AU25" s="3"/>
      <c r="AV25" s="52"/>
      <c r="AW25" s="3"/>
      <c r="AX25" s="3"/>
      <c r="AY25" s="52"/>
      <c r="AZ25" s="3"/>
      <c r="BA25" s="52"/>
      <c r="BB25" s="3"/>
      <c r="BC25" s="3"/>
      <c r="BD25" s="52"/>
      <c r="BE25" s="3"/>
      <c r="BF25" s="3"/>
      <c r="BG25" s="52"/>
      <c r="BH25" s="3"/>
      <c r="BI25" s="3"/>
      <c r="BJ25" s="52"/>
      <c r="BK25" s="3"/>
      <c r="BL25" s="52"/>
      <c r="BM25" s="3"/>
      <c r="BN25" s="3"/>
      <c r="BO25" s="52"/>
      <c r="BP25" s="3"/>
      <c r="BQ25" s="3"/>
      <c r="BR25" s="52"/>
      <c r="BS25" s="3"/>
      <c r="BT25" s="3"/>
      <c r="BU25" s="52"/>
      <c r="BV25" s="3"/>
      <c r="BW25" s="3"/>
      <c r="BX25" s="52"/>
      <c r="BY25" s="3"/>
      <c r="BZ25" s="3"/>
      <c r="CA25" s="52"/>
      <c r="CB25" s="3"/>
      <c r="CC25" s="52"/>
      <c r="CD25" s="3"/>
      <c r="CE25" s="3"/>
      <c r="CF25" s="52"/>
      <c r="CG25" s="3"/>
      <c r="CH25" s="3"/>
      <c r="CI25" s="52"/>
      <c r="CJ25" s="3"/>
      <c r="CK25" s="3"/>
      <c r="CL25" s="52"/>
      <c r="CM25" s="3"/>
      <c r="CN25" s="3"/>
      <c r="CO25" s="52"/>
      <c r="CP25" s="3"/>
      <c r="CQ25" s="3"/>
      <c r="CR25" s="52"/>
      <c r="CS25" s="3"/>
      <c r="CT25" s="3"/>
      <c r="CU25" s="52"/>
      <c r="CV25" s="3"/>
      <c r="CW25" s="52"/>
      <c r="CX25" s="3"/>
      <c r="CY25" s="52"/>
      <c r="CZ25" s="27"/>
      <c r="DA25" s="52"/>
      <c r="DB25" s="3"/>
      <c r="DC25" s="52"/>
      <c r="DD25" s="3"/>
      <c r="DE25" s="52"/>
      <c r="DF25" s="7"/>
      <c r="DG25" s="29"/>
      <c r="DI25" s="32" t="s">
        <v>19</v>
      </c>
      <c r="DJ25" s="33">
        <f>'معادلة الفك والتجميع'!$B$61</f>
        <v>0</v>
      </c>
      <c r="DK25" s="33">
        <f>'معادلة الفك والتجميع'!$C$61</f>
        <v>0</v>
      </c>
      <c r="DL25" s="33">
        <f>$AN$36</f>
        <v>0</v>
      </c>
      <c r="DM25" s="82"/>
      <c r="DN25" s="33" t="s">
        <v>48</v>
      </c>
      <c r="DO25" s="33"/>
      <c r="DP25" s="33">
        <f>'معادلة الفك والتجميع'!$C$126</f>
        <v>0</v>
      </c>
      <c r="DQ25" s="33">
        <f>$CC$36</f>
        <v>0</v>
      </c>
    </row>
    <row r="26" spans="1:121" ht="16.5" thickBot="1" x14ac:dyDescent="0.3">
      <c r="A26" s="1">
        <v>43365</v>
      </c>
      <c r="B26" s="2"/>
      <c r="C26" s="3"/>
      <c r="D26" s="3"/>
      <c r="E26" s="52"/>
      <c r="F26" s="3"/>
      <c r="G26" s="3"/>
      <c r="H26" s="52"/>
      <c r="I26" s="3"/>
      <c r="J26" s="3"/>
      <c r="K26" s="52"/>
      <c r="L26" s="3"/>
      <c r="M26" s="3"/>
      <c r="N26" s="52"/>
      <c r="O26" s="3"/>
      <c r="P26" s="3"/>
      <c r="Q26" s="52"/>
      <c r="R26" s="3"/>
      <c r="S26" s="3"/>
      <c r="T26" s="52"/>
      <c r="U26" s="3"/>
      <c r="V26" s="3"/>
      <c r="W26" s="52"/>
      <c r="X26" s="3"/>
      <c r="Y26" s="52"/>
      <c r="Z26" s="3"/>
      <c r="AA26" s="3"/>
      <c r="AB26" s="52"/>
      <c r="AC26" s="3"/>
      <c r="AD26" s="3"/>
      <c r="AE26" s="52"/>
      <c r="AF26" s="3"/>
      <c r="AG26" s="52"/>
      <c r="AH26" s="3"/>
      <c r="AI26" s="52"/>
      <c r="AJ26" s="3"/>
      <c r="AK26" s="52"/>
      <c r="AL26" s="3"/>
      <c r="AM26" s="3"/>
      <c r="AN26" s="52"/>
      <c r="AO26" s="3"/>
      <c r="AP26" s="52"/>
      <c r="AQ26" s="3"/>
      <c r="AR26" s="3"/>
      <c r="AS26" s="52"/>
      <c r="AT26" s="3"/>
      <c r="AU26" s="3"/>
      <c r="AV26" s="52"/>
      <c r="AW26" s="3"/>
      <c r="AX26" s="3"/>
      <c r="AY26" s="52"/>
      <c r="AZ26" s="3"/>
      <c r="BA26" s="52"/>
      <c r="BB26" s="3"/>
      <c r="BC26" s="3"/>
      <c r="BD26" s="52"/>
      <c r="BE26" s="3"/>
      <c r="BF26" s="3"/>
      <c r="BG26" s="52"/>
      <c r="BH26" s="3"/>
      <c r="BI26" s="3"/>
      <c r="BJ26" s="52"/>
      <c r="BK26" s="3"/>
      <c r="BL26" s="52"/>
      <c r="BM26" s="3"/>
      <c r="BN26" s="3"/>
      <c r="BO26" s="52"/>
      <c r="BP26" s="3"/>
      <c r="BQ26" s="3"/>
      <c r="BR26" s="52"/>
      <c r="BS26" s="3"/>
      <c r="BT26" s="3"/>
      <c r="BU26" s="52"/>
      <c r="BV26" s="3"/>
      <c r="BW26" s="3"/>
      <c r="BX26" s="52"/>
      <c r="BY26" s="3"/>
      <c r="BZ26" s="3"/>
      <c r="CA26" s="52"/>
      <c r="CB26" s="3"/>
      <c r="CC26" s="52"/>
      <c r="CD26" s="3"/>
      <c r="CE26" s="3"/>
      <c r="CF26" s="52"/>
      <c r="CG26" s="3"/>
      <c r="CH26" s="3"/>
      <c r="CI26" s="52"/>
      <c r="CJ26" s="3"/>
      <c r="CK26" s="3"/>
      <c r="CL26" s="52"/>
      <c r="CM26" s="3"/>
      <c r="CN26" s="3"/>
      <c r="CO26" s="52"/>
      <c r="CP26" s="3"/>
      <c r="CQ26" s="3"/>
      <c r="CR26" s="52"/>
      <c r="CS26" s="3"/>
      <c r="CT26" s="3"/>
      <c r="CU26" s="52"/>
      <c r="CV26" s="3"/>
      <c r="CW26" s="52"/>
      <c r="CX26" s="3"/>
      <c r="CY26" s="52"/>
      <c r="CZ26" s="27"/>
      <c r="DA26" s="52"/>
      <c r="DB26" s="3"/>
      <c r="DC26" s="52"/>
      <c r="DD26" s="3"/>
      <c r="DE26" s="52"/>
      <c r="DF26" s="7"/>
      <c r="DG26" s="29"/>
      <c r="DI26" s="139" t="s">
        <v>68</v>
      </c>
      <c r="DJ26" s="140"/>
      <c r="DK26" s="141"/>
      <c r="DL26" s="83"/>
      <c r="DM26" s="82"/>
      <c r="DN26" s="148" t="s">
        <v>38</v>
      </c>
      <c r="DO26" s="149"/>
      <c r="DP26" s="150"/>
      <c r="DQ26" s="84"/>
    </row>
    <row r="27" spans="1:121" ht="16.5" thickBot="1" x14ac:dyDescent="0.3">
      <c r="A27" s="1">
        <v>43366</v>
      </c>
      <c r="B27" s="2"/>
      <c r="C27" s="3"/>
      <c r="D27" s="3"/>
      <c r="E27" s="52"/>
      <c r="F27" s="3"/>
      <c r="G27" s="3"/>
      <c r="H27" s="52"/>
      <c r="I27" s="3"/>
      <c r="J27" s="3"/>
      <c r="K27" s="52"/>
      <c r="L27" s="3"/>
      <c r="M27" s="3"/>
      <c r="N27" s="52"/>
      <c r="O27" s="3"/>
      <c r="P27" s="3"/>
      <c r="Q27" s="52"/>
      <c r="R27" s="3"/>
      <c r="S27" s="3"/>
      <c r="T27" s="52"/>
      <c r="U27" s="3"/>
      <c r="V27" s="3"/>
      <c r="W27" s="52"/>
      <c r="X27" s="3"/>
      <c r="Y27" s="52"/>
      <c r="Z27" s="3"/>
      <c r="AA27" s="3"/>
      <c r="AB27" s="52"/>
      <c r="AC27" s="3"/>
      <c r="AD27" s="3"/>
      <c r="AE27" s="52"/>
      <c r="AF27" s="3"/>
      <c r="AG27" s="52"/>
      <c r="AH27" s="3"/>
      <c r="AI27" s="52"/>
      <c r="AJ27" s="3"/>
      <c r="AK27" s="52"/>
      <c r="AL27" s="3"/>
      <c r="AM27" s="3"/>
      <c r="AN27" s="52"/>
      <c r="AO27" s="3"/>
      <c r="AP27" s="52"/>
      <c r="AQ27" s="3"/>
      <c r="AR27" s="3"/>
      <c r="AS27" s="52"/>
      <c r="AT27" s="3"/>
      <c r="AU27" s="3"/>
      <c r="AV27" s="52"/>
      <c r="AW27" s="3"/>
      <c r="AX27" s="3"/>
      <c r="AY27" s="52"/>
      <c r="AZ27" s="3"/>
      <c r="BA27" s="52"/>
      <c r="BB27" s="3"/>
      <c r="BC27" s="3"/>
      <c r="BD27" s="52"/>
      <c r="BE27" s="3"/>
      <c r="BF27" s="3"/>
      <c r="BG27" s="52"/>
      <c r="BH27" s="3"/>
      <c r="BI27" s="3"/>
      <c r="BJ27" s="52"/>
      <c r="BK27" s="3"/>
      <c r="BL27" s="52"/>
      <c r="BM27" s="3"/>
      <c r="BN27" s="3"/>
      <c r="BO27" s="52"/>
      <c r="BP27" s="3"/>
      <c r="BQ27" s="3"/>
      <c r="BR27" s="52"/>
      <c r="BS27" s="3"/>
      <c r="BT27" s="3"/>
      <c r="BU27" s="52"/>
      <c r="BV27" s="3"/>
      <c r="BW27" s="3"/>
      <c r="BX27" s="52"/>
      <c r="BY27" s="3"/>
      <c r="BZ27" s="3"/>
      <c r="CA27" s="52"/>
      <c r="CB27" s="3"/>
      <c r="CC27" s="52"/>
      <c r="CD27" s="3"/>
      <c r="CE27" s="3"/>
      <c r="CF27" s="52"/>
      <c r="CG27" s="3"/>
      <c r="CH27" s="3"/>
      <c r="CI27" s="52"/>
      <c r="CJ27" s="3"/>
      <c r="CK27" s="3"/>
      <c r="CL27" s="52"/>
      <c r="CM27" s="3"/>
      <c r="CN27" s="3"/>
      <c r="CO27" s="52"/>
      <c r="CP27" s="3"/>
      <c r="CQ27" s="3"/>
      <c r="CR27" s="52"/>
      <c r="CS27" s="3"/>
      <c r="CT27" s="3"/>
      <c r="CU27" s="52"/>
      <c r="CV27" s="3"/>
      <c r="CW27" s="52"/>
      <c r="CX27" s="3"/>
      <c r="CY27" s="52"/>
      <c r="CZ27" s="27"/>
      <c r="DA27" s="52"/>
      <c r="DB27" s="3"/>
      <c r="DC27" s="52"/>
      <c r="DD27" s="3"/>
      <c r="DE27" s="52"/>
      <c r="DF27" s="7"/>
      <c r="DG27" s="29"/>
      <c r="DI27" s="37" t="s">
        <v>45</v>
      </c>
      <c r="DJ27" s="38"/>
      <c r="DK27" s="38">
        <f>'معادلة الفك والتجميع'!$C$65</f>
        <v>0</v>
      </c>
      <c r="DL27" s="33">
        <f>$AP$36</f>
        <v>0</v>
      </c>
      <c r="DM27" s="82"/>
      <c r="DN27" s="33" t="s">
        <v>58</v>
      </c>
      <c r="DO27" s="33"/>
      <c r="DP27" s="33">
        <f>'معادلة الفك والتجميع'!$C$160</f>
        <v>0</v>
      </c>
      <c r="DQ27" s="33">
        <f>$CY$36</f>
        <v>0</v>
      </c>
    </row>
    <row r="28" spans="1:121" ht="16.5" thickBot="1" x14ac:dyDescent="0.3">
      <c r="A28" s="1">
        <v>43367</v>
      </c>
      <c r="B28" s="2"/>
      <c r="C28" s="3"/>
      <c r="D28" s="3"/>
      <c r="E28" s="52"/>
      <c r="F28" s="3"/>
      <c r="G28" s="3"/>
      <c r="H28" s="52"/>
      <c r="I28" s="3"/>
      <c r="J28" s="3"/>
      <c r="K28" s="52"/>
      <c r="L28" s="3"/>
      <c r="M28" s="3"/>
      <c r="N28" s="52"/>
      <c r="O28" s="3"/>
      <c r="P28" s="3"/>
      <c r="Q28" s="52"/>
      <c r="R28" s="3"/>
      <c r="S28" s="3"/>
      <c r="T28" s="52"/>
      <c r="U28" s="3"/>
      <c r="V28" s="3"/>
      <c r="W28" s="52"/>
      <c r="X28" s="3"/>
      <c r="Y28" s="52"/>
      <c r="Z28" s="3"/>
      <c r="AA28" s="3"/>
      <c r="AB28" s="52"/>
      <c r="AC28" s="3"/>
      <c r="AD28" s="3"/>
      <c r="AE28" s="52"/>
      <c r="AF28" s="3"/>
      <c r="AG28" s="52"/>
      <c r="AH28" s="3"/>
      <c r="AI28" s="52"/>
      <c r="AJ28" s="3"/>
      <c r="AK28" s="52"/>
      <c r="AL28" s="3"/>
      <c r="AM28" s="3"/>
      <c r="AN28" s="52"/>
      <c r="AO28" s="3"/>
      <c r="AP28" s="52"/>
      <c r="AQ28" s="3"/>
      <c r="AR28" s="3"/>
      <c r="AS28" s="52"/>
      <c r="AT28" s="3"/>
      <c r="AU28" s="3"/>
      <c r="AV28" s="52"/>
      <c r="AW28" s="3"/>
      <c r="AX28" s="3"/>
      <c r="AY28" s="52"/>
      <c r="AZ28" s="3"/>
      <c r="BA28" s="52"/>
      <c r="BB28" s="3"/>
      <c r="BC28" s="3"/>
      <c r="BD28" s="52"/>
      <c r="BE28" s="3"/>
      <c r="BF28" s="3"/>
      <c r="BG28" s="52"/>
      <c r="BH28" s="3"/>
      <c r="BI28" s="3"/>
      <c r="BJ28" s="52"/>
      <c r="BK28" s="3"/>
      <c r="BL28" s="52"/>
      <c r="BM28" s="3"/>
      <c r="BN28" s="3"/>
      <c r="BO28" s="52"/>
      <c r="BP28" s="3"/>
      <c r="BQ28" s="3"/>
      <c r="BR28" s="52"/>
      <c r="BS28" s="3"/>
      <c r="BT28" s="3"/>
      <c r="BU28" s="52"/>
      <c r="BV28" s="3"/>
      <c r="BW28" s="3"/>
      <c r="BX28" s="52"/>
      <c r="BY28" s="3"/>
      <c r="BZ28" s="3"/>
      <c r="CA28" s="52"/>
      <c r="CB28" s="3"/>
      <c r="CC28" s="52"/>
      <c r="CD28" s="3"/>
      <c r="CE28" s="3"/>
      <c r="CF28" s="52"/>
      <c r="CG28" s="3"/>
      <c r="CH28" s="3"/>
      <c r="CI28" s="52"/>
      <c r="CJ28" s="3"/>
      <c r="CK28" s="3"/>
      <c r="CL28" s="52"/>
      <c r="CM28" s="3"/>
      <c r="CN28" s="3"/>
      <c r="CO28" s="52"/>
      <c r="CP28" s="3"/>
      <c r="CQ28" s="3"/>
      <c r="CR28" s="52"/>
      <c r="CS28" s="3"/>
      <c r="CT28" s="3"/>
      <c r="CU28" s="52"/>
      <c r="CV28" s="3"/>
      <c r="CW28" s="52"/>
      <c r="CX28" s="3"/>
      <c r="CY28" s="52"/>
      <c r="CZ28" s="27"/>
      <c r="DA28" s="52"/>
      <c r="DB28" s="3"/>
      <c r="DC28" s="52"/>
      <c r="DD28" s="3"/>
      <c r="DE28" s="52"/>
      <c r="DF28" s="7"/>
      <c r="DG28" s="29"/>
      <c r="DI28" s="85"/>
      <c r="DJ28" s="85"/>
      <c r="DK28" s="85"/>
      <c r="DL28" s="85"/>
      <c r="DM28" s="82"/>
      <c r="DN28" s="158" t="s">
        <v>69</v>
      </c>
      <c r="DO28" s="159"/>
      <c r="DP28" s="160"/>
      <c r="DQ28" s="86"/>
    </row>
    <row r="29" spans="1:121" ht="16.5" thickBot="1" x14ac:dyDescent="0.3">
      <c r="A29" s="1">
        <v>43368</v>
      </c>
      <c r="B29" s="2"/>
      <c r="C29" s="3"/>
      <c r="D29" s="3"/>
      <c r="E29" s="52"/>
      <c r="F29" s="3"/>
      <c r="G29" s="3"/>
      <c r="H29" s="52"/>
      <c r="I29" s="3"/>
      <c r="J29" s="3"/>
      <c r="K29" s="52"/>
      <c r="L29" s="3"/>
      <c r="M29" s="3"/>
      <c r="N29" s="52"/>
      <c r="O29" s="3"/>
      <c r="P29" s="3"/>
      <c r="Q29" s="52"/>
      <c r="R29" s="3"/>
      <c r="S29" s="3"/>
      <c r="T29" s="52"/>
      <c r="U29" s="3"/>
      <c r="V29" s="3"/>
      <c r="W29" s="52"/>
      <c r="X29" s="3"/>
      <c r="Y29" s="52"/>
      <c r="Z29" s="3"/>
      <c r="AA29" s="3"/>
      <c r="AB29" s="52"/>
      <c r="AC29" s="3"/>
      <c r="AD29" s="3"/>
      <c r="AE29" s="52"/>
      <c r="AF29" s="3"/>
      <c r="AG29" s="52"/>
      <c r="AH29" s="3"/>
      <c r="AI29" s="52"/>
      <c r="AJ29" s="3"/>
      <c r="AK29" s="52"/>
      <c r="AL29" s="3"/>
      <c r="AM29" s="3"/>
      <c r="AN29" s="52"/>
      <c r="AO29" s="3"/>
      <c r="AP29" s="52"/>
      <c r="AQ29" s="3"/>
      <c r="AR29" s="3"/>
      <c r="AS29" s="52"/>
      <c r="AT29" s="3"/>
      <c r="AU29" s="3"/>
      <c r="AV29" s="52"/>
      <c r="AW29" s="3"/>
      <c r="AX29" s="3"/>
      <c r="AY29" s="52"/>
      <c r="AZ29" s="3"/>
      <c r="BA29" s="52"/>
      <c r="BB29" s="3"/>
      <c r="BC29" s="3"/>
      <c r="BD29" s="52"/>
      <c r="BE29" s="3"/>
      <c r="BF29" s="3"/>
      <c r="BG29" s="52"/>
      <c r="BH29" s="3"/>
      <c r="BI29" s="3"/>
      <c r="BJ29" s="52"/>
      <c r="BK29" s="3"/>
      <c r="BL29" s="52"/>
      <c r="BM29" s="3"/>
      <c r="BN29" s="3"/>
      <c r="BO29" s="52"/>
      <c r="BP29" s="3"/>
      <c r="BQ29" s="3"/>
      <c r="BR29" s="52"/>
      <c r="BS29" s="3"/>
      <c r="BT29" s="3"/>
      <c r="BU29" s="52"/>
      <c r="BV29" s="3"/>
      <c r="BW29" s="3"/>
      <c r="BX29" s="52"/>
      <c r="BY29" s="3"/>
      <c r="BZ29" s="3"/>
      <c r="CA29" s="52"/>
      <c r="CB29" s="3"/>
      <c r="CC29" s="52"/>
      <c r="CD29" s="3"/>
      <c r="CE29" s="3"/>
      <c r="CF29" s="52"/>
      <c r="CG29" s="3"/>
      <c r="CH29" s="3"/>
      <c r="CI29" s="52"/>
      <c r="CJ29" s="3"/>
      <c r="CK29" s="3"/>
      <c r="CL29" s="52"/>
      <c r="CM29" s="3"/>
      <c r="CN29" s="3"/>
      <c r="CO29" s="52"/>
      <c r="CP29" s="3"/>
      <c r="CQ29" s="3"/>
      <c r="CR29" s="52"/>
      <c r="CS29" s="3"/>
      <c r="CT29" s="3"/>
      <c r="CU29" s="52"/>
      <c r="CV29" s="3"/>
      <c r="CW29" s="52"/>
      <c r="CX29" s="3"/>
      <c r="CY29" s="52"/>
      <c r="CZ29" s="27"/>
      <c r="DA29" s="52"/>
      <c r="DB29" s="3"/>
      <c r="DC29" s="52"/>
      <c r="DD29" s="3"/>
      <c r="DE29" s="52"/>
      <c r="DF29" s="7"/>
      <c r="DG29" s="29"/>
      <c r="DI29" s="139" t="s">
        <v>70</v>
      </c>
      <c r="DJ29" s="140"/>
      <c r="DK29" s="141"/>
      <c r="DL29" s="83"/>
      <c r="DM29" s="82"/>
      <c r="DN29" s="33" t="s">
        <v>15</v>
      </c>
      <c r="DO29" s="33"/>
      <c r="DP29" s="33">
        <f>'معادلة الفك والتجميع'!$C$165</f>
        <v>1</v>
      </c>
      <c r="DQ29" s="33">
        <f>$DA$36</f>
        <v>372</v>
      </c>
    </row>
    <row r="30" spans="1:121" ht="16.5" thickBot="1" x14ac:dyDescent="0.3">
      <c r="A30" s="5">
        <v>43369</v>
      </c>
      <c r="B30" s="3"/>
      <c r="C30" s="3"/>
      <c r="D30" s="3"/>
      <c r="E30" s="52"/>
      <c r="F30" s="3"/>
      <c r="G30" s="3"/>
      <c r="H30" s="52"/>
      <c r="I30" s="3"/>
      <c r="J30" s="3"/>
      <c r="K30" s="52"/>
      <c r="L30" s="3"/>
      <c r="M30" s="3"/>
      <c r="N30" s="52"/>
      <c r="O30" s="3"/>
      <c r="P30" s="3"/>
      <c r="Q30" s="52"/>
      <c r="R30" s="3"/>
      <c r="S30" s="3"/>
      <c r="T30" s="52"/>
      <c r="U30" s="3"/>
      <c r="V30" s="3"/>
      <c r="W30" s="52"/>
      <c r="X30" s="3"/>
      <c r="Y30" s="52"/>
      <c r="Z30" s="3"/>
      <c r="AA30" s="3"/>
      <c r="AB30" s="52"/>
      <c r="AC30" s="3"/>
      <c r="AD30" s="3"/>
      <c r="AE30" s="52"/>
      <c r="AF30" s="3"/>
      <c r="AG30" s="52"/>
      <c r="AH30" s="3"/>
      <c r="AI30" s="52"/>
      <c r="AJ30" s="3"/>
      <c r="AK30" s="52"/>
      <c r="AL30" s="3"/>
      <c r="AM30" s="3"/>
      <c r="AN30" s="52"/>
      <c r="AO30" s="3"/>
      <c r="AP30" s="52"/>
      <c r="AQ30" s="3"/>
      <c r="AR30" s="3"/>
      <c r="AS30" s="52"/>
      <c r="AT30" s="3"/>
      <c r="AU30" s="3"/>
      <c r="AV30" s="52"/>
      <c r="AW30" s="3"/>
      <c r="AX30" s="3"/>
      <c r="AY30" s="52"/>
      <c r="AZ30" s="3"/>
      <c r="BA30" s="52"/>
      <c r="BB30" s="3"/>
      <c r="BC30" s="3"/>
      <c r="BD30" s="52"/>
      <c r="BE30" s="3"/>
      <c r="BF30" s="3"/>
      <c r="BG30" s="52"/>
      <c r="BH30" s="3"/>
      <c r="BI30" s="3"/>
      <c r="BJ30" s="52"/>
      <c r="BK30" s="3"/>
      <c r="BL30" s="52"/>
      <c r="BM30" s="3"/>
      <c r="BN30" s="3"/>
      <c r="BO30" s="52"/>
      <c r="BP30" s="3"/>
      <c r="BQ30" s="3"/>
      <c r="BR30" s="52"/>
      <c r="BS30" s="3"/>
      <c r="BT30" s="3"/>
      <c r="BU30" s="52"/>
      <c r="BV30" s="3"/>
      <c r="BW30" s="3"/>
      <c r="BX30" s="52"/>
      <c r="BY30" s="3"/>
      <c r="BZ30" s="3"/>
      <c r="CA30" s="52"/>
      <c r="CB30" s="3"/>
      <c r="CC30" s="52"/>
      <c r="CD30" s="3"/>
      <c r="CE30" s="3"/>
      <c r="CF30" s="52"/>
      <c r="CG30" s="3"/>
      <c r="CH30" s="3"/>
      <c r="CI30" s="52"/>
      <c r="CJ30" s="3"/>
      <c r="CK30" s="3"/>
      <c r="CL30" s="52"/>
      <c r="CM30" s="3"/>
      <c r="CN30" s="3"/>
      <c r="CO30" s="52"/>
      <c r="CP30" s="3"/>
      <c r="CQ30" s="3"/>
      <c r="CR30" s="52"/>
      <c r="CS30" s="3"/>
      <c r="CT30" s="3"/>
      <c r="CU30" s="52"/>
      <c r="CV30" s="3"/>
      <c r="CW30" s="52"/>
      <c r="CX30" s="3"/>
      <c r="CY30" s="52"/>
      <c r="CZ30" s="27"/>
      <c r="DA30" s="52"/>
      <c r="DB30" s="3"/>
      <c r="DC30" s="52"/>
      <c r="DD30" s="3"/>
      <c r="DE30" s="52"/>
      <c r="DF30" s="7"/>
      <c r="DG30" s="29"/>
      <c r="DI30" s="33" t="s">
        <v>54</v>
      </c>
      <c r="DJ30" s="33">
        <f>'معادلة الفك والتجميع'!$B$143</f>
        <v>0</v>
      </c>
      <c r="DK30" s="33">
        <f>'معادلة الفك والتجميع'!$C$143</f>
        <v>0</v>
      </c>
      <c r="DL30" s="33">
        <f>$CO$36</f>
        <v>0</v>
      </c>
      <c r="DM30" s="82"/>
      <c r="DN30" s="161" t="s">
        <v>71</v>
      </c>
      <c r="DO30" s="162"/>
      <c r="DP30" s="163"/>
      <c r="DQ30" s="87"/>
    </row>
    <row r="31" spans="1:121" ht="16.5" thickBot="1" x14ac:dyDescent="0.3">
      <c r="A31" s="5">
        <v>43370</v>
      </c>
      <c r="B31" s="7"/>
      <c r="C31" s="7"/>
      <c r="D31" s="7"/>
      <c r="E31" s="53"/>
      <c r="F31" s="7"/>
      <c r="G31" s="7"/>
      <c r="H31" s="53"/>
      <c r="I31" s="7"/>
      <c r="J31" s="7"/>
      <c r="K31" s="53"/>
      <c r="L31" s="7"/>
      <c r="M31" s="7"/>
      <c r="N31" s="53"/>
      <c r="O31" s="7"/>
      <c r="P31" s="7"/>
      <c r="Q31" s="53"/>
      <c r="R31" s="7"/>
      <c r="S31" s="7"/>
      <c r="T31" s="53"/>
      <c r="U31" s="7"/>
      <c r="V31" s="7"/>
      <c r="W31" s="53"/>
      <c r="X31" s="7"/>
      <c r="Y31" s="53"/>
      <c r="Z31" s="7"/>
      <c r="AA31" s="7"/>
      <c r="AB31" s="53"/>
      <c r="AC31" s="7"/>
      <c r="AD31" s="7"/>
      <c r="AE31" s="53"/>
      <c r="AF31" s="7"/>
      <c r="AG31" s="53"/>
      <c r="AH31" s="7"/>
      <c r="AI31" s="53"/>
      <c r="AJ31" s="7"/>
      <c r="AK31" s="53"/>
      <c r="AL31" s="7"/>
      <c r="AM31" s="7"/>
      <c r="AN31" s="53"/>
      <c r="AO31" s="7"/>
      <c r="AP31" s="53"/>
      <c r="AQ31" s="7"/>
      <c r="AR31" s="7"/>
      <c r="AS31" s="53"/>
      <c r="AT31" s="7"/>
      <c r="AU31" s="7"/>
      <c r="AV31" s="53"/>
      <c r="AW31" s="7"/>
      <c r="AX31" s="7"/>
      <c r="AY31" s="53"/>
      <c r="AZ31" s="7"/>
      <c r="BA31" s="53"/>
      <c r="BB31" s="7"/>
      <c r="BC31" s="7"/>
      <c r="BD31" s="53"/>
      <c r="BE31" s="7"/>
      <c r="BF31" s="7"/>
      <c r="BG31" s="53"/>
      <c r="BH31" s="7"/>
      <c r="BI31" s="7"/>
      <c r="BJ31" s="53"/>
      <c r="BK31" s="7"/>
      <c r="BL31" s="53"/>
      <c r="BM31" s="7"/>
      <c r="BN31" s="7"/>
      <c r="BO31" s="53"/>
      <c r="BP31" s="7"/>
      <c r="BQ31" s="7"/>
      <c r="BR31" s="53"/>
      <c r="BS31" s="7"/>
      <c r="BT31" s="7"/>
      <c r="BU31" s="53"/>
      <c r="BV31" s="7"/>
      <c r="BW31" s="7"/>
      <c r="BX31" s="53"/>
      <c r="BY31" s="7"/>
      <c r="BZ31" s="7"/>
      <c r="CA31" s="53"/>
      <c r="CB31" s="7"/>
      <c r="CC31" s="53"/>
      <c r="CD31" s="7"/>
      <c r="CE31" s="7"/>
      <c r="CF31" s="53"/>
      <c r="CG31" s="7"/>
      <c r="CH31" s="7"/>
      <c r="CI31" s="53"/>
      <c r="CJ31" s="7"/>
      <c r="CK31" s="7"/>
      <c r="CL31" s="53"/>
      <c r="CM31" s="7"/>
      <c r="CN31" s="7"/>
      <c r="CO31" s="53"/>
      <c r="CP31" s="7"/>
      <c r="CQ31" s="7"/>
      <c r="CR31" s="53"/>
      <c r="CS31" s="7"/>
      <c r="CT31" s="7"/>
      <c r="CU31" s="53"/>
      <c r="CV31" s="7"/>
      <c r="CW31" s="53"/>
      <c r="CX31" s="7"/>
      <c r="CY31" s="53"/>
      <c r="CZ31" s="39"/>
      <c r="DA31" s="53"/>
      <c r="DB31" s="7"/>
      <c r="DC31" s="53"/>
      <c r="DD31" s="7"/>
      <c r="DE31" s="53"/>
      <c r="DF31" s="7"/>
      <c r="DG31" s="29"/>
      <c r="DI31" s="33" t="s">
        <v>55</v>
      </c>
      <c r="DJ31" s="33">
        <f>'معادلة الفك والتجميع'!$B$147</f>
        <v>0</v>
      </c>
      <c r="DK31" s="33">
        <f>'معادلة الفك والتجميع'!$C$147</f>
        <v>0</v>
      </c>
      <c r="DL31" s="33">
        <f>$CR$36</f>
        <v>0</v>
      </c>
      <c r="DM31" s="82"/>
      <c r="DN31" s="33" t="s">
        <v>51</v>
      </c>
      <c r="DO31" s="33">
        <f>'معادلة الفك والتجميع'!$B$131</f>
        <v>0</v>
      </c>
      <c r="DP31" s="33">
        <f>'معادلة الفك والتجميع'!$C$131</f>
        <v>0</v>
      </c>
      <c r="DQ31" s="33">
        <f>$CF$36</f>
        <v>0</v>
      </c>
    </row>
    <row r="32" spans="1:121" ht="16.5" thickBot="1" x14ac:dyDescent="0.3">
      <c r="A32" s="5">
        <v>43371</v>
      </c>
      <c r="B32" s="7"/>
      <c r="C32" s="7"/>
      <c r="D32" s="7"/>
      <c r="E32" s="53"/>
      <c r="F32" s="7"/>
      <c r="G32" s="7"/>
      <c r="H32" s="53"/>
      <c r="I32" s="7"/>
      <c r="J32" s="7"/>
      <c r="K32" s="53"/>
      <c r="L32" s="7"/>
      <c r="M32" s="7"/>
      <c r="N32" s="53"/>
      <c r="O32" s="7"/>
      <c r="P32" s="7"/>
      <c r="Q32" s="53"/>
      <c r="R32" s="7"/>
      <c r="S32" s="7"/>
      <c r="T32" s="53"/>
      <c r="U32" s="7"/>
      <c r="V32" s="7"/>
      <c r="W32" s="53"/>
      <c r="X32" s="7"/>
      <c r="Y32" s="53"/>
      <c r="Z32" s="7"/>
      <c r="AA32" s="7"/>
      <c r="AB32" s="53"/>
      <c r="AC32" s="7"/>
      <c r="AD32" s="7"/>
      <c r="AE32" s="53"/>
      <c r="AF32" s="7"/>
      <c r="AG32" s="53"/>
      <c r="AH32" s="7"/>
      <c r="AI32" s="53"/>
      <c r="AJ32" s="7"/>
      <c r="AK32" s="53"/>
      <c r="AL32" s="7"/>
      <c r="AM32" s="7"/>
      <c r="AN32" s="53"/>
      <c r="AO32" s="7"/>
      <c r="AP32" s="53"/>
      <c r="AQ32" s="7"/>
      <c r="AR32" s="7"/>
      <c r="AS32" s="53"/>
      <c r="AT32" s="7"/>
      <c r="AU32" s="7"/>
      <c r="AV32" s="53"/>
      <c r="AW32" s="7"/>
      <c r="AX32" s="7"/>
      <c r="AY32" s="53"/>
      <c r="AZ32" s="7"/>
      <c r="BA32" s="53"/>
      <c r="BB32" s="7"/>
      <c r="BC32" s="7"/>
      <c r="BD32" s="53"/>
      <c r="BE32" s="7"/>
      <c r="BF32" s="7"/>
      <c r="BG32" s="53"/>
      <c r="BH32" s="7"/>
      <c r="BI32" s="7"/>
      <c r="BJ32" s="53"/>
      <c r="BK32" s="7"/>
      <c r="BL32" s="53"/>
      <c r="BM32" s="7"/>
      <c r="BN32" s="7"/>
      <c r="BO32" s="53"/>
      <c r="BP32" s="7"/>
      <c r="BQ32" s="7"/>
      <c r="BR32" s="53"/>
      <c r="BS32" s="7"/>
      <c r="BT32" s="7"/>
      <c r="BU32" s="53"/>
      <c r="BV32" s="7"/>
      <c r="BW32" s="7"/>
      <c r="BX32" s="53"/>
      <c r="BY32" s="7"/>
      <c r="BZ32" s="7"/>
      <c r="CA32" s="53"/>
      <c r="CB32" s="7"/>
      <c r="CC32" s="53"/>
      <c r="CD32" s="7"/>
      <c r="CE32" s="7"/>
      <c r="CF32" s="53"/>
      <c r="CG32" s="7"/>
      <c r="CH32" s="7"/>
      <c r="CI32" s="53"/>
      <c r="CJ32" s="7"/>
      <c r="CK32" s="7"/>
      <c r="CL32" s="53"/>
      <c r="CM32" s="7"/>
      <c r="CN32" s="7"/>
      <c r="CO32" s="53"/>
      <c r="CP32" s="7"/>
      <c r="CQ32" s="7"/>
      <c r="CR32" s="53"/>
      <c r="CS32" s="7"/>
      <c r="CT32" s="7"/>
      <c r="CU32" s="53"/>
      <c r="CV32" s="7"/>
      <c r="CW32" s="53"/>
      <c r="CX32" s="7"/>
      <c r="CY32" s="53"/>
      <c r="CZ32" s="39"/>
      <c r="DA32" s="53"/>
      <c r="DB32" s="7"/>
      <c r="DC32" s="53"/>
      <c r="DD32" s="7"/>
      <c r="DE32" s="53"/>
      <c r="DF32" s="7"/>
      <c r="DG32" s="29"/>
      <c r="DI32" s="33" t="s">
        <v>56</v>
      </c>
      <c r="DJ32" s="38">
        <f>'معادلة الفك والتجميع'!$B$151</f>
        <v>0</v>
      </c>
      <c r="DK32" s="38">
        <f>'معادلة الفك والتجميع'!$C$151</f>
        <v>0</v>
      </c>
      <c r="DL32" s="33">
        <f>$CU$36</f>
        <v>0</v>
      </c>
      <c r="DM32" s="82"/>
      <c r="DN32" s="33" t="s">
        <v>52</v>
      </c>
      <c r="DO32" s="38">
        <f>'معادلة الفك والتجميع'!$B$135</f>
        <v>0</v>
      </c>
      <c r="DP32" s="38">
        <f>'معادلة الفك والتجميع'!$C$135</f>
        <v>0</v>
      </c>
      <c r="DQ32" s="33">
        <f>$CI$36</f>
        <v>0</v>
      </c>
    </row>
    <row r="33" spans="1:121" ht="16.5" thickBot="1" x14ac:dyDescent="0.3">
      <c r="A33" s="5">
        <v>43372</v>
      </c>
      <c r="B33" s="7"/>
      <c r="C33" s="7"/>
      <c r="D33" s="7"/>
      <c r="E33" s="53"/>
      <c r="F33" s="7"/>
      <c r="G33" s="7"/>
      <c r="H33" s="53"/>
      <c r="I33" s="7"/>
      <c r="J33" s="7"/>
      <c r="K33" s="53"/>
      <c r="L33" s="7"/>
      <c r="M33" s="7"/>
      <c r="N33" s="53"/>
      <c r="O33" s="7"/>
      <c r="P33" s="7"/>
      <c r="Q33" s="53"/>
      <c r="R33" s="7"/>
      <c r="S33" s="7"/>
      <c r="T33" s="53"/>
      <c r="U33" s="7"/>
      <c r="V33" s="7"/>
      <c r="W33" s="53"/>
      <c r="X33" s="7"/>
      <c r="Y33" s="53"/>
      <c r="Z33" s="7"/>
      <c r="AA33" s="7"/>
      <c r="AB33" s="53"/>
      <c r="AC33" s="7"/>
      <c r="AD33" s="7"/>
      <c r="AE33" s="53"/>
      <c r="AF33" s="7"/>
      <c r="AG33" s="53"/>
      <c r="AH33" s="7"/>
      <c r="AI33" s="53"/>
      <c r="AJ33" s="7"/>
      <c r="AK33" s="53"/>
      <c r="AL33" s="7"/>
      <c r="AM33" s="7"/>
      <c r="AN33" s="53"/>
      <c r="AO33" s="7"/>
      <c r="AP33" s="53"/>
      <c r="AQ33" s="7"/>
      <c r="AR33" s="7"/>
      <c r="AS33" s="53"/>
      <c r="AT33" s="7"/>
      <c r="AU33" s="7"/>
      <c r="AV33" s="53"/>
      <c r="AW33" s="7"/>
      <c r="AX33" s="7"/>
      <c r="AY33" s="53"/>
      <c r="AZ33" s="7"/>
      <c r="BA33" s="53"/>
      <c r="BB33" s="7"/>
      <c r="BC33" s="7"/>
      <c r="BD33" s="53"/>
      <c r="BE33" s="7"/>
      <c r="BF33" s="7"/>
      <c r="BG33" s="53"/>
      <c r="BH33" s="7"/>
      <c r="BI33" s="7"/>
      <c r="BJ33" s="53"/>
      <c r="BK33" s="7"/>
      <c r="BL33" s="53"/>
      <c r="BM33" s="7"/>
      <c r="BN33" s="7"/>
      <c r="BO33" s="53"/>
      <c r="BP33" s="7"/>
      <c r="BQ33" s="7"/>
      <c r="BR33" s="53"/>
      <c r="BS33" s="7"/>
      <c r="BT33" s="7"/>
      <c r="BU33" s="53"/>
      <c r="BV33" s="7"/>
      <c r="BW33" s="7"/>
      <c r="BX33" s="53"/>
      <c r="BY33" s="7"/>
      <c r="BZ33" s="7"/>
      <c r="CA33" s="53"/>
      <c r="CB33" s="7"/>
      <c r="CC33" s="53"/>
      <c r="CD33" s="7"/>
      <c r="CE33" s="7"/>
      <c r="CF33" s="53"/>
      <c r="CG33" s="7"/>
      <c r="CH33" s="7"/>
      <c r="CI33" s="53"/>
      <c r="CJ33" s="7"/>
      <c r="CK33" s="7"/>
      <c r="CL33" s="53"/>
      <c r="CM33" s="7"/>
      <c r="CN33" s="7"/>
      <c r="CO33" s="53"/>
      <c r="CP33" s="7"/>
      <c r="CQ33" s="7"/>
      <c r="CR33" s="53"/>
      <c r="CS33" s="7"/>
      <c r="CT33" s="7"/>
      <c r="CU33" s="53"/>
      <c r="CV33" s="7"/>
      <c r="CW33" s="53"/>
      <c r="CX33" s="7"/>
      <c r="CY33" s="53"/>
      <c r="CZ33" s="39"/>
      <c r="DA33" s="53"/>
      <c r="DB33" s="7"/>
      <c r="DC33" s="53"/>
      <c r="DD33" s="7"/>
      <c r="DE33" s="53"/>
      <c r="DF33" s="7"/>
      <c r="DG33" s="29"/>
      <c r="DI33" s="33" t="s">
        <v>57</v>
      </c>
      <c r="DJ33" s="33"/>
      <c r="DK33" s="33">
        <f>'معادلة الفك والتجميع'!$C$155</f>
        <v>0</v>
      </c>
      <c r="DL33" s="33">
        <f>$CW$36</f>
        <v>0</v>
      </c>
      <c r="DM33" s="88"/>
      <c r="DN33" s="33" t="s">
        <v>53</v>
      </c>
      <c r="DO33" s="33">
        <f>'معادلة الفك والتجميع'!$B$139</f>
        <v>0</v>
      </c>
      <c r="DP33" s="33">
        <f>'معادلة الفك والتجميع'!$C$139</f>
        <v>0</v>
      </c>
      <c r="DQ33" s="33">
        <f>$CL$36</f>
        <v>0</v>
      </c>
    </row>
    <row r="34" spans="1:121" ht="16.5" thickBot="1" x14ac:dyDescent="0.3">
      <c r="A34" s="5">
        <v>43373</v>
      </c>
      <c r="B34" s="7"/>
      <c r="C34" s="7"/>
      <c r="D34" s="7"/>
      <c r="E34" s="53"/>
      <c r="F34" s="7"/>
      <c r="G34" s="7"/>
      <c r="H34" s="53"/>
      <c r="I34" s="7"/>
      <c r="J34" s="7"/>
      <c r="K34" s="53"/>
      <c r="L34" s="7"/>
      <c r="M34" s="7"/>
      <c r="N34" s="53"/>
      <c r="O34" s="7"/>
      <c r="P34" s="7"/>
      <c r="Q34" s="53"/>
      <c r="R34" s="7"/>
      <c r="S34" s="7"/>
      <c r="T34" s="53"/>
      <c r="U34" s="7"/>
      <c r="V34" s="7"/>
      <c r="W34" s="53"/>
      <c r="X34" s="7"/>
      <c r="Y34" s="53"/>
      <c r="Z34" s="7"/>
      <c r="AA34" s="7"/>
      <c r="AB34" s="53"/>
      <c r="AC34" s="7"/>
      <c r="AD34" s="7"/>
      <c r="AE34" s="53"/>
      <c r="AF34" s="7"/>
      <c r="AG34" s="53"/>
      <c r="AH34" s="7"/>
      <c r="AI34" s="53"/>
      <c r="AJ34" s="7"/>
      <c r="AK34" s="53"/>
      <c r="AL34" s="7"/>
      <c r="AM34" s="7"/>
      <c r="AN34" s="53"/>
      <c r="AO34" s="7"/>
      <c r="AP34" s="53"/>
      <c r="AQ34" s="7"/>
      <c r="AR34" s="7"/>
      <c r="AS34" s="53"/>
      <c r="AT34" s="7"/>
      <c r="AU34" s="7"/>
      <c r="AV34" s="53"/>
      <c r="AW34" s="7"/>
      <c r="AX34" s="7"/>
      <c r="AY34" s="53"/>
      <c r="AZ34" s="7"/>
      <c r="BA34" s="53"/>
      <c r="BB34" s="7"/>
      <c r="BC34" s="7"/>
      <c r="BD34" s="53"/>
      <c r="BE34" s="7"/>
      <c r="BF34" s="7"/>
      <c r="BG34" s="53"/>
      <c r="BH34" s="7"/>
      <c r="BI34" s="7"/>
      <c r="BJ34" s="53"/>
      <c r="BK34" s="7"/>
      <c r="BL34" s="53"/>
      <c r="BM34" s="7"/>
      <c r="BN34" s="7"/>
      <c r="BO34" s="53"/>
      <c r="BP34" s="7"/>
      <c r="BQ34" s="7"/>
      <c r="BR34" s="53"/>
      <c r="BS34" s="7"/>
      <c r="BT34" s="7"/>
      <c r="BU34" s="53"/>
      <c r="BV34" s="7"/>
      <c r="BW34" s="7"/>
      <c r="BX34" s="53"/>
      <c r="BY34" s="7"/>
      <c r="BZ34" s="7"/>
      <c r="CA34" s="53"/>
      <c r="CB34" s="7"/>
      <c r="CC34" s="53"/>
      <c r="CD34" s="7"/>
      <c r="CE34" s="7"/>
      <c r="CF34" s="53"/>
      <c r="CG34" s="7"/>
      <c r="CH34" s="7"/>
      <c r="CI34" s="53"/>
      <c r="CJ34" s="7"/>
      <c r="CK34" s="7"/>
      <c r="CL34" s="53"/>
      <c r="CM34" s="7"/>
      <c r="CN34" s="7"/>
      <c r="CO34" s="53"/>
      <c r="CP34" s="7"/>
      <c r="CQ34" s="7"/>
      <c r="CR34" s="53"/>
      <c r="CS34" s="7"/>
      <c r="CT34" s="7"/>
      <c r="CU34" s="53"/>
      <c r="CV34" s="7"/>
      <c r="CW34" s="53"/>
      <c r="CX34" s="7"/>
      <c r="CY34" s="53"/>
      <c r="CZ34" s="39"/>
      <c r="DA34" s="53"/>
      <c r="DB34" s="7"/>
      <c r="DC34" s="53"/>
      <c r="DD34" s="7"/>
      <c r="DE34" s="53"/>
      <c r="DF34" s="7"/>
      <c r="DG34" s="29"/>
      <c r="DI34" s="40"/>
      <c r="DJ34" s="40"/>
      <c r="DK34" s="40"/>
      <c r="DL34" s="40"/>
      <c r="DM34" s="41"/>
      <c r="DN34" s="40"/>
      <c r="DO34" s="40"/>
      <c r="DP34" s="40"/>
    </row>
    <row r="35" spans="1:121" ht="16.5" thickBot="1" x14ac:dyDescent="0.3">
      <c r="A35" s="5">
        <v>43374</v>
      </c>
      <c r="B35" s="7"/>
      <c r="C35" s="7"/>
      <c r="D35" s="7"/>
      <c r="E35" s="53"/>
      <c r="F35" s="7"/>
      <c r="G35" s="7"/>
      <c r="H35" s="53"/>
      <c r="I35" s="7"/>
      <c r="J35" s="7"/>
      <c r="K35" s="53"/>
      <c r="L35" s="7"/>
      <c r="M35" s="7"/>
      <c r="N35" s="53"/>
      <c r="O35" s="7"/>
      <c r="P35" s="7"/>
      <c r="Q35" s="53"/>
      <c r="R35" s="7"/>
      <c r="S35" s="7"/>
      <c r="T35" s="53"/>
      <c r="U35" s="7"/>
      <c r="V35" s="7"/>
      <c r="W35" s="53"/>
      <c r="X35" s="7"/>
      <c r="Y35" s="53"/>
      <c r="Z35" s="7"/>
      <c r="AA35" s="7"/>
      <c r="AB35" s="53"/>
      <c r="AC35" s="7"/>
      <c r="AD35" s="7"/>
      <c r="AE35" s="53"/>
      <c r="AF35" s="7"/>
      <c r="AG35" s="53"/>
      <c r="AH35" s="7"/>
      <c r="AI35" s="53"/>
      <c r="AJ35" s="7"/>
      <c r="AK35" s="53"/>
      <c r="AL35" s="7"/>
      <c r="AM35" s="7"/>
      <c r="AN35" s="53"/>
      <c r="AO35" s="7"/>
      <c r="AP35" s="53"/>
      <c r="AQ35" s="7"/>
      <c r="AR35" s="7"/>
      <c r="AS35" s="53"/>
      <c r="AT35" s="7"/>
      <c r="AU35" s="7"/>
      <c r="AV35" s="53"/>
      <c r="AW35" s="7"/>
      <c r="AX35" s="7"/>
      <c r="AY35" s="53"/>
      <c r="AZ35" s="7"/>
      <c r="BA35" s="53"/>
      <c r="BB35" s="7"/>
      <c r="BC35" s="7"/>
      <c r="BD35" s="53"/>
      <c r="BE35" s="7"/>
      <c r="BF35" s="7"/>
      <c r="BG35" s="53"/>
      <c r="BH35" s="7"/>
      <c r="BI35" s="7"/>
      <c r="BJ35" s="53"/>
      <c r="BK35" s="7"/>
      <c r="BL35" s="53"/>
      <c r="BM35" s="7"/>
      <c r="BN35" s="7"/>
      <c r="BO35" s="53"/>
      <c r="BP35" s="7"/>
      <c r="BQ35" s="7"/>
      <c r="BR35" s="53"/>
      <c r="BS35" s="7"/>
      <c r="BT35" s="7"/>
      <c r="BU35" s="53"/>
      <c r="BV35" s="7"/>
      <c r="BW35" s="7"/>
      <c r="BX35" s="53"/>
      <c r="BY35" s="7"/>
      <c r="BZ35" s="7"/>
      <c r="CA35" s="53"/>
      <c r="CB35" s="7"/>
      <c r="CC35" s="53"/>
      <c r="CD35" s="7"/>
      <c r="CE35" s="7"/>
      <c r="CF35" s="53"/>
      <c r="CG35" s="7"/>
      <c r="CH35" s="7"/>
      <c r="CI35" s="53"/>
      <c r="CJ35" s="7"/>
      <c r="CK35" s="7"/>
      <c r="CL35" s="53"/>
      <c r="CM35" s="7"/>
      <c r="CN35" s="7"/>
      <c r="CO35" s="53"/>
      <c r="CP35" s="7"/>
      <c r="CQ35" s="7"/>
      <c r="CR35" s="53"/>
      <c r="CS35" s="7"/>
      <c r="CT35" s="7"/>
      <c r="CU35" s="53"/>
      <c r="CV35" s="7"/>
      <c r="CW35" s="53"/>
      <c r="CX35" s="7"/>
      <c r="CY35" s="53"/>
      <c r="CZ35" s="39"/>
      <c r="DA35" s="53"/>
      <c r="DB35" s="7"/>
      <c r="DC35" s="53"/>
      <c r="DD35" s="7"/>
      <c r="DE35" s="53"/>
      <c r="DF35" s="7"/>
      <c r="DG35" s="29"/>
      <c r="DI35" s="22"/>
      <c r="DJ35" s="22"/>
      <c r="DK35" s="22"/>
      <c r="DL35" s="22"/>
      <c r="DM35" s="41"/>
      <c r="DN35" s="22"/>
      <c r="DO35" s="22"/>
      <c r="DP35" s="22"/>
    </row>
    <row r="36" spans="1:121" ht="15.75" thickBot="1" x14ac:dyDescent="0.3">
      <c r="A36" s="5" t="s">
        <v>20</v>
      </c>
      <c r="B36" s="7"/>
      <c r="C36" s="7">
        <f>SUM(C5:C35)</f>
        <v>0</v>
      </c>
      <c r="D36" s="7">
        <f t="shared" ref="D36:BO36" si="0">SUM(D5:D35)</f>
        <v>0</v>
      </c>
      <c r="E36" s="7">
        <f t="shared" si="0"/>
        <v>0</v>
      </c>
      <c r="F36" s="7">
        <f t="shared" si="0"/>
        <v>0</v>
      </c>
      <c r="G36" s="7">
        <f t="shared" si="0"/>
        <v>0</v>
      </c>
      <c r="H36" s="7">
        <f t="shared" si="0"/>
        <v>0</v>
      </c>
      <c r="I36" s="7">
        <f t="shared" si="0"/>
        <v>0</v>
      </c>
      <c r="J36" s="7">
        <f t="shared" si="0"/>
        <v>0</v>
      </c>
      <c r="K36" s="7">
        <f t="shared" si="0"/>
        <v>0</v>
      </c>
      <c r="L36" s="7">
        <f t="shared" si="0"/>
        <v>0</v>
      </c>
      <c r="M36" s="7">
        <f t="shared" si="0"/>
        <v>0</v>
      </c>
      <c r="N36" s="7">
        <f t="shared" si="0"/>
        <v>0</v>
      </c>
      <c r="O36" s="7">
        <f t="shared" si="0"/>
        <v>0</v>
      </c>
      <c r="P36" s="7">
        <f t="shared" si="0"/>
        <v>0</v>
      </c>
      <c r="Q36" s="7">
        <f t="shared" si="0"/>
        <v>0</v>
      </c>
      <c r="R36" s="7">
        <f t="shared" si="0"/>
        <v>0</v>
      </c>
      <c r="S36" s="7">
        <f t="shared" si="0"/>
        <v>0</v>
      </c>
      <c r="T36" s="7">
        <f t="shared" si="0"/>
        <v>0</v>
      </c>
      <c r="U36" s="7">
        <f t="shared" si="0"/>
        <v>0</v>
      </c>
      <c r="V36" s="7">
        <f t="shared" si="0"/>
        <v>0</v>
      </c>
      <c r="W36" s="7">
        <f t="shared" si="0"/>
        <v>0</v>
      </c>
      <c r="X36" s="7">
        <f t="shared" si="0"/>
        <v>0</v>
      </c>
      <c r="Y36" s="7">
        <f t="shared" si="0"/>
        <v>0</v>
      </c>
      <c r="Z36" s="7">
        <f t="shared" si="0"/>
        <v>0</v>
      </c>
      <c r="AA36" s="7">
        <f t="shared" si="0"/>
        <v>0</v>
      </c>
      <c r="AB36" s="7">
        <f t="shared" si="0"/>
        <v>0</v>
      </c>
      <c r="AC36" s="7">
        <f t="shared" si="0"/>
        <v>0</v>
      </c>
      <c r="AD36" s="7">
        <f t="shared" si="0"/>
        <v>0</v>
      </c>
      <c r="AE36" s="7">
        <f t="shared" si="0"/>
        <v>0</v>
      </c>
      <c r="AF36" s="7">
        <f t="shared" si="0"/>
        <v>0</v>
      </c>
      <c r="AG36" s="7">
        <f t="shared" si="0"/>
        <v>0</v>
      </c>
      <c r="AH36" s="7">
        <f t="shared" si="0"/>
        <v>2</v>
      </c>
      <c r="AI36" s="7">
        <f t="shared" si="0"/>
        <v>580</v>
      </c>
      <c r="AJ36" s="7">
        <f t="shared" si="0"/>
        <v>0</v>
      </c>
      <c r="AK36" s="7">
        <f t="shared" si="0"/>
        <v>0</v>
      </c>
      <c r="AL36" s="7">
        <f t="shared" si="0"/>
        <v>0</v>
      </c>
      <c r="AM36" s="7">
        <f t="shared" si="0"/>
        <v>0</v>
      </c>
      <c r="AN36" s="7">
        <f t="shared" si="0"/>
        <v>0</v>
      </c>
      <c r="AO36" s="7">
        <f t="shared" si="0"/>
        <v>0</v>
      </c>
      <c r="AP36" s="7">
        <f t="shared" si="0"/>
        <v>0</v>
      </c>
      <c r="AQ36" s="7">
        <f t="shared" si="0"/>
        <v>0</v>
      </c>
      <c r="AR36" s="7">
        <f t="shared" si="0"/>
        <v>0</v>
      </c>
      <c r="AS36" s="7">
        <f t="shared" si="0"/>
        <v>0</v>
      </c>
      <c r="AT36" s="7">
        <f t="shared" si="0"/>
        <v>0</v>
      </c>
      <c r="AU36" s="7">
        <f t="shared" si="0"/>
        <v>0</v>
      </c>
      <c r="AV36" s="7">
        <f t="shared" si="0"/>
        <v>0</v>
      </c>
      <c r="AW36" s="7">
        <f t="shared" si="0"/>
        <v>0</v>
      </c>
      <c r="AX36" s="7">
        <f t="shared" si="0"/>
        <v>0</v>
      </c>
      <c r="AY36" s="7">
        <f t="shared" si="0"/>
        <v>0</v>
      </c>
      <c r="AZ36" s="7">
        <f t="shared" si="0"/>
        <v>0</v>
      </c>
      <c r="BA36" s="7">
        <f t="shared" si="0"/>
        <v>0</v>
      </c>
      <c r="BB36" s="7">
        <f t="shared" si="0"/>
        <v>0</v>
      </c>
      <c r="BC36" s="7">
        <f t="shared" si="0"/>
        <v>0</v>
      </c>
      <c r="BD36" s="7">
        <f t="shared" si="0"/>
        <v>0</v>
      </c>
      <c r="BE36" s="7">
        <f t="shared" si="0"/>
        <v>0</v>
      </c>
      <c r="BF36" s="7">
        <f t="shared" si="0"/>
        <v>0</v>
      </c>
      <c r="BG36" s="7">
        <f t="shared" si="0"/>
        <v>0</v>
      </c>
      <c r="BH36" s="7">
        <f t="shared" si="0"/>
        <v>0</v>
      </c>
      <c r="BI36" s="7">
        <f t="shared" si="0"/>
        <v>0</v>
      </c>
      <c r="BJ36" s="7">
        <f t="shared" si="0"/>
        <v>0</v>
      </c>
      <c r="BK36" s="7">
        <f t="shared" si="0"/>
        <v>0</v>
      </c>
      <c r="BL36" s="7">
        <f t="shared" si="0"/>
        <v>0</v>
      </c>
      <c r="BM36" s="7">
        <f t="shared" si="0"/>
        <v>0</v>
      </c>
      <c r="BN36" s="7">
        <f t="shared" si="0"/>
        <v>0</v>
      </c>
      <c r="BO36" s="7">
        <f t="shared" si="0"/>
        <v>0</v>
      </c>
      <c r="BP36" s="7">
        <f t="shared" ref="BP36:DF36" si="1">SUM(BP5:BP35)</f>
        <v>0</v>
      </c>
      <c r="BQ36" s="7">
        <f t="shared" si="1"/>
        <v>0</v>
      </c>
      <c r="BR36" s="7">
        <f t="shared" si="1"/>
        <v>0</v>
      </c>
      <c r="BS36" s="7">
        <f t="shared" si="1"/>
        <v>0</v>
      </c>
      <c r="BT36" s="7">
        <f t="shared" si="1"/>
        <v>0</v>
      </c>
      <c r="BU36" s="7">
        <f t="shared" si="1"/>
        <v>0</v>
      </c>
      <c r="BV36" s="7">
        <f t="shared" si="1"/>
        <v>0</v>
      </c>
      <c r="BW36" s="7">
        <f t="shared" si="1"/>
        <v>0</v>
      </c>
      <c r="BX36" s="7">
        <f t="shared" si="1"/>
        <v>0</v>
      </c>
      <c r="BY36" s="7">
        <f t="shared" si="1"/>
        <v>0</v>
      </c>
      <c r="BZ36" s="7">
        <f t="shared" si="1"/>
        <v>0</v>
      </c>
      <c r="CA36" s="7">
        <f t="shared" si="1"/>
        <v>0</v>
      </c>
      <c r="CB36" s="7">
        <f t="shared" si="1"/>
        <v>0</v>
      </c>
      <c r="CC36" s="7">
        <f t="shared" si="1"/>
        <v>0</v>
      </c>
      <c r="CD36" s="7">
        <f t="shared" si="1"/>
        <v>0</v>
      </c>
      <c r="CE36" s="7">
        <f t="shared" si="1"/>
        <v>0</v>
      </c>
      <c r="CF36" s="7">
        <f t="shared" si="1"/>
        <v>0</v>
      </c>
      <c r="CG36" s="7">
        <f t="shared" si="1"/>
        <v>0</v>
      </c>
      <c r="CH36" s="7">
        <f t="shared" si="1"/>
        <v>0</v>
      </c>
      <c r="CI36" s="7">
        <f t="shared" si="1"/>
        <v>0</v>
      </c>
      <c r="CJ36" s="7">
        <f t="shared" si="1"/>
        <v>0</v>
      </c>
      <c r="CK36" s="7">
        <f t="shared" si="1"/>
        <v>0</v>
      </c>
      <c r="CL36" s="7">
        <f t="shared" si="1"/>
        <v>0</v>
      </c>
      <c r="CM36" s="7">
        <f t="shared" si="1"/>
        <v>0</v>
      </c>
      <c r="CN36" s="7">
        <f t="shared" si="1"/>
        <v>0</v>
      </c>
      <c r="CO36" s="7">
        <f t="shared" si="1"/>
        <v>0</v>
      </c>
      <c r="CP36" s="7">
        <f t="shared" si="1"/>
        <v>0</v>
      </c>
      <c r="CQ36" s="7">
        <f t="shared" si="1"/>
        <v>0</v>
      </c>
      <c r="CR36" s="7">
        <f t="shared" si="1"/>
        <v>0</v>
      </c>
      <c r="CS36" s="7">
        <f t="shared" si="1"/>
        <v>0</v>
      </c>
      <c r="CT36" s="7">
        <f t="shared" si="1"/>
        <v>0</v>
      </c>
      <c r="CU36" s="7">
        <f t="shared" si="1"/>
        <v>0</v>
      </c>
      <c r="CV36" s="7">
        <f t="shared" si="1"/>
        <v>0</v>
      </c>
      <c r="CW36" s="7">
        <f t="shared" si="1"/>
        <v>0</v>
      </c>
      <c r="CX36" s="7">
        <f t="shared" si="1"/>
        <v>0</v>
      </c>
      <c r="CY36" s="7">
        <f t="shared" si="1"/>
        <v>0</v>
      </c>
      <c r="CZ36" s="7">
        <f t="shared" si="1"/>
        <v>1</v>
      </c>
      <c r="DA36" s="7">
        <f t="shared" si="1"/>
        <v>372</v>
      </c>
      <c r="DB36" s="7">
        <f t="shared" si="1"/>
        <v>0</v>
      </c>
      <c r="DC36" s="7">
        <f t="shared" si="1"/>
        <v>0</v>
      </c>
      <c r="DD36" s="7">
        <f t="shared" si="1"/>
        <v>0</v>
      </c>
      <c r="DE36" s="7">
        <f t="shared" si="1"/>
        <v>0</v>
      </c>
      <c r="DF36" s="7">
        <f t="shared" si="1"/>
        <v>0</v>
      </c>
      <c r="DG36" s="29"/>
      <c r="DI36" s="42"/>
      <c r="DJ36" s="42"/>
      <c r="DK36" s="42"/>
      <c r="DL36" s="42"/>
    </row>
    <row r="37" spans="1:12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  <c r="CR37" s="44"/>
      <c r="CS37" s="44"/>
      <c r="CT37" s="44"/>
      <c r="CU37" s="44"/>
      <c r="CV37" s="44"/>
      <c r="CW37" s="44"/>
      <c r="CX37" s="44"/>
      <c r="CY37" s="44"/>
      <c r="CZ37" s="44"/>
      <c r="DA37" s="44"/>
      <c r="DB37" s="44"/>
      <c r="DC37" s="151"/>
      <c r="DD37" s="151"/>
      <c r="DE37" s="151"/>
      <c r="DF37" s="151"/>
      <c r="DI37" s="42"/>
      <c r="DJ37" s="42"/>
      <c r="DK37" s="42"/>
      <c r="DL37" s="42"/>
    </row>
    <row r="38" spans="1:121" ht="15.75" thickBot="1" x14ac:dyDescent="0.3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44"/>
      <c r="CR38" s="44"/>
      <c r="CS38" s="44"/>
      <c r="CT38" s="44"/>
      <c r="CU38" s="44"/>
      <c r="CV38" s="44"/>
      <c r="CW38" s="44"/>
      <c r="CX38" s="44"/>
      <c r="CY38" s="44"/>
      <c r="CZ38" s="44"/>
      <c r="DA38" s="44"/>
      <c r="DB38" s="44"/>
      <c r="DC38" s="152"/>
      <c r="DD38" s="152"/>
      <c r="DE38" s="152"/>
      <c r="DF38" s="152"/>
      <c r="DI38" s="42"/>
      <c r="DJ38" s="42"/>
      <c r="DK38" s="42"/>
      <c r="DL38" s="42"/>
    </row>
    <row r="39" spans="1:121" ht="27.75" thickTop="1" thickBot="1" x14ac:dyDescent="0.3">
      <c r="A39" s="153" t="s">
        <v>25</v>
      </c>
      <c r="B39" s="154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  <c r="AJ39" s="154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4"/>
      <c r="BI39" s="154"/>
      <c r="BJ39" s="154"/>
      <c r="BK39" s="154"/>
      <c r="BL39" s="154"/>
      <c r="BM39" s="154"/>
      <c r="BN39" s="154"/>
      <c r="BO39" s="154"/>
      <c r="BP39" s="154"/>
      <c r="BQ39" s="154"/>
      <c r="BR39" s="154"/>
      <c r="BS39" s="154"/>
      <c r="BT39" s="154"/>
      <c r="BU39" s="154"/>
      <c r="BV39" s="154"/>
      <c r="BW39" s="154"/>
      <c r="BX39" s="154"/>
      <c r="BY39" s="154"/>
      <c r="BZ39" s="154"/>
      <c r="CA39" s="154"/>
      <c r="CB39" s="154"/>
      <c r="CC39" s="154"/>
      <c r="CD39" s="154"/>
      <c r="CE39" s="154"/>
      <c r="CF39" s="154"/>
      <c r="CG39" s="154"/>
      <c r="CH39" s="154"/>
      <c r="CI39" s="154"/>
      <c r="CJ39" s="154"/>
      <c r="CK39" s="154"/>
      <c r="CL39" s="154"/>
      <c r="CM39" s="154"/>
      <c r="CN39" s="154"/>
      <c r="CO39" s="154"/>
      <c r="CP39" s="154"/>
      <c r="CQ39" s="154"/>
      <c r="CR39" s="154"/>
      <c r="CS39" s="154"/>
      <c r="CT39" s="154"/>
      <c r="CU39" s="154"/>
      <c r="CV39" s="154"/>
      <c r="CW39" s="154"/>
      <c r="CX39" s="154"/>
      <c r="CY39" s="155"/>
      <c r="CZ39" s="156"/>
      <c r="DA39" s="45"/>
      <c r="DB39" s="45"/>
      <c r="DC39" s="157"/>
      <c r="DD39" s="157"/>
      <c r="DE39" s="157"/>
      <c r="DF39" s="157"/>
      <c r="DI39" s="167" t="s">
        <v>72</v>
      </c>
      <c r="DJ39" s="168"/>
      <c r="DK39" s="168"/>
      <c r="DL39" s="168"/>
      <c r="DM39" s="168"/>
      <c r="DN39" s="168"/>
      <c r="DO39" s="168"/>
      <c r="DP39" s="168"/>
      <c r="DQ39" s="169"/>
    </row>
    <row r="40" spans="1:121" ht="22.5" thickTop="1" thickBot="1" x14ac:dyDescent="0.3">
      <c r="A40" s="110" t="s">
        <v>0</v>
      </c>
      <c r="B40" s="112" t="s">
        <v>73</v>
      </c>
      <c r="C40" s="118" t="s">
        <v>1</v>
      </c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2"/>
      <c r="W40" s="13"/>
      <c r="X40" s="12" t="s">
        <v>26</v>
      </c>
      <c r="Y40" s="12"/>
      <c r="Z40" s="120" t="s">
        <v>27</v>
      </c>
      <c r="AA40" s="121"/>
      <c r="AB40" s="121"/>
      <c r="AC40" s="121"/>
      <c r="AD40" s="121"/>
      <c r="AE40" s="121"/>
      <c r="AF40" s="121"/>
      <c r="AG40" s="121"/>
      <c r="AH40" s="121"/>
      <c r="AI40" s="122"/>
      <c r="AJ40" s="120" t="s">
        <v>28</v>
      </c>
      <c r="AK40" s="122"/>
      <c r="AL40" s="120" t="s">
        <v>29</v>
      </c>
      <c r="AM40" s="121"/>
      <c r="AN40" s="122"/>
      <c r="AO40" s="120" t="s">
        <v>30</v>
      </c>
      <c r="AP40" s="122"/>
      <c r="AQ40" s="120" t="s">
        <v>31</v>
      </c>
      <c r="AR40" s="121"/>
      <c r="AS40" s="121"/>
      <c r="AT40" s="121"/>
      <c r="AU40" s="121"/>
      <c r="AV40" s="121"/>
      <c r="AW40" s="121"/>
      <c r="AX40" s="121"/>
      <c r="AY40" s="122"/>
      <c r="AZ40" s="120" t="s">
        <v>32</v>
      </c>
      <c r="BA40" s="122"/>
      <c r="BB40" s="120" t="s">
        <v>33</v>
      </c>
      <c r="BC40" s="121"/>
      <c r="BD40" s="121"/>
      <c r="BE40" s="121"/>
      <c r="BF40" s="121"/>
      <c r="BG40" s="121"/>
      <c r="BH40" s="121"/>
      <c r="BI40" s="121"/>
      <c r="BJ40" s="121"/>
      <c r="BK40" s="121"/>
      <c r="BL40" s="122"/>
      <c r="BM40" s="120" t="s">
        <v>34</v>
      </c>
      <c r="BN40" s="121"/>
      <c r="BO40" s="121"/>
      <c r="BP40" s="121"/>
      <c r="BQ40" s="121"/>
      <c r="BR40" s="122"/>
      <c r="BS40" s="120" t="s">
        <v>35</v>
      </c>
      <c r="BT40" s="121"/>
      <c r="BU40" s="121"/>
      <c r="BV40" s="121"/>
      <c r="BW40" s="121"/>
      <c r="BX40" s="121"/>
      <c r="BY40" s="121"/>
      <c r="BZ40" s="121"/>
      <c r="CA40" s="121"/>
      <c r="CB40" s="121"/>
      <c r="CC40" s="122"/>
      <c r="CD40" s="120" t="s">
        <v>36</v>
      </c>
      <c r="CE40" s="121"/>
      <c r="CF40" s="121"/>
      <c r="CG40" s="121"/>
      <c r="CH40" s="121"/>
      <c r="CI40" s="121"/>
      <c r="CJ40" s="121"/>
      <c r="CK40" s="121"/>
      <c r="CL40" s="122"/>
      <c r="CM40" s="120" t="s">
        <v>37</v>
      </c>
      <c r="CN40" s="121"/>
      <c r="CO40" s="121"/>
      <c r="CP40" s="121"/>
      <c r="CQ40" s="121"/>
      <c r="CR40" s="121"/>
      <c r="CS40" s="121"/>
      <c r="CT40" s="121"/>
      <c r="CU40" s="121"/>
      <c r="CV40" s="121"/>
      <c r="CW40" s="122"/>
      <c r="CX40" s="120" t="s">
        <v>38</v>
      </c>
      <c r="CY40" s="122"/>
      <c r="CZ40" s="120" t="s">
        <v>4</v>
      </c>
      <c r="DA40" s="122"/>
      <c r="DB40" s="14"/>
      <c r="DC40" s="14"/>
      <c r="DD40" s="21"/>
      <c r="DE40" s="21"/>
      <c r="DF40" s="21"/>
      <c r="DI40" s="30" t="s">
        <v>18</v>
      </c>
      <c r="DJ40" s="30" t="s">
        <v>16</v>
      </c>
      <c r="DK40" s="30" t="s">
        <v>17</v>
      </c>
      <c r="DL40" s="16" t="s">
        <v>24</v>
      </c>
      <c r="DM40" s="31"/>
      <c r="DN40" s="30" t="s">
        <v>18</v>
      </c>
      <c r="DO40" s="30" t="s">
        <v>16</v>
      </c>
      <c r="DP40" s="30" t="s">
        <v>17</v>
      </c>
      <c r="DQ40" s="16" t="s">
        <v>24</v>
      </c>
    </row>
    <row r="41" spans="1:121" ht="18.75" thickTop="1" thickBot="1" x14ac:dyDescent="0.3">
      <c r="A41" s="110"/>
      <c r="B41" s="112"/>
      <c r="C41" s="116" t="s">
        <v>5</v>
      </c>
      <c r="D41" s="117"/>
      <c r="E41" s="51"/>
      <c r="F41" s="117" t="s">
        <v>6</v>
      </c>
      <c r="G41" s="117"/>
      <c r="H41" s="51"/>
      <c r="I41" s="117" t="s">
        <v>7</v>
      </c>
      <c r="J41" s="117"/>
      <c r="K41" s="51"/>
      <c r="L41" s="118" t="s">
        <v>39</v>
      </c>
      <c r="M41" s="112"/>
      <c r="N41" s="51"/>
      <c r="O41" s="118" t="s">
        <v>40</v>
      </c>
      <c r="P41" s="112"/>
      <c r="Q41" s="51"/>
      <c r="R41" s="118" t="s">
        <v>41</v>
      </c>
      <c r="S41" s="112"/>
      <c r="T41" s="51"/>
      <c r="U41" s="118" t="s">
        <v>42</v>
      </c>
      <c r="V41" s="112"/>
      <c r="W41" s="51"/>
      <c r="X41" s="107" t="s">
        <v>43</v>
      </c>
      <c r="Y41" s="51"/>
      <c r="Z41" s="116" t="s">
        <v>5</v>
      </c>
      <c r="AA41" s="117"/>
      <c r="AB41" s="51"/>
      <c r="AC41" s="118" t="s">
        <v>44</v>
      </c>
      <c r="AD41" s="112"/>
      <c r="AE41" s="51"/>
      <c r="AF41" s="117" t="s">
        <v>9</v>
      </c>
      <c r="AG41" s="51"/>
      <c r="AH41" s="117" t="s">
        <v>8</v>
      </c>
      <c r="AI41" s="51"/>
      <c r="AJ41" s="107" t="s">
        <v>45</v>
      </c>
      <c r="AK41" s="51"/>
      <c r="AL41" s="117" t="s">
        <v>10</v>
      </c>
      <c r="AM41" s="117"/>
      <c r="AN41" s="51"/>
      <c r="AO41" s="107" t="s">
        <v>45</v>
      </c>
      <c r="AP41" s="51"/>
      <c r="AQ41" s="116" t="s">
        <v>13</v>
      </c>
      <c r="AR41" s="117"/>
      <c r="AS41" s="51"/>
      <c r="AT41" s="117" t="s">
        <v>14</v>
      </c>
      <c r="AU41" s="117"/>
      <c r="AV41" s="51"/>
      <c r="AW41" s="118" t="s">
        <v>46</v>
      </c>
      <c r="AX41" s="112"/>
      <c r="AY41" s="51"/>
      <c r="AZ41" s="107" t="s">
        <v>43</v>
      </c>
      <c r="BA41" s="51"/>
      <c r="BB41" s="117" t="s">
        <v>47</v>
      </c>
      <c r="BC41" s="117"/>
      <c r="BD41" s="51"/>
      <c r="BE41" s="117" t="s">
        <v>11</v>
      </c>
      <c r="BF41" s="117"/>
      <c r="BG41" s="51"/>
      <c r="BH41" s="118" t="s">
        <v>12</v>
      </c>
      <c r="BI41" s="112"/>
      <c r="BJ41" s="51"/>
      <c r="BK41" s="107" t="s">
        <v>48</v>
      </c>
      <c r="BL41" s="51"/>
      <c r="BM41" s="117" t="s">
        <v>49</v>
      </c>
      <c r="BN41" s="117"/>
      <c r="BO41" s="51"/>
      <c r="BP41" s="117" t="s">
        <v>11</v>
      </c>
      <c r="BQ41" s="117"/>
      <c r="BR41" s="51"/>
      <c r="BS41" s="117" t="s">
        <v>49</v>
      </c>
      <c r="BT41" s="117"/>
      <c r="BU41" s="51"/>
      <c r="BV41" s="118" t="s">
        <v>50</v>
      </c>
      <c r="BW41" s="112"/>
      <c r="BX41" s="51"/>
      <c r="BY41" s="118" t="s">
        <v>12</v>
      </c>
      <c r="BZ41" s="112"/>
      <c r="CA41" s="51"/>
      <c r="CB41" s="107" t="s">
        <v>48</v>
      </c>
      <c r="CC41" s="51"/>
      <c r="CD41" s="118" t="s">
        <v>51</v>
      </c>
      <c r="CE41" s="112"/>
      <c r="CF41" s="51"/>
      <c r="CG41" s="118" t="s">
        <v>52</v>
      </c>
      <c r="CH41" s="112"/>
      <c r="CI41" s="51"/>
      <c r="CJ41" s="118" t="s">
        <v>53</v>
      </c>
      <c r="CK41" s="112"/>
      <c r="CL41" s="51"/>
      <c r="CM41" s="118" t="s">
        <v>54</v>
      </c>
      <c r="CN41" s="112"/>
      <c r="CO41" s="51"/>
      <c r="CP41" s="118" t="s">
        <v>55</v>
      </c>
      <c r="CQ41" s="112"/>
      <c r="CR41" s="51"/>
      <c r="CS41" s="118" t="s">
        <v>56</v>
      </c>
      <c r="CT41" s="112"/>
      <c r="CU41" s="51"/>
      <c r="CV41" s="107" t="s">
        <v>57</v>
      </c>
      <c r="CW41" s="51"/>
      <c r="CX41" s="107" t="s">
        <v>58</v>
      </c>
      <c r="CY41" s="51"/>
      <c r="CZ41" s="118" t="s">
        <v>15</v>
      </c>
      <c r="DA41" s="51"/>
      <c r="DB41" s="14"/>
      <c r="DC41" s="51"/>
      <c r="DD41" s="21"/>
      <c r="DE41" s="51"/>
      <c r="DF41" s="21"/>
      <c r="DI41" s="100" t="s">
        <v>59</v>
      </c>
      <c r="DJ41" s="101"/>
      <c r="DK41" s="102"/>
      <c r="DL41" s="62"/>
      <c r="DM41" s="31"/>
      <c r="DN41" s="127" t="s">
        <v>60</v>
      </c>
      <c r="DO41" s="128"/>
      <c r="DP41" s="129"/>
      <c r="DQ41" s="63"/>
    </row>
    <row r="42" spans="1:121" ht="15.75" customHeight="1" thickTop="1" thickBot="1" x14ac:dyDescent="0.3">
      <c r="A42" s="110"/>
      <c r="B42" s="112"/>
      <c r="C42" s="96" t="s">
        <v>16</v>
      </c>
      <c r="D42" s="96" t="s">
        <v>17</v>
      </c>
      <c r="E42" s="98" t="s">
        <v>24</v>
      </c>
      <c r="F42" s="96" t="s">
        <v>16</v>
      </c>
      <c r="G42" s="96" t="s">
        <v>17</v>
      </c>
      <c r="H42" s="98" t="s">
        <v>24</v>
      </c>
      <c r="I42" s="96" t="s">
        <v>16</v>
      </c>
      <c r="J42" s="96" t="s">
        <v>17</v>
      </c>
      <c r="K42" s="98" t="s">
        <v>24</v>
      </c>
      <c r="L42" s="96" t="s">
        <v>16</v>
      </c>
      <c r="M42" s="96" t="s">
        <v>17</v>
      </c>
      <c r="N42" s="98" t="s">
        <v>24</v>
      </c>
      <c r="O42" s="97" t="s">
        <v>16</v>
      </c>
      <c r="P42" s="96" t="s">
        <v>17</v>
      </c>
      <c r="Q42" s="98" t="s">
        <v>24</v>
      </c>
      <c r="R42" s="96" t="s">
        <v>16</v>
      </c>
      <c r="S42" s="96" t="s">
        <v>17</v>
      </c>
      <c r="T42" s="98" t="s">
        <v>24</v>
      </c>
      <c r="U42" s="96" t="s">
        <v>16</v>
      </c>
      <c r="V42" s="96" t="s">
        <v>17</v>
      </c>
      <c r="W42" s="98" t="s">
        <v>24</v>
      </c>
      <c r="X42" s="108"/>
      <c r="Y42" s="98" t="s">
        <v>24</v>
      </c>
      <c r="Z42" s="96" t="s">
        <v>16</v>
      </c>
      <c r="AA42" s="96" t="s">
        <v>17</v>
      </c>
      <c r="AB42" s="98" t="s">
        <v>24</v>
      </c>
      <c r="AC42" s="96" t="s">
        <v>16</v>
      </c>
      <c r="AD42" s="96" t="s">
        <v>17</v>
      </c>
      <c r="AE42" s="98" t="s">
        <v>24</v>
      </c>
      <c r="AF42" s="117"/>
      <c r="AG42" s="98" t="s">
        <v>24</v>
      </c>
      <c r="AH42" s="117"/>
      <c r="AI42" s="98" t="s">
        <v>24</v>
      </c>
      <c r="AJ42" s="108"/>
      <c r="AK42" s="98" t="s">
        <v>24</v>
      </c>
      <c r="AL42" s="96" t="s">
        <v>16</v>
      </c>
      <c r="AM42" s="96" t="s">
        <v>17</v>
      </c>
      <c r="AN42" s="98" t="s">
        <v>24</v>
      </c>
      <c r="AO42" s="108"/>
      <c r="AP42" s="98" t="s">
        <v>24</v>
      </c>
      <c r="AQ42" s="96" t="s">
        <v>16</v>
      </c>
      <c r="AR42" s="96" t="s">
        <v>17</v>
      </c>
      <c r="AS42" s="98" t="s">
        <v>24</v>
      </c>
      <c r="AT42" s="96" t="s">
        <v>16</v>
      </c>
      <c r="AU42" s="96" t="s">
        <v>17</v>
      </c>
      <c r="AV42" s="98" t="s">
        <v>24</v>
      </c>
      <c r="AW42" s="96" t="s">
        <v>16</v>
      </c>
      <c r="AX42" s="96" t="s">
        <v>17</v>
      </c>
      <c r="AY42" s="98" t="s">
        <v>24</v>
      </c>
      <c r="AZ42" s="108"/>
      <c r="BA42" s="98" t="s">
        <v>24</v>
      </c>
      <c r="BB42" s="96" t="s">
        <v>16</v>
      </c>
      <c r="BC42" s="96" t="s">
        <v>17</v>
      </c>
      <c r="BD42" s="98" t="s">
        <v>24</v>
      </c>
      <c r="BE42" s="96" t="s">
        <v>16</v>
      </c>
      <c r="BF42" s="96" t="s">
        <v>17</v>
      </c>
      <c r="BG42" s="98" t="s">
        <v>24</v>
      </c>
      <c r="BH42" s="97" t="s">
        <v>16</v>
      </c>
      <c r="BI42" s="97" t="s">
        <v>17</v>
      </c>
      <c r="BJ42" s="98" t="s">
        <v>24</v>
      </c>
      <c r="BK42" s="108"/>
      <c r="BL42" s="98" t="s">
        <v>24</v>
      </c>
      <c r="BM42" s="96" t="s">
        <v>16</v>
      </c>
      <c r="BN42" s="97" t="s">
        <v>17</v>
      </c>
      <c r="BO42" s="98" t="s">
        <v>24</v>
      </c>
      <c r="BP42" s="96" t="s">
        <v>16</v>
      </c>
      <c r="BQ42" s="97" t="s">
        <v>17</v>
      </c>
      <c r="BR42" s="98" t="s">
        <v>24</v>
      </c>
      <c r="BS42" s="96" t="s">
        <v>16</v>
      </c>
      <c r="BT42" s="97" t="s">
        <v>17</v>
      </c>
      <c r="BU42" s="98" t="s">
        <v>24</v>
      </c>
      <c r="BV42" s="96" t="s">
        <v>16</v>
      </c>
      <c r="BW42" s="97" t="s">
        <v>17</v>
      </c>
      <c r="BX42" s="98" t="s">
        <v>24</v>
      </c>
      <c r="BY42" s="96" t="s">
        <v>16</v>
      </c>
      <c r="BZ42" s="97" t="s">
        <v>17</v>
      </c>
      <c r="CA42" s="98" t="s">
        <v>24</v>
      </c>
      <c r="CB42" s="108"/>
      <c r="CC42" s="98" t="s">
        <v>24</v>
      </c>
      <c r="CD42" s="96" t="s">
        <v>16</v>
      </c>
      <c r="CE42" s="97" t="s">
        <v>17</v>
      </c>
      <c r="CF42" s="98" t="s">
        <v>24</v>
      </c>
      <c r="CG42" s="96" t="s">
        <v>16</v>
      </c>
      <c r="CH42" s="97" t="s">
        <v>17</v>
      </c>
      <c r="CI42" s="98" t="s">
        <v>24</v>
      </c>
      <c r="CJ42" s="96" t="s">
        <v>16</v>
      </c>
      <c r="CK42" s="97" t="s">
        <v>17</v>
      </c>
      <c r="CL42" s="98" t="s">
        <v>24</v>
      </c>
      <c r="CM42" s="96" t="s">
        <v>16</v>
      </c>
      <c r="CN42" s="97" t="s">
        <v>17</v>
      </c>
      <c r="CO42" s="98" t="s">
        <v>24</v>
      </c>
      <c r="CP42" s="96" t="s">
        <v>16</v>
      </c>
      <c r="CQ42" s="97" t="s">
        <v>17</v>
      </c>
      <c r="CR42" s="98" t="s">
        <v>24</v>
      </c>
      <c r="CS42" s="96" t="s">
        <v>16</v>
      </c>
      <c r="CT42" s="97" t="s">
        <v>17</v>
      </c>
      <c r="CU42" s="98" t="s">
        <v>24</v>
      </c>
      <c r="CV42" s="108"/>
      <c r="CW42" s="98" t="s">
        <v>24</v>
      </c>
      <c r="CX42" s="108"/>
      <c r="CY42" s="98" t="s">
        <v>24</v>
      </c>
      <c r="CZ42" s="118"/>
      <c r="DA42" s="98" t="s">
        <v>24</v>
      </c>
      <c r="DB42" s="14"/>
      <c r="DC42" s="98" t="s">
        <v>24</v>
      </c>
      <c r="DD42" s="21"/>
      <c r="DE42" s="98" t="s">
        <v>24</v>
      </c>
      <c r="DF42" s="21"/>
      <c r="DI42" s="32" t="s">
        <v>5</v>
      </c>
      <c r="DJ42" s="33">
        <f>'معادلة الفك والتجميع'!$B$176</f>
        <v>0</v>
      </c>
      <c r="DK42" s="33">
        <f>'معادلة الفك والتجميع'!$C$176</f>
        <v>0</v>
      </c>
      <c r="DL42" s="33">
        <f>$E$75</f>
        <v>0</v>
      </c>
      <c r="DM42" s="31"/>
      <c r="DN42" s="32" t="s">
        <v>13</v>
      </c>
      <c r="DO42" s="33">
        <f>'معادلة الفك والتجميع'!$B$239</f>
        <v>0</v>
      </c>
      <c r="DP42" s="33">
        <f>'معادلة الفك والتجميع'!$C$239</f>
        <v>0</v>
      </c>
      <c r="DQ42" s="33">
        <f>$AS$75</f>
        <v>0</v>
      </c>
    </row>
    <row r="43" spans="1:121" ht="15.75" customHeight="1" thickTop="1" thickBot="1" x14ac:dyDescent="0.3">
      <c r="A43" s="111"/>
      <c r="B43" s="113"/>
      <c r="C43" s="97"/>
      <c r="D43" s="97"/>
      <c r="E43" s="99"/>
      <c r="F43" s="97"/>
      <c r="G43" s="97"/>
      <c r="H43" s="99"/>
      <c r="I43" s="97"/>
      <c r="J43" s="97"/>
      <c r="K43" s="99"/>
      <c r="L43" s="97"/>
      <c r="M43" s="97"/>
      <c r="N43" s="99"/>
      <c r="O43" s="106"/>
      <c r="P43" s="97"/>
      <c r="Q43" s="99"/>
      <c r="R43" s="97"/>
      <c r="S43" s="97"/>
      <c r="T43" s="99"/>
      <c r="U43" s="97"/>
      <c r="V43" s="97"/>
      <c r="W43" s="99"/>
      <c r="X43" s="109"/>
      <c r="Y43" s="99"/>
      <c r="Z43" s="97"/>
      <c r="AA43" s="97"/>
      <c r="AB43" s="99"/>
      <c r="AC43" s="97"/>
      <c r="AD43" s="97"/>
      <c r="AE43" s="99"/>
      <c r="AF43" s="107"/>
      <c r="AG43" s="99"/>
      <c r="AH43" s="107"/>
      <c r="AI43" s="99"/>
      <c r="AJ43" s="109"/>
      <c r="AK43" s="99"/>
      <c r="AL43" s="97"/>
      <c r="AM43" s="97"/>
      <c r="AN43" s="99"/>
      <c r="AO43" s="109"/>
      <c r="AP43" s="99"/>
      <c r="AQ43" s="97"/>
      <c r="AR43" s="97"/>
      <c r="AS43" s="99"/>
      <c r="AT43" s="97"/>
      <c r="AU43" s="97"/>
      <c r="AV43" s="99"/>
      <c r="AW43" s="97"/>
      <c r="AX43" s="97"/>
      <c r="AY43" s="99"/>
      <c r="AZ43" s="109"/>
      <c r="BA43" s="99"/>
      <c r="BB43" s="97"/>
      <c r="BC43" s="97"/>
      <c r="BD43" s="99"/>
      <c r="BE43" s="97"/>
      <c r="BF43" s="97"/>
      <c r="BG43" s="99"/>
      <c r="BH43" s="106"/>
      <c r="BI43" s="106"/>
      <c r="BJ43" s="99"/>
      <c r="BK43" s="109"/>
      <c r="BL43" s="99"/>
      <c r="BM43" s="97"/>
      <c r="BN43" s="106"/>
      <c r="BO43" s="99"/>
      <c r="BP43" s="97"/>
      <c r="BQ43" s="106"/>
      <c r="BR43" s="99"/>
      <c r="BS43" s="97"/>
      <c r="BT43" s="106"/>
      <c r="BU43" s="99"/>
      <c r="BV43" s="97"/>
      <c r="BW43" s="106"/>
      <c r="BX43" s="99"/>
      <c r="BY43" s="97"/>
      <c r="BZ43" s="106"/>
      <c r="CA43" s="99"/>
      <c r="CB43" s="109"/>
      <c r="CC43" s="99"/>
      <c r="CD43" s="97"/>
      <c r="CE43" s="106"/>
      <c r="CF43" s="99"/>
      <c r="CG43" s="97"/>
      <c r="CH43" s="106"/>
      <c r="CI43" s="99"/>
      <c r="CJ43" s="97"/>
      <c r="CK43" s="106"/>
      <c r="CL43" s="99"/>
      <c r="CM43" s="97"/>
      <c r="CN43" s="106"/>
      <c r="CO43" s="99"/>
      <c r="CP43" s="97"/>
      <c r="CQ43" s="106"/>
      <c r="CR43" s="99"/>
      <c r="CS43" s="97"/>
      <c r="CT43" s="106"/>
      <c r="CU43" s="99"/>
      <c r="CV43" s="109"/>
      <c r="CW43" s="99"/>
      <c r="CX43" s="109"/>
      <c r="CY43" s="99"/>
      <c r="CZ43" s="126"/>
      <c r="DA43" s="99"/>
      <c r="DB43" s="24"/>
      <c r="DC43" s="99"/>
      <c r="DD43" s="21"/>
      <c r="DE43" s="99"/>
      <c r="DF43" s="21"/>
      <c r="DI43" s="32" t="s">
        <v>6</v>
      </c>
      <c r="DJ43" s="32">
        <f>'معادلة الفك والتجميع'!$B$180</f>
        <v>0</v>
      </c>
      <c r="DK43" s="32">
        <f>'معادلة الفك والتجميع'!$C$180</f>
        <v>0</v>
      </c>
      <c r="DL43" s="33">
        <f>$H$75</f>
        <v>0</v>
      </c>
      <c r="DM43" s="34"/>
      <c r="DN43" s="32" t="s">
        <v>14</v>
      </c>
      <c r="DO43" s="32">
        <f>'معادلة الفك والتجميع'!$B$243</f>
        <v>0</v>
      </c>
      <c r="DP43" s="32">
        <f>'معادلة الفك والتجميع'!$C$243</f>
        <v>0</v>
      </c>
      <c r="DQ43" s="33">
        <f>$AV$75</f>
        <v>0</v>
      </c>
    </row>
    <row r="44" spans="1:121" ht="16.5" thickBot="1" x14ac:dyDescent="0.3">
      <c r="A44" s="1">
        <v>43344</v>
      </c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46"/>
      <c r="DA44" s="3"/>
      <c r="DB44" s="46"/>
      <c r="DC44" s="3"/>
      <c r="DD44" s="46"/>
      <c r="DE44" s="3"/>
      <c r="DF44" s="47"/>
      <c r="DI44" s="32" t="s">
        <v>7</v>
      </c>
      <c r="DJ44" s="33">
        <f>'معادلة الفك والتجميع'!$B$184</f>
        <v>0</v>
      </c>
      <c r="DK44" s="33">
        <f>'معادلة الفك والتجميع'!$C$184</f>
        <v>0</v>
      </c>
      <c r="DL44" s="33">
        <f>$K$75</f>
        <v>0</v>
      </c>
      <c r="DM44" s="31"/>
      <c r="DN44" s="32" t="s">
        <v>46</v>
      </c>
      <c r="DO44" s="33">
        <f>'معادلة الفك والتجميع'!$B$247</f>
        <v>0</v>
      </c>
      <c r="DP44" s="33">
        <f>'معادلة الفك والتجميع'!$C$247</f>
        <v>0</v>
      </c>
      <c r="DQ44" s="33">
        <f>$AY$75</f>
        <v>0</v>
      </c>
    </row>
    <row r="45" spans="1:121" ht="18" thickBot="1" x14ac:dyDescent="0.3">
      <c r="A45" s="1">
        <v>43345</v>
      </c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6"/>
      <c r="DI45" s="32" t="s">
        <v>39</v>
      </c>
      <c r="DJ45" s="33">
        <f>'معادلة الفك والتجميع'!$B$188</f>
        <v>0</v>
      </c>
      <c r="DK45" s="33">
        <f>'معادلة الفك والتجميع'!$C$188</f>
        <v>0</v>
      </c>
      <c r="DL45" s="33">
        <f>$N$75</f>
        <v>0</v>
      </c>
      <c r="DM45" s="31"/>
      <c r="DN45" s="127" t="s">
        <v>61</v>
      </c>
      <c r="DO45" s="128"/>
      <c r="DP45" s="129"/>
      <c r="DQ45" s="76"/>
    </row>
    <row r="46" spans="1:121" ht="16.5" thickBot="1" x14ac:dyDescent="0.3">
      <c r="A46" s="1">
        <v>43346</v>
      </c>
      <c r="B46" s="2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6"/>
      <c r="DI46" s="32" t="s">
        <v>40</v>
      </c>
      <c r="DJ46" s="33">
        <f>'معادلة الفك والتجميع'!$B$192</f>
        <v>0</v>
      </c>
      <c r="DK46" s="33">
        <f>'معادلة الفك والتجميع'!$C$192</f>
        <v>0</v>
      </c>
      <c r="DL46" s="33">
        <f>$Q$75</f>
        <v>0</v>
      </c>
      <c r="DM46" s="31"/>
      <c r="DN46" s="33" t="s">
        <v>43</v>
      </c>
      <c r="DO46" s="33"/>
      <c r="DP46" s="33">
        <f>'معادلة الفك والتجميع'!$C$252</f>
        <v>0</v>
      </c>
      <c r="DQ46" s="33">
        <f>$BA$75</f>
        <v>0</v>
      </c>
    </row>
    <row r="47" spans="1:121" ht="21.75" thickBot="1" x14ac:dyDescent="0.3">
      <c r="A47" s="1">
        <v>43347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6"/>
      <c r="DI47" s="32" t="s">
        <v>41</v>
      </c>
      <c r="DJ47" s="33">
        <f>'معادلة الفك والتجميع'!$B$196</f>
        <v>0</v>
      </c>
      <c r="DK47" s="33">
        <f>'معادلة الفك والتجميع'!$C$196</f>
        <v>0</v>
      </c>
      <c r="DL47" s="33">
        <f>$T$75</f>
        <v>0</v>
      </c>
      <c r="DM47" s="34"/>
      <c r="DN47" s="176" t="s">
        <v>62</v>
      </c>
      <c r="DO47" s="177"/>
      <c r="DP47" s="178"/>
      <c r="DQ47" s="77"/>
    </row>
    <row r="48" spans="1:121" ht="16.5" thickBot="1" x14ac:dyDescent="0.3">
      <c r="A48" s="1">
        <v>43348</v>
      </c>
      <c r="B48" s="2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6"/>
      <c r="DI48" s="32" t="s">
        <v>42</v>
      </c>
      <c r="DJ48" s="33">
        <f>'معادلة الفك والتجميع'!$B$200</f>
        <v>0</v>
      </c>
      <c r="DK48" s="33">
        <f>'معادلة الفك والتجميع'!$C$200</f>
        <v>0</v>
      </c>
      <c r="DL48" s="33">
        <f>$W$75</f>
        <v>0</v>
      </c>
      <c r="DM48" s="31"/>
      <c r="DN48" s="33" t="s">
        <v>47</v>
      </c>
      <c r="DO48" s="33">
        <f>'معادلة الفك والتجميع'!$B$257</f>
        <v>0</v>
      </c>
      <c r="DP48" s="33">
        <f>'معادلة الفك والتجميع'!$C$257</f>
        <v>0</v>
      </c>
      <c r="DQ48" s="33">
        <f>$BD$75</f>
        <v>0</v>
      </c>
    </row>
    <row r="49" spans="1:121" ht="21.75" thickBot="1" x14ac:dyDescent="0.3">
      <c r="A49" s="1">
        <v>43349</v>
      </c>
      <c r="B49" s="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6"/>
      <c r="DI49" s="170" t="s">
        <v>63</v>
      </c>
      <c r="DJ49" s="171"/>
      <c r="DK49" s="172"/>
      <c r="DL49" s="78"/>
      <c r="DM49" s="34"/>
      <c r="DN49" s="33" t="s">
        <v>11</v>
      </c>
      <c r="DO49" s="33">
        <f>'معادلة الفك والتجميع'!$B$261</f>
        <v>0</v>
      </c>
      <c r="DP49" s="33">
        <f>'معادلة الفك والتجميع'!$C$261</f>
        <v>0</v>
      </c>
      <c r="DQ49" s="33">
        <f>$BG$75</f>
        <v>0</v>
      </c>
    </row>
    <row r="50" spans="1:121" ht="16.5" thickBot="1" x14ac:dyDescent="0.3">
      <c r="A50" s="1">
        <v>43350</v>
      </c>
      <c r="B50" s="2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6"/>
      <c r="DI50" s="32" t="s">
        <v>43</v>
      </c>
      <c r="DJ50" s="33"/>
      <c r="DK50" s="33">
        <f>'معادلة الفك والتجميع'!$C$204</f>
        <v>0</v>
      </c>
      <c r="DL50" s="33">
        <f>$Y$75</f>
        <v>0</v>
      </c>
      <c r="DM50" s="31"/>
      <c r="DN50" s="33" t="s">
        <v>12</v>
      </c>
      <c r="DO50" s="33">
        <f>'معادلة الفك والتجميع'!$B$265</f>
        <v>0</v>
      </c>
      <c r="DP50" s="33">
        <f>'معادلة الفك والتجميع'!$C$265</f>
        <v>0</v>
      </c>
      <c r="DQ50" s="33">
        <f>$BJ$75</f>
        <v>0</v>
      </c>
    </row>
    <row r="51" spans="1:121" ht="18" thickBot="1" x14ac:dyDescent="0.3">
      <c r="A51" s="1">
        <v>43351</v>
      </c>
      <c r="B51" s="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6"/>
      <c r="DI51" s="173" t="s">
        <v>64</v>
      </c>
      <c r="DJ51" s="174"/>
      <c r="DK51" s="175"/>
      <c r="DL51" s="79"/>
      <c r="DM51" s="31"/>
      <c r="DN51" s="33" t="s">
        <v>48</v>
      </c>
      <c r="DO51" s="33"/>
      <c r="DP51" s="33">
        <f>'معادلة الفك والتجميع'!$C$269</f>
        <v>0</v>
      </c>
      <c r="DQ51" s="33">
        <f>$BL$75</f>
        <v>0</v>
      </c>
    </row>
    <row r="52" spans="1:121" ht="18" thickBot="1" x14ac:dyDescent="0.3">
      <c r="A52" s="1">
        <v>43352</v>
      </c>
      <c r="B52" s="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6"/>
      <c r="DI52" s="32" t="s">
        <v>5</v>
      </c>
      <c r="DJ52" s="33">
        <f>'معادلة الفك والتجميع'!$B$209</f>
        <v>0</v>
      </c>
      <c r="DK52" s="33">
        <f>'معادلة الفك والتجميع'!$C$209</f>
        <v>0</v>
      </c>
      <c r="DL52" s="33">
        <f>$AB$75</f>
        <v>0</v>
      </c>
      <c r="DM52" s="31"/>
      <c r="DN52" s="185" t="s">
        <v>34</v>
      </c>
      <c r="DO52" s="186"/>
      <c r="DP52" s="187"/>
      <c r="DQ52" s="80"/>
    </row>
    <row r="53" spans="1:121" ht="16.5" thickBot="1" x14ac:dyDescent="0.3">
      <c r="A53" s="1">
        <v>43353</v>
      </c>
      <c r="B53" s="2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6"/>
      <c r="DI53" s="32" t="s">
        <v>44</v>
      </c>
      <c r="DJ53" s="33">
        <f>'معادلة الفك والتجميع'!$B$213</f>
        <v>0</v>
      </c>
      <c r="DK53" s="33">
        <f>'معادلة الفك والتجميع'!$C$213</f>
        <v>0</v>
      </c>
      <c r="DL53" s="33">
        <f>$AE$75</f>
        <v>0</v>
      </c>
      <c r="DM53" s="31"/>
      <c r="DN53" s="33" t="s">
        <v>49</v>
      </c>
      <c r="DO53" s="33">
        <f>'معادلة الفك والتجميع'!$B$274</f>
        <v>0</v>
      </c>
      <c r="DP53" s="33">
        <f>'معادلة الفك والتجميع'!$C$274</f>
        <v>0</v>
      </c>
      <c r="DQ53" s="33">
        <f>$BO$75</f>
        <v>0</v>
      </c>
    </row>
    <row r="54" spans="1:121" ht="16.5" thickBot="1" x14ac:dyDescent="0.3">
      <c r="A54" s="1">
        <v>43354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I54" s="32" t="s">
        <v>9</v>
      </c>
      <c r="DJ54" s="33"/>
      <c r="DK54" s="33">
        <f>'معادلة الفك والتجميع'!$C$217</f>
        <v>0</v>
      </c>
      <c r="DL54" s="33">
        <f>$AG$75</f>
        <v>0</v>
      </c>
      <c r="DM54" s="31"/>
      <c r="DN54" s="33" t="s">
        <v>11</v>
      </c>
      <c r="DO54" s="33">
        <f>'معادلة الفك والتجميع'!$B$278</f>
        <v>0</v>
      </c>
      <c r="DP54" s="33">
        <f>'معادلة الفك والتجميع'!$C$278</f>
        <v>0</v>
      </c>
      <c r="DQ54" s="33">
        <f>$BR$75</f>
        <v>0</v>
      </c>
    </row>
    <row r="55" spans="1:121" ht="21.75" thickBot="1" x14ac:dyDescent="0.3">
      <c r="A55" s="1">
        <v>43355</v>
      </c>
      <c r="B55" s="2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6"/>
      <c r="DI55" s="32" t="s">
        <v>8</v>
      </c>
      <c r="DJ55" s="33"/>
      <c r="DK55" s="33">
        <f>'معادلة الفك والتجميع'!$C$221</f>
        <v>0</v>
      </c>
      <c r="DL55" s="33">
        <f>$AI$75</f>
        <v>0</v>
      </c>
      <c r="DM55" s="34"/>
      <c r="DN55" s="127" t="s">
        <v>65</v>
      </c>
      <c r="DO55" s="128"/>
      <c r="DP55" s="129"/>
      <c r="DQ55" s="76"/>
    </row>
    <row r="56" spans="1:121" ht="18" thickBot="1" x14ac:dyDescent="0.3">
      <c r="A56" s="1">
        <v>43356</v>
      </c>
      <c r="B56" s="2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6"/>
      <c r="DI56" s="176" t="s">
        <v>66</v>
      </c>
      <c r="DJ56" s="177"/>
      <c r="DK56" s="178"/>
      <c r="DL56" s="77"/>
      <c r="DM56" s="31"/>
      <c r="DN56" s="33" t="s">
        <v>49</v>
      </c>
      <c r="DO56" s="33">
        <f>'معادلة الفك والتجميع'!$B$283</f>
        <v>0</v>
      </c>
      <c r="DP56" s="33">
        <f>'معادلة الفك والتجميع'!$C$283</f>
        <v>0</v>
      </c>
      <c r="DQ56" s="33">
        <f>$BU$75</f>
        <v>0</v>
      </c>
    </row>
    <row r="57" spans="1:121" ht="21.75" thickBot="1" x14ac:dyDescent="0.3">
      <c r="A57" s="1">
        <v>43357</v>
      </c>
      <c r="B57" s="2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6"/>
      <c r="DI57" s="32" t="s">
        <v>45</v>
      </c>
      <c r="DJ57" s="33"/>
      <c r="DK57" s="33">
        <f>'معادلة الفك والتجميع'!$C$225</f>
        <v>0</v>
      </c>
      <c r="DL57" s="33">
        <f>$AK$75</f>
        <v>0</v>
      </c>
      <c r="DM57" s="34"/>
      <c r="DN57" s="33" t="s">
        <v>50</v>
      </c>
      <c r="DO57" s="33">
        <f>'معادلة الفك والتجميع'!$B$287</f>
        <v>0</v>
      </c>
      <c r="DP57" s="33">
        <f>'معادلة الفك والتجميع'!$C$287</f>
        <v>0</v>
      </c>
      <c r="DQ57" s="33">
        <f>$BX$75</f>
        <v>0</v>
      </c>
    </row>
    <row r="58" spans="1:121" ht="18" thickBot="1" x14ac:dyDescent="0.3">
      <c r="A58" s="1">
        <v>43358</v>
      </c>
      <c r="B58" s="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6"/>
      <c r="DI58" s="179" t="s">
        <v>67</v>
      </c>
      <c r="DJ58" s="180"/>
      <c r="DK58" s="181"/>
      <c r="DL58" s="81"/>
      <c r="DM58" s="31"/>
      <c r="DN58" s="33" t="s">
        <v>12</v>
      </c>
      <c r="DO58" s="33">
        <f>'معادلة الفك والتجميع'!$B$291</f>
        <v>0</v>
      </c>
      <c r="DP58" s="33">
        <f>'معادلة الفك والتجميع'!$C$291</f>
        <v>0</v>
      </c>
      <c r="DQ58" s="33">
        <f>$CA$75</f>
        <v>0</v>
      </c>
    </row>
    <row r="59" spans="1:121" ht="16.5" thickBot="1" x14ac:dyDescent="0.3">
      <c r="A59" s="1">
        <v>43359</v>
      </c>
      <c r="B59" s="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6"/>
      <c r="DI59" s="32" t="s">
        <v>19</v>
      </c>
      <c r="DJ59" s="33">
        <f>'معادلة الفك والتجميع'!$B$230</f>
        <v>0</v>
      </c>
      <c r="DK59" s="33">
        <f>'معادلة الفك والتجميع'!$C$230</f>
        <v>0</v>
      </c>
      <c r="DL59" s="33">
        <f>$AN$75</f>
        <v>0</v>
      </c>
      <c r="DM59" s="36"/>
      <c r="DN59" s="33" t="s">
        <v>48</v>
      </c>
      <c r="DO59" s="33"/>
      <c r="DP59" s="33">
        <f>'معادلة الفك والتجميع'!$C$295</f>
        <v>0</v>
      </c>
      <c r="DQ59" s="33">
        <f>$CC$75</f>
        <v>0</v>
      </c>
    </row>
    <row r="60" spans="1:121" ht="18" thickBot="1" x14ac:dyDescent="0.3">
      <c r="A60" s="1">
        <v>43360</v>
      </c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6"/>
      <c r="DI60" s="182" t="s">
        <v>68</v>
      </c>
      <c r="DJ60" s="183"/>
      <c r="DK60" s="184"/>
      <c r="DL60" s="83"/>
      <c r="DM60" s="36"/>
      <c r="DN60" s="188" t="s">
        <v>38</v>
      </c>
      <c r="DO60" s="189"/>
      <c r="DP60" s="190"/>
      <c r="DQ60" s="84"/>
    </row>
    <row r="61" spans="1:121" ht="16.5" thickBot="1" x14ac:dyDescent="0.3">
      <c r="A61" s="1">
        <v>43361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6"/>
      <c r="DI61" s="37" t="s">
        <v>45</v>
      </c>
      <c r="DJ61" s="38"/>
      <c r="DK61" s="38">
        <f>'معادلة الفك والتجميع'!$C$234</f>
        <v>0</v>
      </c>
      <c r="DL61" s="33">
        <f>$AP$75</f>
        <v>0</v>
      </c>
      <c r="DM61" s="36"/>
      <c r="DN61" s="33" t="s">
        <v>58</v>
      </c>
      <c r="DO61" s="33"/>
      <c r="DP61" s="33">
        <f>'معادلة الفك والتجميع'!$C$329</f>
        <v>0</v>
      </c>
      <c r="DQ61" s="33">
        <f>$CY$75</f>
        <v>0</v>
      </c>
    </row>
    <row r="62" spans="1:121" ht="18" thickBot="1" x14ac:dyDescent="0.3">
      <c r="A62" s="1">
        <v>43362</v>
      </c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6"/>
      <c r="DI62" s="64"/>
      <c r="DJ62" s="64"/>
      <c r="DK62" s="64"/>
      <c r="DL62" s="85"/>
      <c r="DM62" s="36"/>
      <c r="DN62" s="164" t="s">
        <v>69</v>
      </c>
      <c r="DO62" s="165"/>
      <c r="DP62" s="166"/>
      <c r="DQ62" s="86"/>
    </row>
    <row r="63" spans="1:121" ht="18" thickBot="1" x14ac:dyDescent="0.3">
      <c r="A63" s="1">
        <v>43363</v>
      </c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6"/>
      <c r="DI63" s="182" t="s">
        <v>70</v>
      </c>
      <c r="DJ63" s="183"/>
      <c r="DK63" s="184"/>
      <c r="DL63" s="83"/>
      <c r="DM63" s="36"/>
      <c r="DN63" s="33" t="s">
        <v>15</v>
      </c>
      <c r="DO63" s="33"/>
      <c r="DP63" s="33">
        <f>'معادلة الفك والتجميع'!$C$334</f>
        <v>0</v>
      </c>
      <c r="DQ63" s="33">
        <f>$DA$75</f>
        <v>0</v>
      </c>
    </row>
    <row r="64" spans="1:121" ht="18" thickBot="1" x14ac:dyDescent="0.3">
      <c r="A64" s="1">
        <v>43364</v>
      </c>
      <c r="B64" s="2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6"/>
      <c r="DI64" s="33" t="s">
        <v>54</v>
      </c>
      <c r="DJ64" s="33">
        <f>'معادلة الفك والتجميع'!$B$312</f>
        <v>0</v>
      </c>
      <c r="DK64" s="33">
        <f>'معادلة الفك والتجميع'!$C$312</f>
        <v>0</v>
      </c>
      <c r="DL64" s="33">
        <f>$CO$75</f>
        <v>0</v>
      </c>
      <c r="DM64" s="36"/>
      <c r="DN64" s="100" t="s">
        <v>71</v>
      </c>
      <c r="DO64" s="101"/>
      <c r="DP64" s="102"/>
      <c r="DQ64" s="87"/>
    </row>
    <row r="65" spans="1:121" ht="16.5" thickBot="1" x14ac:dyDescent="0.3">
      <c r="A65" s="1">
        <v>43365</v>
      </c>
      <c r="B65" s="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6"/>
      <c r="DI65" s="33" t="s">
        <v>55</v>
      </c>
      <c r="DJ65" s="33">
        <f>'معادلة الفك والتجميع'!$B$316</f>
        <v>0</v>
      </c>
      <c r="DK65" s="33">
        <f>'معادلة الفك والتجميع'!$C$316</f>
        <v>0</v>
      </c>
      <c r="DL65" s="33">
        <f>$CR$75</f>
        <v>0</v>
      </c>
      <c r="DM65" s="36"/>
      <c r="DN65" s="33" t="s">
        <v>51</v>
      </c>
      <c r="DO65" s="33">
        <f>'معادلة الفك والتجميع'!$B$300</f>
        <v>0</v>
      </c>
      <c r="DP65" s="33">
        <f>'معادلة الفك والتجميع'!$C$300</f>
        <v>0</v>
      </c>
      <c r="DQ65" s="33">
        <f>$CF$75</f>
        <v>0</v>
      </c>
    </row>
    <row r="66" spans="1:121" ht="16.5" thickBot="1" x14ac:dyDescent="0.3">
      <c r="A66" s="1">
        <v>43366</v>
      </c>
      <c r="B66" s="2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6"/>
      <c r="DI66" s="33" t="s">
        <v>56</v>
      </c>
      <c r="DJ66" s="38">
        <f>'معادلة الفك والتجميع'!$B$320</f>
        <v>0</v>
      </c>
      <c r="DK66" s="38">
        <f>'معادلة الفك والتجميع'!$C$320</f>
        <v>0</v>
      </c>
      <c r="DL66" s="33">
        <f>$CU$75</f>
        <v>0</v>
      </c>
      <c r="DM66" s="36"/>
      <c r="DN66" s="33" t="s">
        <v>52</v>
      </c>
      <c r="DO66" s="38">
        <f>'معادلة الفك والتجميع'!$B$304</f>
        <v>0</v>
      </c>
      <c r="DP66" s="38">
        <f>'معادلة الفك والتجميع'!$C$304</f>
        <v>0</v>
      </c>
      <c r="DQ66" s="33">
        <f>$CI$75</f>
        <v>0</v>
      </c>
    </row>
    <row r="67" spans="1:121" ht="16.5" thickBot="1" x14ac:dyDescent="0.3">
      <c r="A67" s="1">
        <v>43367</v>
      </c>
      <c r="B67" s="2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6"/>
      <c r="DI67" s="33" t="s">
        <v>57</v>
      </c>
      <c r="DJ67" s="33"/>
      <c r="DK67" s="33">
        <f>'معادلة الفك والتجميع'!$C$324</f>
        <v>0</v>
      </c>
      <c r="DL67" s="33">
        <f>$CW$75</f>
        <v>0</v>
      </c>
      <c r="DM67" s="55"/>
      <c r="DN67" s="33" t="s">
        <v>53</v>
      </c>
      <c r="DO67" s="33">
        <f>'معادلة الفك والتجميع'!$B$308</f>
        <v>0</v>
      </c>
      <c r="DP67" s="33">
        <f>'معادلة الفك والتجميع'!$C$308</f>
        <v>0</v>
      </c>
      <c r="DQ67" s="33">
        <f>$CL$75</f>
        <v>0</v>
      </c>
    </row>
    <row r="68" spans="1:121" ht="15.75" thickBot="1" x14ac:dyDescent="0.3">
      <c r="A68" s="1">
        <v>43368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6"/>
    </row>
    <row r="69" spans="1:121" ht="15.75" thickBot="1" x14ac:dyDescent="0.3">
      <c r="A69" s="5">
        <v>43369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6"/>
    </row>
    <row r="70" spans="1:121" ht="15.75" thickBot="1" x14ac:dyDescent="0.3">
      <c r="A70" s="5">
        <v>43370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  <c r="CH70" s="48"/>
      <c r="CI70" s="48"/>
      <c r="CJ70" s="48"/>
      <c r="CK70" s="48"/>
      <c r="CL70" s="48"/>
      <c r="CM70" s="48"/>
      <c r="CN70" s="48"/>
      <c r="CO70" s="48"/>
      <c r="CP70" s="48"/>
      <c r="CQ70" s="48"/>
      <c r="CR70" s="48"/>
      <c r="CS70" s="48"/>
      <c r="CT70" s="48"/>
      <c r="CU70" s="48"/>
      <c r="CV70" s="48"/>
      <c r="CW70" s="48"/>
      <c r="CX70" s="48"/>
      <c r="CY70" s="48"/>
      <c r="CZ70" s="48"/>
      <c r="DA70" s="48"/>
      <c r="DB70" s="6"/>
      <c r="DC70" s="48"/>
      <c r="DD70" s="6"/>
      <c r="DE70" s="48"/>
      <c r="DF70" s="6"/>
    </row>
    <row r="71" spans="1:121" ht="15.75" thickBot="1" x14ac:dyDescent="0.3">
      <c r="A71" s="5">
        <v>43371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  <c r="CJ71" s="48"/>
      <c r="CK71" s="48"/>
      <c r="CL71" s="48"/>
      <c r="CM71" s="48"/>
      <c r="CN71" s="48"/>
      <c r="CO71" s="48"/>
      <c r="CP71" s="48"/>
      <c r="CQ71" s="48"/>
      <c r="CR71" s="48"/>
      <c r="CS71" s="48"/>
      <c r="CT71" s="48"/>
      <c r="CU71" s="48"/>
      <c r="CV71" s="48"/>
      <c r="CW71" s="48"/>
      <c r="CX71" s="48"/>
      <c r="CY71" s="48"/>
      <c r="CZ71" s="48"/>
      <c r="DA71" s="48"/>
      <c r="DB71" s="6"/>
      <c r="DC71" s="48"/>
      <c r="DD71" s="6"/>
      <c r="DE71" s="48"/>
      <c r="DF71" s="6"/>
    </row>
    <row r="72" spans="1:121" ht="15.75" thickBot="1" x14ac:dyDescent="0.3">
      <c r="A72" s="5">
        <v>43372</v>
      </c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  <c r="CJ72" s="48"/>
      <c r="CK72" s="48"/>
      <c r="CL72" s="48"/>
      <c r="CM72" s="48"/>
      <c r="CN72" s="48"/>
      <c r="CO72" s="48"/>
      <c r="CP72" s="48"/>
      <c r="CQ72" s="48"/>
      <c r="CR72" s="48"/>
      <c r="CS72" s="48"/>
      <c r="CT72" s="48"/>
      <c r="CU72" s="48"/>
      <c r="CV72" s="48"/>
      <c r="CW72" s="48"/>
      <c r="CX72" s="48"/>
      <c r="CY72" s="48"/>
      <c r="CZ72" s="48"/>
      <c r="DA72" s="48"/>
      <c r="DB72" s="6"/>
      <c r="DC72" s="48"/>
      <c r="DD72" s="6"/>
      <c r="DE72" s="48"/>
      <c r="DF72" s="6"/>
    </row>
    <row r="73" spans="1:121" ht="15.75" thickBot="1" x14ac:dyDescent="0.3">
      <c r="A73" s="5">
        <v>43373</v>
      </c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8"/>
      <c r="CA73" s="48"/>
      <c r="CB73" s="48"/>
      <c r="CC73" s="48"/>
      <c r="CD73" s="48"/>
      <c r="CE73" s="48"/>
      <c r="CF73" s="48"/>
      <c r="CG73" s="48"/>
      <c r="CH73" s="48"/>
      <c r="CI73" s="48"/>
      <c r="CJ73" s="48"/>
      <c r="CK73" s="48"/>
      <c r="CL73" s="48"/>
      <c r="CM73" s="48"/>
      <c r="CN73" s="48"/>
      <c r="CO73" s="48"/>
      <c r="CP73" s="48"/>
      <c r="CQ73" s="48"/>
      <c r="CR73" s="48"/>
      <c r="CS73" s="48"/>
      <c r="CT73" s="48"/>
      <c r="CU73" s="48"/>
      <c r="CV73" s="48"/>
      <c r="CW73" s="48"/>
      <c r="CX73" s="48"/>
      <c r="CY73" s="48"/>
      <c r="CZ73" s="48"/>
      <c r="DA73" s="48"/>
      <c r="DB73" s="6"/>
      <c r="DC73" s="48"/>
      <c r="DD73" s="6"/>
      <c r="DE73" s="48"/>
      <c r="DF73" s="6"/>
    </row>
    <row r="74" spans="1:121" ht="15.75" thickBot="1" x14ac:dyDescent="0.3">
      <c r="A74" s="8">
        <v>43374</v>
      </c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49"/>
      <c r="CA74" s="49"/>
      <c r="CB74" s="49"/>
      <c r="CC74" s="49"/>
      <c r="CD74" s="49"/>
      <c r="CE74" s="49"/>
      <c r="CF74" s="49"/>
      <c r="CG74" s="49"/>
      <c r="CH74" s="49"/>
      <c r="CI74" s="49"/>
      <c r="CJ74" s="49"/>
      <c r="CK74" s="49"/>
      <c r="CL74" s="49"/>
      <c r="CM74" s="49"/>
      <c r="CN74" s="49"/>
      <c r="CO74" s="49"/>
      <c r="CP74" s="49"/>
      <c r="CQ74" s="49"/>
      <c r="CR74" s="49"/>
      <c r="CS74" s="49"/>
      <c r="CT74" s="49"/>
      <c r="CU74" s="49"/>
      <c r="CV74" s="49"/>
      <c r="CW74" s="49"/>
      <c r="CX74" s="49"/>
      <c r="CY74" s="49"/>
      <c r="CZ74" s="49"/>
      <c r="DA74" s="49"/>
      <c r="DB74" s="6"/>
      <c r="DC74" s="49"/>
      <c r="DD74" s="6"/>
      <c r="DE74" s="49"/>
      <c r="DF74" s="6"/>
    </row>
    <row r="75" spans="1:121" ht="24.75" thickTop="1" thickBot="1" x14ac:dyDescent="0.3">
      <c r="A75" s="114" t="s">
        <v>20</v>
      </c>
      <c r="B75" s="115"/>
      <c r="C75" s="50">
        <f>SUM(C44:C74)</f>
        <v>0</v>
      </c>
      <c r="D75" s="50">
        <f t="shared" ref="D75:BO75" si="2">SUM(D44:D74)</f>
        <v>0</v>
      </c>
      <c r="E75" s="50">
        <f t="shared" si="2"/>
        <v>0</v>
      </c>
      <c r="F75" s="50">
        <f t="shared" si="2"/>
        <v>0</v>
      </c>
      <c r="G75" s="50">
        <f t="shared" si="2"/>
        <v>0</v>
      </c>
      <c r="H75" s="50">
        <f t="shared" si="2"/>
        <v>0</v>
      </c>
      <c r="I75" s="50">
        <f t="shared" si="2"/>
        <v>0</v>
      </c>
      <c r="J75" s="50">
        <f t="shared" si="2"/>
        <v>0</v>
      </c>
      <c r="K75" s="50">
        <f t="shared" si="2"/>
        <v>0</v>
      </c>
      <c r="L75" s="50">
        <f t="shared" si="2"/>
        <v>0</v>
      </c>
      <c r="M75" s="50">
        <f t="shared" si="2"/>
        <v>0</v>
      </c>
      <c r="N75" s="50">
        <f t="shared" si="2"/>
        <v>0</v>
      </c>
      <c r="O75" s="50">
        <f t="shared" si="2"/>
        <v>0</v>
      </c>
      <c r="P75" s="50">
        <f t="shared" si="2"/>
        <v>0</v>
      </c>
      <c r="Q75" s="50">
        <f t="shared" si="2"/>
        <v>0</v>
      </c>
      <c r="R75" s="50">
        <f t="shared" si="2"/>
        <v>0</v>
      </c>
      <c r="S75" s="50">
        <f t="shared" si="2"/>
        <v>0</v>
      </c>
      <c r="T75" s="50">
        <f t="shared" si="2"/>
        <v>0</v>
      </c>
      <c r="U75" s="50">
        <f t="shared" si="2"/>
        <v>0</v>
      </c>
      <c r="V75" s="50">
        <f t="shared" si="2"/>
        <v>0</v>
      </c>
      <c r="W75" s="50">
        <f t="shared" si="2"/>
        <v>0</v>
      </c>
      <c r="X75" s="50">
        <f t="shared" si="2"/>
        <v>0</v>
      </c>
      <c r="Y75" s="50">
        <f t="shared" si="2"/>
        <v>0</v>
      </c>
      <c r="Z75" s="50">
        <f t="shared" si="2"/>
        <v>0</v>
      </c>
      <c r="AA75" s="50">
        <f t="shared" si="2"/>
        <v>0</v>
      </c>
      <c r="AB75" s="50">
        <f t="shared" si="2"/>
        <v>0</v>
      </c>
      <c r="AC75" s="50">
        <f t="shared" si="2"/>
        <v>0</v>
      </c>
      <c r="AD75" s="50">
        <f t="shared" si="2"/>
        <v>0</v>
      </c>
      <c r="AE75" s="50">
        <f t="shared" si="2"/>
        <v>0</v>
      </c>
      <c r="AF75" s="50">
        <f t="shared" si="2"/>
        <v>0</v>
      </c>
      <c r="AG75" s="50">
        <f t="shared" si="2"/>
        <v>0</v>
      </c>
      <c r="AH75" s="50">
        <f t="shared" si="2"/>
        <v>0</v>
      </c>
      <c r="AI75" s="50">
        <f t="shared" si="2"/>
        <v>0</v>
      </c>
      <c r="AJ75" s="50">
        <f t="shared" si="2"/>
        <v>0</v>
      </c>
      <c r="AK75" s="50">
        <f t="shared" si="2"/>
        <v>0</v>
      </c>
      <c r="AL75" s="50">
        <f t="shared" si="2"/>
        <v>0</v>
      </c>
      <c r="AM75" s="50">
        <f t="shared" si="2"/>
        <v>0</v>
      </c>
      <c r="AN75" s="50">
        <f t="shared" si="2"/>
        <v>0</v>
      </c>
      <c r="AO75" s="50">
        <f t="shared" si="2"/>
        <v>0</v>
      </c>
      <c r="AP75" s="50">
        <f t="shared" si="2"/>
        <v>0</v>
      </c>
      <c r="AQ75" s="50">
        <f t="shared" si="2"/>
        <v>0</v>
      </c>
      <c r="AR75" s="50">
        <f t="shared" si="2"/>
        <v>0</v>
      </c>
      <c r="AS75" s="50">
        <f t="shared" si="2"/>
        <v>0</v>
      </c>
      <c r="AT75" s="50">
        <f t="shared" si="2"/>
        <v>0</v>
      </c>
      <c r="AU75" s="50">
        <f t="shared" si="2"/>
        <v>0</v>
      </c>
      <c r="AV75" s="50">
        <f t="shared" si="2"/>
        <v>0</v>
      </c>
      <c r="AW75" s="50">
        <f t="shared" si="2"/>
        <v>0</v>
      </c>
      <c r="AX75" s="50">
        <f t="shared" si="2"/>
        <v>0</v>
      </c>
      <c r="AY75" s="50">
        <f t="shared" si="2"/>
        <v>0</v>
      </c>
      <c r="AZ75" s="50">
        <f t="shared" si="2"/>
        <v>0</v>
      </c>
      <c r="BA75" s="50">
        <f t="shared" si="2"/>
        <v>0</v>
      </c>
      <c r="BB75" s="50">
        <f t="shared" si="2"/>
        <v>0</v>
      </c>
      <c r="BC75" s="50">
        <f t="shared" si="2"/>
        <v>0</v>
      </c>
      <c r="BD75" s="50">
        <f t="shared" si="2"/>
        <v>0</v>
      </c>
      <c r="BE75" s="50">
        <f t="shared" si="2"/>
        <v>0</v>
      </c>
      <c r="BF75" s="50">
        <f t="shared" si="2"/>
        <v>0</v>
      </c>
      <c r="BG75" s="50">
        <f t="shared" si="2"/>
        <v>0</v>
      </c>
      <c r="BH75" s="50">
        <f t="shared" si="2"/>
        <v>0</v>
      </c>
      <c r="BI75" s="50">
        <f t="shared" si="2"/>
        <v>0</v>
      </c>
      <c r="BJ75" s="50">
        <f t="shared" si="2"/>
        <v>0</v>
      </c>
      <c r="BK75" s="50">
        <f t="shared" si="2"/>
        <v>0</v>
      </c>
      <c r="BL75" s="50">
        <f t="shared" si="2"/>
        <v>0</v>
      </c>
      <c r="BM75" s="50">
        <f t="shared" si="2"/>
        <v>0</v>
      </c>
      <c r="BN75" s="50">
        <f t="shared" si="2"/>
        <v>0</v>
      </c>
      <c r="BO75" s="50">
        <f t="shared" si="2"/>
        <v>0</v>
      </c>
      <c r="BP75" s="50">
        <f t="shared" ref="BP75:DE75" si="3">SUM(BP44:BP74)</f>
        <v>0</v>
      </c>
      <c r="BQ75" s="50">
        <f t="shared" si="3"/>
        <v>0</v>
      </c>
      <c r="BR75" s="50">
        <f t="shared" si="3"/>
        <v>0</v>
      </c>
      <c r="BS75" s="50">
        <f t="shared" si="3"/>
        <v>0</v>
      </c>
      <c r="BT75" s="50">
        <f t="shared" si="3"/>
        <v>0</v>
      </c>
      <c r="BU75" s="50">
        <f t="shared" si="3"/>
        <v>0</v>
      </c>
      <c r="BV75" s="50">
        <f t="shared" si="3"/>
        <v>0</v>
      </c>
      <c r="BW75" s="50">
        <f t="shared" si="3"/>
        <v>0</v>
      </c>
      <c r="BX75" s="50">
        <f t="shared" si="3"/>
        <v>0</v>
      </c>
      <c r="BY75" s="50">
        <f t="shared" si="3"/>
        <v>0</v>
      </c>
      <c r="BZ75" s="50">
        <f t="shared" si="3"/>
        <v>0</v>
      </c>
      <c r="CA75" s="50">
        <f t="shared" si="3"/>
        <v>0</v>
      </c>
      <c r="CB75" s="50">
        <f t="shared" si="3"/>
        <v>0</v>
      </c>
      <c r="CC75" s="50">
        <f t="shared" si="3"/>
        <v>0</v>
      </c>
      <c r="CD75" s="50">
        <f t="shared" si="3"/>
        <v>0</v>
      </c>
      <c r="CE75" s="50">
        <f t="shared" si="3"/>
        <v>0</v>
      </c>
      <c r="CF75" s="50">
        <f t="shared" si="3"/>
        <v>0</v>
      </c>
      <c r="CG75" s="50">
        <f t="shared" si="3"/>
        <v>0</v>
      </c>
      <c r="CH75" s="50">
        <f t="shared" si="3"/>
        <v>0</v>
      </c>
      <c r="CI75" s="50">
        <f t="shared" si="3"/>
        <v>0</v>
      </c>
      <c r="CJ75" s="50">
        <f t="shared" si="3"/>
        <v>0</v>
      </c>
      <c r="CK75" s="50">
        <f t="shared" si="3"/>
        <v>0</v>
      </c>
      <c r="CL75" s="50">
        <f t="shared" si="3"/>
        <v>0</v>
      </c>
      <c r="CM75" s="50">
        <f t="shared" si="3"/>
        <v>0</v>
      </c>
      <c r="CN75" s="50">
        <f t="shared" si="3"/>
        <v>0</v>
      </c>
      <c r="CO75" s="50">
        <f t="shared" si="3"/>
        <v>0</v>
      </c>
      <c r="CP75" s="50">
        <f t="shared" si="3"/>
        <v>0</v>
      </c>
      <c r="CQ75" s="50">
        <f t="shared" si="3"/>
        <v>0</v>
      </c>
      <c r="CR75" s="50">
        <f t="shared" si="3"/>
        <v>0</v>
      </c>
      <c r="CS75" s="50">
        <f t="shared" si="3"/>
        <v>0</v>
      </c>
      <c r="CT75" s="50">
        <f t="shared" si="3"/>
        <v>0</v>
      </c>
      <c r="CU75" s="50">
        <f t="shared" si="3"/>
        <v>0</v>
      </c>
      <c r="CV75" s="50">
        <f t="shared" si="3"/>
        <v>0</v>
      </c>
      <c r="CW75" s="50">
        <f t="shared" si="3"/>
        <v>0</v>
      </c>
      <c r="CX75" s="50">
        <f t="shared" si="3"/>
        <v>0</v>
      </c>
      <c r="CY75" s="50">
        <f t="shared" si="3"/>
        <v>0</v>
      </c>
      <c r="CZ75" s="50">
        <f t="shared" si="3"/>
        <v>0</v>
      </c>
      <c r="DA75" s="50">
        <f t="shared" si="3"/>
        <v>0</v>
      </c>
      <c r="DB75" s="50">
        <f t="shared" si="3"/>
        <v>0</v>
      </c>
      <c r="DC75" s="50">
        <f t="shared" si="3"/>
        <v>0</v>
      </c>
      <c r="DD75" s="50">
        <f t="shared" si="3"/>
        <v>0</v>
      </c>
      <c r="DE75" s="50">
        <f t="shared" si="3"/>
        <v>0</v>
      </c>
      <c r="DF75" s="50">
        <f t="shared" ref="DF75" si="4">SUM(DF44:DF74)</f>
        <v>0</v>
      </c>
    </row>
    <row r="76" spans="1:121" ht="15.75" thickTop="1" x14ac:dyDescent="0.25"/>
  </sheetData>
  <mergeCells count="333">
    <mergeCell ref="DI39:DQ39"/>
    <mergeCell ref="DN64:DP64"/>
    <mergeCell ref="CU42:CU43"/>
    <mergeCell ref="CW42:CW43"/>
    <mergeCell ref="CY42:CY43"/>
    <mergeCell ref="DA42:DA43"/>
    <mergeCell ref="DC42:DC43"/>
    <mergeCell ref="CV41:CV43"/>
    <mergeCell ref="CX41:CX43"/>
    <mergeCell ref="CZ41:CZ43"/>
    <mergeCell ref="DE42:DE43"/>
    <mergeCell ref="DI41:DK41"/>
    <mergeCell ref="DI49:DK49"/>
    <mergeCell ref="DI51:DK51"/>
    <mergeCell ref="DI56:DK56"/>
    <mergeCell ref="DI58:DK58"/>
    <mergeCell ref="DI60:DK60"/>
    <mergeCell ref="DI63:DK63"/>
    <mergeCell ref="DN41:DP41"/>
    <mergeCell ref="DN45:DP45"/>
    <mergeCell ref="DN47:DP47"/>
    <mergeCell ref="DN52:DP52"/>
    <mergeCell ref="DN55:DP55"/>
    <mergeCell ref="DN60:DP60"/>
    <mergeCell ref="DN62:DP62"/>
    <mergeCell ref="AU42:AU43"/>
    <mergeCell ref="AV42:AV43"/>
    <mergeCell ref="AW42:AW43"/>
    <mergeCell ref="AX42:AX43"/>
    <mergeCell ref="AY42:AY43"/>
    <mergeCell ref="BA42:BA43"/>
    <mergeCell ref="BV41:BW41"/>
    <mergeCell ref="BY41:BZ41"/>
    <mergeCell ref="CB41:CB43"/>
    <mergeCell ref="BR42:BR43"/>
    <mergeCell ref="BS42:BS43"/>
    <mergeCell ref="BT42:BT43"/>
    <mergeCell ref="BU42:BU43"/>
    <mergeCell ref="BV42:BV43"/>
    <mergeCell ref="BW42:BW43"/>
    <mergeCell ref="BX42:BX43"/>
    <mergeCell ref="BY42:BY43"/>
    <mergeCell ref="BZ42:BZ43"/>
    <mergeCell ref="BL42:BL43"/>
    <mergeCell ref="BM42:BM43"/>
    <mergeCell ref="BN42:BN43"/>
    <mergeCell ref="BO42:BO43"/>
    <mergeCell ref="BP42:BP43"/>
    <mergeCell ref="AK42:AK43"/>
    <mergeCell ref="AL42:AL43"/>
    <mergeCell ref="AM42:AM43"/>
    <mergeCell ref="AN42:AN43"/>
    <mergeCell ref="AP42:AP43"/>
    <mergeCell ref="AQ42:AQ43"/>
    <mergeCell ref="AR42:AR43"/>
    <mergeCell ref="AS42:AS43"/>
    <mergeCell ref="AT42:AT43"/>
    <mergeCell ref="CM41:CN41"/>
    <mergeCell ref="CP41:CQ41"/>
    <mergeCell ref="CS41:CT41"/>
    <mergeCell ref="CA42:CA43"/>
    <mergeCell ref="CC42:CC43"/>
    <mergeCell ref="CD42:CD43"/>
    <mergeCell ref="CE42:CE43"/>
    <mergeCell ref="CF42:CF43"/>
    <mergeCell ref="CG42:CG43"/>
    <mergeCell ref="CH42:CH43"/>
    <mergeCell ref="CI42:CI43"/>
    <mergeCell ref="CJ42:CJ43"/>
    <mergeCell ref="CK42:CK43"/>
    <mergeCell ref="CL42:CL43"/>
    <mergeCell ref="CM42:CM43"/>
    <mergeCell ref="CN42:CN43"/>
    <mergeCell ref="CO42:CO43"/>
    <mergeCell ref="CP42:CP43"/>
    <mergeCell ref="CQ42:CQ43"/>
    <mergeCell ref="CR42:CR43"/>
    <mergeCell ref="CS42:CS43"/>
    <mergeCell ref="CT42:CT43"/>
    <mergeCell ref="CD41:CE41"/>
    <mergeCell ref="CG41:CH41"/>
    <mergeCell ref="CJ41:CK41"/>
    <mergeCell ref="BB42:BB43"/>
    <mergeCell ref="BC42:BC43"/>
    <mergeCell ref="BD42:BD43"/>
    <mergeCell ref="BE42:BE43"/>
    <mergeCell ref="BF42:BF43"/>
    <mergeCell ref="BG42:BG43"/>
    <mergeCell ref="BH42:BH43"/>
    <mergeCell ref="BI42:BI43"/>
    <mergeCell ref="BJ42:BJ43"/>
    <mergeCell ref="BQ42:BQ43"/>
    <mergeCell ref="DI29:DK29"/>
    <mergeCell ref="DN28:DP28"/>
    <mergeCell ref="DN30:DP30"/>
    <mergeCell ref="Z41:AA41"/>
    <mergeCell ref="AC41:AD41"/>
    <mergeCell ref="AF41:AF43"/>
    <mergeCell ref="AH41:AH43"/>
    <mergeCell ref="AJ41:AJ43"/>
    <mergeCell ref="AL41:AM41"/>
    <mergeCell ref="AO41:AO43"/>
    <mergeCell ref="AQ41:AR41"/>
    <mergeCell ref="AT41:AU41"/>
    <mergeCell ref="AD42:AD43"/>
    <mergeCell ref="AE42:AE43"/>
    <mergeCell ref="AG42:AG43"/>
    <mergeCell ref="AW41:AX41"/>
    <mergeCell ref="AZ41:AZ43"/>
    <mergeCell ref="BB41:BC41"/>
    <mergeCell ref="BE41:BF41"/>
    <mergeCell ref="BH41:BI41"/>
    <mergeCell ref="BK41:BK43"/>
    <mergeCell ref="BM41:BN41"/>
    <mergeCell ref="BP41:BQ41"/>
    <mergeCell ref="BS41:BT41"/>
    <mergeCell ref="DC37:DF38"/>
    <mergeCell ref="A39:CZ39"/>
    <mergeCell ref="DC39:DF39"/>
    <mergeCell ref="C40:V40"/>
    <mergeCell ref="Z40:AI40"/>
    <mergeCell ref="AJ40:AK40"/>
    <mergeCell ref="AL40:AN40"/>
    <mergeCell ref="AO40:AP40"/>
    <mergeCell ref="AQ40:AY40"/>
    <mergeCell ref="AZ40:BA40"/>
    <mergeCell ref="BB40:BL40"/>
    <mergeCell ref="BM40:BR40"/>
    <mergeCell ref="BS40:CC40"/>
    <mergeCell ref="CD40:CL40"/>
    <mergeCell ref="CM40:CW40"/>
    <mergeCell ref="CX40:CY40"/>
    <mergeCell ref="CZ40:DA40"/>
    <mergeCell ref="DI3:DK3"/>
    <mergeCell ref="DI5:DQ5"/>
    <mergeCell ref="CZ2:CZ4"/>
    <mergeCell ref="DN7:DP7"/>
    <mergeCell ref="DI17:DK17"/>
    <mergeCell ref="DI22:DK22"/>
    <mergeCell ref="DI24:DK24"/>
    <mergeCell ref="DI26:DK26"/>
    <mergeCell ref="DN11:DP11"/>
    <mergeCell ref="DN13:DP13"/>
    <mergeCell ref="DN18:DP18"/>
    <mergeCell ref="DN21:DP21"/>
    <mergeCell ref="DN26:DP26"/>
    <mergeCell ref="CC3:CC4"/>
    <mergeCell ref="CD3:CD4"/>
    <mergeCell ref="CE3:CE4"/>
    <mergeCell ref="CU3:CU4"/>
    <mergeCell ref="CW3:CW4"/>
    <mergeCell ref="CY3:CY4"/>
    <mergeCell ref="DA3:DA4"/>
    <mergeCell ref="DC3:DC4"/>
    <mergeCell ref="DE3:DE4"/>
    <mergeCell ref="O3:O4"/>
    <mergeCell ref="P3:P4"/>
    <mergeCell ref="Q3:Q4"/>
    <mergeCell ref="R3:R4"/>
    <mergeCell ref="AK3:AK4"/>
    <mergeCell ref="AL3:AL4"/>
    <mergeCell ref="AM3:AM4"/>
    <mergeCell ref="AN3:AN4"/>
    <mergeCell ref="AP3:AP4"/>
    <mergeCell ref="AQ3:AQ4"/>
    <mergeCell ref="AR3:AR4"/>
    <mergeCell ref="AS3:AS4"/>
    <mergeCell ref="AT3:AT4"/>
    <mergeCell ref="AU3:AU4"/>
    <mergeCell ref="AV3:AV4"/>
    <mergeCell ref="AW3:AW4"/>
    <mergeCell ref="AX3:AX4"/>
    <mergeCell ref="AY3:AY4"/>
    <mergeCell ref="CD2:CE2"/>
    <mergeCell ref="CG2:CH2"/>
    <mergeCell ref="CJ2:CK2"/>
    <mergeCell ref="BB2:BC2"/>
    <mergeCell ref="BE2:BF2"/>
    <mergeCell ref="BH2:BI2"/>
    <mergeCell ref="BK2:BK4"/>
    <mergeCell ref="BM2:BN2"/>
    <mergeCell ref="BP2:BQ2"/>
    <mergeCell ref="BS2:BT2"/>
    <mergeCell ref="BV2:BW2"/>
    <mergeCell ref="BY2:BZ2"/>
    <mergeCell ref="BF3:BF4"/>
    <mergeCell ref="BG3:BG4"/>
    <mergeCell ref="BH3:BH4"/>
    <mergeCell ref="BI3:BI4"/>
    <mergeCell ref="BJ3:BJ4"/>
    <mergeCell ref="BL3:BL4"/>
    <mergeCell ref="BV3:BV4"/>
    <mergeCell ref="BW3:BW4"/>
    <mergeCell ref="BX3:BX4"/>
    <mergeCell ref="BY3:BY4"/>
    <mergeCell ref="BZ3:BZ4"/>
    <mergeCell ref="CA3:CA4"/>
    <mergeCell ref="CM2:CN2"/>
    <mergeCell ref="CP2:CQ2"/>
    <mergeCell ref="CS2:CT2"/>
    <mergeCell ref="CV2:CV4"/>
    <mergeCell ref="CX2:CX4"/>
    <mergeCell ref="CF3:CF4"/>
    <mergeCell ref="CG3:CG4"/>
    <mergeCell ref="CH3:CH4"/>
    <mergeCell ref="CI3:CI4"/>
    <mergeCell ref="CJ3:CJ4"/>
    <mergeCell ref="CK3:CK4"/>
    <mergeCell ref="CL3:CL4"/>
    <mergeCell ref="CM3:CM4"/>
    <mergeCell ref="CN3:CN4"/>
    <mergeCell ref="CO3:CO4"/>
    <mergeCell ref="CP3:CP4"/>
    <mergeCell ref="CQ3:CQ4"/>
    <mergeCell ref="CR3:CR4"/>
    <mergeCell ref="CS3:CS4"/>
    <mergeCell ref="CT3:CT4"/>
    <mergeCell ref="BS1:CC1"/>
    <mergeCell ref="CD1:CL1"/>
    <mergeCell ref="CM1:CW1"/>
    <mergeCell ref="CX1:CY1"/>
    <mergeCell ref="CZ1:DA1"/>
    <mergeCell ref="C2:D2"/>
    <mergeCell ref="F2:G2"/>
    <mergeCell ref="I2:J2"/>
    <mergeCell ref="L2:M2"/>
    <mergeCell ref="O2:P2"/>
    <mergeCell ref="R2:S2"/>
    <mergeCell ref="U2:V2"/>
    <mergeCell ref="X2:X4"/>
    <mergeCell ref="Z2:AA2"/>
    <mergeCell ref="AC2:AD2"/>
    <mergeCell ref="AF2:AF4"/>
    <mergeCell ref="AH2:AH4"/>
    <mergeCell ref="AJ2:AJ4"/>
    <mergeCell ref="AL2:AM2"/>
    <mergeCell ref="AO2:AO4"/>
    <mergeCell ref="AQ2:AR2"/>
    <mergeCell ref="AT2:AU2"/>
    <mergeCell ref="AW2:AX2"/>
    <mergeCell ref="AZ2:AZ4"/>
    <mergeCell ref="C1:V1"/>
    <mergeCell ref="Z1:AI1"/>
    <mergeCell ref="AJ1:AK1"/>
    <mergeCell ref="AL1:AN1"/>
    <mergeCell ref="AO1:AP1"/>
    <mergeCell ref="AQ1:AY1"/>
    <mergeCell ref="AZ1:BA1"/>
    <mergeCell ref="BB1:BL1"/>
    <mergeCell ref="BM1:BR1"/>
    <mergeCell ref="AB42:AB43"/>
    <mergeCell ref="AC42:AC43"/>
    <mergeCell ref="C42:C43"/>
    <mergeCell ref="D42:D43"/>
    <mergeCell ref="E42:E43"/>
    <mergeCell ref="F42:F43"/>
    <mergeCell ref="G42:G43"/>
    <mergeCell ref="H42:H43"/>
    <mergeCell ref="I42:I43"/>
    <mergeCell ref="J42:J43"/>
    <mergeCell ref="K42:K43"/>
    <mergeCell ref="O42:O43"/>
    <mergeCell ref="P42:P43"/>
    <mergeCell ref="Q42:Q43"/>
    <mergeCell ref="R42:R43"/>
    <mergeCell ref="A75:B75"/>
    <mergeCell ref="V42:V43"/>
    <mergeCell ref="W42:W43"/>
    <mergeCell ref="Z42:Z43"/>
    <mergeCell ref="AA42:AA43"/>
    <mergeCell ref="C41:D41"/>
    <mergeCell ref="F41:G41"/>
    <mergeCell ref="I41:J41"/>
    <mergeCell ref="L41:M41"/>
    <mergeCell ref="O41:P41"/>
    <mergeCell ref="R41:S41"/>
    <mergeCell ref="U41:V41"/>
    <mergeCell ref="X41:X43"/>
    <mergeCell ref="L42:L43"/>
    <mergeCell ref="M42:M43"/>
    <mergeCell ref="N42:N43"/>
    <mergeCell ref="S42:S43"/>
    <mergeCell ref="T42:T43"/>
    <mergeCell ref="U42:U43"/>
    <mergeCell ref="Y42:Y43"/>
    <mergeCell ref="A1:A4"/>
    <mergeCell ref="B1:B4"/>
    <mergeCell ref="L3:L4"/>
    <mergeCell ref="M3:M4"/>
    <mergeCell ref="S3:S4"/>
    <mergeCell ref="J3:J4"/>
    <mergeCell ref="A40:A43"/>
    <mergeCell ref="B40:B43"/>
    <mergeCell ref="AI42:AI43"/>
    <mergeCell ref="AI3:AI4"/>
    <mergeCell ref="V3:V4"/>
    <mergeCell ref="W3:W4"/>
    <mergeCell ref="Y3:Y4"/>
    <mergeCell ref="AB3:AB4"/>
    <mergeCell ref="AC3:AC4"/>
    <mergeCell ref="AE3:AE4"/>
    <mergeCell ref="AD3:AD4"/>
    <mergeCell ref="AG3:AG4"/>
    <mergeCell ref="Z3:Z4"/>
    <mergeCell ref="AA3:AA4"/>
    <mergeCell ref="H3:H4"/>
    <mergeCell ref="K3:K4"/>
    <mergeCell ref="T3:T4"/>
    <mergeCell ref="C3:C4"/>
    <mergeCell ref="D3:D4"/>
    <mergeCell ref="F3:F4"/>
    <mergeCell ref="G3:G4"/>
    <mergeCell ref="I3:I4"/>
    <mergeCell ref="E3:E4"/>
    <mergeCell ref="U3:U4"/>
    <mergeCell ref="N3:N4"/>
    <mergeCell ref="DI7:DK7"/>
    <mergeCell ref="DI15:DK15"/>
    <mergeCell ref="BM3:BM4"/>
    <mergeCell ref="BN3:BN4"/>
    <mergeCell ref="BO3:BO4"/>
    <mergeCell ref="BP3:BP4"/>
    <mergeCell ref="BQ3:BQ4"/>
    <mergeCell ref="BR3:BR4"/>
    <mergeCell ref="BS3:BS4"/>
    <mergeCell ref="BT3:BT4"/>
    <mergeCell ref="BU3:BU4"/>
    <mergeCell ref="BA3:BA4"/>
    <mergeCell ref="BB3:BB4"/>
    <mergeCell ref="BC3:BC4"/>
    <mergeCell ref="BD3:BD4"/>
    <mergeCell ref="BE3:BE4"/>
    <mergeCell ref="CB2:CB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DQ76"/>
  <sheetViews>
    <sheetView rightToLeft="1" workbookViewId="0">
      <pane xSplit="1" ySplit="4" topLeftCell="B8" activePane="bottomRight" state="frozen"/>
      <selection pane="topRight" activeCell="B1" sqref="B1"/>
      <selection pane="bottomLeft" activeCell="A5" sqref="A5"/>
      <selection pane="bottomRight" activeCell="CQ5" sqref="CQ5"/>
    </sheetView>
  </sheetViews>
  <sheetFormatPr defaultRowHeight="15" x14ac:dyDescent="0.25"/>
  <cols>
    <col min="1" max="1" width="9.7109375" style="4" bestFit="1" customWidth="1"/>
    <col min="2" max="2" width="10.140625" customWidth="1"/>
    <col min="3" max="23" width="6.5703125" customWidth="1"/>
    <col min="24" max="24" width="11.42578125" bestFit="1" customWidth="1"/>
    <col min="25" max="31" width="6.5703125" customWidth="1"/>
    <col min="32" max="32" width="9.140625" bestFit="1" customWidth="1"/>
    <col min="33" max="33" width="6.5703125" customWidth="1"/>
    <col min="34" max="34" width="9.140625" bestFit="1" customWidth="1"/>
    <col min="35" max="35" width="6.5703125" customWidth="1"/>
    <col min="36" max="36" width="11.28515625" customWidth="1"/>
    <col min="37" max="40" width="6.5703125" customWidth="1"/>
    <col min="41" max="41" width="12.42578125" bestFit="1" customWidth="1"/>
    <col min="42" max="51" width="6.5703125" customWidth="1"/>
    <col min="52" max="52" width="14.28515625" bestFit="1" customWidth="1"/>
    <col min="53" max="62" width="6.5703125" customWidth="1"/>
    <col min="63" max="63" width="10.7109375" bestFit="1" customWidth="1"/>
    <col min="64" max="79" width="6.5703125" customWidth="1"/>
    <col min="80" max="80" width="10.7109375" bestFit="1" customWidth="1"/>
    <col min="81" max="99" width="6.5703125" customWidth="1"/>
    <col min="100" max="100" width="10.7109375" bestFit="1" customWidth="1"/>
    <col min="101" max="101" width="6.5703125" customWidth="1"/>
    <col min="102" max="102" width="16.140625" bestFit="1" customWidth="1"/>
    <col min="103" max="103" width="6.5703125" customWidth="1"/>
    <col min="104" max="104" width="11.28515625" bestFit="1" customWidth="1"/>
    <col min="105" max="105" width="6.5703125" customWidth="1"/>
    <col min="106" max="106" width="11.28515625" customWidth="1"/>
    <col min="107" max="107" width="6.5703125" customWidth="1"/>
    <col min="108" max="108" width="11.28515625" customWidth="1"/>
    <col min="109" max="109" width="6.5703125" customWidth="1"/>
    <col min="110" max="110" width="15.5703125" customWidth="1"/>
    <col min="111" max="112" width="30.5703125" customWidth="1"/>
    <col min="113" max="113" width="16.85546875" bestFit="1" customWidth="1"/>
    <col min="117" max="117" width="0.85546875" customWidth="1"/>
    <col min="118" max="118" width="13.42578125" bestFit="1" customWidth="1"/>
  </cols>
  <sheetData>
    <row r="1" spans="1:121" ht="23.25" customHeight="1" thickTop="1" thickBot="1" x14ac:dyDescent="0.3">
      <c r="A1" s="110" t="s">
        <v>0</v>
      </c>
      <c r="B1" s="112" t="s">
        <v>23</v>
      </c>
      <c r="C1" s="118" t="s">
        <v>1</v>
      </c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2"/>
      <c r="W1" s="13"/>
      <c r="X1" s="12" t="s">
        <v>26</v>
      </c>
      <c r="Y1" s="12"/>
      <c r="Z1" s="120" t="s">
        <v>27</v>
      </c>
      <c r="AA1" s="121"/>
      <c r="AB1" s="121"/>
      <c r="AC1" s="121"/>
      <c r="AD1" s="121"/>
      <c r="AE1" s="121"/>
      <c r="AF1" s="121"/>
      <c r="AG1" s="121"/>
      <c r="AH1" s="121"/>
      <c r="AI1" s="122"/>
      <c r="AJ1" s="120" t="s">
        <v>28</v>
      </c>
      <c r="AK1" s="122"/>
      <c r="AL1" s="120" t="s">
        <v>29</v>
      </c>
      <c r="AM1" s="121"/>
      <c r="AN1" s="122"/>
      <c r="AO1" s="120" t="s">
        <v>30</v>
      </c>
      <c r="AP1" s="122"/>
      <c r="AQ1" s="120" t="s">
        <v>31</v>
      </c>
      <c r="AR1" s="121"/>
      <c r="AS1" s="121"/>
      <c r="AT1" s="121"/>
      <c r="AU1" s="121"/>
      <c r="AV1" s="121"/>
      <c r="AW1" s="121"/>
      <c r="AX1" s="121"/>
      <c r="AY1" s="122"/>
      <c r="AZ1" s="120" t="s">
        <v>32</v>
      </c>
      <c r="BA1" s="122"/>
      <c r="BB1" s="120" t="s">
        <v>33</v>
      </c>
      <c r="BC1" s="121"/>
      <c r="BD1" s="121"/>
      <c r="BE1" s="121"/>
      <c r="BF1" s="121"/>
      <c r="BG1" s="121"/>
      <c r="BH1" s="121"/>
      <c r="BI1" s="121"/>
      <c r="BJ1" s="121"/>
      <c r="BK1" s="121"/>
      <c r="BL1" s="122"/>
      <c r="BM1" s="120" t="s">
        <v>34</v>
      </c>
      <c r="BN1" s="121"/>
      <c r="BO1" s="121"/>
      <c r="BP1" s="121"/>
      <c r="BQ1" s="121"/>
      <c r="BR1" s="122"/>
      <c r="BS1" s="120" t="s">
        <v>35</v>
      </c>
      <c r="BT1" s="121"/>
      <c r="BU1" s="121"/>
      <c r="BV1" s="121"/>
      <c r="BW1" s="121"/>
      <c r="BX1" s="121"/>
      <c r="BY1" s="121"/>
      <c r="BZ1" s="121"/>
      <c r="CA1" s="121"/>
      <c r="CB1" s="121"/>
      <c r="CC1" s="122"/>
      <c r="CD1" s="120" t="s">
        <v>36</v>
      </c>
      <c r="CE1" s="121"/>
      <c r="CF1" s="121"/>
      <c r="CG1" s="121"/>
      <c r="CH1" s="121"/>
      <c r="CI1" s="121"/>
      <c r="CJ1" s="121"/>
      <c r="CK1" s="121"/>
      <c r="CL1" s="122"/>
      <c r="CM1" s="120" t="s">
        <v>37</v>
      </c>
      <c r="CN1" s="121"/>
      <c r="CO1" s="121"/>
      <c r="CP1" s="121"/>
      <c r="CQ1" s="121"/>
      <c r="CR1" s="121"/>
      <c r="CS1" s="121"/>
      <c r="CT1" s="121"/>
      <c r="CU1" s="121"/>
      <c r="CV1" s="121"/>
      <c r="CW1" s="122"/>
      <c r="CX1" s="120" t="s">
        <v>38</v>
      </c>
      <c r="CY1" s="122"/>
      <c r="CZ1" s="120" t="s">
        <v>4</v>
      </c>
      <c r="DA1" s="122"/>
      <c r="DB1" s="14"/>
      <c r="DC1" s="14"/>
      <c r="DD1" s="21"/>
      <c r="DE1" s="21"/>
      <c r="DF1" s="21"/>
      <c r="DG1" s="22"/>
    </row>
    <row r="2" spans="1:121" ht="17.25" thickTop="1" thickBot="1" x14ac:dyDescent="0.3">
      <c r="A2" s="110"/>
      <c r="B2" s="112"/>
      <c r="C2" s="116" t="s">
        <v>5</v>
      </c>
      <c r="D2" s="117"/>
      <c r="E2" s="51"/>
      <c r="F2" s="117" t="s">
        <v>6</v>
      </c>
      <c r="G2" s="117"/>
      <c r="H2" s="51"/>
      <c r="I2" s="117" t="s">
        <v>7</v>
      </c>
      <c r="J2" s="117"/>
      <c r="K2" s="51"/>
      <c r="L2" s="118" t="s">
        <v>39</v>
      </c>
      <c r="M2" s="112"/>
      <c r="N2" s="51"/>
      <c r="O2" s="118" t="s">
        <v>40</v>
      </c>
      <c r="P2" s="112"/>
      <c r="Q2" s="51"/>
      <c r="R2" s="118" t="s">
        <v>41</v>
      </c>
      <c r="S2" s="112"/>
      <c r="T2" s="51"/>
      <c r="U2" s="118" t="s">
        <v>42</v>
      </c>
      <c r="V2" s="112"/>
      <c r="W2" s="51"/>
      <c r="X2" s="107" t="s">
        <v>43</v>
      </c>
      <c r="Y2" s="51"/>
      <c r="Z2" s="116" t="s">
        <v>5</v>
      </c>
      <c r="AA2" s="117"/>
      <c r="AB2" s="51"/>
      <c r="AC2" s="118" t="s">
        <v>44</v>
      </c>
      <c r="AD2" s="112"/>
      <c r="AE2" s="51"/>
      <c r="AF2" s="117" t="s">
        <v>9</v>
      </c>
      <c r="AG2" s="51"/>
      <c r="AH2" s="117" t="s">
        <v>8</v>
      </c>
      <c r="AI2" s="51"/>
      <c r="AJ2" s="107" t="s">
        <v>45</v>
      </c>
      <c r="AK2" s="51"/>
      <c r="AL2" s="117" t="s">
        <v>10</v>
      </c>
      <c r="AM2" s="117"/>
      <c r="AN2" s="51"/>
      <c r="AO2" s="107" t="s">
        <v>45</v>
      </c>
      <c r="AP2" s="51"/>
      <c r="AQ2" s="116" t="s">
        <v>13</v>
      </c>
      <c r="AR2" s="117"/>
      <c r="AS2" s="51"/>
      <c r="AT2" s="117" t="s">
        <v>14</v>
      </c>
      <c r="AU2" s="117"/>
      <c r="AV2" s="51"/>
      <c r="AW2" s="118" t="s">
        <v>46</v>
      </c>
      <c r="AX2" s="112"/>
      <c r="AY2" s="51"/>
      <c r="AZ2" s="107" t="s">
        <v>43</v>
      </c>
      <c r="BA2" s="51"/>
      <c r="BB2" s="117" t="s">
        <v>47</v>
      </c>
      <c r="BC2" s="117"/>
      <c r="BD2" s="51"/>
      <c r="BE2" s="117" t="s">
        <v>11</v>
      </c>
      <c r="BF2" s="117"/>
      <c r="BG2" s="51"/>
      <c r="BH2" s="118" t="s">
        <v>12</v>
      </c>
      <c r="BI2" s="112"/>
      <c r="BJ2" s="51"/>
      <c r="BK2" s="107" t="s">
        <v>48</v>
      </c>
      <c r="BL2" s="51"/>
      <c r="BM2" s="117" t="s">
        <v>49</v>
      </c>
      <c r="BN2" s="117"/>
      <c r="BO2" s="51"/>
      <c r="BP2" s="117" t="s">
        <v>11</v>
      </c>
      <c r="BQ2" s="117"/>
      <c r="BR2" s="51"/>
      <c r="BS2" s="117" t="s">
        <v>49</v>
      </c>
      <c r="BT2" s="117"/>
      <c r="BU2" s="51"/>
      <c r="BV2" s="118" t="s">
        <v>50</v>
      </c>
      <c r="BW2" s="112"/>
      <c r="BX2" s="51"/>
      <c r="BY2" s="118" t="s">
        <v>12</v>
      </c>
      <c r="BZ2" s="112"/>
      <c r="CA2" s="51"/>
      <c r="CB2" s="107" t="s">
        <v>48</v>
      </c>
      <c r="CC2" s="51"/>
      <c r="CD2" s="118" t="s">
        <v>51</v>
      </c>
      <c r="CE2" s="112"/>
      <c r="CF2" s="51"/>
      <c r="CG2" s="118" t="s">
        <v>52</v>
      </c>
      <c r="CH2" s="112"/>
      <c r="CI2" s="51"/>
      <c r="CJ2" s="118" t="s">
        <v>53</v>
      </c>
      <c r="CK2" s="112"/>
      <c r="CL2" s="51"/>
      <c r="CM2" s="118" t="s">
        <v>54</v>
      </c>
      <c r="CN2" s="112"/>
      <c r="CO2" s="51"/>
      <c r="CP2" s="118" t="s">
        <v>55</v>
      </c>
      <c r="CQ2" s="112"/>
      <c r="CR2" s="51"/>
      <c r="CS2" s="118" t="s">
        <v>56</v>
      </c>
      <c r="CT2" s="112"/>
      <c r="CU2" s="51"/>
      <c r="CV2" s="107" t="s">
        <v>57</v>
      </c>
      <c r="CW2" s="51"/>
      <c r="CX2" s="107" t="s">
        <v>58</v>
      </c>
      <c r="CY2" s="51"/>
      <c r="CZ2" s="118" t="s">
        <v>15</v>
      </c>
      <c r="DA2" s="51"/>
      <c r="DB2" s="14"/>
      <c r="DC2" s="51"/>
      <c r="DD2" s="21"/>
      <c r="DE2" s="51"/>
      <c r="DF2" s="21"/>
      <c r="DG2" s="22"/>
    </row>
    <row r="3" spans="1:121" ht="15.75" customHeight="1" thickTop="1" thickBot="1" x14ac:dyDescent="0.3">
      <c r="A3" s="110"/>
      <c r="B3" s="112"/>
      <c r="C3" s="96" t="s">
        <v>16</v>
      </c>
      <c r="D3" s="96" t="s">
        <v>17</v>
      </c>
      <c r="E3" s="98" t="s">
        <v>24</v>
      </c>
      <c r="F3" s="96" t="s">
        <v>16</v>
      </c>
      <c r="G3" s="96" t="s">
        <v>17</v>
      </c>
      <c r="H3" s="98" t="s">
        <v>24</v>
      </c>
      <c r="I3" s="96" t="s">
        <v>16</v>
      </c>
      <c r="J3" s="96" t="s">
        <v>17</v>
      </c>
      <c r="K3" s="98" t="s">
        <v>24</v>
      </c>
      <c r="L3" s="96" t="s">
        <v>16</v>
      </c>
      <c r="M3" s="96" t="s">
        <v>17</v>
      </c>
      <c r="N3" s="98" t="s">
        <v>24</v>
      </c>
      <c r="O3" s="97" t="s">
        <v>16</v>
      </c>
      <c r="P3" s="96" t="s">
        <v>17</v>
      </c>
      <c r="Q3" s="98" t="s">
        <v>24</v>
      </c>
      <c r="R3" s="96" t="s">
        <v>16</v>
      </c>
      <c r="S3" s="96" t="s">
        <v>17</v>
      </c>
      <c r="T3" s="98" t="s">
        <v>24</v>
      </c>
      <c r="U3" s="96" t="s">
        <v>16</v>
      </c>
      <c r="V3" s="96" t="s">
        <v>17</v>
      </c>
      <c r="W3" s="98" t="s">
        <v>24</v>
      </c>
      <c r="X3" s="108"/>
      <c r="Y3" s="98" t="s">
        <v>24</v>
      </c>
      <c r="Z3" s="96" t="s">
        <v>16</v>
      </c>
      <c r="AA3" s="96" t="s">
        <v>17</v>
      </c>
      <c r="AB3" s="98" t="s">
        <v>24</v>
      </c>
      <c r="AC3" s="96" t="s">
        <v>16</v>
      </c>
      <c r="AD3" s="96" t="s">
        <v>17</v>
      </c>
      <c r="AE3" s="98" t="s">
        <v>24</v>
      </c>
      <c r="AF3" s="117"/>
      <c r="AG3" s="98" t="s">
        <v>24</v>
      </c>
      <c r="AH3" s="117"/>
      <c r="AI3" s="98" t="s">
        <v>24</v>
      </c>
      <c r="AJ3" s="108"/>
      <c r="AK3" s="98" t="s">
        <v>24</v>
      </c>
      <c r="AL3" s="96" t="s">
        <v>16</v>
      </c>
      <c r="AM3" s="96" t="s">
        <v>17</v>
      </c>
      <c r="AN3" s="98" t="s">
        <v>24</v>
      </c>
      <c r="AO3" s="108"/>
      <c r="AP3" s="98" t="s">
        <v>24</v>
      </c>
      <c r="AQ3" s="96" t="s">
        <v>16</v>
      </c>
      <c r="AR3" s="96" t="s">
        <v>17</v>
      </c>
      <c r="AS3" s="98" t="s">
        <v>24</v>
      </c>
      <c r="AT3" s="96" t="s">
        <v>16</v>
      </c>
      <c r="AU3" s="96" t="s">
        <v>17</v>
      </c>
      <c r="AV3" s="98" t="s">
        <v>24</v>
      </c>
      <c r="AW3" s="96" t="s">
        <v>16</v>
      </c>
      <c r="AX3" s="96" t="s">
        <v>17</v>
      </c>
      <c r="AY3" s="98" t="s">
        <v>24</v>
      </c>
      <c r="AZ3" s="108"/>
      <c r="BA3" s="98" t="s">
        <v>24</v>
      </c>
      <c r="BB3" s="96" t="s">
        <v>16</v>
      </c>
      <c r="BC3" s="96" t="s">
        <v>17</v>
      </c>
      <c r="BD3" s="98" t="s">
        <v>24</v>
      </c>
      <c r="BE3" s="96" t="s">
        <v>16</v>
      </c>
      <c r="BF3" s="96" t="s">
        <v>17</v>
      </c>
      <c r="BG3" s="98" t="s">
        <v>24</v>
      </c>
      <c r="BH3" s="97" t="s">
        <v>16</v>
      </c>
      <c r="BI3" s="97" t="s">
        <v>17</v>
      </c>
      <c r="BJ3" s="98" t="s">
        <v>24</v>
      </c>
      <c r="BK3" s="108"/>
      <c r="BL3" s="98" t="s">
        <v>24</v>
      </c>
      <c r="BM3" s="96" t="s">
        <v>16</v>
      </c>
      <c r="BN3" s="97" t="s">
        <v>17</v>
      </c>
      <c r="BO3" s="98" t="s">
        <v>24</v>
      </c>
      <c r="BP3" s="96" t="s">
        <v>16</v>
      </c>
      <c r="BQ3" s="97" t="s">
        <v>17</v>
      </c>
      <c r="BR3" s="98" t="s">
        <v>24</v>
      </c>
      <c r="BS3" s="96" t="s">
        <v>16</v>
      </c>
      <c r="BT3" s="97" t="s">
        <v>17</v>
      </c>
      <c r="BU3" s="98" t="s">
        <v>24</v>
      </c>
      <c r="BV3" s="96" t="s">
        <v>16</v>
      </c>
      <c r="BW3" s="97" t="s">
        <v>17</v>
      </c>
      <c r="BX3" s="98" t="s">
        <v>24</v>
      </c>
      <c r="BY3" s="96" t="s">
        <v>16</v>
      </c>
      <c r="BZ3" s="97" t="s">
        <v>17</v>
      </c>
      <c r="CA3" s="98" t="s">
        <v>24</v>
      </c>
      <c r="CB3" s="108"/>
      <c r="CC3" s="98" t="s">
        <v>24</v>
      </c>
      <c r="CD3" s="96" t="s">
        <v>16</v>
      </c>
      <c r="CE3" s="97" t="s">
        <v>17</v>
      </c>
      <c r="CF3" s="98" t="s">
        <v>24</v>
      </c>
      <c r="CG3" s="96" t="s">
        <v>16</v>
      </c>
      <c r="CH3" s="97" t="s">
        <v>17</v>
      </c>
      <c r="CI3" s="98" t="s">
        <v>24</v>
      </c>
      <c r="CJ3" s="96" t="s">
        <v>16</v>
      </c>
      <c r="CK3" s="97" t="s">
        <v>17</v>
      </c>
      <c r="CL3" s="98" t="s">
        <v>24</v>
      </c>
      <c r="CM3" s="96" t="s">
        <v>16</v>
      </c>
      <c r="CN3" s="97" t="s">
        <v>17</v>
      </c>
      <c r="CO3" s="98" t="s">
        <v>24</v>
      </c>
      <c r="CP3" s="96" t="s">
        <v>16</v>
      </c>
      <c r="CQ3" s="97" t="s">
        <v>17</v>
      </c>
      <c r="CR3" s="98" t="s">
        <v>24</v>
      </c>
      <c r="CS3" s="96" t="s">
        <v>16</v>
      </c>
      <c r="CT3" s="97" t="s">
        <v>17</v>
      </c>
      <c r="CU3" s="98" t="s">
        <v>24</v>
      </c>
      <c r="CV3" s="108"/>
      <c r="CW3" s="98" t="s">
        <v>24</v>
      </c>
      <c r="CX3" s="108"/>
      <c r="CY3" s="98" t="s">
        <v>24</v>
      </c>
      <c r="CZ3" s="118"/>
      <c r="DA3" s="98" t="s">
        <v>24</v>
      </c>
      <c r="DB3" s="14"/>
      <c r="DC3" s="98" t="s">
        <v>24</v>
      </c>
      <c r="DD3" s="21"/>
      <c r="DE3" s="98" t="s">
        <v>24</v>
      </c>
      <c r="DF3" s="21"/>
      <c r="DG3" s="22"/>
      <c r="DI3" s="123"/>
      <c r="DJ3" s="123"/>
      <c r="DK3" s="123"/>
      <c r="DL3" s="54"/>
      <c r="DM3" s="23"/>
      <c r="DN3" s="23"/>
    </row>
    <row r="4" spans="1:121" ht="15.75" customHeight="1" thickTop="1" thickBot="1" x14ac:dyDescent="0.3">
      <c r="A4" s="111"/>
      <c r="B4" s="113"/>
      <c r="C4" s="97"/>
      <c r="D4" s="97"/>
      <c r="E4" s="99"/>
      <c r="F4" s="97"/>
      <c r="G4" s="97"/>
      <c r="H4" s="99"/>
      <c r="I4" s="97"/>
      <c r="J4" s="97"/>
      <c r="K4" s="99"/>
      <c r="L4" s="97"/>
      <c r="M4" s="97"/>
      <c r="N4" s="99"/>
      <c r="O4" s="106"/>
      <c r="P4" s="97"/>
      <c r="Q4" s="99"/>
      <c r="R4" s="97"/>
      <c r="S4" s="97"/>
      <c r="T4" s="99"/>
      <c r="U4" s="97"/>
      <c r="V4" s="97"/>
      <c r="W4" s="99"/>
      <c r="X4" s="109"/>
      <c r="Y4" s="99"/>
      <c r="Z4" s="97"/>
      <c r="AA4" s="97"/>
      <c r="AB4" s="99"/>
      <c r="AC4" s="97"/>
      <c r="AD4" s="97"/>
      <c r="AE4" s="99"/>
      <c r="AF4" s="107"/>
      <c r="AG4" s="99"/>
      <c r="AH4" s="107"/>
      <c r="AI4" s="99"/>
      <c r="AJ4" s="109"/>
      <c r="AK4" s="99"/>
      <c r="AL4" s="97"/>
      <c r="AM4" s="97"/>
      <c r="AN4" s="99"/>
      <c r="AO4" s="109"/>
      <c r="AP4" s="99"/>
      <c r="AQ4" s="97"/>
      <c r="AR4" s="97"/>
      <c r="AS4" s="99"/>
      <c r="AT4" s="97"/>
      <c r="AU4" s="97"/>
      <c r="AV4" s="99"/>
      <c r="AW4" s="97"/>
      <c r="AX4" s="97"/>
      <c r="AY4" s="99"/>
      <c r="AZ4" s="109"/>
      <c r="BA4" s="99"/>
      <c r="BB4" s="97"/>
      <c r="BC4" s="97"/>
      <c r="BD4" s="99"/>
      <c r="BE4" s="97"/>
      <c r="BF4" s="97"/>
      <c r="BG4" s="99"/>
      <c r="BH4" s="106"/>
      <c r="BI4" s="106"/>
      <c r="BJ4" s="99"/>
      <c r="BK4" s="109"/>
      <c r="BL4" s="99"/>
      <c r="BM4" s="97"/>
      <c r="BN4" s="106"/>
      <c r="BO4" s="99"/>
      <c r="BP4" s="97"/>
      <c r="BQ4" s="106"/>
      <c r="BR4" s="99"/>
      <c r="BS4" s="97"/>
      <c r="BT4" s="106"/>
      <c r="BU4" s="99"/>
      <c r="BV4" s="97"/>
      <c r="BW4" s="106"/>
      <c r="BX4" s="99"/>
      <c r="BY4" s="97"/>
      <c r="BZ4" s="106"/>
      <c r="CA4" s="99"/>
      <c r="CB4" s="109"/>
      <c r="CC4" s="99"/>
      <c r="CD4" s="97"/>
      <c r="CE4" s="106"/>
      <c r="CF4" s="99"/>
      <c r="CG4" s="97"/>
      <c r="CH4" s="106"/>
      <c r="CI4" s="99"/>
      <c r="CJ4" s="97"/>
      <c r="CK4" s="106"/>
      <c r="CL4" s="99"/>
      <c r="CM4" s="97"/>
      <c r="CN4" s="106"/>
      <c r="CO4" s="99"/>
      <c r="CP4" s="97"/>
      <c r="CQ4" s="106"/>
      <c r="CR4" s="99"/>
      <c r="CS4" s="97"/>
      <c r="CT4" s="106"/>
      <c r="CU4" s="99"/>
      <c r="CV4" s="109"/>
      <c r="CW4" s="99"/>
      <c r="CX4" s="109"/>
      <c r="CY4" s="99"/>
      <c r="CZ4" s="126"/>
      <c r="DA4" s="99"/>
      <c r="DB4" s="24"/>
      <c r="DC4" s="99"/>
      <c r="DD4" s="21"/>
      <c r="DE4" s="99"/>
      <c r="DF4" s="21"/>
      <c r="DG4" s="22"/>
      <c r="DI4" s="25" t="s">
        <v>18</v>
      </c>
      <c r="DJ4" s="25" t="s">
        <v>16</v>
      </c>
      <c r="DK4" s="25" t="s">
        <v>17</v>
      </c>
      <c r="DL4" s="15" t="s">
        <v>24</v>
      </c>
      <c r="DM4" s="26"/>
      <c r="DN4" s="25" t="s">
        <v>18</v>
      </c>
      <c r="DO4" s="25" t="s">
        <v>16</v>
      </c>
      <c r="DP4" s="25" t="s">
        <v>17</v>
      </c>
      <c r="DQ4" s="15" t="s">
        <v>24</v>
      </c>
    </row>
    <row r="5" spans="1:121" ht="15.75" customHeight="1" thickBot="1" x14ac:dyDescent="0.3">
      <c r="A5" s="1">
        <v>43344</v>
      </c>
      <c r="B5" s="2"/>
      <c r="C5" s="3"/>
      <c r="D5" s="3"/>
      <c r="E5" s="52"/>
      <c r="F5" s="3"/>
      <c r="G5" s="3"/>
      <c r="H5" s="52"/>
      <c r="I5" s="3"/>
      <c r="J5" s="3"/>
      <c r="K5" s="52"/>
      <c r="L5" s="3"/>
      <c r="M5" s="3"/>
      <c r="N5" s="52"/>
      <c r="O5" s="3"/>
      <c r="P5" s="3"/>
      <c r="Q5" s="52"/>
      <c r="R5" s="3"/>
      <c r="S5" s="3"/>
      <c r="T5" s="52"/>
      <c r="U5" s="3"/>
      <c r="V5" s="3"/>
      <c r="W5" s="52"/>
      <c r="X5" s="3"/>
      <c r="Y5" s="52"/>
      <c r="Z5" s="3"/>
      <c r="AA5" s="3"/>
      <c r="AB5" s="52"/>
      <c r="AC5" s="3"/>
      <c r="AD5" s="3"/>
      <c r="AE5" s="52"/>
      <c r="AF5" s="3"/>
      <c r="AG5" s="52"/>
      <c r="AH5" s="3"/>
      <c r="AI5" s="52"/>
      <c r="AJ5" s="3"/>
      <c r="AK5" s="52"/>
      <c r="AL5" s="3"/>
      <c r="AM5" s="3"/>
      <c r="AN5" s="52"/>
      <c r="AO5" s="3"/>
      <c r="AP5" s="52"/>
      <c r="AQ5" s="3"/>
      <c r="AR5" s="3"/>
      <c r="AS5" s="52"/>
      <c r="AT5" s="3"/>
      <c r="AU5" s="3"/>
      <c r="AV5" s="52"/>
      <c r="AW5" s="3"/>
      <c r="AX5" s="3"/>
      <c r="AY5" s="52"/>
      <c r="AZ5" s="3"/>
      <c r="BA5" s="52"/>
      <c r="BB5" s="3"/>
      <c r="BC5" s="3"/>
      <c r="BD5" s="52"/>
      <c r="BE5" s="3"/>
      <c r="BF5" s="3"/>
      <c r="BG5" s="52"/>
      <c r="BH5" s="3"/>
      <c r="BI5" s="3"/>
      <c r="BJ5" s="52"/>
      <c r="BK5" s="3"/>
      <c r="BL5" s="52"/>
      <c r="BM5" s="3"/>
      <c r="BN5" s="3"/>
      <c r="BO5" s="52"/>
      <c r="BP5" s="3"/>
      <c r="BQ5" s="3"/>
      <c r="BR5" s="52"/>
      <c r="BS5" s="3"/>
      <c r="BT5" s="3"/>
      <c r="BU5" s="52"/>
      <c r="BV5" s="3"/>
      <c r="BW5" s="3"/>
      <c r="BX5" s="52"/>
      <c r="BY5" s="3"/>
      <c r="BZ5" s="3"/>
      <c r="CA5" s="52"/>
      <c r="CB5" s="3"/>
      <c r="CC5" s="52"/>
      <c r="CD5" s="3"/>
      <c r="CE5" s="3"/>
      <c r="CF5" s="52"/>
      <c r="CG5" s="3"/>
      <c r="CH5" s="3"/>
      <c r="CI5" s="52"/>
      <c r="CJ5" s="3"/>
      <c r="CK5" s="3"/>
      <c r="CL5" s="52"/>
      <c r="CM5" s="3"/>
      <c r="CN5" s="3"/>
      <c r="CO5" s="52"/>
      <c r="CP5" s="3"/>
      <c r="CQ5" s="3"/>
      <c r="CR5" s="52"/>
      <c r="CS5" s="3"/>
      <c r="CT5" s="3"/>
      <c r="CU5" s="52"/>
      <c r="CV5" s="3"/>
      <c r="CW5" s="52"/>
      <c r="CX5" s="3"/>
      <c r="CY5" s="52"/>
      <c r="CZ5" s="27"/>
      <c r="DA5" s="52"/>
      <c r="DB5" s="3"/>
      <c r="DC5" s="52"/>
      <c r="DD5" s="46"/>
      <c r="DE5" s="52"/>
      <c r="DF5" s="28"/>
      <c r="DG5" s="29"/>
      <c r="DI5" s="124" t="s">
        <v>22</v>
      </c>
      <c r="DJ5" s="125"/>
      <c r="DK5" s="125"/>
      <c r="DL5" s="125"/>
      <c r="DM5" s="125"/>
      <c r="DN5" s="125"/>
      <c r="DO5" s="125"/>
      <c r="DP5" s="125"/>
      <c r="DQ5" s="125"/>
    </row>
    <row r="6" spans="1:121" ht="15.75" customHeight="1" thickBot="1" x14ac:dyDescent="0.3">
      <c r="A6" s="1">
        <v>43345</v>
      </c>
      <c r="B6" s="2"/>
      <c r="C6" s="3"/>
      <c r="D6" s="3"/>
      <c r="E6" s="52"/>
      <c r="F6" s="3"/>
      <c r="G6" s="3"/>
      <c r="H6" s="52"/>
      <c r="I6" s="3"/>
      <c r="J6" s="3"/>
      <c r="K6" s="52"/>
      <c r="L6" s="3"/>
      <c r="M6" s="3"/>
      <c r="N6" s="52"/>
      <c r="O6" s="3"/>
      <c r="P6" s="3"/>
      <c r="Q6" s="52"/>
      <c r="R6" s="3"/>
      <c r="S6" s="3"/>
      <c r="T6" s="52"/>
      <c r="U6" s="3"/>
      <c r="V6" s="3"/>
      <c r="W6" s="52"/>
      <c r="X6" s="3"/>
      <c r="Y6" s="52"/>
      <c r="Z6" s="3"/>
      <c r="AA6" s="3"/>
      <c r="AB6" s="52"/>
      <c r="AC6" s="3"/>
      <c r="AD6" s="3"/>
      <c r="AE6" s="52"/>
      <c r="AF6" s="3"/>
      <c r="AG6" s="52"/>
      <c r="AH6" s="3"/>
      <c r="AI6" s="52"/>
      <c r="AJ6" s="3"/>
      <c r="AK6" s="52"/>
      <c r="AL6" s="3"/>
      <c r="AM6" s="3"/>
      <c r="AN6" s="52"/>
      <c r="AO6" s="3"/>
      <c r="AP6" s="52"/>
      <c r="AQ6" s="3"/>
      <c r="AR6" s="3"/>
      <c r="AS6" s="52"/>
      <c r="AT6" s="3"/>
      <c r="AU6" s="3"/>
      <c r="AV6" s="52"/>
      <c r="AW6" s="3"/>
      <c r="AX6" s="3"/>
      <c r="AY6" s="52"/>
      <c r="AZ6" s="3"/>
      <c r="BA6" s="52"/>
      <c r="BB6" s="3"/>
      <c r="BC6" s="3"/>
      <c r="BD6" s="52"/>
      <c r="BE6" s="3"/>
      <c r="BF6" s="3"/>
      <c r="BG6" s="52"/>
      <c r="BH6" s="3"/>
      <c r="BI6" s="3"/>
      <c r="BJ6" s="52"/>
      <c r="BK6" s="3"/>
      <c r="BL6" s="52"/>
      <c r="BM6" s="3"/>
      <c r="BN6" s="3"/>
      <c r="BO6" s="52"/>
      <c r="BP6" s="3"/>
      <c r="BQ6" s="3"/>
      <c r="BR6" s="52"/>
      <c r="BS6" s="3"/>
      <c r="BT6" s="3"/>
      <c r="BU6" s="52"/>
      <c r="BV6" s="3"/>
      <c r="BW6" s="3"/>
      <c r="BX6" s="52"/>
      <c r="BY6" s="3"/>
      <c r="BZ6" s="3"/>
      <c r="CA6" s="52"/>
      <c r="CB6" s="3"/>
      <c r="CC6" s="52"/>
      <c r="CD6" s="3"/>
      <c r="CE6" s="3"/>
      <c r="CF6" s="52"/>
      <c r="CG6" s="3"/>
      <c r="CH6" s="3"/>
      <c r="CI6" s="52"/>
      <c r="CJ6" s="3"/>
      <c r="CK6" s="3"/>
      <c r="CL6" s="52"/>
      <c r="CM6" s="3"/>
      <c r="CN6" s="3"/>
      <c r="CO6" s="52"/>
      <c r="CP6" s="3"/>
      <c r="CQ6" s="3"/>
      <c r="CR6" s="52"/>
      <c r="CS6" s="3"/>
      <c r="CT6" s="3"/>
      <c r="CU6" s="52"/>
      <c r="CV6" s="3"/>
      <c r="CW6" s="52"/>
      <c r="CX6" s="3"/>
      <c r="CY6" s="52"/>
      <c r="CZ6" s="27"/>
      <c r="DA6" s="52"/>
      <c r="DB6" s="3"/>
      <c r="DC6" s="52"/>
      <c r="DD6" s="3"/>
      <c r="DE6" s="52"/>
      <c r="DF6" s="7"/>
      <c r="DG6" s="29"/>
      <c r="DI6" s="30" t="s">
        <v>18</v>
      </c>
      <c r="DJ6" s="30" t="s">
        <v>16</v>
      </c>
      <c r="DK6" s="30" t="s">
        <v>17</v>
      </c>
      <c r="DL6" s="65" t="s">
        <v>24</v>
      </c>
      <c r="DM6" s="31"/>
      <c r="DN6" s="30" t="s">
        <v>18</v>
      </c>
      <c r="DO6" s="30" t="s">
        <v>16</v>
      </c>
      <c r="DP6" s="30" t="s">
        <v>17</v>
      </c>
      <c r="DQ6" s="65" t="s">
        <v>24</v>
      </c>
    </row>
    <row r="7" spans="1:121" ht="15.75" customHeight="1" thickBot="1" x14ac:dyDescent="0.3">
      <c r="A7" s="1">
        <v>43346</v>
      </c>
      <c r="B7" s="2"/>
      <c r="C7" s="3"/>
      <c r="D7" s="3"/>
      <c r="E7" s="52"/>
      <c r="F7" s="3"/>
      <c r="G7" s="3"/>
      <c r="H7" s="52"/>
      <c r="I7" s="3"/>
      <c r="J7" s="3"/>
      <c r="K7" s="52"/>
      <c r="L7" s="3"/>
      <c r="M7" s="3"/>
      <c r="N7" s="52"/>
      <c r="O7" s="3"/>
      <c r="P7" s="3"/>
      <c r="Q7" s="52"/>
      <c r="R7" s="3"/>
      <c r="S7" s="3"/>
      <c r="T7" s="52"/>
      <c r="U7" s="3"/>
      <c r="V7" s="3"/>
      <c r="W7" s="52"/>
      <c r="X7" s="3"/>
      <c r="Y7" s="52"/>
      <c r="Z7" s="3"/>
      <c r="AA7" s="3"/>
      <c r="AB7" s="52"/>
      <c r="AC7" s="3"/>
      <c r="AD7" s="3"/>
      <c r="AE7" s="52"/>
      <c r="AF7" s="3"/>
      <c r="AG7" s="52"/>
      <c r="AH7" s="3"/>
      <c r="AI7" s="52"/>
      <c r="AJ7" s="3"/>
      <c r="AK7" s="52"/>
      <c r="AL7" s="3"/>
      <c r="AM7" s="3"/>
      <c r="AN7" s="52"/>
      <c r="AO7" s="3"/>
      <c r="AP7" s="52"/>
      <c r="AQ7" s="3"/>
      <c r="AR7" s="3"/>
      <c r="AS7" s="52"/>
      <c r="AT7" s="3"/>
      <c r="AU7" s="3"/>
      <c r="AV7" s="52"/>
      <c r="AW7" s="3"/>
      <c r="AX7" s="3"/>
      <c r="AY7" s="52"/>
      <c r="AZ7" s="3"/>
      <c r="BA7" s="52"/>
      <c r="BB7" s="3"/>
      <c r="BC7" s="3"/>
      <c r="BD7" s="52"/>
      <c r="BE7" s="3"/>
      <c r="BF7" s="3"/>
      <c r="BG7" s="52"/>
      <c r="BH7" s="3"/>
      <c r="BI7" s="3"/>
      <c r="BJ7" s="52"/>
      <c r="BK7" s="3"/>
      <c r="BL7" s="52"/>
      <c r="BM7" s="3"/>
      <c r="BN7" s="3"/>
      <c r="BO7" s="52"/>
      <c r="BP7" s="3"/>
      <c r="BQ7" s="3"/>
      <c r="BR7" s="52"/>
      <c r="BS7" s="3"/>
      <c r="BT7" s="3"/>
      <c r="BU7" s="52"/>
      <c r="BV7" s="3"/>
      <c r="BW7" s="3"/>
      <c r="BX7" s="52"/>
      <c r="BY7" s="3"/>
      <c r="BZ7" s="3"/>
      <c r="CA7" s="52"/>
      <c r="CB7" s="3"/>
      <c r="CC7" s="52"/>
      <c r="CD7" s="3"/>
      <c r="CE7" s="3"/>
      <c r="CF7" s="52"/>
      <c r="CG7" s="3"/>
      <c r="CH7" s="3"/>
      <c r="CI7" s="52"/>
      <c r="CJ7" s="3"/>
      <c r="CK7" s="3"/>
      <c r="CL7" s="52"/>
      <c r="CM7" s="3"/>
      <c r="CN7" s="3"/>
      <c r="CO7" s="52"/>
      <c r="CP7" s="3"/>
      <c r="CQ7" s="3"/>
      <c r="CR7" s="52"/>
      <c r="CS7" s="3"/>
      <c r="CT7" s="3"/>
      <c r="CU7" s="52"/>
      <c r="CV7" s="3"/>
      <c r="CW7" s="52"/>
      <c r="CX7" s="3"/>
      <c r="CY7" s="52"/>
      <c r="CZ7" s="27"/>
      <c r="DA7" s="52"/>
      <c r="DB7" s="3"/>
      <c r="DC7" s="52"/>
      <c r="DD7" s="3"/>
      <c r="DE7" s="52"/>
      <c r="DF7" s="7"/>
      <c r="DG7" s="29"/>
      <c r="DI7" s="100" t="s">
        <v>59</v>
      </c>
      <c r="DJ7" s="101"/>
      <c r="DK7" s="102"/>
      <c r="DL7" s="62"/>
      <c r="DM7" s="31"/>
      <c r="DN7" s="127" t="s">
        <v>60</v>
      </c>
      <c r="DO7" s="128"/>
      <c r="DP7" s="129"/>
      <c r="DQ7" s="63"/>
    </row>
    <row r="8" spans="1:121" ht="16.5" thickBot="1" x14ac:dyDescent="0.3">
      <c r="A8" s="1">
        <v>43347</v>
      </c>
      <c r="B8" s="2"/>
      <c r="C8" s="3"/>
      <c r="D8" s="3"/>
      <c r="E8" s="52"/>
      <c r="F8" s="3"/>
      <c r="G8" s="3"/>
      <c r="H8" s="52"/>
      <c r="I8" s="3"/>
      <c r="J8" s="3"/>
      <c r="K8" s="52"/>
      <c r="L8" s="3"/>
      <c r="M8" s="3"/>
      <c r="N8" s="52"/>
      <c r="O8" s="3"/>
      <c r="P8" s="3"/>
      <c r="Q8" s="52"/>
      <c r="R8" s="3"/>
      <c r="S8" s="3"/>
      <c r="T8" s="52"/>
      <c r="U8" s="3"/>
      <c r="V8" s="3"/>
      <c r="W8" s="52"/>
      <c r="X8" s="3"/>
      <c r="Y8" s="52"/>
      <c r="Z8" s="3"/>
      <c r="AA8" s="3"/>
      <c r="AB8" s="52"/>
      <c r="AC8" s="3"/>
      <c r="AD8" s="3"/>
      <c r="AE8" s="52"/>
      <c r="AF8" s="3"/>
      <c r="AG8" s="52"/>
      <c r="AH8" s="3"/>
      <c r="AI8" s="52"/>
      <c r="AJ8" s="3"/>
      <c r="AK8" s="52"/>
      <c r="AL8" s="3"/>
      <c r="AM8" s="3"/>
      <c r="AN8" s="52"/>
      <c r="AO8" s="3"/>
      <c r="AP8" s="52"/>
      <c r="AQ8" s="3"/>
      <c r="AR8" s="3"/>
      <c r="AS8" s="52"/>
      <c r="AT8" s="3"/>
      <c r="AU8" s="3"/>
      <c r="AV8" s="52"/>
      <c r="AW8" s="3"/>
      <c r="AX8" s="3"/>
      <c r="AY8" s="52"/>
      <c r="AZ8" s="3"/>
      <c r="BA8" s="52"/>
      <c r="BB8" s="3"/>
      <c r="BC8" s="3"/>
      <c r="BD8" s="52"/>
      <c r="BE8" s="3"/>
      <c r="BF8" s="3"/>
      <c r="BG8" s="52"/>
      <c r="BH8" s="3"/>
      <c r="BI8" s="3"/>
      <c r="BJ8" s="52"/>
      <c r="BK8" s="3"/>
      <c r="BL8" s="52"/>
      <c r="BM8" s="3"/>
      <c r="BN8" s="3"/>
      <c r="BO8" s="52"/>
      <c r="BP8" s="3"/>
      <c r="BQ8" s="3"/>
      <c r="BR8" s="52"/>
      <c r="BS8" s="3"/>
      <c r="BT8" s="3"/>
      <c r="BU8" s="52"/>
      <c r="BV8" s="3"/>
      <c r="BW8" s="3"/>
      <c r="BX8" s="52"/>
      <c r="BY8" s="3"/>
      <c r="BZ8" s="3"/>
      <c r="CA8" s="52"/>
      <c r="CB8" s="3"/>
      <c r="CC8" s="52"/>
      <c r="CD8" s="3"/>
      <c r="CE8" s="3"/>
      <c r="CF8" s="52"/>
      <c r="CG8" s="3"/>
      <c r="CH8" s="3"/>
      <c r="CI8" s="52"/>
      <c r="CJ8" s="3"/>
      <c r="CK8" s="3"/>
      <c r="CL8" s="52"/>
      <c r="CM8" s="3"/>
      <c r="CN8" s="3"/>
      <c r="CO8" s="52"/>
      <c r="CP8" s="3"/>
      <c r="CQ8" s="3"/>
      <c r="CR8" s="52"/>
      <c r="CS8" s="3"/>
      <c r="CT8" s="3"/>
      <c r="CU8" s="52"/>
      <c r="CV8" s="3"/>
      <c r="CW8" s="52"/>
      <c r="CX8" s="3"/>
      <c r="CY8" s="52"/>
      <c r="CZ8" s="27"/>
      <c r="DA8" s="52"/>
      <c r="DB8" s="3"/>
      <c r="DC8" s="52"/>
      <c r="DD8" s="3"/>
      <c r="DE8" s="52"/>
      <c r="DF8" s="7"/>
      <c r="DG8" s="29"/>
      <c r="DI8" s="32" t="s">
        <v>5</v>
      </c>
      <c r="DJ8" s="33">
        <f>'معادلة الفك والتجميع'!$F$7</f>
        <v>0</v>
      </c>
      <c r="DK8" s="33">
        <f>'معادلة الفك والتجميع'!$G$7</f>
        <v>0</v>
      </c>
      <c r="DL8" s="33">
        <f>$E$36</f>
        <v>0</v>
      </c>
      <c r="DM8" s="74"/>
      <c r="DN8" s="32" t="s">
        <v>13</v>
      </c>
      <c r="DO8" s="33">
        <f>'معادلة الفك والتجميع'!$F$70</f>
        <v>0</v>
      </c>
      <c r="DP8" s="33">
        <f>'معادلة الفك والتجميع'!$G$70</f>
        <v>0</v>
      </c>
      <c r="DQ8" s="33">
        <f>$AS$36</f>
        <v>0</v>
      </c>
    </row>
    <row r="9" spans="1:121" ht="16.5" thickBot="1" x14ac:dyDescent="0.3">
      <c r="A9" s="1">
        <v>43348</v>
      </c>
      <c r="B9" s="2"/>
      <c r="C9" s="3"/>
      <c r="D9" s="3"/>
      <c r="E9" s="52"/>
      <c r="F9" s="3"/>
      <c r="G9" s="3"/>
      <c r="H9" s="52"/>
      <c r="I9" s="3"/>
      <c r="J9" s="3"/>
      <c r="K9" s="52"/>
      <c r="L9" s="3"/>
      <c r="M9" s="3"/>
      <c r="N9" s="52"/>
      <c r="O9" s="3"/>
      <c r="P9" s="3"/>
      <c r="Q9" s="52"/>
      <c r="R9" s="3"/>
      <c r="S9" s="3"/>
      <c r="T9" s="52"/>
      <c r="U9" s="3"/>
      <c r="V9" s="3"/>
      <c r="W9" s="52"/>
      <c r="X9" s="3"/>
      <c r="Y9" s="52"/>
      <c r="Z9" s="3"/>
      <c r="AA9" s="3"/>
      <c r="AB9" s="52"/>
      <c r="AC9" s="3"/>
      <c r="AD9" s="3"/>
      <c r="AE9" s="52"/>
      <c r="AF9" s="3"/>
      <c r="AG9" s="52"/>
      <c r="AH9" s="3"/>
      <c r="AI9" s="52"/>
      <c r="AJ9" s="3"/>
      <c r="AK9" s="52"/>
      <c r="AL9" s="3"/>
      <c r="AM9" s="3"/>
      <c r="AN9" s="52"/>
      <c r="AO9" s="3"/>
      <c r="AP9" s="52"/>
      <c r="AQ9" s="3"/>
      <c r="AR9" s="3"/>
      <c r="AS9" s="52"/>
      <c r="AT9" s="3"/>
      <c r="AU9" s="3"/>
      <c r="AV9" s="52"/>
      <c r="AW9" s="3"/>
      <c r="AX9" s="3"/>
      <c r="AY9" s="52"/>
      <c r="AZ9" s="3"/>
      <c r="BA9" s="52"/>
      <c r="BB9" s="3"/>
      <c r="BC9" s="3"/>
      <c r="BD9" s="52"/>
      <c r="BE9" s="3"/>
      <c r="BF9" s="3"/>
      <c r="BG9" s="52"/>
      <c r="BH9" s="3"/>
      <c r="BI9" s="3"/>
      <c r="BJ9" s="52"/>
      <c r="BK9" s="3"/>
      <c r="BL9" s="52"/>
      <c r="BM9" s="3"/>
      <c r="BN9" s="3"/>
      <c r="BO9" s="52"/>
      <c r="BP9" s="3"/>
      <c r="BQ9" s="3"/>
      <c r="BR9" s="52"/>
      <c r="BS9" s="3"/>
      <c r="BT9" s="3"/>
      <c r="BU9" s="52"/>
      <c r="BV9" s="3"/>
      <c r="BW9" s="3"/>
      <c r="BX9" s="52"/>
      <c r="BY9" s="3"/>
      <c r="BZ9" s="3"/>
      <c r="CA9" s="52"/>
      <c r="CB9" s="3"/>
      <c r="CC9" s="52"/>
      <c r="CD9" s="3"/>
      <c r="CE9" s="3"/>
      <c r="CF9" s="52"/>
      <c r="CG9" s="3"/>
      <c r="CH9" s="3"/>
      <c r="CI9" s="52"/>
      <c r="CJ9" s="3"/>
      <c r="CK9" s="3"/>
      <c r="CL9" s="52"/>
      <c r="CM9" s="3"/>
      <c r="CN9" s="3"/>
      <c r="CO9" s="52"/>
      <c r="CP9" s="3"/>
      <c r="CQ9" s="3"/>
      <c r="CR9" s="52"/>
      <c r="CS9" s="3"/>
      <c r="CT9" s="3"/>
      <c r="CU9" s="52"/>
      <c r="CV9" s="3"/>
      <c r="CW9" s="52"/>
      <c r="CX9" s="3"/>
      <c r="CY9" s="52"/>
      <c r="CZ9" s="27"/>
      <c r="DA9" s="52"/>
      <c r="DB9" s="3"/>
      <c r="DC9" s="52"/>
      <c r="DD9" s="3"/>
      <c r="DE9" s="52"/>
      <c r="DF9" s="7"/>
      <c r="DG9" s="29"/>
      <c r="DI9" s="32" t="s">
        <v>6</v>
      </c>
      <c r="DJ9" s="32">
        <f>'معادلة الفك والتجميع'!$F$11</f>
        <v>0</v>
      </c>
      <c r="DK9" s="32">
        <f>'معادلة الفك والتجميع'!$G$11</f>
        <v>2</v>
      </c>
      <c r="DL9" s="33">
        <f>$H$36</f>
        <v>370.5</v>
      </c>
      <c r="DM9" s="75"/>
      <c r="DN9" s="32" t="s">
        <v>14</v>
      </c>
      <c r="DO9" s="32">
        <f>'معادلة الفك والتجميع'!$F$74</f>
        <v>0</v>
      </c>
      <c r="DP9" s="32">
        <f>'معادلة الفك والتجميع'!$G$74</f>
        <v>0</v>
      </c>
      <c r="DQ9" s="33">
        <f>$AV$36</f>
        <v>0</v>
      </c>
    </row>
    <row r="10" spans="1:121" ht="16.5" thickBot="1" x14ac:dyDescent="0.3">
      <c r="A10" s="1">
        <v>43349</v>
      </c>
      <c r="B10" s="2"/>
      <c r="C10" s="3"/>
      <c r="D10" s="3"/>
      <c r="E10" s="52"/>
      <c r="F10" s="3"/>
      <c r="G10" s="3"/>
      <c r="H10" s="52"/>
      <c r="I10" s="3"/>
      <c r="J10" s="3"/>
      <c r="K10" s="52"/>
      <c r="L10" s="3"/>
      <c r="M10" s="3"/>
      <c r="N10" s="52"/>
      <c r="O10" s="3"/>
      <c r="P10" s="3"/>
      <c r="Q10" s="52"/>
      <c r="R10" s="3"/>
      <c r="S10" s="3"/>
      <c r="T10" s="52"/>
      <c r="U10" s="3"/>
      <c r="V10" s="3"/>
      <c r="W10" s="52"/>
      <c r="X10" s="3"/>
      <c r="Y10" s="52"/>
      <c r="Z10" s="3"/>
      <c r="AA10" s="3"/>
      <c r="AB10" s="52"/>
      <c r="AC10" s="3"/>
      <c r="AD10" s="3"/>
      <c r="AE10" s="52"/>
      <c r="AF10" s="3"/>
      <c r="AG10" s="52"/>
      <c r="AH10" s="3"/>
      <c r="AI10" s="52"/>
      <c r="AJ10" s="3"/>
      <c r="AK10" s="52"/>
      <c r="AL10" s="3"/>
      <c r="AM10" s="3"/>
      <c r="AN10" s="52"/>
      <c r="AO10" s="3"/>
      <c r="AP10" s="52"/>
      <c r="AQ10" s="3"/>
      <c r="AR10" s="3"/>
      <c r="AS10" s="52"/>
      <c r="AT10" s="3"/>
      <c r="AU10" s="3"/>
      <c r="AV10" s="52"/>
      <c r="AW10" s="3"/>
      <c r="AX10" s="3"/>
      <c r="AY10" s="52"/>
      <c r="AZ10" s="3"/>
      <c r="BA10" s="52"/>
      <c r="BB10" s="3"/>
      <c r="BC10" s="3"/>
      <c r="BD10" s="52"/>
      <c r="BE10" s="3"/>
      <c r="BF10" s="3"/>
      <c r="BG10" s="52"/>
      <c r="BH10" s="3"/>
      <c r="BI10" s="3"/>
      <c r="BJ10" s="52"/>
      <c r="BK10" s="3"/>
      <c r="BL10" s="52"/>
      <c r="BM10" s="3"/>
      <c r="BN10" s="3"/>
      <c r="BO10" s="52"/>
      <c r="BP10" s="3"/>
      <c r="BQ10" s="3"/>
      <c r="BR10" s="52"/>
      <c r="BS10" s="3"/>
      <c r="BT10" s="3"/>
      <c r="BU10" s="52"/>
      <c r="BV10" s="3"/>
      <c r="BW10" s="3"/>
      <c r="BX10" s="52"/>
      <c r="BY10" s="3"/>
      <c r="BZ10" s="3"/>
      <c r="CA10" s="52"/>
      <c r="CB10" s="3"/>
      <c r="CC10" s="52"/>
      <c r="CD10" s="3"/>
      <c r="CE10" s="3"/>
      <c r="CF10" s="52"/>
      <c r="CG10" s="3"/>
      <c r="CH10" s="3"/>
      <c r="CI10" s="52"/>
      <c r="CJ10" s="3"/>
      <c r="CK10" s="3"/>
      <c r="CL10" s="52"/>
      <c r="CM10" s="3"/>
      <c r="CN10" s="3"/>
      <c r="CO10" s="52"/>
      <c r="CP10" s="3"/>
      <c r="CQ10" s="3"/>
      <c r="CR10" s="52"/>
      <c r="CS10" s="3"/>
      <c r="CT10" s="3"/>
      <c r="CU10" s="52"/>
      <c r="CV10" s="3"/>
      <c r="CW10" s="52"/>
      <c r="CX10" s="3"/>
      <c r="CY10" s="52"/>
      <c r="CZ10" s="27"/>
      <c r="DA10" s="52"/>
      <c r="DB10" s="3"/>
      <c r="DC10" s="52"/>
      <c r="DD10" s="3"/>
      <c r="DE10" s="52"/>
      <c r="DF10" s="7"/>
      <c r="DG10" s="29"/>
      <c r="DI10" s="32" t="s">
        <v>7</v>
      </c>
      <c r="DJ10" s="33">
        <f>'معادلة الفك والتجميع'!$F$15</f>
        <v>0</v>
      </c>
      <c r="DK10" s="33">
        <f>'معادلة الفك والتجميع'!$G$15</f>
        <v>0</v>
      </c>
      <c r="DL10" s="33">
        <f>$K$36</f>
        <v>0</v>
      </c>
      <c r="DM10" s="74"/>
      <c r="DN10" s="32" t="s">
        <v>46</v>
      </c>
      <c r="DO10" s="33">
        <f>'معادلة الفك والتجميع'!$F$78</f>
        <v>0</v>
      </c>
      <c r="DP10" s="33">
        <f>'معادلة الفك والتجميع'!$G$78</f>
        <v>0</v>
      </c>
      <c r="DQ10" s="33">
        <f>$AY$36</f>
        <v>0</v>
      </c>
    </row>
    <row r="11" spans="1:121" ht="16.5" thickBot="1" x14ac:dyDescent="0.3">
      <c r="A11" s="1">
        <v>43350</v>
      </c>
      <c r="B11" s="2"/>
      <c r="C11" s="3"/>
      <c r="D11" s="3"/>
      <c r="E11" s="52"/>
      <c r="F11" s="3"/>
      <c r="G11" s="3"/>
      <c r="H11" s="52"/>
      <c r="I11" s="3"/>
      <c r="J11" s="3"/>
      <c r="K11" s="52"/>
      <c r="L11" s="3"/>
      <c r="M11" s="3"/>
      <c r="N11" s="52"/>
      <c r="O11" s="3"/>
      <c r="P11" s="3"/>
      <c r="Q11" s="52"/>
      <c r="R11" s="3"/>
      <c r="S11" s="3"/>
      <c r="T11" s="52"/>
      <c r="U11" s="3"/>
      <c r="V11" s="3"/>
      <c r="W11" s="52"/>
      <c r="X11" s="3"/>
      <c r="Y11" s="52"/>
      <c r="Z11" s="3"/>
      <c r="AA11" s="3"/>
      <c r="AB11" s="52"/>
      <c r="AC11" s="3"/>
      <c r="AD11" s="3"/>
      <c r="AE11" s="52"/>
      <c r="AF11" s="3"/>
      <c r="AG11" s="52"/>
      <c r="AH11" s="3"/>
      <c r="AI11" s="52"/>
      <c r="AJ11" s="3"/>
      <c r="AK11" s="52"/>
      <c r="AL11" s="3"/>
      <c r="AM11" s="3"/>
      <c r="AN11" s="52"/>
      <c r="AO11" s="3"/>
      <c r="AP11" s="52"/>
      <c r="AQ11" s="3"/>
      <c r="AR11" s="3"/>
      <c r="AS11" s="52"/>
      <c r="AT11" s="3"/>
      <c r="AU11" s="3"/>
      <c r="AV11" s="52"/>
      <c r="AW11" s="3"/>
      <c r="AX11" s="3"/>
      <c r="AY11" s="52"/>
      <c r="AZ11" s="3"/>
      <c r="BA11" s="52"/>
      <c r="BB11" s="3"/>
      <c r="BC11" s="3"/>
      <c r="BD11" s="52"/>
      <c r="BE11" s="3"/>
      <c r="BF11" s="3"/>
      <c r="BG11" s="52"/>
      <c r="BH11" s="3"/>
      <c r="BI11" s="3"/>
      <c r="BJ11" s="52"/>
      <c r="BK11" s="3"/>
      <c r="BL11" s="52"/>
      <c r="BM11" s="3"/>
      <c r="BN11" s="3"/>
      <c r="BO11" s="52"/>
      <c r="BP11" s="3"/>
      <c r="BQ11" s="3"/>
      <c r="BR11" s="52"/>
      <c r="BS11" s="3"/>
      <c r="BT11" s="3"/>
      <c r="BU11" s="52"/>
      <c r="BV11" s="3"/>
      <c r="BW11" s="3"/>
      <c r="BX11" s="52"/>
      <c r="BY11" s="3"/>
      <c r="BZ11" s="3"/>
      <c r="CA11" s="52"/>
      <c r="CB11" s="3"/>
      <c r="CC11" s="52"/>
      <c r="CD11" s="3"/>
      <c r="CE11" s="3"/>
      <c r="CF11" s="52"/>
      <c r="CG11" s="3"/>
      <c r="CH11" s="3"/>
      <c r="CI11" s="52"/>
      <c r="CJ11" s="3"/>
      <c r="CK11" s="3"/>
      <c r="CL11" s="52"/>
      <c r="CM11" s="3"/>
      <c r="CN11" s="3"/>
      <c r="CO11" s="52"/>
      <c r="CP11" s="3"/>
      <c r="CQ11" s="3"/>
      <c r="CR11" s="52"/>
      <c r="CS11" s="3"/>
      <c r="CT11" s="3"/>
      <c r="CU11" s="52"/>
      <c r="CV11" s="3"/>
      <c r="CW11" s="52"/>
      <c r="CX11" s="3"/>
      <c r="CY11" s="52"/>
      <c r="CZ11" s="27"/>
      <c r="DA11" s="52"/>
      <c r="DB11" s="3"/>
      <c r="DC11" s="52"/>
      <c r="DD11" s="3"/>
      <c r="DE11" s="52"/>
      <c r="DF11" s="7"/>
      <c r="DG11" s="29"/>
      <c r="DI11" s="32" t="s">
        <v>39</v>
      </c>
      <c r="DJ11" s="33">
        <f>'معادلة الفك والتجميع'!$F$19</f>
        <v>0</v>
      </c>
      <c r="DK11" s="33">
        <f>'معادلة الفك والتجميع'!$G$19</f>
        <v>0</v>
      </c>
      <c r="DL11" s="33">
        <f>$N$36</f>
        <v>0</v>
      </c>
      <c r="DM11" s="74"/>
      <c r="DN11" s="142" t="s">
        <v>61</v>
      </c>
      <c r="DO11" s="143"/>
      <c r="DP11" s="144"/>
      <c r="DQ11" s="76"/>
    </row>
    <row r="12" spans="1:121" ht="16.5" thickBot="1" x14ac:dyDescent="0.3">
      <c r="A12" s="1">
        <v>43351</v>
      </c>
      <c r="B12" s="2"/>
      <c r="C12" s="3"/>
      <c r="D12" s="3"/>
      <c r="E12" s="52"/>
      <c r="F12" s="3"/>
      <c r="G12" s="3"/>
      <c r="H12" s="52"/>
      <c r="I12" s="3"/>
      <c r="J12" s="3"/>
      <c r="K12" s="52"/>
      <c r="L12" s="3"/>
      <c r="M12" s="3"/>
      <c r="N12" s="52"/>
      <c r="O12" s="3"/>
      <c r="P12" s="3"/>
      <c r="Q12" s="52"/>
      <c r="R12" s="3"/>
      <c r="S12" s="3"/>
      <c r="T12" s="52"/>
      <c r="U12" s="3"/>
      <c r="V12" s="3"/>
      <c r="W12" s="52"/>
      <c r="X12" s="3"/>
      <c r="Y12" s="52"/>
      <c r="Z12" s="3"/>
      <c r="AA12" s="3"/>
      <c r="AB12" s="52"/>
      <c r="AC12" s="3"/>
      <c r="AD12" s="3"/>
      <c r="AE12" s="52"/>
      <c r="AF12" s="3"/>
      <c r="AG12" s="52"/>
      <c r="AH12" s="3"/>
      <c r="AI12" s="52"/>
      <c r="AJ12" s="3"/>
      <c r="AK12" s="52"/>
      <c r="AL12" s="3"/>
      <c r="AM12" s="3"/>
      <c r="AN12" s="52"/>
      <c r="AO12" s="3"/>
      <c r="AP12" s="52"/>
      <c r="AQ12" s="3"/>
      <c r="AR12" s="3"/>
      <c r="AS12" s="52"/>
      <c r="AT12" s="3"/>
      <c r="AU12" s="3"/>
      <c r="AV12" s="52"/>
      <c r="AW12" s="3"/>
      <c r="AX12" s="3"/>
      <c r="AY12" s="52"/>
      <c r="AZ12" s="3"/>
      <c r="BA12" s="52"/>
      <c r="BB12" s="3"/>
      <c r="BC12" s="3"/>
      <c r="BD12" s="52"/>
      <c r="BE12" s="3"/>
      <c r="BF12" s="3"/>
      <c r="BG12" s="52"/>
      <c r="BH12" s="3"/>
      <c r="BI12" s="3"/>
      <c r="BJ12" s="52"/>
      <c r="BK12" s="3"/>
      <c r="BL12" s="52"/>
      <c r="BM12" s="3"/>
      <c r="BN12" s="3"/>
      <c r="BO12" s="52"/>
      <c r="BP12" s="3"/>
      <c r="BQ12" s="3"/>
      <c r="BR12" s="52"/>
      <c r="BS12" s="3"/>
      <c r="BT12" s="3"/>
      <c r="BU12" s="52"/>
      <c r="BV12" s="3"/>
      <c r="BW12" s="3"/>
      <c r="BX12" s="52"/>
      <c r="BY12" s="3"/>
      <c r="BZ12" s="3"/>
      <c r="CA12" s="52"/>
      <c r="CB12" s="3"/>
      <c r="CC12" s="52"/>
      <c r="CD12" s="3"/>
      <c r="CE12" s="3"/>
      <c r="CF12" s="52"/>
      <c r="CG12" s="3"/>
      <c r="CH12" s="3"/>
      <c r="CI12" s="52"/>
      <c r="CJ12" s="3"/>
      <c r="CK12" s="3"/>
      <c r="CL12" s="52"/>
      <c r="CM12" s="3"/>
      <c r="CN12" s="3"/>
      <c r="CO12" s="52"/>
      <c r="CP12" s="3"/>
      <c r="CQ12" s="3"/>
      <c r="CR12" s="52"/>
      <c r="CS12" s="3"/>
      <c r="CT12" s="3"/>
      <c r="CU12" s="52"/>
      <c r="CV12" s="3"/>
      <c r="CW12" s="52"/>
      <c r="CX12" s="3"/>
      <c r="CY12" s="52"/>
      <c r="CZ12" s="27"/>
      <c r="DA12" s="52"/>
      <c r="DB12" s="3"/>
      <c r="DC12" s="52"/>
      <c r="DD12" s="3"/>
      <c r="DE12" s="52"/>
      <c r="DF12" s="7"/>
      <c r="DG12" s="29"/>
      <c r="DI12" s="32" t="s">
        <v>40</v>
      </c>
      <c r="DJ12" s="33">
        <f>'معادلة الفك والتجميع'!$F$23</f>
        <v>0</v>
      </c>
      <c r="DK12" s="33">
        <f>'معادلة الفك والتجميع'!$G$23</f>
        <v>0</v>
      </c>
      <c r="DL12" s="33">
        <f>$Q$36</f>
        <v>0</v>
      </c>
      <c r="DM12" s="74"/>
      <c r="DN12" s="33" t="s">
        <v>43</v>
      </c>
      <c r="DO12" s="33"/>
      <c r="DP12" s="33">
        <f>'معادلة الفك والتجميع'!$G$83</f>
        <v>0</v>
      </c>
      <c r="DQ12" s="33">
        <f>$BA$36</f>
        <v>0</v>
      </c>
    </row>
    <row r="13" spans="1:121" ht="16.5" thickBot="1" x14ac:dyDescent="0.3">
      <c r="A13" s="1">
        <v>43352</v>
      </c>
      <c r="B13" s="2"/>
      <c r="C13" s="3"/>
      <c r="D13" s="3"/>
      <c r="E13" s="52"/>
      <c r="F13" s="3"/>
      <c r="G13" s="3"/>
      <c r="H13" s="52"/>
      <c r="I13" s="3"/>
      <c r="J13" s="3"/>
      <c r="K13" s="52"/>
      <c r="L13" s="3"/>
      <c r="M13" s="3"/>
      <c r="N13" s="52"/>
      <c r="O13" s="3"/>
      <c r="P13" s="3"/>
      <c r="Q13" s="52"/>
      <c r="R13" s="3"/>
      <c r="S13" s="3"/>
      <c r="T13" s="52"/>
      <c r="U13" s="3"/>
      <c r="V13" s="3"/>
      <c r="W13" s="52"/>
      <c r="X13" s="3"/>
      <c r="Y13" s="52"/>
      <c r="Z13" s="3"/>
      <c r="AA13" s="3"/>
      <c r="AB13" s="52"/>
      <c r="AC13" s="3"/>
      <c r="AD13" s="3"/>
      <c r="AE13" s="52"/>
      <c r="AF13" s="3"/>
      <c r="AG13" s="52"/>
      <c r="AH13" s="3"/>
      <c r="AI13" s="52"/>
      <c r="AJ13" s="3"/>
      <c r="AK13" s="52"/>
      <c r="AL13" s="3"/>
      <c r="AM13" s="3"/>
      <c r="AN13" s="52"/>
      <c r="AO13" s="3"/>
      <c r="AP13" s="52"/>
      <c r="AQ13" s="3"/>
      <c r="AR13" s="3"/>
      <c r="AS13" s="52"/>
      <c r="AT13" s="3"/>
      <c r="AU13" s="3"/>
      <c r="AV13" s="52"/>
      <c r="AW13" s="3"/>
      <c r="AX13" s="3"/>
      <c r="AY13" s="52"/>
      <c r="AZ13" s="3"/>
      <c r="BA13" s="52"/>
      <c r="BB13" s="3"/>
      <c r="BC13" s="3"/>
      <c r="BD13" s="52"/>
      <c r="BE13" s="3"/>
      <c r="BF13" s="3"/>
      <c r="BG13" s="52"/>
      <c r="BH13" s="3"/>
      <c r="BI13" s="3"/>
      <c r="BJ13" s="52"/>
      <c r="BK13" s="3"/>
      <c r="BL13" s="52"/>
      <c r="BM13" s="3"/>
      <c r="BN13" s="3"/>
      <c r="BO13" s="52"/>
      <c r="BP13" s="3"/>
      <c r="BQ13" s="3"/>
      <c r="BR13" s="52"/>
      <c r="BS13" s="3"/>
      <c r="BT13" s="3"/>
      <c r="BU13" s="52"/>
      <c r="BV13" s="3"/>
      <c r="BW13" s="3"/>
      <c r="BX13" s="52"/>
      <c r="BY13" s="3"/>
      <c r="BZ13" s="3"/>
      <c r="CA13" s="52"/>
      <c r="CB13" s="3"/>
      <c r="CC13" s="52"/>
      <c r="CD13" s="3"/>
      <c r="CE13" s="3"/>
      <c r="CF13" s="52"/>
      <c r="CG13" s="3"/>
      <c r="CH13" s="3"/>
      <c r="CI13" s="52"/>
      <c r="CJ13" s="3"/>
      <c r="CK13" s="3"/>
      <c r="CL13" s="52"/>
      <c r="CM13" s="3"/>
      <c r="CN13" s="3"/>
      <c r="CO13" s="52"/>
      <c r="CP13" s="3"/>
      <c r="CQ13" s="3"/>
      <c r="CR13" s="52"/>
      <c r="CS13" s="3"/>
      <c r="CT13" s="3"/>
      <c r="CU13" s="52"/>
      <c r="CV13" s="3"/>
      <c r="CW13" s="52"/>
      <c r="CX13" s="3"/>
      <c r="CY13" s="52"/>
      <c r="CZ13" s="27"/>
      <c r="DA13" s="52"/>
      <c r="DB13" s="3"/>
      <c r="DC13" s="52"/>
      <c r="DD13" s="3"/>
      <c r="DE13" s="52"/>
      <c r="DF13" s="7"/>
      <c r="DG13" s="29"/>
      <c r="DI13" s="32" t="s">
        <v>41</v>
      </c>
      <c r="DJ13" s="33">
        <f>'معادلة الفك والتجميع'!$F$27</f>
        <v>0</v>
      </c>
      <c r="DK13" s="33">
        <f>'معادلة الفك والتجميع'!$G$27</f>
        <v>0</v>
      </c>
      <c r="DL13" s="33">
        <f>$T$36</f>
        <v>0</v>
      </c>
      <c r="DM13" s="75"/>
      <c r="DN13" s="133" t="s">
        <v>62</v>
      </c>
      <c r="DO13" s="134"/>
      <c r="DP13" s="135"/>
      <c r="DQ13" s="77"/>
    </row>
    <row r="14" spans="1:121" ht="16.5" thickBot="1" x14ac:dyDescent="0.3">
      <c r="A14" s="1">
        <v>43353</v>
      </c>
      <c r="B14" s="2"/>
      <c r="C14" s="3"/>
      <c r="D14" s="3"/>
      <c r="E14" s="52"/>
      <c r="F14" s="3"/>
      <c r="G14" s="3"/>
      <c r="H14" s="52"/>
      <c r="I14" s="3"/>
      <c r="J14" s="3"/>
      <c r="K14" s="52"/>
      <c r="L14" s="3"/>
      <c r="M14" s="3"/>
      <c r="N14" s="52"/>
      <c r="O14" s="3"/>
      <c r="P14" s="3"/>
      <c r="Q14" s="52"/>
      <c r="R14" s="3"/>
      <c r="S14" s="3"/>
      <c r="T14" s="52"/>
      <c r="U14" s="3"/>
      <c r="V14" s="3"/>
      <c r="W14" s="52"/>
      <c r="X14" s="3"/>
      <c r="Y14" s="52"/>
      <c r="Z14" s="3"/>
      <c r="AA14" s="3"/>
      <c r="AB14" s="52"/>
      <c r="AC14" s="3"/>
      <c r="AD14" s="3"/>
      <c r="AE14" s="52"/>
      <c r="AF14" s="3"/>
      <c r="AG14" s="52"/>
      <c r="AH14" s="3"/>
      <c r="AI14" s="52"/>
      <c r="AJ14" s="3"/>
      <c r="AK14" s="52"/>
      <c r="AL14" s="3"/>
      <c r="AM14" s="3"/>
      <c r="AN14" s="52"/>
      <c r="AO14" s="3"/>
      <c r="AP14" s="52"/>
      <c r="AQ14" s="3"/>
      <c r="AR14" s="3"/>
      <c r="AS14" s="52"/>
      <c r="AT14" s="3"/>
      <c r="AU14" s="3"/>
      <c r="AV14" s="52"/>
      <c r="AW14" s="3"/>
      <c r="AX14" s="3"/>
      <c r="AY14" s="52"/>
      <c r="AZ14" s="3"/>
      <c r="BA14" s="52"/>
      <c r="BB14" s="3"/>
      <c r="BC14" s="3"/>
      <c r="BD14" s="52"/>
      <c r="BE14" s="3"/>
      <c r="BF14" s="3"/>
      <c r="BG14" s="52"/>
      <c r="BH14" s="3"/>
      <c r="BI14" s="3"/>
      <c r="BJ14" s="52"/>
      <c r="BK14" s="3"/>
      <c r="BL14" s="52"/>
      <c r="BM14" s="3"/>
      <c r="BN14" s="3"/>
      <c r="BO14" s="52"/>
      <c r="BP14" s="3"/>
      <c r="BQ14" s="3"/>
      <c r="BR14" s="52"/>
      <c r="BS14" s="3"/>
      <c r="BT14" s="3"/>
      <c r="BU14" s="52"/>
      <c r="BV14" s="3"/>
      <c r="BW14" s="3"/>
      <c r="BX14" s="52"/>
      <c r="BY14" s="3"/>
      <c r="BZ14" s="3"/>
      <c r="CA14" s="52"/>
      <c r="CB14" s="3"/>
      <c r="CC14" s="52"/>
      <c r="CD14" s="3"/>
      <c r="CE14" s="3"/>
      <c r="CF14" s="52"/>
      <c r="CG14" s="3"/>
      <c r="CH14" s="3"/>
      <c r="CI14" s="52"/>
      <c r="CJ14" s="3"/>
      <c r="CK14" s="3"/>
      <c r="CL14" s="52"/>
      <c r="CM14" s="3"/>
      <c r="CN14" s="3"/>
      <c r="CO14" s="52"/>
      <c r="CP14" s="3"/>
      <c r="CQ14" s="3"/>
      <c r="CR14" s="52"/>
      <c r="CS14" s="3"/>
      <c r="CT14" s="3"/>
      <c r="CU14" s="52"/>
      <c r="CV14" s="3"/>
      <c r="CW14" s="52"/>
      <c r="CX14" s="3"/>
      <c r="CY14" s="52"/>
      <c r="CZ14" s="27"/>
      <c r="DA14" s="52"/>
      <c r="DB14" s="3"/>
      <c r="DC14" s="52"/>
      <c r="DD14" s="3"/>
      <c r="DE14" s="52"/>
      <c r="DF14" s="7"/>
      <c r="DG14" s="29"/>
      <c r="DI14" s="32" t="s">
        <v>42</v>
      </c>
      <c r="DJ14" s="33">
        <f>'معادلة الفك والتجميع'!$F$31</f>
        <v>0</v>
      </c>
      <c r="DK14" s="33">
        <f>'معادلة الفك والتجميع'!$G$31</f>
        <v>0</v>
      </c>
      <c r="DL14" s="33">
        <f>$W$36</f>
        <v>0</v>
      </c>
      <c r="DM14" s="74"/>
      <c r="DN14" s="33" t="s">
        <v>47</v>
      </c>
      <c r="DO14" s="33">
        <f>'معادلة الفك والتجميع'!$F$88</f>
        <v>0</v>
      </c>
      <c r="DP14" s="33">
        <f>'معادلة الفك والتجميع'!$G$88</f>
        <v>0</v>
      </c>
      <c r="DQ14" s="33">
        <f>$BD$36</f>
        <v>0</v>
      </c>
    </row>
    <row r="15" spans="1:121" ht="16.5" thickBot="1" x14ac:dyDescent="0.3">
      <c r="A15" s="1">
        <v>43354</v>
      </c>
      <c r="B15" s="2">
        <v>411</v>
      </c>
      <c r="C15" s="3"/>
      <c r="D15" s="3"/>
      <c r="E15" s="52"/>
      <c r="F15" s="3"/>
      <c r="G15" s="3">
        <v>2</v>
      </c>
      <c r="H15" s="52">
        <v>370.5</v>
      </c>
      <c r="I15" s="3"/>
      <c r="J15" s="3"/>
      <c r="K15" s="52"/>
      <c r="L15" s="3"/>
      <c r="M15" s="3"/>
      <c r="N15" s="52"/>
      <c r="O15" s="3"/>
      <c r="P15" s="3"/>
      <c r="Q15" s="52"/>
      <c r="R15" s="3"/>
      <c r="S15" s="3"/>
      <c r="T15" s="52"/>
      <c r="U15" s="3"/>
      <c r="V15" s="3"/>
      <c r="W15" s="52"/>
      <c r="X15" s="3"/>
      <c r="Y15" s="52"/>
      <c r="Z15" s="3"/>
      <c r="AA15" s="3"/>
      <c r="AB15" s="52"/>
      <c r="AC15" s="3"/>
      <c r="AD15" s="3"/>
      <c r="AE15" s="52"/>
      <c r="AF15" s="3"/>
      <c r="AG15" s="52"/>
      <c r="AH15" s="3"/>
      <c r="AI15" s="52"/>
      <c r="AJ15" s="3"/>
      <c r="AK15" s="52"/>
      <c r="AL15" s="3"/>
      <c r="AM15" s="3"/>
      <c r="AN15" s="52"/>
      <c r="AO15" s="3"/>
      <c r="AP15" s="52"/>
      <c r="AQ15" s="3"/>
      <c r="AR15" s="3"/>
      <c r="AS15" s="52"/>
      <c r="AT15" s="3"/>
      <c r="AU15" s="3"/>
      <c r="AV15" s="52"/>
      <c r="AW15" s="3"/>
      <c r="AX15" s="3"/>
      <c r="AY15" s="52"/>
      <c r="AZ15" s="3"/>
      <c r="BA15" s="52"/>
      <c r="BB15" s="3"/>
      <c r="BC15" s="3"/>
      <c r="BD15" s="52"/>
      <c r="BE15" s="3"/>
      <c r="BF15" s="3"/>
      <c r="BG15" s="52"/>
      <c r="BH15" s="3"/>
      <c r="BI15" s="3"/>
      <c r="BJ15" s="52"/>
      <c r="BK15" s="3"/>
      <c r="BL15" s="52"/>
      <c r="BM15" s="3"/>
      <c r="BN15" s="3"/>
      <c r="BO15" s="52"/>
      <c r="BP15" s="3"/>
      <c r="BQ15" s="3"/>
      <c r="BR15" s="52"/>
      <c r="BS15" s="3"/>
      <c r="BT15" s="3"/>
      <c r="BU15" s="52"/>
      <c r="BV15" s="3"/>
      <c r="BW15" s="3"/>
      <c r="BX15" s="52"/>
      <c r="BY15" s="3"/>
      <c r="BZ15" s="3"/>
      <c r="CA15" s="52"/>
      <c r="CB15" s="3"/>
      <c r="CC15" s="52"/>
      <c r="CD15" s="3"/>
      <c r="CE15" s="3"/>
      <c r="CF15" s="52"/>
      <c r="CG15" s="3"/>
      <c r="CH15" s="3"/>
      <c r="CI15" s="52"/>
      <c r="CJ15" s="3"/>
      <c r="CK15" s="3"/>
      <c r="CL15" s="52"/>
      <c r="CM15" s="3"/>
      <c r="CN15" s="3"/>
      <c r="CO15" s="52"/>
      <c r="CP15" s="3"/>
      <c r="CQ15" s="3"/>
      <c r="CR15" s="52"/>
      <c r="CS15" s="3"/>
      <c r="CT15" s="3"/>
      <c r="CU15" s="52"/>
      <c r="CV15" s="3"/>
      <c r="CW15" s="52"/>
      <c r="CX15" s="3"/>
      <c r="CY15" s="52"/>
      <c r="CZ15" s="27"/>
      <c r="DA15" s="52"/>
      <c r="DB15" s="3"/>
      <c r="DC15" s="52"/>
      <c r="DD15" s="3"/>
      <c r="DE15" s="52"/>
      <c r="DF15" s="3"/>
      <c r="DG15" s="35"/>
      <c r="DI15" s="103" t="s">
        <v>63</v>
      </c>
      <c r="DJ15" s="104"/>
      <c r="DK15" s="105"/>
      <c r="DL15" s="78"/>
      <c r="DM15" s="75"/>
      <c r="DN15" s="33" t="s">
        <v>11</v>
      </c>
      <c r="DO15" s="33">
        <f>'معادلة الفك والتجميع'!$F$92</f>
        <v>0</v>
      </c>
      <c r="DP15" s="33">
        <f>'معادلة الفك والتجميع'!$G$92</f>
        <v>0</v>
      </c>
      <c r="DQ15" s="33">
        <f>$BG$36</f>
        <v>0</v>
      </c>
    </row>
    <row r="16" spans="1:121" ht="16.5" thickBot="1" x14ac:dyDescent="0.3">
      <c r="A16" s="1">
        <v>43355</v>
      </c>
      <c r="B16" s="2"/>
      <c r="C16" s="3"/>
      <c r="D16" s="3"/>
      <c r="E16" s="52"/>
      <c r="F16" s="3"/>
      <c r="G16" s="3"/>
      <c r="H16" s="52"/>
      <c r="I16" s="3"/>
      <c r="J16" s="3"/>
      <c r="K16" s="52"/>
      <c r="L16" s="3"/>
      <c r="M16" s="3"/>
      <c r="N16" s="52"/>
      <c r="O16" s="3"/>
      <c r="P16" s="3"/>
      <c r="Q16" s="52"/>
      <c r="R16" s="3"/>
      <c r="S16" s="3"/>
      <c r="T16" s="52"/>
      <c r="U16" s="3"/>
      <c r="V16" s="3"/>
      <c r="W16" s="52"/>
      <c r="X16" s="3"/>
      <c r="Y16" s="52"/>
      <c r="Z16" s="3"/>
      <c r="AA16" s="3"/>
      <c r="AB16" s="52"/>
      <c r="AC16" s="3"/>
      <c r="AD16" s="3"/>
      <c r="AE16" s="52"/>
      <c r="AF16" s="3"/>
      <c r="AG16" s="52"/>
      <c r="AH16" s="3"/>
      <c r="AI16" s="52"/>
      <c r="AJ16" s="3"/>
      <c r="AK16" s="52"/>
      <c r="AL16" s="3"/>
      <c r="AM16" s="3"/>
      <c r="AN16" s="52"/>
      <c r="AO16" s="3"/>
      <c r="AP16" s="52"/>
      <c r="AQ16" s="3"/>
      <c r="AR16" s="3"/>
      <c r="AS16" s="52"/>
      <c r="AT16" s="3"/>
      <c r="AU16" s="3"/>
      <c r="AV16" s="52"/>
      <c r="AW16" s="3"/>
      <c r="AX16" s="3"/>
      <c r="AY16" s="52"/>
      <c r="AZ16" s="3"/>
      <c r="BA16" s="52"/>
      <c r="BB16" s="3"/>
      <c r="BC16" s="3"/>
      <c r="BD16" s="52"/>
      <c r="BE16" s="3"/>
      <c r="BF16" s="3"/>
      <c r="BG16" s="52"/>
      <c r="BH16" s="3"/>
      <c r="BI16" s="3"/>
      <c r="BJ16" s="52"/>
      <c r="BK16" s="3"/>
      <c r="BL16" s="52"/>
      <c r="BM16" s="3"/>
      <c r="BN16" s="3"/>
      <c r="BO16" s="52"/>
      <c r="BP16" s="3"/>
      <c r="BQ16" s="3"/>
      <c r="BR16" s="52"/>
      <c r="BS16" s="3"/>
      <c r="BT16" s="3"/>
      <c r="BU16" s="52"/>
      <c r="BV16" s="3"/>
      <c r="BW16" s="3"/>
      <c r="BX16" s="52"/>
      <c r="BY16" s="3"/>
      <c r="BZ16" s="3"/>
      <c r="CA16" s="52"/>
      <c r="CB16" s="3"/>
      <c r="CC16" s="52"/>
      <c r="CD16" s="3"/>
      <c r="CE16" s="3"/>
      <c r="CF16" s="52"/>
      <c r="CG16" s="3"/>
      <c r="CH16" s="3"/>
      <c r="CI16" s="52"/>
      <c r="CJ16" s="3"/>
      <c r="CK16" s="3"/>
      <c r="CL16" s="52"/>
      <c r="CM16" s="3"/>
      <c r="CN16" s="3"/>
      <c r="CO16" s="52"/>
      <c r="CP16" s="3"/>
      <c r="CQ16" s="3"/>
      <c r="CR16" s="52"/>
      <c r="CS16" s="3"/>
      <c r="CT16" s="3"/>
      <c r="CU16" s="52"/>
      <c r="CV16" s="3"/>
      <c r="CW16" s="52"/>
      <c r="CX16" s="3"/>
      <c r="CY16" s="52"/>
      <c r="CZ16" s="27"/>
      <c r="DA16" s="52"/>
      <c r="DB16" s="3"/>
      <c r="DC16" s="52"/>
      <c r="DD16" s="3"/>
      <c r="DE16" s="52"/>
      <c r="DF16" s="7"/>
      <c r="DG16" s="29"/>
      <c r="DI16" s="32" t="s">
        <v>43</v>
      </c>
      <c r="DJ16" s="33"/>
      <c r="DK16" s="33">
        <f>'معادلة الفك والتجميع'!$G$35</f>
        <v>0</v>
      </c>
      <c r="DL16" s="33">
        <f>$Y$36</f>
        <v>0</v>
      </c>
      <c r="DM16" s="74"/>
      <c r="DN16" s="33" t="s">
        <v>12</v>
      </c>
      <c r="DO16" s="33">
        <f>'معادلة الفك والتجميع'!$F$96</f>
        <v>0</v>
      </c>
      <c r="DP16" s="33">
        <f>'معادلة الفك والتجميع'!$G$96</f>
        <v>0</v>
      </c>
      <c r="DQ16" s="33">
        <f>$BJ$36</f>
        <v>0</v>
      </c>
    </row>
    <row r="17" spans="1:121" ht="16.5" thickBot="1" x14ac:dyDescent="0.3">
      <c r="A17" s="1">
        <v>43356</v>
      </c>
      <c r="B17" s="2"/>
      <c r="C17" s="3"/>
      <c r="D17" s="3"/>
      <c r="E17" s="52"/>
      <c r="F17" s="3"/>
      <c r="G17" s="3"/>
      <c r="H17" s="52"/>
      <c r="I17" s="3"/>
      <c r="J17" s="3"/>
      <c r="K17" s="52"/>
      <c r="L17" s="3"/>
      <c r="M17" s="3"/>
      <c r="N17" s="52"/>
      <c r="O17" s="3"/>
      <c r="P17" s="3"/>
      <c r="Q17" s="52"/>
      <c r="R17" s="3"/>
      <c r="S17" s="3"/>
      <c r="T17" s="52"/>
      <c r="U17" s="3"/>
      <c r="V17" s="3"/>
      <c r="W17" s="52"/>
      <c r="X17" s="3"/>
      <c r="Y17" s="52"/>
      <c r="Z17" s="3"/>
      <c r="AA17" s="3"/>
      <c r="AB17" s="52"/>
      <c r="AC17" s="3"/>
      <c r="AD17" s="3"/>
      <c r="AE17" s="52"/>
      <c r="AF17" s="3"/>
      <c r="AG17" s="52"/>
      <c r="AH17" s="3"/>
      <c r="AI17" s="52"/>
      <c r="AJ17" s="3"/>
      <c r="AK17" s="52"/>
      <c r="AL17" s="3"/>
      <c r="AM17" s="3"/>
      <c r="AN17" s="52"/>
      <c r="AO17" s="3"/>
      <c r="AP17" s="52"/>
      <c r="AQ17" s="3"/>
      <c r="AR17" s="3"/>
      <c r="AS17" s="52"/>
      <c r="AT17" s="3"/>
      <c r="AU17" s="3"/>
      <c r="AV17" s="52"/>
      <c r="AW17" s="3"/>
      <c r="AX17" s="3"/>
      <c r="AY17" s="52"/>
      <c r="AZ17" s="3"/>
      <c r="BA17" s="52"/>
      <c r="BB17" s="3"/>
      <c r="BC17" s="3"/>
      <c r="BD17" s="52"/>
      <c r="BE17" s="3"/>
      <c r="BF17" s="3"/>
      <c r="BG17" s="52"/>
      <c r="BH17" s="3"/>
      <c r="BI17" s="3"/>
      <c r="BJ17" s="52"/>
      <c r="BK17" s="3"/>
      <c r="BL17" s="52"/>
      <c r="BM17" s="3"/>
      <c r="BN17" s="3"/>
      <c r="BO17" s="52"/>
      <c r="BP17" s="3"/>
      <c r="BQ17" s="3"/>
      <c r="BR17" s="52"/>
      <c r="BS17" s="3"/>
      <c r="BT17" s="3"/>
      <c r="BU17" s="52"/>
      <c r="BV17" s="3"/>
      <c r="BW17" s="3"/>
      <c r="BX17" s="52"/>
      <c r="BY17" s="3"/>
      <c r="BZ17" s="3"/>
      <c r="CA17" s="52"/>
      <c r="CB17" s="3"/>
      <c r="CC17" s="52"/>
      <c r="CD17" s="3"/>
      <c r="CE17" s="3"/>
      <c r="CF17" s="52"/>
      <c r="CG17" s="3"/>
      <c r="CH17" s="3"/>
      <c r="CI17" s="52"/>
      <c r="CJ17" s="3"/>
      <c r="CK17" s="3"/>
      <c r="CL17" s="52"/>
      <c r="CM17" s="3"/>
      <c r="CN17" s="3"/>
      <c r="CO17" s="52"/>
      <c r="CP17" s="3"/>
      <c r="CQ17" s="3"/>
      <c r="CR17" s="52"/>
      <c r="CS17" s="3"/>
      <c r="CT17" s="3"/>
      <c r="CU17" s="52"/>
      <c r="CV17" s="3"/>
      <c r="CW17" s="52"/>
      <c r="CX17" s="3"/>
      <c r="CY17" s="52"/>
      <c r="CZ17" s="27"/>
      <c r="DA17" s="52"/>
      <c r="DB17" s="3"/>
      <c r="DC17" s="52"/>
      <c r="DD17" s="3"/>
      <c r="DE17" s="52"/>
      <c r="DF17" s="7"/>
      <c r="DG17" s="29"/>
      <c r="DI17" s="130" t="s">
        <v>64</v>
      </c>
      <c r="DJ17" s="131"/>
      <c r="DK17" s="132"/>
      <c r="DL17" s="79"/>
      <c r="DM17" s="74"/>
      <c r="DN17" s="33" t="s">
        <v>48</v>
      </c>
      <c r="DO17" s="33"/>
      <c r="DP17" s="33">
        <f>'معادلة الفك والتجميع'!$G$100</f>
        <v>0</v>
      </c>
      <c r="DQ17" s="33">
        <f>$BL$36</f>
        <v>0</v>
      </c>
    </row>
    <row r="18" spans="1:121" ht="16.5" thickBot="1" x14ac:dyDescent="0.3">
      <c r="A18" s="1">
        <v>43357</v>
      </c>
      <c r="B18" s="2"/>
      <c r="C18" s="3"/>
      <c r="D18" s="3"/>
      <c r="E18" s="52"/>
      <c r="F18" s="3"/>
      <c r="G18" s="3"/>
      <c r="H18" s="52"/>
      <c r="I18" s="3"/>
      <c r="J18" s="3"/>
      <c r="K18" s="52"/>
      <c r="L18" s="3"/>
      <c r="M18" s="3"/>
      <c r="N18" s="52"/>
      <c r="O18" s="3"/>
      <c r="P18" s="3"/>
      <c r="Q18" s="52"/>
      <c r="R18" s="3"/>
      <c r="S18" s="3"/>
      <c r="T18" s="52"/>
      <c r="U18" s="3"/>
      <c r="V18" s="3"/>
      <c r="W18" s="52"/>
      <c r="X18" s="3"/>
      <c r="Y18" s="52"/>
      <c r="Z18" s="3"/>
      <c r="AA18" s="3"/>
      <c r="AB18" s="52"/>
      <c r="AC18" s="3"/>
      <c r="AD18" s="3"/>
      <c r="AE18" s="52"/>
      <c r="AF18" s="3"/>
      <c r="AG18" s="52"/>
      <c r="AH18" s="3"/>
      <c r="AI18" s="52"/>
      <c r="AJ18" s="3"/>
      <c r="AK18" s="52"/>
      <c r="AL18" s="3"/>
      <c r="AM18" s="3"/>
      <c r="AN18" s="52"/>
      <c r="AO18" s="3"/>
      <c r="AP18" s="52"/>
      <c r="AQ18" s="3"/>
      <c r="AR18" s="3"/>
      <c r="AS18" s="52"/>
      <c r="AT18" s="3"/>
      <c r="AU18" s="3"/>
      <c r="AV18" s="52"/>
      <c r="AW18" s="3"/>
      <c r="AX18" s="3"/>
      <c r="AY18" s="52"/>
      <c r="AZ18" s="3"/>
      <c r="BA18" s="52"/>
      <c r="BB18" s="3"/>
      <c r="BC18" s="3"/>
      <c r="BD18" s="52"/>
      <c r="BE18" s="3"/>
      <c r="BF18" s="3"/>
      <c r="BG18" s="52"/>
      <c r="BH18" s="3"/>
      <c r="BI18" s="3"/>
      <c r="BJ18" s="52"/>
      <c r="BK18" s="3"/>
      <c r="BL18" s="52"/>
      <c r="BM18" s="3"/>
      <c r="BN18" s="3"/>
      <c r="BO18" s="52"/>
      <c r="BP18" s="3"/>
      <c r="BQ18" s="3"/>
      <c r="BR18" s="52"/>
      <c r="BS18" s="3"/>
      <c r="BT18" s="3"/>
      <c r="BU18" s="52"/>
      <c r="BV18" s="3"/>
      <c r="BW18" s="3"/>
      <c r="BX18" s="52"/>
      <c r="BY18" s="3"/>
      <c r="BZ18" s="3"/>
      <c r="CA18" s="52"/>
      <c r="CB18" s="3"/>
      <c r="CC18" s="52"/>
      <c r="CD18" s="3"/>
      <c r="CE18" s="3"/>
      <c r="CF18" s="52"/>
      <c r="CG18" s="3"/>
      <c r="CH18" s="3"/>
      <c r="CI18" s="52"/>
      <c r="CJ18" s="3"/>
      <c r="CK18" s="3"/>
      <c r="CL18" s="52"/>
      <c r="CM18" s="3"/>
      <c r="CN18" s="3"/>
      <c r="CO18" s="52"/>
      <c r="CP18" s="3"/>
      <c r="CQ18" s="3"/>
      <c r="CR18" s="52"/>
      <c r="CS18" s="3"/>
      <c r="CT18" s="3"/>
      <c r="CU18" s="52"/>
      <c r="CV18" s="3"/>
      <c r="CW18" s="52"/>
      <c r="CX18" s="3"/>
      <c r="CY18" s="52"/>
      <c r="CZ18" s="27"/>
      <c r="DA18" s="52"/>
      <c r="DB18" s="3"/>
      <c r="DC18" s="52"/>
      <c r="DD18" s="3"/>
      <c r="DE18" s="52"/>
      <c r="DF18" s="7"/>
      <c r="DG18" s="29"/>
      <c r="DI18" s="32" t="s">
        <v>5</v>
      </c>
      <c r="DJ18" s="33">
        <f>'معادلة الفك والتجميع'!$F$40</f>
        <v>0</v>
      </c>
      <c r="DK18" s="33">
        <f>'معادلة الفك والتجميع'!$G$40</f>
        <v>0</v>
      </c>
      <c r="DL18" s="33">
        <f>$AB$36</f>
        <v>0</v>
      </c>
      <c r="DM18" s="74"/>
      <c r="DN18" s="145" t="s">
        <v>34</v>
      </c>
      <c r="DO18" s="146"/>
      <c r="DP18" s="147"/>
      <c r="DQ18" s="80"/>
    </row>
    <row r="19" spans="1:121" ht="16.5" thickBot="1" x14ac:dyDescent="0.3">
      <c r="A19" s="1">
        <v>43358</v>
      </c>
      <c r="B19" s="2"/>
      <c r="C19" s="3"/>
      <c r="D19" s="3"/>
      <c r="E19" s="52"/>
      <c r="F19" s="3"/>
      <c r="G19" s="3"/>
      <c r="H19" s="52"/>
      <c r="I19" s="3"/>
      <c r="J19" s="3"/>
      <c r="K19" s="52"/>
      <c r="L19" s="3"/>
      <c r="M19" s="3"/>
      <c r="N19" s="52"/>
      <c r="O19" s="3"/>
      <c r="P19" s="3"/>
      <c r="Q19" s="52"/>
      <c r="R19" s="3"/>
      <c r="S19" s="3"/>
      <c r="T19" s="52"/>
      <c r="U19" s="3"/>
      <c r="V19" s="3"/>
      <c r="W19" s="52"/>
      <c r="X19" s="3"/>
      <c r="Y19" s="52"/>
      <c r="Z19" s="3"/>
      <c r="AA19" s="3"/>
      <c r="AB19" s="52"/>
      <c r="AC19" s="3"/>
      <c r="AD19" s="3"/>
      <c r="AE19" s="52"/>
      <c r="AF19" s="3"/>
      <c r="AG19" s="52"/>
      <c r="AH19" s="3"/>
      <c r="AI19" s="52"/>
      <c r="AJ19" s="3"/>
      <c r="AK19" s="52"/>
      <c r="AL19" s="3"/>
      <c r="AM19" s="3"/>
      <c r="AN19" s="52"/>
      <c r="AO19" s="3"/>
      <c r="AP19" s="52"/>
      <c r="AQ19" s="3"/>
      <c r="AR19" s="3"/>
      <c r="AS19" s="52"/>
      <c r="AT19" s="3"/>
      <c r="AU19" s="3"/>
      <c r="AV19" s="52"/>
      <c r="AW19" s="3"/>
      <c r="AX19" s="3"/>
      <c r="AY19" s="52"/>
      <c r="AZ19" s="3"/>
      <c r="BA19" s="52"/>
      <c r="BB19" s="3"/>
      <c r="BC19" s="3"/>
      <c r="BD19" s="52"/>
      <c r="BE19" s="3"/>
      <c r="BF19" s="3"/>
      <c r="BG19" s="52"/>
      <c r="BH19" s="3"/>
      <c r="BI19" s="3"/>
      <c r="BJ19" s="52"/>
      <c r="BK19" s="3"/>
      <c r="BL19" s="52"/>
      <c r="BM19" s="3"/>
      <c r="BN19" s="3"/>
      <c r="BO19" s="52"/>
      <c r="BP19" s="3"/>
      <c r="BQ19" s="3"/>
      <c r="BR19" s="52"/>
      <c r="BS19" s="3"/>
      <c r="BT19" s="3"/>
      <c r="BU19" s="52"/>
      <c r="BV19" s="3"/>
      <c r="BW19" s="3"/>
      <c r="BX19" s="52"/>
      <c r="BY19" s="3"/>
      <c r="BZ19" s="3"/>
      <c r="CA19" s="52"/>
      <c r="CB19" s="3"/>
      <c r="CC19" s="52"/>
      <c r="CD19" s="3"/>
      <c r="CE19" s="3"/>
      <c r="CF19" s="52"/>
      <c r="CG19" s="3"/>
      <c r="CH19" s="3"/>
      <c r="CI19" s="52"/>
      <c r="CJ19" s="3"/>
      <c r="CK19" s="3"/>
      <c r="CL19" s="52"/>
      <c r="CM19" s="3"/>
      <c r="CN19" s="3"/>
      <c r="CO19" s="52"/>
      <c r="CP19" s="3"/>
      <c r="CQ19" s="3"/>
      <c r="CR19" s="52"/>
      <c r="CS19" s="3"/>
      <c r="CT19" s="3"/>
      <c r="CU19" s="52"/>
      <c r="CV19" s="3"/>
      <c r="CW19" s="52"/>
      <c r="CX19" s="3"/>
      <c r="CY19" s="52"/>
      <c r="CZ19" s="27"/>
      <c r="DA19" s="52"/>
      <c r="DB19" s="3"/>
      <c r="DC19" s="52"/>
      <c r="DD19" s="3"/>
      <c r="DE19" s="52"/>
      <c r="DF19" s="7"/>
      <c r="DG19" s="29"/>
      <c r="DI19" s="32" t="s">
        <v>44</v>
      </c>
      <c r="DJ19" s="33">
        <f>'معادلة الفك والتجميع'!$F$44</f>
        <v>0</v>
      </c>
      <c r="DK19" s="33">
        <f>'معادلة الفك والتجميع'!$G$44</f>
        <v>0</v>
      </c>
      <c r="DL19" s="33">
        <f>$AE$36</f>
        <v>0</v>
      </c>
      <c r="DM19" s="74"/>
      <c r="DN19" s="33" t="s">
        <v>49</v>
      </c>
      <c r="DO19" s="33">
        <f>'معادلة الفك والتجميع'!$F$105</f>
        <v>0</v>
      </c>
      <c r="DP19" s="33">
        <f>'معادلة الفك والتجميع'!$G$105</f>
        <v>0</v>
      </c>
      <c r="DQ19" s="33">
        <f>$BO$36</f>
        <v>0</v>
      </c>
    </row>
    <row r="20" spans="1:121" ht="16.5" thickBot="1" x14ac:dyDescent="0.3">
      <c r="A20" s="1">
        <v>43359</v>
      </c>
      <c r="B20" s="2"/>
      <c r="C20" s="3"/>
      <c r="D20" s="3"/>
      <c r="E20" s="52"/>
      <c r="F20" s="3"/>
      <c r="G20" s="3"/>
      <c r="H20" s="52"/>
      <c r="I20" s="3"/>
      <c r="J20" s="3"/>
      <c r="K20" s="52"/>
      <c r="L20" s="3"/>
      <c r="M20" s="3"/>
      <c r="N20" s="52"/>
      <c r="O20" s="3"/>
      <c r="P20" s="3"/>
      <c r="Q20" s="52"/>
      <c r="R20" s="3"/>
      <c r="S20" s="3"/>
      <c r="T20" s="52"/>
      <c r="U20" s="3"/>
      <c r="V20" s="3"/>
      <c r="W20" s="52"/>
      <c r="X20" s="3"/>
      <c r="Y20" s="52"/>
      <c r="Z20" s="3"/>
      <c r="AA20" s="3"/>
      <c r="AB20" s="52"/>
      <c r="AC20" s="3"/>
      <c r="AD20" s="3"/>
      <c r="AE20" s="52"/>
      <c r="AF20" s="3"/>
      <c r="AG20" s="52"/>
      <c r="AH20" s="3"/>
      <c r="AI20" s="52"/>
      <c r="AJ20" s="3"/>
      <c r="AK20" s="52"/>
      <c r="AL20" s="3"/>
      <c r="AM20" s="3"/>
      <c r="AN20" s="52"/>
      <c r="AO20" s="3"/>
      <c r="AP20" s="52"/>
      <c r="AQ20" s="3"/>
      <c r="AR20" s="3"/>
      <c r="AS20" s="52"/>
      <c r="AT20" s="3"/>
      <c r="AU20" s="3"/>
      <c r="AV20" s="52"/>
      <c r="AW20" s="3"/>
      <c r="AX20" s="3"/>
      <c r="AY20" s="52"/>
      <c r="AZ20" s="3"/>
      <c r="BA20" s="52"/>
      <c r="BB20" s="3"/>
      <c r="BC20" s="3"/>
      <c r="BD20" s="52"/>
      <c r="BE20" s="3"/>
      <c r="BF20" s="3"/>
      <c r="BG20" s="52"/>
      <c r="BH20" s="3"/>
      <c r="BI20" s="3"/>
      <c r="BJ20" s="52"/>
      <c r="BK20" s="3"/>
      <c r="BL20" s="52"/>
      <c r="BM20" s="3"/>
      <c r="BN20" s="3"/>
      <c r="BO20" s="52"/>
      <c r="BP20" s="3"/>
      <c r="BQ20" s="3"/>
      <c r="BR20" s="52"/>
      <c r="BS20" s="3"/>
      <c r="BT20" s="3"/>
      <c r="BU20" s="52"/>
      <c r="BV20" s="3"/>
      <c r="BW20" s="3"/>
      <c r="BX20" s="52"/>
      <c r="BY20" s="3"/>
      <c r="BZ20" s="3"/>
      <c r="CA20" s="52"/>
      <c r="CB20" s="3"/>
      <c r="CC20" s="52"/>
      <c r="CD20" s="3"/>
      <c r="CE20" s="3"/>
      <c r="CF20" s="52"/>
      <c r="CG20" s="3"/>
      <c r="CH20" s="3"/>
      <c r="CI20" s="52"/>
      <c r="CJ20" s="3"/>
      <c r="CK20" s="3"/>
      <c r="CL20" s="52"/>
      <c r="CM20" s="3"/>
      <c r="CN20" s="3"/>
      <c r="CO20" s="52"/>
      <c r="CP20" s="3"/>
      <c r="CQ20" s="3"/>
      <c r="CR20" s="52"/>
      <c r="CS20" s="3"/>
      <c r="CT20" s="3"/>
      <c r="CU20" s="52"/>
      <c r="CV20" s="3"/>
      <c r="CW20" s="52"/>
      <c r="CX20" s="3"/>
      <c r="CY20" s="52"/>
      <c r="CZ20" s="27"/>
      <c r="DA20" s="52"/>
      <c r="DB20" s="3"/>
      <c r="DC20" s="52"/>
      <c r="DD20" s="3"/>
      <c r="DE20" s="52"/>
      <c r="DF20" s="7"/>
      <c r="DG20" s="29"/>
      <c r="DI20" s="32" t="s">
        <v>9</v>
      </c>
      <c r="DJ20" s="33"/>
      <c r="DK20" s="33">
        <f>'معادلة الفك والتجميع'!$G$48</f>
        <v>0</v>
      </c>
      <c r="DL20" s="33">
        <f>$AG$36</f>
        <v>0</v>
      </c>
      <c r="DM20" s="74"/>
      <c r="DN20" s="33" t="s">
        <v>11</v>
      </c>
      <c r="DO20" s="33">
        <f>'معادلة الفك والتجميع'!$F$109</f>
        <v>0</v>
      </c>
      <c r="DP20" s="33">
        <f>'معادلة الفك والتجميع'!$G$109</f>
        <v>0</v>
      </c>
      <c r="DQ20" s="33">
        <f>$BR$36</f>
        <v>0</v>
      </c>
    </row>
    <row r="21" spans="1:121" ht="16.5" thickBot="1" x14ac:dyDescent="0.3">
      <c r="A21" s="1">
        <v>43360</v>
      </c>
      <c r="B21" s="2"/>
      <c r="C21" s="3"/>
      <c r="D21" s="3"/>
      <c r="E21" s="52"/>
      <c r="F21" s="3"/>
      <c r="G21" s="3"/>
      <c r="H21" s="52"/>
      <c r="I21" s="3"/>
      <c r="J21" s="3"/>
      <c r="K21" s="52"/>
      <c r="L21" s="3"/>
      <c r="M21" s="3"/>
      <c r="N21" s="52"/>
      <c r="O21" s="3"/>
      <c r="P21" s="3"/>
      <c r="Q21" s="52"/>
      <c r="R21" s="3"/>
      <c r="S21" s="3"/>
      <c r="T21" s="52"/>
      <c r="U21" s="3"/>
      <c r="V21" s="3"/>
      <c r="W21" s="52"/>
      <c r="X21" s="3"/>
      <c r="Y21" s="52"/>
      <c r="Z21" s="3"/>
      <c r="AA21" s="3"/>
      <c r="AB21" s="52"/>
      <c r="AC21" s="3"/>
      <c r="AD21" s="3"/>
      <c r="AE21" s="52"/>
      <c r="AF21" s="3"/>
      <c r="AG21" s="52"/>
      <c r="AH21" s="3"/>
      <c r="AI21" s="52"/>
      <c r="AJ21" s="3"/>
      <c r="AK21" s="52"/>
      <c r="AL21" s="3"/>
      <c r="AM21" s="3"/>
      <c r="AN21" s="52"/>
      <c r="AO21" s="3"/>
      <c r="AP21" s="52"/>
      <c r="AQ21" s="3"/>
      <c r="AR21" s="3"/>
      <c r="AS21" s="52"/>
      <c r="AT21" s="3"/>
      <c r="AU21" s="3"/>
      <c r="AV21" s="52"/>
      <c r="AW21" s="3"/>
      <c r="AX21" s="3"/>
      <c r="AY21" s="52"/>
      <c r="AZ21" s="3"/>
      <c r="BA21" s="52"/>
      <c r="BB21" s="3"/>
      <c r="BC21" s="3"/>
      <c r="BD21" s="52"/>
      <c r="BE21" s="3"/>
      <c r="BF21" s="3"/>
      <c r="BG21" s="52"/>
      <c r="BH21" s="3"/>
      <c r="BI21" s="3"/>
      <c r="BJ21" s="52"/>
      <c r="BK21" s="3"/>
      <c r="BL21" s="52"/>
      <c r="BM21" s="3"/>
      <c r="BN21" s="3"/>
      <c r="BO21" s="52"/>
      <c r="BP21" s="3"/>
      <c r="BQ21" s="3"/>
      <c r="BR21" s="52"/>
      <c r="BS21" s="3"/>
      <c r="BT21" s="3"/>
      <c r="BU21" s="52"/>
      <c r="BV21" s="3"/>
      <c r="BW21" s="3"/>
      <c r="BX21" s="52"/>
      <c r="BY21" s="3"/>
      <c r="BZ21" s="3"/>
      <c r="CA21" s="52"/>
      <c r="CB21" s="3"/>
      <c r="CC21" s="52"/>
      <c r="CD21" s="3"/>
      <c r="CE21" s="3"/>
      <c r="CF21" s="52"/>
      <c r="CG21" s="3"/>
      <c r="CH21" s="3"/>
      <c r="CI21" s="52"/>
      <c r="CJ21" s="3"/>
      <c r="CK21" s="3"/>
      <c r="CL21" s="52"/>
      <c r="CM21" s="3"/>
      <c r="CN21" s="3"/>
      <c r="CO21" s="52"/>
      <c r="CP21" s="3"/>
      <c r="CQ21" s="3"/>
      <c r="CR21" s="52"/>
      <c r="CS21" s="3"/>
      <c r="CT21" s="3"/>
      <c r="CU21" s="52"/>
      <c r="CV21" s="3"/>
      <c r="CW21" s="52"/>
      <c r="CX21" s="3"/>
      <c r="CY21" s="52"/>
      <c r="CZ21" s="27"/>
      <c r="DA21" s="52"/>
      <c r="DB21" s="3"/>
      <c r="DC21" s="52"/>
      <c r="DD21" s="3"/>
      <c r="DE21" s="52"/>
      <c r="DF21" s="7"/>
      <c r="DG21" s="29"/>
      <c r="DI21" s="32" t="s">
        <v>8</v>
      </c>
      <c r="DJ21" s="33"/>
      <c r="DK21" s="33">
        <f>'معادلة الفك والتجميع'!$G$52</f>
        <v>0</v>
      </c>
      <c r="DL21" s="33">
        <f>$AI$36</f>
        <v>0</v>
      </c>
      <c r="DM21" s="75"/>
      <c r="DN21" s="142" t="s">
        <v>65</v>
      </c>
      <c r="DO21" s="143"/>
      <c r="DP21" s="144"/>
      <c r="DQ21" s="76"/>
    </row>
    <row r="22" spans="1:121" ht="16.5" thickBot="1" x14ac:dyDescent="0.3">
      <c r="A22" s="1">
        <v>43361</v>
      </c>
      <c r="B22" s="2"/>
      <c r="C22" s="3"/>
      <c r="D22" s="3"/>
      <c r="E22" s="52"/>
      <c r="F22" s="3"/>
      <c r="G22" s="3"/>
      <c r="H22" s="52"/>
      <c r="I22" s="3"/>
      <c r="J22" s="3"/>
      <c r="K22" s="52"/>
      <c r="L22" s="3"/>
      <c r="M22" s="3"/>
      <c r="N22" s="52"/>
      <c r="O22" s="3"/>
      <c r="P22" s="3"/>
      <c r="Q22" s="52"/>
      <c r="R22" s="3"/>
      <c r="S22" s="3"/>
      <c r="T22" s="52"/>
      <c r="U22" s="3"/>
      <c r="V22" s="3"/>
      <c r="W22" s="52"/>
      <c r="X22" s="3"/>
      <c r="Y22" s="52"/>
      <c r="Z22" s="3"/>
      <c r="AA22" s="3"/>
      <c r="AB22" s="52"/>
      <c r="AC22" s="3"/>
      <c r="AD22" s="3"/>
      <c r="AE22" s="52"/>
      <c r="AF22" s="3"/>
      <c r="AG22" s="52"/>
      <c r="AH22" s="3"/>
      <c r="AI22" s="52"/>
      <c r="AJ22" s="3"/>
      <c r="AK22" s="52"/>
      <c r="AL22" s="3"/>
      <c r="AM22" s="3"/>
      <c r="AN22" s="52"/>
      <c r="AO22" s="3"/>
      <c r="AP22" s="52"/>
      <c r="AQ22" s="3"/>
      <c r="AR22" s="3"/>
      <c r="AS22" s="52"/>
      <c r="AT22" s="3"/>
      <c r="AU22" s="3"/>
      <c r="AV22" s="52"/>
      <c r="AW22" s="3"/>
      <c r="AX22" s="3"/>
      <c r="AY22" s="52"/>
      <c r="AZ22" s="3"/>
      <c r="BA22" s="52"/>
      <c r="BB22" s="3"/>
      <c r="BC22" s="3"/>
      <c r="BD22" s="52"/>
      <c r="BE22" s="3"/>
      <c r="BF22" s="3"/>
      <c r="BG22" s="52"/>
      <c r="BH22" s="3"/>
      <c r="BI22" s="3"/>
      <c r="BJ22" s="52"/>
      <c r="BK22" s="3"/>
      <c r="BL22" s="52"/>
      <c r="BM22" s="3"/>
      <c r="BN22" s="3"/>
      <c r="BO22" s="52"/>
      <c r="BP22" s="3"/>
      <c r="BQ22" s="3"/>
      <c r="BR22" s="52"/>
      <c r="BS22" s="3"/>
      <c r="BT22" s="3"/>
      <c r="BU22" s="52"/>
      <c r="BV22" s="3"/>
      <c r="BW22" s="3"/>
      <c r="BX22" s="52"/>
      <c r="BY22" s="3"/>
      <c r="BZ22" s="3"/>
      <c r="CA22" s="52"/>
      <c r="CB22" s="3"/>
      <c r="CC22" s="52"/>
      <c r="CD22" s="3"/>
      <c r="CE22" s="3"/>
      <c r="CF22" s="52"/>
      <c r="CG22" s="3"/>
      <c r="CH22" s="3"/>
      <c r="CI22" s="52"/>
      <c r="CJ22" s="3"/>
      <c r="CK22" s="3"/>
      <c r="CL22" s="52"/>
      <c r="CM22" s="3"/>
      <c r="CN22" s="3"/>
      <c r="CO22" s="52"/>
      <c r="CP22" s="3"/>
      <c r="CQ22" s="3"/>
      <c r="CR22" s="52"/>
      <c r="CS22" s="3"/>
      <c r="CT22" s="3"/>
      <c r="CU22" s="52"/>
      <c r="CV22" s="3"/>
      <c r="CW22" s="52"/>
      <c r="CX22" s="3"/>
      <c r="CY22" s="52"/>
      <c r="CZ22" s="27"/>
      <c r="DA22" s="52"/>
      <c r="DB22" s="3"/>
      <c r="DC22" s="52"/>
      <c r="DD22" s="3"/>
      <c r="DE22" s="52"/>
      <c r="DF22" s="7"/>
      <c r="DG22" s="29"/>
      <c r="DI22" s="133" t="s">
        <v>66</v>
      </c>
      <c r="DJ22" s="134"/>
      <c r="DK22" s="135"/>
      <c r="DL22" s="77"/>
      <c r="DM22" s="74"/>
      <c r="DN22" s="33" t="s">
        <v>49</v>
      </c>
      <c r="DO22" s="33">
        <f>'معادلة الفك والتجميع'!$F$114</f>
        <v>0</v>
      </c>
      <c r="DP22" s="33">
        <f>'معادلة الفك والتجميع'!$G$114</f>
        <v>0</v>
      </c>
      <c r="DQ22" s="33">
        <f>$BU$36</f>
        <v>0</v>
      </c>
    </row>
    <row r="23" spans="1:121" ht="16.5" thickBot="1" x14ac:dyDescent="0.3">
      <c r="A23" s="1">
        <v>43362</v>
      </c>
      <c r="B23" s="2"/>
      <c r="C23" s="3"/>
      <c r="D23" s="3"/>
      <c r="E23" s="52"/>
      <c r="F23" s="3"/>
      <c r="G23" s="3"/>
      <c r="H23" s="52"/>
      <c r="I23" s="3"/>
      <c r="J23" s="3"/>
      <c r="K23" s="52"/>
      <c r="L23" s="3"/>
      <c r="M23" s="3"/>
      <c r="N23" s="52"/>
      <c r="O23" s="3"/>
      <c r="P23" s="3"/>
      <c r="Q23" s="52"/>
      <c r="R23" s="3"/>
      <c r="S23" s="3"/>
      <c r="T23" s="52"/>
      <c r="U23" s="3"/>
      <c r="V23" s="3"/>
      <c r="W23" s="52"/>
      <c r="X23" s="3"/>
      <c r="Y23" s="52"/>
      <c r="Z23" s="3"/>
      <c r="AA23" s="3"/>
      <c r="AB23" s="52"/>
      <c r="AC23" s="3"/>
      <c r="AD23" s="3"/>
      <c r="AE23" s="52"/>
      <c r="AF23" s="3"/>
      <c r="AG23" s="52"/>
      <c r="AH23" s="3"/>
      <c r="AI23" s="52"/>
      <c r="AJ23" s="3"/>
      <c r="AK23" s="52"/>
      <c r="AL23" s="3"/>
      <c r="AM23" s="3"/>
      <c r="AN23" s="52"/>
      <c r="AO23" s="3"/>
      <c r="AP23" s="52"/>
      <c r="AQ23" s="3"/>
      <c r="AR23" s="3"/>
      <c r="AS23" s="52"/>
      <c r="AT23" s="3"/>
      <c r="AU23" s="3"/>
      <c r="AV23" s="52"/>
      <c r="AW23" s="3"/>
      <c r="AX23" s="3"/>
      <c r="AY23" s="52"/>
      <c r="AZ23" s="3"/>
      <c r="BA23" s="52"/>
      <c r="BB23" s="3"/>
      <c r="BC23" s="3"/>
      <c r="BD23" s="52"/>
      <c r="BE23" s="3"/>
      <c r="BF23" s="3"/>
      <c r="BG23" s="52"/>
      <c r="BH23" s="3"/>
      <c r="BI23" s="3"/>
      <c r="BJ23" s="52"/>
      <c r="BK23" s="3"/>
      <c r="BL23" s="52"/>
      <c r="BM23" s="3"/>
      <c r="BN23" s="3"/>
      <c r="BO23" s="52"/>
      <c r="BP23" s="3"/>
      <c r="BQ23" s="3"/>
      <c r="BR23" s="52"/>
      <c r="BS23" s="3"/>
      <c r="BT23" s="3"/>
      <c r="BU23" s="52"/>
      <c r="BV23" s="3"/>
      <c r="BW23" s="3"/>
      <c r="BX23" s="52"/>
      <c r="BY23" s="3"/>
      <c r="BZ23" s="3"/>
      <c r="CA23" s="52"/>
      <c r="CB23" s="3"/>
      <c r="CC23" s="52"/>
      <c r="CD23" s="3"/>
      <c r="CE23" s="3"/>
      <c r="CF23" s="52"/>
      <c r="CG23" s="3"/>
      <c r="CH23" s="3"/>
      <c r="CI23" s="52"/>
      <c r="CJ23" s="3"/>
      <c r="CK23" s="3"/>
      <c r="CL23" s="52"/>
      <c r="CM23" s="3"/>
      <c r="CN23" s="3"/>
      <c r="CO23" s="52"/>
      <c r="CP23" s="3"/>
      <c r="CQ23" s="3"/>
      <c r="CR23" s="52"/>
      <c r="CS23" s="3"/>
      <c r="CT23" s="3"/>
      <c r="CU23" s="52"/>
      <c r="CV23" s="3"/>
      <c r="CW23" s="52"/>
      <c r="CX23" s="3"/>
      <c r="CY23" s="52"/>
      <c r="CZ23" s="27"/>
      <c r="DA23" s="52"/>
      <c r="DB23" s="3"/>
      <c r="DC23" s="52"/>
      <c r="DD23" s="3"/>
      <c r="DE23" s="52"/>
      <c r="DF23" s="7"/>
      <c r="DG23" s="29"/>
      <c r="DI23" s="32" t="s">
        <v>45</v>
      </c>
      <c r="DJ23" s="33"/>
      <c r="DK23" s="33">
        <f>'معادلة الفك والتجميع'!$G$56</f>
        <v>0</v>
      </c>
      <c r="DL23" s="33">
        <f>$AK$36</f>
        <v>0</v>
      </c>
      <c r="DM23" s="75"/>
      <c r="DN23" s="33" t="s">
        <v>50</v>
      </c>
      <c r="DO23" s="33">
        <f>'معادلة الفك والتجميع'!$F$118</f>
        <v>0</v>
      </c>
      <c r="DP23" s="33">
        <f>'معادلة الفك والتجميع'!$G$118</f>
        <v>0</v>
      </c>
      <c r="DQ23" s="33">
        <f>$BX$36</f>
        <v>0</v>
      </c>
    </row>
    <row r="24" spans="1:121" ht="16.5" thickBot="1" x14ac:dyDescent="0.3">
      <c r="A24" s="1">
        <v>43363</v>
      </c>
      <c r="B24" s="2"/>
      <c r="C24" s="3"/>
      <c r="D24" s="3"/>
      <c r="E24" s="52"/>
      <c r="F24" s="3"/>
      <c r="G24" s="3"/>
      <c r="H24" s="52"/>
      <c r="I24" s="3"/>
      <c r="J24" s="3"/>
      <c r="K24" s="52"/>
      <c r="L24" s="3"/>
      <c r="M24" s="3"/>
      <c r="N24" s="52"/>
      <c r="O24" s="3"/>
      <c r="P24" s="3"/>
      <c r="Q24" s="52"/>
      <c r="R24" s="3"/>
      <c r="S24" s="3"/>
      <c r="T24" s="52"/>
      <c r="U24" s="3"/>
      <c r="V24" s="3"/>
      <c r="W24" s="52"/>
      <c r="X24" s="3"/>
      <c r="Y24" s="52"/>
      <c r="Z24" s="3"/>
      <c r="AA24" s="3"/>
      <c r="AB24" s="52"/>
      <c r="AC24" s="3"/>
      <c r="AD24" s="3"/>
      <c r="AE24" s="52"/>
      <c r="AF24" s="3"/>
      <c r="AG24" s="52"/>
      <c r="AH24" s="3"/>
      <c r="AI24" s="52"/>
      <c r="AJ24" s="3"/>
      <c r="AK24" s="52"/>
      <c r="AL24" s="3"/>
      <c r="AM24" s="3"/>
      <c r="AN24" s="52"/>
      <c r="AO24" s="3"/>
      <c r="AP24" s="52"/>
      <c r="AQ24" s="3"/>
      <c r="AR24" s="3"/>
      <c r="AS24" s="52"/>
      <c r="AT24" s="3"/>
      <c r="AU24" s="3"/>
      <c r="AV24" s="52"/>
      <c r="AW24" s="3"/>
      <c r="AX24" s="3"/>
      <c r="AY24" s="52"/>
      <c r="AZ24" s="3"/>
      <c r="BA24" s="52"/>
      <c r="BB24" s="3"/>
      <c r="BC24" s="3"/>
      <c r="BD24" s="52"/>
      <c r="BE24" s="3"/>
      <c r="BF24" s="3"/>
      <c r="BG24" s="52"/>
      <c r="BH24" s="3"/>
      <c r="BI24" s="3"/>
      <c r="BJ24" s="52"/>
      <c r="BK24" s="3"/>
      <c r="BL24" s="52"/>
      <c r="BM24" s="3"/>
      <c r="BN24" s="3"/>
      <c r="BO24" s="52"/>
      <c r="BP24" s="3"/>
      <c r="BQ24" s="3"/>
      <c r="BR24" s="52"/>
      <c r="BS24" s="3"/>
      <c r="BT24" s="3"/>
      <c r="BU24" s="52"/>
      <c r="BV24" s="3"/>
      <c r="BW24" s="3"/>
      <c r="BX24" s="52"/>
      <c r="BY24" s="3"/>
      <c r="BZ24" s="3"/>
      <c r="CA24" s="52"/>
      <c r="CB24" s="3"/>
      <c r="CC24" s="52"/>
      <c r="CD24" s="3"/>
      <c r="CE24" s="3"/>
      <c r="CF24" s="52"/>
      <c r="CG24" s="3"/>
      <c r="CH24" s="3"/>
      <c r="CI24" s="52"/>
      <c r="CJ24" s="3"/>
      <c r="CK24" s="3"/>
      <c r="CL24" s="52"/>
      <c r="CM24" s="3"/>
      <c r="CN24" s="3"/>
      <c r="CO24" s="52"/>
      <c r="CP24" s="3"/>
      <c r="CQ24" s="3"/>
      <c r="CR24" s="52"/>
      <c r="CS24" s="3"/>
      <c r="CT24" s="3"/>
      <c r="CU24" s="52"/>
      <c r="CV24" s="3"/>
      <c r="CW24" s="52"/>
      <c r="CX24" s="3"/>
      <c r="CY24" s="52"/>
      <c r="CZ24" s="27"/>
      <c r="DA24" s="52"/>
      <c r="DB24" s="3"/>
      <c r="DC24" s="52"/>
      <c r="DD24" s="3"/>
      <c r="DE24" s="52"/>
      <c r="DF24" s="7"/>
      <c r="DG24" s="29"/>
      <c r="DI24" s="136" t="s">
        <v>67</v>
      </c>
      <c r="DJ24" s="137"/>
      <c r="DK24" s="138"/>
      <c r="DL24" s="81"/>
      <c r="DM24" s="74"/>
      <c r="DN24" s="33" t="s">
        <v>12</v>
      </c>
      <c r="DO24" s="33">
        <f>'معادلة الفك والتجميع'!$F$122</f>
        <v>0</v>
      </c>
      <c r="DP24" s="33">
        <f>'معادلة الفك والتجميع'!$G$122</f>
        <v>0</v>
      </c>
      <c r="DQ24" s="33">
        <f>$CA$36</f>
        <v>0</v>
      </c>
    </row>
    <row r="25" spans="1:121" ht="16.5" thickBot="1" x14ac:dyDescent="0.3">
      <c r="A25" s="1">
        <v>43364</v>
      </c>
      <c r="B25" s="2"/>
      <c r="C25" s="3"/>
      <c r="D25" s="3"/>
      <c r="E25" s="52"/>
      <c r="F25" s="3"/>
      <c r="G25" s="3"/>
      <c r="H25" s="52"/>
      <c r="I25" s="3"/>
      <c r="J25" s="3"/>
      <c r="K25" s="52"/>
      <c r="L25" s="3"/>
      <c r="M25" s="3"/>
      <c r="N25" s="52"/>
      <c r="O25" s="3"/>
      <c r="P25" s="3"/>
      <c r="Q25" s="52"/>
      <c r="R25" s="3"/>
      <c r="S25" s="3"/>
      <c r="T25" s="52"/>
      <c r="U25" s="3"/>
      <c r="V25" s="3"/>
      <c r="W25" s="52"/>
      <c r="X25" s="3"/>
      <c r="Y25" s="52"/>
      <c r="Z25" s="3"/>
      <c r="AA25" s="3"/>
      <c r="AB25" s="52"/>
      <c r="AC25" s="3"/>
      <c r="AD25" s="3"/>
      <c r="AE25" s="52"/>
      <c r="AF25" s="3"/>
      <c r="AG25" s="52"/>
      <c r="AH25" s="3"/>
      <c r="AI25" s="52"/>
      <c r="AJ25" s="3"/>
      <c r="AK25" s="52"/>
      <c r="AL25" s="3"/>
      <c r="AM25" s="3"/>
      <c r="AN25" s="52"/>
      <c r="AO25" s="3"/>
      <c r="AP25" s="52"/>
      <c r="AQ25" s="3"/>
      <c r="AR25" s="3"/>
      <c r="AS25" s="52"/>
      <c r="AT25" s="3"/>
      <c r="AU25" s="3"/>
      <c r="AV25" s="52"/>
      <c r="AW25" s="3"/>
      <c r="AX25" s="3"/>
      <c r="AY25" s="52"/>
      <c r="AZ25" s="3"/>
      <c r="BA25" s="52"/>
      <c r="BB25" s="3"/>
      <c r="BC25" s="3"/>
      <c r="BD25" s="52"/>
      <c r="BE25" s="3"/>
      <c r="BF25" s="3"/>
      <c r="BG25" s="52"/>
      <c r="BH25" s="3"/>
      <c r="BI25" s="3"/>
      <c r="BJ25" s="52"/>
      <c r="BK25" s="3"/>
      <c r="BL25" s="52"/>
      <c r="BM25" s="3"/>
      <c r="BN25" s="3"/>
      <c r="BO25" s="52"/>
      <c r="BP25" s="3"/>
      <c r="BQ25" s="3"/>
      <c r="BR25" s="52"/>
      <c r="BS25" s="3"/>
      <c r="BT25" s="3"/>
      <c r="BU25" s="52"/>
      <c r="BV25" s="3"/>
      <c r="BW25" s="3"/>
      <c r="BX25" s="52"/>
      <c r="BY25" s="3"/>
      <c r="BZ25" s="3"/>
      <c r="CA25" s="52"/>
      <c r="CB25" s="3"/>
      <c r="CC25" s="52"/>
      <c r="CD25" s="3"/>
      <c r="CE25" s="3"/>
      <c r="CF25" s="52"/>
      <c r="CG25" s="3"/>
      <c r="CH25" s="3"/>
      <c r="CI25" s="52"/>
      <c r="CJ25" s="3"/>
      <c r="CK25" s="3"/>
      <c r="CL25" s="52"/>
      <c r="CM25" s="3"/>
      <c r="CN25" s="3"/>
      <c r="CO25" s="52"/>
      <c r="CP25" s="3"/>
      <c r="CQ25" s="3"/>
      <c r="CR25" s="52"/>
      <c r="CS25" s="3"/>
      <c r="CT25" s="3"/>
      <c r="CU25" s="52"/>
      <c r="CV25" s="3"/>
      <c r="CW25" s="52"/>
      <c r="CX25" s="3"/>
      <c r="CY25" s="52"/>
      <c r="CZ25" s="27"/>
      <c r="DA25" s="52"/>
      <c r="DB25" s="3"/>
      <c r="DC25" s="52"/>
      <c r="DD25" s="3"/>
      <c r="DE25" s="52"/>
      <c r="DF25" s="7"/>
      <c r="DG25" s="29"/>
      <c r="DI25" s="32" t="s">
        <v>19</v>
      </c>
      <c r="DJ25" s="33">
        <f>'معادلة الفك والتجميع'!$F$61</f>
        <v>0</v>
      </c>
      <c r="DK25" s="33">
        <f>'معادلة الفك والتجميع'!$G$61</f>
        <v>0</v>
      </c>
      <c r="DL25" s="33">
        <f>$AN$36</f>
        <v>0</v>
      </c>
      <c r="DM25" s="82"/>
      <c r="DN25" s="33" t="s">
        <v>48</v>
      </c>
      <c r="DO25" s="33"/>
      <c r="DP25" s="33">
        <f>'معادلة الفك والتجميع'!$G$126</f>
        <v>0</v>
      </c>
      <c r="DQ25" s="33">
        <f>$CC$36</f>
        <v>0</v>
      </c>
    </row>
    <row r="26" spans="1:121" ht="16.5" thickBot="1" x14ac:dyDescent="0.3">
      <c r="A26" s="1">
        <v>43365</v>
      </c>
      <c r="B26" s="2"/>
      <c r="C26" s="3"/>
      <c r="D26" s="3"/>
      <c r="E26" s="52"/>
      <c r="F26" s="3"/>
      <c r="G26" s="3"/>
      <c r="H26" s="52"/>
      <c r="I26" s="3"/>
      <c r="J26" s="3"/>
      <c r="K26" s="52"/>
      <c r="L26" s="3"/>
      <c r="M26" s="3"/>
      <c r="N26" s="52"/>
      <c r="O26" s="3"/>
      <c r="P26" s="3"/>
      <c r="Q26" s="52"/>
      <c r="R26" s="3"/>
      <c r="S26" s="3"/>
      <c r="T26" s="52"/>
      <c r="U26" s="3"/>
      <c r="V26" s="3"/>
      <c r="W26" s="52"/>
      <c r="X26" s="3"/>
      <c r="Y26" s="52"/>
      <c r="Z26" s="3"/>
      <c r="AA26" s="3"/>
      <c r="AB26" s="52"/>
      <c r="AC26" s="3"/>
      <c r="AD26" s="3"/>
      <c r="AE26" s="52"/>
      <c r="AF26" s="3"/>
      <c r="AG26" s="52"/>
      <c r="AH26" s="3"/>
      <c r="AI26" s="52"/>
      <c r="AJ26" s="3"/>
      <c r="AK26" s="52"/>
      <c r="AL26" s="3"/>
      <c r="AM26" s="3"/>
      <c r="AN26" s="52"/>
      <c r="AO26" s="3"/>
      <c r="AP26" s="52"/>
      <c r="AQ26" s="3"/>
      <c r="AR26" s="3"/>
      <c r="AS26" s="52"/>
      <c r="AT26" s="3"/>
      <c r="AU26" s="3"/>
      <c r="AV26" s="52"/>
      <c r="AW26" s="3"/>
      <c r="AX26" s="3"/>
      <c r="AY26" s="52"/>
      <c r="AZ26" s="3"/>
      <c r="BA26" s="52"/>
      <c r="BB26" s="3"/>
      <c r="BC26" s="3"/>
      <c r="BD26" s="52"/>
      <c r="BE26" s="3"/>
      <c r="BF26" s="3"/>
      <c r="BG26" s="52"/>
      <c r="BH26" s="3"/>
      <c r="BI26" s="3"/>
      <c r="BJ26" s="52"/>
      <c r="BK26" s="3"/>
      <c r="BL26" s="52"/>
      <c r="BM26" s="3"/>
      <c r="BN26" s="3"/>
      <c r="BO26" s="52"/>
      <c r="BP26" s="3"/>
      <c r="BQ26" s="3"/>
      <c r="BR26" s="52"/>
      <c r="BS26" s="3"/>
      <c r="BT26" s="3"/>
      <c r="BU26" s="52"/>
      <c r="BV26" s="3"/>
      <c r="BW26" s="3"/>
      <c r="BX26" s="52"/>
      <c r="BY26" s="3"/>
      <c r="BZ26" s="3"/>
      <c r="CA26" s="52"/>
      <c r="CB26" s="3"/>
      <c r="CC26" s="52"/>
      <c r="CD26" s="3"/>
      <c r="CE26" s="3"/>
      <c r="CF26" s="52"/>
      <c r="CG26" s="3"/>
      <c r="CH26" s="3"/>
      <c r="CI26" s="52"/>
      <c r="CJ26" s="3"/>
      <c r="CK26" s="3"/>
      <c r="CL26" s="52"/>
      <c r="CM26" s="3"/>
      <c r="CN26" s="3"/>
      <c r="CO26" s="52"/>
      <c r="CP26" s="3"/>
      <c r="CQ26" s="3"/>
      <c r="CR26" s="52"/>
      <c r="CS26" s="3"/>
      <c r="CT26" s="3"/>
      <c r="CU26" s="52"/>
      <c r="CV26" s="3"/>
      <c r="CW26" s="52"/>
      <c r="CX26" s="3"/>
      <c r="CY26" s="52"/>
      <c r="CZ26" s="27"/>
      <c r="DA26" s="52"/>
      <c r="DB26" s="3"/>
      <c r="DC26" s="52"/>
      <c r="DD26" s="3"/>
      <c r="DE26" s="52"/>
      <c r="DF26" s="7"/>
      <c r="DG26" s="29"/>
      <c r="DI26" s="139" t="s">
        <v>68</v>
      </c>
      <c r="DJ26" s="140"/>
      <c r="DK26" s="141"/>
      <c r="DL26" s="83"/>
      <c r="DM26" s="82"/>
      <c r="DN26" s="148" t="s">
        <v>38</v>
      </c>
      <c r="DO26" s="149"/>
      <c r="DP26" s="150"/>
      <c r="DQ26" s="84"/>
    </row>
    <row r="27" spans="1:121" ht="16.5" thickBot="1" x14ac:dyDescent="0.3">
      <c r="A27" s="1">
        <v>43366</v>
      </c>
      <c r="B27" s="2"/>
      <c r="C27" s="3"/>
      <c r="D27" s="3"/>
      <c r="E27" s="52"/>
      <c r="F27" s="3"/>
      <c r="G27" s="3"/>
      <c r="H27" s="52"/>
      <c r="I27" s="3"/>
      <c r="J27" s="3"/>
      <c r="K27" s="52"/>
      <c r="L27" s="3"/>
      <c r="M27" s="3"/>
      <c r="N27" s="52"/>
      <c r="O27" s="3"/>
      <c r="P27" s="3"/>
      <c r="Q27" s="52"/>
      <c r="R27" s="3"/>
      <c r="S27" s="3"/>
      <c r="T27" s="52"/>
      <c r="U27" s="3"/>
      <c r="V27" s="3"/>
      <c r="W27" s="52"/>
      <c r="X27" s="3"/>
      <c r="Y27" s="52"/>
      <c r="Z27" s="3"/>
      <c r="AA27" s="3"/>
      <c r="AB27" s="52"/>
      <c r="AC27" s="3"/>
      <c r="AD27" s="3"/>
      <c r="AE27" s="52"/>
      <c r="AF27" s="3"/>
      <c r="AG27" s="52"/>
      <c r="AH27" s="3"/>
      <c r="AI27" s="52"/>
      <c r="AJ27" s="3"/>
      <c r="AK27" s="52"/>
      <c r="AL27" s="3"/>
      <c r="AM27" s="3"/>
      <c r="AN27" s="52"/>
      <c r="AO27" s="3"/>
      <c r="AP27" s="52"/>
      <c r="AQ27" s="3"/>
      <c r="AR27" s="3"/>
      <c r="AS27" s="52"/>
      <c r="AT27" s="3"/>
      <c r="AU27" s="3"/>
      <c r="AV27" s="52"/>
      <c r="AW27" s="3"/>
      <c r="AX27" s="3"/>
      <c r="AY27" s="52"/>
      <c r="AZ27" s="3"/>
      <c r="BA27" s="52"/>
      <c r="BB27" s="3"/>
      <c r="BC27" s="3"/>
      <c r="BD27" s="52"/>
      <c r="BE27" s="3"/>
      <c r="BF27" s="3"/>
      <c r="BG27" s="52"/>
      <c r="BH27" s="3"/>
      <c r="BI27" s="3"/>
      <c r="BJ27" s="52"/>
      <c r="BK27" s="3"/>
      <c r="BL27" s="52"/>
      <c r="BM27" s="3"/>
      <c r="BN27" s="3"/>
      <c r="BO27" s="52"/>
      <c r="BP27" s="3"/>
      <c r="BQ27" s="3"/>
      <c r="BR27" s="52"/>
      <c r="BS27" s="3"/>
      <c r="BT27" s="3"/>
      <c r="BU27" s="52"/>
      <c r="BV27" s="3"/>
      <c r="BW27" s="3"/>
      <c r="BX27" s="52"/>
      <c r="BY27" s="3"/>
      <c r="BZ27" s="3"/>
      <c r="CA27" s="52"/>
      <c r="CB27" s="3"/>
      <c r="CC27" s="52"/>
      <c r="CD27" s="3"/>
      <c r="CE27" s="3"/>
      <c r="CF27" s="52"/>
      <c r="CG27" s="3"/>
      <c r="CH27" s="3"/>
      <c r="CI27" s="52"/>
      <c r="CJ27" s="3"/>
      <c r="CK27" s="3"/>
      <c r="CL27" s="52"/>
      <c r="CM27" s="3"/>
      <c r="CN27" s="3"/>
      <c r="CO27" s="52"/>
      <c r="CP27" s="3"/>
      <c r="CQ27" s="3"/>
      <c r="CR27" s="52"/>
      <c r="CS27" s="3"/>
      <c r="CT27" s="3"/>
      <c r="CU27" s="52"/>
      <c r="CV27" s="3"/>
      <c r="CW27" s="52"/>
      <c r="CX27" s="3"/>
      <c r="CY27" s="52"/>
      <c r="CZ27" s="27"/>
      <c r="DA27" s="52"/>
      <c r="DB27" s="3"/>
      <c r="DC27" s="52"/>
      <c r="DD27" s="3"/>
      <c r="DE27" s="52"/>
      <c r="DF27" s="7"/>
      <c r="DG27" s="29"/>
      <c r="DI27" s="37" t="s">
        <v>45</v>
      </c>
      <c r="DJ27" s="38"/>
      <c r="DK27" s="38">
        <f>'معادلة الفك والتجميع'!$G$65</f>
        <v>0</v>
      </c>
      <c r="DL27" s="33">
        <f>$AP$36</f>
        <v>0</v>
      </c>
      <c r="DM27" s="82"/>
      <c r="DN27" s="33" t="s">
        <v>58</v>
      </c>
      <c r="DO27" s="33"/>
      <c r="DP27" s="33">
        <f>'معادلة الفك والتجميع'!$G$160</f>
        <v>0</v>
      </c>
      <c r="DQ27" s="33">
        <f>$CY$36</f>
        <v>0</v>
      </c>
    </row>
    <row r="28" spans="1:121" ht="16.5" thickBot="1" x14ac:dyDescent="0.3">
      <c r="A28" s="1">
        <v>43367</v>
      </c>
      <c r="B28" s="2"/>
      <c r="C28" s="3"/>
      <c r="D28" s="3"/>
      <c r="E28" s="52"/>
      <c r="F28" s="3"/>
      <c r="G28" s="3"/>
      <c r="H28" s="52"/>
      <c r="I28" s="3"/>
      <c r="J28" s="3"/>
      <c r="K28" s="52"/>
      <c r="L28" s="3"/>
      <c r="M28" s="3"/>
      <c r="N28" s="52"/>
      <c r="O28" s="3"/>
      <c r="P28" s="3"/>
      <c r="Q28" s="52"/>
      <c r="R28" s="3"/>
      <c r="S28" s="3"/>
      <c r="T28" s="52"/>
      <c r="U28" s="3"/>
      <c r="V28" s="3"/>
      <c r="W28" s="52"/>
      <c r="X28" s="3"/>
      <c r="Y28" s="52"/>
      <c r="Z28" s="3"/>
      <c r="AA28" s="3"/>
      <c r="AB28" s="52"/>
      <c r="AC28" s="3"/>
      <c r="AD28" s="3"/>
      <c r="AE28" s="52"/>
      <c r="AF28" s="3"/>
      <c r="AG28" s="52"/>
      <c r="AH28" s="3"/>
      <c r="AI28" s="52"/>
      <c r="AJ28" s="3"/>
      <c r="AK28" s="52"/>
      <c r="AL28" s="3"/>
      <c r="AM28" s="3"/>
      <c r="AN28" s="52"/>
      <c r="AO28" s="3"/>
      <c r="AP28" s="52"/>
      <c r="AQ28" s="3"/>
      <c r="AR28" s="3"/>
      <c r="AS28" s="52"/>
      <c r="AT28" s="3"/>
      <c r="AU28" s="3"/>
      <c r="AV28" s="52"/>
      <c r="AW28" s="3"/>
      <c r="AX28" s="3"/>
      <c r="AY28" s="52"/>
      <c r="AZ28" s="3"/>
      <c r="BA28" s="52"/>
      <c r="BB28" s="3"/>
      <c r="BC28" s="3"/>
      <c r="BD28" s="52"/>
      <c r="BE28" s="3"/>
      <c r="BF28" s="3"/>
      <c r="BG28" s="52"/>
      <c r="BH28" s="3"/>
      <c r="BI28" s="3"/>
      <c r="BJ28" s="52"/>
      <c r="BK28" s="3"/>
      <c r="BL28" s="52"/>
      <c r="BM28" s="3"/>
      <c r="BN28" s="3"/>
      <c r="BO28" s="52"/>
      <c r="BP28" s="3"/>
      <c r="BQ28" s="3"/>
      <c r="BR28" s="52"/>
      <c r="BS28" s="3"/>
      <c r="BT28" s="3"/>
      <c r="BU28" s="52"/>
      <c r="BV28" s="3"/>
      <c r="BW28" s="3"/>
      <c r="BX28" s="52"/>
      <c r="BY28" s="3"/>
      <c r="BZ28" s="3"/>
      <c r="CA28" s="52"/>
      <c r="CB28" s="3"/>
      <c r="CC28" s="52"/>
      <c r="CD28" s="3"/>
      <c r="CE28" s="3"/>
      <c r="CF28" s="52"/>
      <c r="CG28" s="3"/>
      <c r="CH28" s="3"/>
      <c r="CI28" s="52"/>
      <c r="CJ28" s="3"/>
      <c r="CK28" s="3"/>
      <c r="CL28" s="52"/>
      <c r="CM28" s="3"/>
      <c r="CN28" s="3"/>
      <c r="CO28" s="52"/>
      <c r="CP28" s="3"/>
      <c r="CQ28" s="3"/>
      <c r="CR28" s="52"/>
      <c r="CS28" s="3"/>
      <c r="CT28" s="3"/>
      <c r="CU28" s="52"/>
      <c r="CV28" s="3"/>
      <c r="CW28" s="52"/>
      <c r="CX28" s="3"/>
      <c r="CY28" s="52"/>
      <c r="CZ28" s="27"/>
      <c r="DA28" s="52"/>
      <c r="DB28" s="3"/>
      <c r="DC28" s="52"/>
      <c r="DD28" s="3"/>
      <c r="DE28" s="52"/>
      <c r="DF28" s="7"/>
      <c r="DG28" s="29"/>
      <c r="DI28" s="85"/>
      <c r="DJ28" s="85"/>
      <c r="DK28" s="85"/>
      <c r="DL28" s="85"/>
      <c r="DM28" s="82"/>
      <c r="DN28" s="158" t="s">
        <v>69</v>
      </c>
      <c r="DO28" s="159"/>
      <c r="DP28" s="160"/>
      <c r="DQ28" s="86"/>
    </row>
    <row r="29" spans="1:121" ht="16.5" thickBot="1" x14ac:dyDescent="0.3">
      <c r="A29" s="1">
        <v>43368</v>
      </c>
      <c r="B29" s="2"/>
      <c r="C29" s="3"/>
      <c r="D29" s="3"/>
      <c r="E29" s="52"/>
      <c r="F29" s="3"/>
      <c r="G29" s="3"/>
      <c r="H29" s="52"/>
      <c r="I29" s="3"/>
      <c r="J29" s="3"/>
      <c r="K29" s="52"/>
      <c r="L29" s="3"/>
      <c r="M29" s="3"/>
      <c r="N29" s="52"/>
      <c r="O29" s="3"/>
      <c r="P29" s="3"/>
      <c r="Q29" s="52"/>
      <c r="R29" s="3"/>
      <c r="S29" s="3"/>
      <c r="T29" s="52"/>
      <c r="U29" s="3"/>
      <c r="V29" s="3"/>
      <c r="W29" s="52"/>
      <c r="X29" s="3"/>
      <c r="Y29" s="52"/>
      <c r="Z29" s="3"/>
      <c r="AA29" s="3"/>
      <c r="AB29" s="52"/>
      <c r="AC29" s="3"/>
      <c r="AD29" s="3"/>
      <c r="AE29" s="52"/>
      <c r="AF29" s="3"/>
      <c r="AG29" s="52"/>
      <c r="AH29" s="3"/>
      <c r="AI29" s="52"/>
      <c r="AJ29" s="3"/>
      <c r="AK29" s="52"/>
      <c r="AL29" s="3"/>
      <c r="AM29" s="3"/>
      <c r="AN29" s="52"/>
      <c r="AO29" s="3"/>
      <c r="AP29" s="52"/>
      <c r="AQ29" s="3"/>
      <c r="AR29" s="3"/>
      <c r="AS29" s="52"/>
      <c r="AT29" s="3"/>
      <c r="AU29" s="3"/>
      <c r="AV29" s="52"/>
      <c r="AW29" s="3"/>
      <c r="AX29" s="3"/>
      <c r="AY29" s="52"/>
      <c r="AZ29" s="3"/>
      <c r="BA29" s="52"/>
      <c r="BB29" s="3"/>
      <c r="BC29" s="3"/>
      <c r="BD29" s="52"/>
      <c r="BE29" s="3"/>
      <c r="BF29" s="3"/>
      <c r="BG29" s="52"/>
      <c r="BH29" s="3"/>
      <c r="BI29" s="3"/>
      <c r="BJ29" s="52"/>
      <c r="BK29" s="3"/>
      <c r="BL29" s="52"/>
      <c r="BM29" s="3"/>
      <c r="BN29" s="3"/>
      <c r="BO29" s="52"/>
      <c r="BP29" s="3"/>
      <c r="BQ29" s="3"/>
      <c r="BR29" s="52"/>
      <c r="BS29" s="3"/>
      <c r="BT29" s="3"/>
      <c r="BU29" s="52"/>
      <c r="BV29" s="3"/>
      <c r="BW29" s="3"/>
      <c r="BX29" s="52"/>
      <c r="BY29" s="3"/>
      <c r="BZ29" s="3"/>
      <c r="CA29" s="52"/>
      <c r="CB29" s="3"/>
      <c r="CC29" s="52"/>
      <c r="CD29" s="3"/>
      <c r="CE29" s="3"/>
      <c r="CF29" s="52"/>
      <c r="CG29" s="3"/>
      <c r="CH29" s="3"/>
      <c r="CI29" s="52"/>
      <c r="CJ29" s="3"/>
      <c r="CK29" s="3"/>
      <c r="CL29" s="52"/>
      <c r="CM29" s="3"/>
      <c r="CN29" s="3"/>
      <c r="CO29" s="52"/>
      <c r="CP29" s="3"/>
      <c r="CQ29" s="3"/>
      <c r="CR29" s="52"/>
      <c r="CS29" s="3"/>
      <c r="CT29" s="3"/>
      <c r="CU29" s="52"/>
      <c r="CV29" s="3"/>
      <c r="CW29" s="52"/>
      <c r="CX29" s="3"/>
      <c r="CY29" s="52"/>
      <c r="CZ29" s="27"/>
      <c r="DA29" s="52"/>
      <c r="DB29" s="3"/>
      <c r="DC29" s="52"/>
      <c r="DD29" s="3"/>
      <c r="DE29" s="52"/>
      <c r="DF29" s="7"/>
      <c r="DG29" s="29"/>
      <c r="DI29" s="139" t="s">
        <v>70</v>
      </c>
      <c r="DJ29" s="140"/>
      <c r="DK29" s="141"/>
      <c r="DL29" s="83"/>
      <c r="DM29" s="82"/>
      <c r="DN29" s="33" t="s">
        <v>15</v>
      </c>
      <c r="DO29" s="33"/>
      <c r="DP29" s="33">
        <f>'معادلة الفك والتجميع'!$G$165</f>
        <v>0</v>
      </c>
      <c r="DQ29" s="33">
        <f>$DA$36</f>
        <v>0</v>
      </c>
    </row>
    <row r="30" spans="1:121" ht="16.5" thickBot="1" x14ac:dyDescent="0.3">
      <c r="A30" s="5">
        <v>43369</v>
      </c>
      <c r="B30" s="3"/>
      <c r="C30" s="3"/>
      <c r="D30" s="3"/>
      <c r="E30" s="52"/>
      <c r="F30" s="3"/>
      <c r="G30" s="3"/>
      <c r="H30" s="52"/>
      <c r="I30" s="3"/>
      <c r="J30" s="3"/>
      <c r="K30" s="52"/>
      <c r="L30" s="3"/>
      <c r="M30" s="3"/>
      <c r="N30" s="52"/>
      <c r="O30" s="3"/>
      <c r="P30" s="3"/>
      <c r="Q30" s="52"/>
      <c r="R30" s="3"/>
      <c r="S30" s="3"/>
      <c r="T30" s="52"/>
      <c r="U30" s="3"/>
      <c r="V30" s="3"/>
      <c r="W30" s="52"/>
      <c r="X30" s="3"/>
      <c r="Y30" s="52"/>
      <c r="Z30" s="3"/>
      <c r="AA30" s="3"/>
      <c r="AB30" s="52"/>
      <c r="AC30" s="3"/>
      <c r="AD30" s="3"/>
      <c r="AE30" s="52"/>
      <c r="AF30" s="3"/>
      <c r="AG30" s="52"/>
      <c r="AH30" s="3"/>
      <c r="AI30" s="52"/>
      <c r="AJ30" s="3"/>
      <c r="AK30" s="52"/>
      <c r="AL30" s="3"/>
      <c r="AM30" s="3"/>
      <c r="AN30" s="52"/>
      <c r="AO30" s="3"/>
      <c r="AP30" s="52"/>
      <c r="AQ30" s="3"/>
      <c r="AR30" s="3"/>
      <c r="AS30" s="52"/>
      <c r="AT30" s="3"/>
      <c r="AU30" s="3"/>
      <c r="AV30" s="52"/>
      <c r="AW30" s="3"/>
      <c r="AX30" s="3"/>
      <c r="AY30" s="52"/>
      <c r="AZ30" s="3"/>
      <c r="BA30" s="52"/>
      <c r="BB30" s="3"/>
      <c r="BC30" s="3"/>
      <c r="BD30" s="52"/>
      <c r="BE30" s="3"/>
      <c r="BF30" s="3"/>
      <c r="BG30" s="52"/>
      <c r="BH30" s="3"/>
      <c r="BI30" s="3"/>
      <c r="BJ30" s="52"/>
      <c r="BK30" s="3"/>
      <c r="BL30" s="52"/>
      <c r="BM30" s="3"/>
      <c r="BN30" s="3"/>
      <c r="BO30" s="52"/>
      <c r="BP30" s="3"/>
      <c r="BQ30" s="3"/>
      <c r="BR30" s="52"/>
      <c r="BS30" s="3"/>
      <c r="BT30" s="3"/>
      <c r="BU30" s="52"/>
      <c r="BV30" s="3"/>
      <c r="BW30" s="3"/>
      <c r="BX30" s="52"/>
      <c r="BY30" s="3"/>
      <c r="BZ30" s="3"/>
      <c r="CA30" s="52"/>
      <c r="CB30" s="3"/>
      <c r="CC30" s="52"/>
      <c r="CD30" s="3"/>
      <c r="CE30" s="3"/>
      <c r="CF30" s="52"/>
      <c r="CG30" s="3"/>
      <c r="CH30" s="3"/>
      <c r="CI30" s="52"/>
      <c r="CJ30" s="3"/>
      <c r="CK30" s="3"/>
      <c r="CL30" s="52"/>
      <c r="CM30" s="3"/>
      <c r="CN30" s="3"/>
      <c r="CO30" s="52"/>
      <c r="CP30" s="3"/>
      <c r="CQ30" s="3"/>
      <c r="CR30" s="52"/>
      <c r="CS30" s="3"/>
      <c r="CT30" s="3"/>
      <c r="CU30" s="52"/>
      <c r="CV30" s="3"/>
      <c r="CW30" s="52"/>
      <c r="CX30" s="3"/>
      <c r="CY30" s="52"/>
      <c r="CZ30" s="27"/>
      <c r="DA30" s="52"/>
      <c r="DB30" s="3"/>
      <c r="DC30" s="52"/>
      <c r="DD30" s="3"/>
      <c r="DE30" s="52"/>
      <c r="DF30" s="7"/>
      <c r="DG30" s="29"/>
      <c r="DI30" s="33" t="s">
        <v>54</v>
      </c>
      <c r="DJ30" s="33">
        <f>'معادلة الفك والتجميع'!$F$143</f>
        <v>0</v>
      </c>
      <c r="DK30" s="33">
        <f>'معادلة الفك والتجميع'!$G$143</f>
        <v>0</v>
      </c>
      <c r="DL30" s="33">
        <f>$CO$36</f>
        <v>0</v>
      </c>
      <c r="DM30" s="82"/>
      <c r="DN30" s="161" t="s">
        <v>71</v>
      </c>
      <c r="DO30" s="162"/>
      <c r="DP30" s="163"/>
      <c r="DQ30" s="87"/>
    </row>
    <row r="31" spans="1:121" ht="16.5" thickBot="1" x14ac:dyDescent="0.3">
      <c r="A31" s="5">
        <v>43370</v>
      </c>
      <c r="B31" s="7"/>
      <c r="C31" s="7"/>
      <c r="D31" s="7"/>
      <c r="E31" s="53"/>
      <c r="F31" s="7"/>
      <c r="G31" s="7"/>
      <c r="H31" s="53"/>
      <c r="I31" s="7"/>
      <c r="J31" s="7"/>
      <c r="K31" s="53"/>
      <c r="L31" s="7"/>
      <c r="M31" s="7"/>
      <c r="N31" s="53"/>
      <c r="O31" s="7"/>
      <c r="P31" s="7"/>
      <c r="Q31" s="53"/>
      <c r="R31" s="7"/>
      <c r="S31" s="7"/>
      <c r="T31" s="53"/>
      <c r="U31" s="7"/>
      <c r="V31" s="7"/>
      <c r="W31" s="53"/>
      <c r="X31" s="7"/>
      <c r="Y31" s="53"/>
      <c r="Z31" s="7"/>
      <c r="AA31" s="7"/>
      <c r="AB31" s="53"/>
      <c r="AC31" s="7"/>
      <c r="AD31" s="7"/>
      <c r="AE31" s="53"/>
      <c r="AF31" s="7"/>
      <c r="AG31" s="53"/>
      <c r="AH31" s="7"/>
      <c r="AI31" s="53"/>
      <c r="AJ31" s="7"/>
      <c r="AK31" s="53"/>
      <c r="AL31" s="7"/>
      <c r="AM31" s="7"/>
      <c r="AN31" s="53"/>
      <c r="AO31" s="7"/>
      <c r="AP31" s="53"/>
      <c r="AQ31" s="7"/>
      <c r="AR31" s="7"/>
      <c r="AS31" s="53"/>
      <c r="AT31" s="7"/>
      <c r="AU31" s="7"/>
      <c r="AV31" s="53"/>
      <c r="AW31" s="7"/>
      <c r="AX31" s="7"/>
      <c r="AY31" s="53"/>
      <c r="AZ31" s="7"/>
      <c r="BA31" s="53"/>
      <c r="BB31" s="7"/>
      <c r="BC31" s="7"/>
      <c r="BD31" s="53"/>
      <c r="BE31" s="7"/>
      <c r="BF31" s="7"/>
      <c r="BG31" s="53"/>
      <c r="BH31" s="7"/>
      <c r="BI31" s="7"/>
      <c r="BJ31" s="53"/>
      <c r="BK31" s="7"/>
      <c r="BL31" s="53"/>
      <c r="BM31" s="7"/>
      <c r="BN31" s="7"/>
      <c r="BO31" s="53"/>
      <c r="BP31" s="7"/>
      <c r="BQ31" s="7"/>
      <c r="BR31" s="53"/>
      <c r="BS31" s="7"/>
      <c r="BT31" s="7"/>
      <c r="BU31" s="53"/>
      <c r="BV31" s="7"/>
      <c r="BW31" s="7"/>
      <c r="BX31" s="53"/>
      <c r="BY31" s="7"/>
      <c r="BZ31" s="7"/>
      <c r="CA31" s="53"/>
      <c r="CB31" s="7"/>
      <c r="CC31" s="53"/>
      <c r="CD31" s="7"/>
      <c r="CE31" s="7"/>
      <c r="CF31" s="53"/>
      <c r="CG31" s="7"/>
      <c r="CH31" s="7"/>
      <c r="CI31" s="53"/>
      <c r="CJ31" s="7"/>
      <c r="CK31" s="7"/>
      <c r="CL31" s="53"/>
      <c r="CM31" s="7"/>
      <c r="CN31" s="7"/>
      <c r="CO31" s="53"/>
      <c r="CP31" s="7"/>
      <c r="CQ31" s="7"/>
      <c r="CR31" s="53"/>
      <c r="CS31" s="7"/>
      <c r="CT31" s="7"/>
      <c r="CU31" s="53"/>
      <c r="CV31" s="7"/>
      <c r="CW31" s="53"/>
      <c r="CX31" s="7"/>
      <c r="CY31" s="53"/>
      <c r="CZ31" s="39"/>
      <c r="DA31" s="53"/>
      <c r="DB31" s="7"/>
      <c r="DC31" s="53"/>
      <c r="DD31" s="7"/>
      <c r="DE31" s="53"/>
      <c r="DF31" s="7"/>
      <c r="DG31" s="29"/>
      <c r="DI31" s="33" t="s">
        <v>55</v>
      </c>
      <c r="DJ31" s="33">
        <f>'معادلة الفك والتجميع'!$F$147</f>
        <v>0</v>
      </c>
      <c r="DK31" s="33">
        <f>'معادلة الفك والتجميع'!$G$147</f>
        <v>0</v>
      </c>
      <c r="DL31" s="33">
        <f>$CR$36</f>
        <v>0</v>
      </c>
      <c r="DM31" s="82"/>
      <c r="DN31" s="33" t="s">
        <v>51</v>
      </c>
      <c r="DO31" s="33">
        <f>'معادلة الفك والتجميع'!$F$131</f>
        <v>0</v>
      </c>
      <c r="DP31" s="33">
        <f>'معادلة الفك والتجميع'!$G$131</f>
        <v>0</v>
      </c>
      <c r="DQ31" s="33">
        <f>$CF$36</f>
        <v>0</v>
      </c>
    </row>
    <row r="32" spans="1:121" ht="16.5" thickBot="1" x14ac:dyDescent="0.3">
      <c r="A32" s="5">
        <v>43371</v>
      </c>
      <c r="B32" s="7"/>
      <c r="C32" s="7"/>
      <c r="D32" s="7"/>
      <c r="E32" s="53"/>
      <c r="F32" s="7"/>
      <c r="G32" s="7"/>
      <c r="H32" s="53"/>
      <c r="I32" s="7"/>
      <c r="J32" s="7"/>
      <c r="K32" s="53"/>
      <c r="L32" s="7"/>
      <c r="M32" s="7"/>
      <c r="N32" s="53"/>
      <c r="O32" s="7"/>
      <c r="P32" s="7"/>
      <c r="Q32" s="53"/>
      <c r="R32" s="7"/>
      <c r="S32" s="7"/>
      <c r="T32" s="53"/>
      <c r="U32" s="7"/>
      <c r="V32" s="7"/>
      <c r="W32" s="53"/>
      <c r="X32" s="7"/>
      <c r="Y32" s="53"/>
      <c r="Z32" s="7"/>
      <c r="AA32" s="7"/>
      <c r="AB32" s="53"/>
      <c r="AC32" s="7"/>
      <c r="AD32" s="7"/>
      <c r="AE32" s="53"/>
      <c r="AF32" s="7"/>
      <c r="AG32" s="53"/>
      <c r="AH32" s="7"/>
      <c r="AI32" s="53"/>
      <c r="AJ32" s="7"/>
      <c r="AK32" s="53"/>
      <c r="AL32" s="7"/>
      <c r="AM32" s="7"/>
      <c r="AN32" s="53"/>
      <c r="AO32" s="7"/>
      <c r="AP32" s="53"/>
      <c r="AQ32" s="7"/>
      <c r="AR32" s="7"/>
      <c r="AS32" s="53"/>
      <c r="AT32" s="7"/>
      <c r="AU32" s="7"/>
      <c r="AV32" s="53"/>
      <c r="AW32" s="7"/>
      <c r="AX32" s="7"/>
      <c r="AY32" s="53"/>
      <c r="AZ32" s="7"/>
      <c r="BA32" s="53"/>
      <c r="BB32" s="7"/>
      <c r="BC32" s="7"/>
      <c r="BD32" s="53"/>
      <c r="BE32" s="7"/>
      <c r="BF32" s="7"/>
      <c r="BG32" s="53"/>
      <c r="BH32" s="7"/>
      <c r="BI32" s="7"/>
      <c r="BJ32" s="53"/>
      <c r="BK32" s="7"/>
      <c r="BL32" s="53"/>
      <c r="BM32" s="7"/>
      <c r="BN32" s="7"/>
      <c r="BO32" s="53"/>
      <c r="BP32" s="7"/>
      <c r="BQ32" s="7"/>
      <c r="BR32" s="53"/>
      <c r="BS32" s="7"/>
      <c r="BT32" s="7"/>
      <c r="BU32" s="53"/>
      <c r="BV32" s="7"/>
      <c r="BW32" s="7"/>
      <c r="BX32" s="53"/>
      <c r="BY32" s="7"/>
      <c r="BZ32" s="7"/>
      <c r="CA32" s="53"/>
      <c r="CB32" s="7"/>
      <c r="CC32" s="53"/>
      <c r="CD32" s="7"/>
      <c r="CE32" s="7"/>
      <c r="CF32" s="53"/>
      <c r="CG32" s="7"/>
      <c r="CH32" s="7"/>
      <c r="CI32" s="53"/>
      <c r="CJ32" s="7"/>
      <c r="CK32" s="7"/>
      <c r="CL32" s="53"/>
      <c r="CM32" s="7"/>
      <c r="CN32" s="7"/>
      <c r="CO32" s="53"/>
      <c r="CP32" s="7"/>
      <c r="CQ32" s="7"/>
      <c r="CR32" s="53"/>
      <c r="CS32" s="7"/>
      <c r="CT32" s="7"/>
      <c r="CU32" s="53"/>
      <c r="CV32" s="7"/>
      <c r="CW32" s="53"/>
      <c r="CX32" s="7"/>
      <c r="CY32" s="53"/>
      <c r="CZ32" s="39"/>
      <c r="DA32" s="53"/>
      <c r="DB32" s="7"/>
      <c r="DC32" s="53"/>
      <c r="DD32" s="7"/>
      <c r="DE32" s="53"/>
      <c r="DF32" s="7"/>
      <c r="DG32" s="29"/>
      <c r="DI32" s="33" t="s">
        <v>56</v>
      </c>
      <c r="DJ32" s="38">
        <f>'معادلة الفك والتجميع'!$F$151</f>
        <v>0</v>
      </c>
      <c r="DK32" s="38">
        <f>'معادلة الفك والتجميع'!$G$151</f>
        <v>0</v>
      </c>
      <c r="DL32" s="33">
        <f>$CU$36</f>
        <v>0</v>
      </c>
      <c r="DM32" s="82"/>
      <c r="DN32" s="33" t="s">
        <v>52</v>
      </c>
      <c r="DO32" s="38">
        <f>'معادلة الفك والتجميع'!$F$135</f>
        <v>0</v>
      </c>
      <c r="DP32" s="38">
        <f>'معادلة الفك والتجميع'!$G$135</f>
        <v>0</v>
      </c>
      <c r="DQ32" s="33">
        <f>$CI$36</f>
        <v>0</v>
      </c>
    </row>
    <row r="33" spans="1:121" ht="16.5" thickBot="1" x14ac:dyDescent="0.3">
      <c r="A33" s="5">
        <v>43372</v>
      </c>
      <c r="B33" s="7"/>
      <c r="C33" s="7"/>
      <c r="D33" s="7"/>
      <c r="E33" s="53"/>
      <c r="F33" s="7"/>
      <c r="G33" s="7"/>
      <c r="H33" s="53"/>
      <c r="I33" s="7"/>
      <c r="J33" s="7"/>
      <c r="K33" s="53"/>
      <c r="L33" s="7"/>
      <c r="M33" s="7"/>
      <c r="N33" s="53"/>
      <c r="O33" s="7"/>
      <c r="P33" s="7"/>
      <c r="Q33" s="53"/>
      <c r="R33" s="7"/>
      <c r="S33" s="7"/>
      <c r="T33" s="53"/>
      <c r="U33" s="7"/>
      <c r="V33" s="7"/>
      <c r="W33" s="53"/>
      <c r="X33" s="7"/>
      <c r="Y33" s="53"/>
      <c r="Z33" s="7"/>
      <c r="AA33" s="7"/>
      <c r="AB33" s="53"/>
      <c r="AC33" s="7"/>
      <c r="AD33" s="7"/>
      <c r="AE33" s="53"/>
      <c r="AF33" s="7"/>
      <c r="AG33" s="53"/>
      <c r="AH33" s="7"/>
      <c r="AI33" s="53"/>
      <c r="AJ33" s="7"/>
      <c r="AK33" s="53"/>
      <c r="AL33" s="7"/>
      <c r="AM33" s="7"/>
      <c r="AN33" s="53"/>
      <c r="AO33" s="7"/>
      <c r="AP33" s="53"/>
      <c r="AQ33" s="7"/>
      <c r="AR33" s="7"/>
      <c r="AS33" s="53"/>
      <c r="AT33" s="7"/>
      <c r="AU33" s="7"/>
      <c r="AV33" s="53"/>
      <c r="AW33" s="7"/>
      <c r="AX33" s="7"/>
      <c r="AY33" s="53"/>
      <c r="AZ33" s="7"/>
      <c r="BA33" s="53"/>
      <c r="BB33" s="7"/>
      <c r="BC33" s="7"/>
      <c r="BD33" s="53"/>
      <c r="BE33" s="7"/>
      <c r="BF33" s="7"/>
      <c r="BG33" s="53"/>
      <c r="BH33" s="7"/>
      <c r="BI33" s="7"/>
      <c r="BJ33" s="53"/>
      <c r="BK33" s="7"/>
      <c r="BL33" s="53"/>
      <c r="BM33" s="7"/>
      <c r="BN33" s="7"/>
      <c r="BO33" s="53"/>
      <c r="BP33" s="7"/>
      <c r="BQ33" s="7"/>
      <c r="BR33" s="53"/>
      <c r="BS33" s="7"/>
      <c r="BT33" s="7"/>
      <c r="BU33" s="53"/>
      <c r="BV33" s="7"/>
      <c r="BW33" s="7"/>
      <c r="BX33" s="53"/>
      <c r="BY33" s="7"/>
      <c r="BZ33" s="7"/>
      <c r="CA33" s="53"/>
      <c r="CB33" s="7"/>
      <c r="CC33" s="53"/>
      <c r="CD33" s="7"/>
      <c r="CE33" s="7"/>
      <c r="CF33" s="53"/>
      <c r="CG33" s="7"/>
      <c r="CH33" s="7"/>
      <c r="CI33" s="53"/>
      <c r="CJ33" s="7"/>
      <c r="CK33" s="7"/>
      <c r="CL33" s="53"/>
      <c r="CM33" s="7"/>
      <c r="CN33" s="7"/>
      <c r="CO33" s="53"/>
      <c r="CP33" s="7"/>
      <c r="CQ33" s="7"/>
      <c r="CR33" s="53"/>
      <c r="CS33" s="7"/>
      <c r="CT33" s="7"/>
      <c r="CU33" s="53"/>
      <c r="CV33" s="7"/>
      <c r="CW33" s="53"/>
      <c r="CX33" s="7"/>
      <c r="CY33" s="53"/>
      <c r="CZ33" s="39"/>
      <c r="DA33" s="53"/>
      <c r="DB33" s="7"/>
      <c r="DC33" s="53"/>
      <c r="DD33" s="7"/>
      <c r="DE33" s="53"/>
      <c r="DF33" s="7"/>
      <c r="DG33" s="29"/>
      <c r="DI33" s="33" t="s">
        <v>57</v>
      </c>
      <c r="DJ33" s="33"/>
      <c r="DK33" s="33">
        <f>'معادلة الفك والتجميع'!$G$155</f>
        <v>0</v>
      </c>
      <c r="DL33" s="33">
        <f>$CW$36</f>
        <v>0</v>
      </c>
      <c r="DM33" s="88"/>
      <c r="DN33" s="33" t="s">
        <v>53</v>
      </c>
      <c r="DO33" s="33">
        <f>'معادلة الفك والتجميع'!$F$139</f>
        <v>0</v>
      </c>
      <c r="DP33" s="33">
        <f>'معادلة الفك والتجميع'!$G$139</f>
        <v>0</v>
      </c>
      <c r="DQ33" s="33">
        <f>$CL$36</f>
        <v>0</v>
      </c>
    </row>
    <row r="34" spans="1:121" ht="16.5" thickBot="1" x14ac:dyDescent="0.3">
      <c r="A34" s="5">
        <v>43373</v>
      </c>
      <c r="B34" s="7"/>
      <c r="C34" s="7"/>
      <c r="D34" s="7"/>
      <c r="E34" s="53"/>
      <c r="F34" s="7"/>
      <c r="G34" s="7"/>
      <c r="H34" s="53"/>
      <c r="I34" s="7"/>
      <c r="J34" s="7"/>
      <c r="K34" s="53"/>
      <c r="L34" s="7"/>
      <c r="M34" s="7"/>
      <c r="N34" s="53"/>
      <c r="O34" s="7"/>
      <c r="P34" s="7"/>
      <c r="Q34" s="53"/>
      <c r="R34" s="7"/>
      <c r="S34" s="7"/>
      <c r="T34" s="53"/>
      <c r="U34" s="7"/>
      <c r="V34" s="7"/>
      <c r="W34" s="53"/>
      <c r="X34" s="7"/>
      <c r="Y34" s="53"/>
      <c r="Z34" s="7"/>
      <c r="AA34" s="7"/>
      <c r="AB34" s="53"/>
      <c r="AC34" s="7"/>
      <c r="AD34" s="7"/>
      <c r="AE34" s="53"/>
      <c r="AF34" s="7"/>
      <c r="AG34" s="53"/>
      <c r="AH34" s="7"/>
      <c r="AI34" s="53"/>
      <c r="AJ34" s="7"/>
      <c r="AK34" s="53"/>
      <c r="AL34" s="7"/>
      <c r="AM34" s="7"/>
      <c r="AN34" s="53"/>
      <c r="AO34" s="7"/>
      <c r="AP34" s="53"/>
      <c r="AQ34" s="7"/>
      <c r="AR34" s="7"/>
      <c r="AS34" s="53"/>
      <c r="AT34" s="7"/>
      <c r="AU34" s="7"/>
      <c r="AV34" s="53"/>
      <c r="AW34" s="7"/>
      <c r="AX34" s="7"/>
      <c r="AY34" s="53"/>
      <c r="AZ34" s="7"/>
      <c r="BA34" s="53"/>
      <c r="BB34" s="7"/>
      <c r="BC34" s="7"/>
      <c r="BD34" s="53"/>
      <c r="BE34" s="7"/>
      <c r="BF34" s="7"/>
      <c r="BG34" s="53"/>
      <c r="BH34" s="7"/>
      <c r="BI34" s="7"/>
      <c r="BJ34" s="53"/>
      <c r="BK34" s="7"/>
      <c r="BL34" s="53"/>
      <c r="BM34" s="7"/>
      <c r="BN34" s="7"/>
      <c r="BO34" s="53"/>
      <c r="BP34" s="7"/>
      <c r="BQ34" s="7"/>
      <c r="BR34" s="53"/>
      <c r="BS34" s="7"/>
      <c r="BT34" s="7"/>
      <c r="BU34" s="53"/>
      <c r="BV34" s="7"/>
      <c r="BW34" s="7"/>
      <c r="BX34" s="53"/>
      <c r="BY34" s="7"/>
      <c r="BZ34" s="7"/>
      <c r="CA34" s="53"/>
      <c r="CB34" s="7"/>
      <c r="CC34" s="53"/>
      <c r="CD34" s="7"/>
      <c r="CE34" s="7"/>
      <c r="CF34" s="53"/>
      <c r="CG34" s="7"/>
      <c r="CH34" s="7"/>
      <c r="CI34" s="53"/>
      <c r="CJ34" s="7"/>
      <c r="CK34" s="7"/>
      <c r="CL34" s="53"/>
      <c r="CM34" s="7"/>
      <c r="CN34" s="7"/>
      <c r="CO34" s="53"/>
      <c r="CP34" s="7"/>
      <c r="CQ34" s="7"/>
      <c r="CR34" s="53"/>
      <c r="CS34" s="7"/>
      <c r="CT34" s="7"/>
      <c r="CU34" s="53"/>
      <c r="CV34" s="7"/>
      <c r="CW34" s="53"/>
      <c r="CX34" s="7"/>
      <c r="CY34" s="53"/>
      <c r="CZ34" s="39"/>
      <c r="DA34" s="53"/>
      <c r="DB34" s="7"/>
      <c r="DC34" s="53"/>
      <c r="DD34" s="7"/>
      <c r="DE34" s="53"/>
      <c r="DF34" s="7"/>
      <c r="DG34" s="29"/>
      <c r="DI34" s="40"/>
      <c r="DJ34" s="40"/>
      <c r="DK34" s="40"/>
      <c r="DL34" s="40"/>
      <c r="DM34" s="41"/>
      <c r="DN34" s="40"/>
      <c r="DO34" s="40"/>
      <c r="DP34" s="40"/>
    </row>
    <row r="35" spans="1:121" ht="16.5" thickBot="1" x14ac:dyDescent="0.3">
      <c r="A35" s="5">
        <v>43374</v>
      </c>
      <c r="B35" s="7"/>
      <c r="C35" s="7"/>
      <c r="D35" s="7"/>
      <c r="E35" s="53"/>
      <c r="F35" s="7"/>
      <c r="G35" s="7"/>
      <c r="H35" s="53"/>
      <c r="I35" s="7"/>
      <c r="J35" s="7"/>
      <c r="K35" s="53"/>
      <c r="L35" s="7"/>
      <c r="M35" s="7"/>
      <c r="N35" s="53"/>
      <c r="O35" s="7"/>
      <c r="P35" s="7"/>
      <c r="Q35" s="53"/>
      <c r="R35" s="7"/>
      <c r="S35" s="7"/>
      <c r="T35" s="53"/>
      <c r="U35" s="7"/>
      <c r="V35" s="7"/>
      <c r="W35" s="53"/>
      <c r="X35" s="7"/>
      <c r="Y35" s="53"/>
      <c r="Z35" s="7"/>
      <c r="AA35" s="7"/>
      <c r="AB35" s="53"/>
      <c r="AC35" s="7"/>
      <c r="AD35" s="7"/>
      <c r="AE35" s="53"/>
      <c r="AF35" s="7"/>
      <c r="AG35" s="53"/>
      <c r="AH35" s="7"/>
      <c r="AI35" s="53"/>
      <c r="AJ35" s="7"/>
      <c r="AK35" s="53"/>
      <c r="AL35" s="7"/>
      <c r="AM35" s="7"/>
      <c r="AN35" s="53"/>
      <c r="AO35" s="7"/>
      <c r="AP35" s="53"/>
      <c r="AQ35" s="7"/>
      <c r="AR35" s="7"/>
      <c r="AS35" s="53"/>
      <c r="AT35" s="7"/>
      <c r="AU35" s="7"/>
      <c r="AV35" s="53"/>
      <c r="AW35" s="7"/>
      <c r="AX35" s="7"/>
      <c r="AY35" s="53"/>
      <c r="AZ35" s="7"/>
      <c r="BA35" s="53"/>
      <c r="BB35" s="7"/>
      <c r="BC35" s="7"/>
      <c r="BD35" s="53"/>
      <c r="BE35" s="7"/>
      <c r="BF35" s="7"/>
      <c r="BG35" s="53"/>
      <c r="BH35" s="7"/>
      <c r="BI35" s="7"/>
      <c r="BJ35" s="53"/>
      <c r="BK35" s="7"/>
      <c r="BL35" s="53"/>
      <c r="BM35" s="7"/>
      <c r="BN35" s="7"/>
      <c r="BO35" s="53"/>
      <c r="BP35" s="7"/>
      <c r="BQ35" s="7"/>
      <c r="BR35" s="53"/>
      <c r="BS35" s="7"/>
      <c r="BT35" s="7"/>
      <c r="BU35" s="53"/>
      <c r="BV35" s="7"/>
      <c r="BW35" s="7"/>
      <c r="BX35" s="53"/>
      <c r="BY35" s="7"/>
      <c r="BZ35" s="7"/>
      <c r="CA35" s="53"/>
      <c r="CB35" s="7"/>
      <c r="CC35" s="53"/>
      <c r="CD35" s="7"/>
      <c r="CE35" s="7"/>
      <c r="CF35" s="53"/>
      <c r="CG35" s="7"/>
      <c r="CH35" s="7"/>
      <c r="CI35" s="53"/>
      <c r="CJ35" s="7"/>
      <c r="CK35" s="7"/>
      <c r="CL35" s="53"/>
      <c r="CM35" s="7"/>
      <c r="CN35" s="7"/>
      <c r="CO35" s="53"/>
      <c r="CP35" s="7"/>
      <c r="CQ35" s="7"/>
      <c r="CR35" s="53"/>
      <c r="CS35" s="7"/>
      <c r="CT35" s="7"/>
      <c r="CU35" s="53"/>
      <c r="CV35" s="7"/>
      <c r="CW35" s="53"/>
      <c r="CX35" s="7"/>
      <c r="CY35" s="53"/>
      <c r="CZ35" s="39"/>
      <c r="DA35" s="53"/>
      <c r="DB35" s="7"/>
      <c r="DC35" s="53"/>
      <c r="DD35" s="7"/>
      <c r="DE35" s="53"/>
      <c r="DF35" s="7"/>
      <c r="DG35" s="29"/>
      <c r="DI35" s="22"/>
      <c r="DJ35" s="22"/>
      <c r="DK35" s="22"/>
      <c r="DL35" s="22"/>
      <c r="DM35" s="41"/>
      <c r="DN35" s="22"/>
      <c r="DO35" s="22"/>
      <c r="DP35" s="22"/>
    </row>
    <row r="36" spans="1:121" ht="15.75" thickBot="1" x14ac:dyDescent="0.3">
      <c r="A36" s="5" t="s">
        <v>20</v>
      </c>
      <c r="B36" s="7"/>
      <c r="C36" s="7">
        <f>SUM(C5:C35)</f>
        <v>0</v>
      </c>
      <c r="D36" s="7">
        <f t="shared" ref="D36:BO36" si="0">SUM(D5:D35)</f>
        <v>0</v>
      </c>
      <c r="E36" s="7">
        <f t="shared" si="0"/>
        <v>0</v>
      </c>
      <c r="F36" s="7">
        <f t="shared" si="0"/>
        <v>0</v>
      </c>
      <c r="G36" s="7">
        <f t="shared" si="0"/>
        <v>2</v>
      </c>
      <c r="H36" s="7">
        <f t="shared" si="0"/>
        <v>370.5</v>
      </c>
      <c r="I36" s="7">
        <f t="shared" si="0"/>
        <v>0</v>
      </c>
      <c r="J36" s="7">
        <f t="shared" si="0"/>
        <v>0</v>
      </c>
      <c r="K36" s="7">
        <f t="shared" si="0"/>
        <v>0</v>
      </c>
      <c r="L36" s="7">
        <f t="shared" si="0"/>
        <v>0</v>
      </c>
      <c r="M36" s="7">
        <f t="shared" si="0"/>
        <v>0</v>
      </c>
      <c r="N36" s="7">
        <f t="shared" si="0"/>
        <v>0</v>
      </c>
      <c r="O36" s="7">
        <f t="shared" si="0"/>
        <v>0</v>
      </c>
      <c r="P36" s="7">
        <f t="shared" si="0"/>
        <v>0</v>
      </c>
      <c r="Q36" s="7">
        <f t="shared" si="0"/>
        <v>0</v>
      </c>
      <c r="R36" s="7">
        <f t="shared" si="0"/>
        <v>0</v>
      </c>
      <c r="S36" s="7">
        <f t="shared" si="0"/>
        <v>0</v>
      </c>
      <c r="T36" s="7">
        <f t="shared" si="0"/>
        <v>0</v>
      </c>
      <c r="U36" s="7">
        <f t="shared" si="0"/>
        <v>0</v>
      </c>
      <c r="V36" s="7">
        <f t="shared" si="0"/>
        <v>0</v>
      </c>
      <c r="W36" s="7">
        <f t="shared" si="0"/>
        <v>0</v>
      </c>
      <c r="X36" s="7">
        <f t="shared" si="0"/>
        <v>0</v>
      </c>
      <c r="Y36" s="7">
        <f t="shared" si="0"/>
        <v>0</v>
      </c>
      <c r="Z36" s="7">
        <f t="shared" si="0"/>
        <v>0</v>
      </c>
      <c r="AA36" s="7">
        <f t="shared" si="0"/>
        <v>0</v>
      </c>
      <c r="AB36" s="7">
        <f t="shared" si="0"/>
        <v>0</v>
      </c>
      <c r="AC36" s="7">
        <f t="shared" si="0"/>
        <v>0</v>
      </c>
      <c r="AD36" s="7">
        <f t="shared" si="0"/>
        <v>0</v>
      </c>
      <c r="AE36" s="7">
        <f t="shared" si="0"/>
        <v>0</v>
      </c>
      <c r="AF36" s="7">
        <f t="shared" si="0"/>
        <v>0</v>
      </c>
      <c r="AG36" s="7">
        <f t="shared" si="0"/>
        <v>0</v>
      </c>
      <c r="AH36" s="7">
        <f t="shared" si="0"/>
        <v>0</v>
      </c>
      <c r="AI36" s="7">
        <f t="shared" si="0"/>
        <v>0</v>
      </c>
      <c r="AJ36" s="7">
        <f t="shared" si="0"/>
        <v>0</v>
      </c>
      <c r="AK36" s="7">
        <f t="shared" si="0"/>
        <v>0</v>
      </c>
      <c r="AL36" s="7">
        <f t="shared" si="0"/>
        <v>0</v>
      </c>
      <c r="AM36" s="7">
        <f t="shared" si="0"/>
        <v>0</v>
      </c>
      <c r="AN36" s="7">
        <f t="shared" si="0"/>
        <v>0</v>
      </c>
      <c r="AO36" s="7">
        <f t="shared" si="0"/>
        <v>0</v>
      </c>
      <c r="AP36" s="7">
        <f t="shared" si="0"/>
        <v>0</v>
      </c>
      <c r="AQ36" s="7">
        <f t="shared" si="0"/>
        <v>0</v>
      </c>
      <c r="AR36" s="7">
        <f t="shared" si="0"/>
        <v>0</v>
      </c>
      <c r="AS36" s="7">
        <f t="shared" si="0"/>
        <v>0</v>
      </c>
      <c r="AT36" s="7">
        <f t="shared" si="0"/>
        <v>0</v>
      </c>
      <c r="AU36" s="7">
        <f t="shared" si="0"/>
        <v>0</v>
      </c>
      <c r="AV36" s="7">
        <f t="shared" si="0"/>
        <v>0</v>
      </c>
      <c r="AW36" s="7">
        <f t="shared" si="0"/>
        <v>0</v>
      </c>
      <c r="AX36" s="7">
        <f t="shared" si="0"/>
        <v>0</v>
      </c>
      <c r="AY36" s="7">
        <f t="shared" si="0"/>
        <v>0</v>
      </c>
      <c r="AZ36" s="7">
        <f t="shared" si="0"/>
        <v>0</v>
      </c>
      <c r="BA36" s="7">
        <f t="shared" si="0"/>
        <v>0</v>
      </c>
      <c r="BB36" s="7">
        <f t="shared" si="0"/>
        <v>0</v>
      </c>
      <c r="BC36" s="7">
        <f t="shared" si="0"/>
        <v>0</v>
      </c>
      <c r="BD36" s="7">
        <f t="shared" si="0"/>
        <v>0</v>
      </c>
      <c r="BE36" s="7">
        <f t="shared" si="0"/>
        <v>0</v>
      </c>
      <c r="BF36" s="7">
        <f t="shared" si="0"/>
        <v>0</v>
      </c>
      <c r="BG36" s="7">
        <f t="shared" si="0"/>
        <v>0</v>
      </c>
      <c r="BH36" s="7">
        <f t="shared" si="0"/>
        <v>0</v>
      </c>
      <c r="BI36" s="7">
        <f t="shared" si="0"/>
        <v>0</v>
      </c>
      <c r="BJ36" s="7">
        <f t="shared" si="0"/>
        <v>0</v>
      </c>
      <c r="BK36" s="7">
        <f t="shared" si="0"/>
        <v>0</v>
      </c>
      <c r="BL36" s="7">
        <f t="shared" si="0"/>
        <v>0</v>
      </c>
      <c r="BM36" s="7">
        <f t="shared" si="0"/>
        <v>0</v>
      </c>
      <c r="BN36" s="7">
        <f t="shared" si="0"/>
        <v>0</v>
      </c>
      <c r="BO36" s="7">
        <f t="shared" si="0"/>
        <v>0</v>
      </c>
      <c r="BP36" s="7">
        <f t="shared" ref="BP36:DF36" si="1">SUM(BP5:BP35)</f>
        <v>0</v>
      </c>
      <c r="BQ36" s="7">
        <f t="shared" si="1"/>
        <v>0</v>
      </c>
      <c r="BR36" s="7">
        <f t="shared" si="1"/>
        <v>0</v>
      </c>
      <c r="BS36" s="7">
        <f t="shared" si="1"/>
        <v>0</v>
      </c>
      <c r="BT36" s="7">
        <f t="shared" si="1"/>
        <v>0</v>
      </c>
      <c r="BU36" s="7">
        <f t="shared" si="1"/>
        <v>0</v>
      </c>
      <c r="BV36" s="7">
        <f t="shared" si="1"/>
        <v>0</v>
      </c>
      <c r="BW36" s="7">
        <f t="shared" si="1"/>
        <v>0</v>
      </c>
      <c r="BX36" s="7">
        <f t="shared" si="1"/>
        <v>0</v>
      </c>
      <c r="BY36" s="7">
        <f t="shared" si="1"/>
        <v>0</v>
      </c>
      <c r="BZ36" s="7">
        <f t="shared" si="1"/>
        <v>0</v>
      </c>
      <c r="CA36" s="7">
        <f t="shared" si="1"/>
        <v>0</v>
      </c>
      <c r="CB36" s="7">
        <f t="shared" si="1"/>
        <v>0</v>
      </c>
      <c r="CC36" s="7">
        <f t="shared" si="1"/>
        <v>0</v>
      </c>
      <c r="CD36" s="7">
        <f t="shared" si="1"/>
        <v>0</v>
      </c>
      <c r="CE36" s="7">
        <f t="shared" si="1"/>
        <v>0</v>
      </c>
      <c r="CF36" s="7">
        <f t="shared" si="1"/>
        <v>0</v>
      </c>
      <c r="CG36" s="7">
        <f t="shared" si="1"/>
        <v>0</v>
      </c>
      <c r="CH36" s="7">
        <f t="shared" si="1"/>
        <v>0</v>
      </c>
      <c r="CI36" s="7">
        <f t="shared" si="1"/>
        <v>0</v>
      </c>
      <c r="CJ36" s="7">
        <f t="shared" si="1"/>
        <v>0</v>
      </c>
      <c r="CK36" s="7">
        <f t="shared" si="1"/>
        <v>0</v>
      </c>
      <c r="CL36" s="7">
        <f t="shared" si="1"/>
        <v>0</v>
      </c>
      <c r="CM36" s="7">
        <f t="shared" si="1"/>
        <v>0</v>
      </c>
      <c r="CN36" s="7">
        <f t="shared" si="1"/>
        <v>0</v>
      </c>
      <c r="CO36" s="7">
        <f t="shared" si="1"/>
        <v>0</v>
      </c>
      <c r="CP36" s="7">
        <f t="shared" si="1"/>
        <v>0</v>
      </c>
      <c r="CQ36" s="7">
        <f t="shared" si="1"/>
        <v>0</v>
      </c>
      <c r="CR36" s="7">
        <f t="shared" si="1"/>
        <v>0</v>
      </c>
      <c r="CS36" s="7">
        <f t="shared" si="1"/>
        <v>0</v>
      </c>
      <c r="CT36" s="7">
        <f t="shared" si="1"/>
        <v>0</v>
      </c>
      <c r="CU36" s="7">
        <f t="shared" si="1"/>
        <v>0</v>
      </c>
      <c r="CV36" s="7">
        <f t="shared" si="1"/>
        <v>0</v>
      </c>
      <c r="CW36" s="7">
        <f t="shared" si="1"/>
        <v>0</v>
      </c>
      <c r="CX36" s="7">
        <f t="shared" si="1"/>
        <v>0</v>
      </c>
      <c r="CY36" s="7">
        <f t="shared" si="1"/>
        <v>0</v>
      </c>
      <c r="CZ36" s="7">
        <f t="shared" si="1"/>
        <v>0</v>
      </c>
      <c r="DA36" s="7">
        <f t="shared" si="1"/>
        <v>0</v>
      </c>
      <c r="DB36" s="7">
        <f t="shared" si="1"/>
        <v>0</v>
      </c>
      <c r="DC36" s="7">
        <f t="shared" si="1"/>
        <v>0</v>
      </c>
      <c r="DD36" s="7">
        <f t="shared" si="1"/>
        <v>0</v>
      </c>
      <c r="DE36" s="7">
        <f t="shared" si="1"/>
        <v>0</v>
      </c>
      <c r="DF36" s="7">
        <f t="shared" si="1"/>
        <v>0</v>
      </c>
      <c r="DG36" s="29"/>
      <c r="DI36" s="42"/>
      <c r="DJ36" s="42"/>
      <c r="DK36" s="42"/>
      <c r="DL36" s="42"/>
    </row>
    <row r="37" spans="1:12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  <c r="CR37" s="44"/>
      <c r="CS37" s="44"/>
      <c r="CT37" s="44"/>
      <c r="CU37" s="44"/>
      <c r="CV37" s="44"/>
      <c r="CW37" s="44"/>
      <c r="CX37" s="44"/>
      <c r="CY37" s="44"/>
      <c r="CZ37" s="44"/>
      <c r="DA37" s="44"/>
      <c r="DB37" s="44"/>
      <c r="DC37" s="151"/>
      <c r="DD37" s="151"/>
      <c r="DE37" s="151"/>
      <c r="DF37" s="151"/>
      <c r="DI37" s="42"/>
      <c r="DJ37" s="42"/>
      <c r="DK37" s="42"/>
      <c r="DL37" s="42"/>
    </row>
    <row r="38" spans="1:121" ht="15.75" thickBot="1" x14ac:dyDescent="0.3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44"/>
      <c r="CR38" s="44"/>
      <c r="CS38" s="44"/>
      <c r="CT38" s="44"/>
      <c r="CU38" s="44"/>
      <c r="CV38" s="44"/>
      <c r="CW38" s="44"/>
      <c r="CX38" s="44"/>
      <c r="CY38" s="44"/>
      <c r="CZ38" s="44"/>
      <c r="DA38" s="44"/>
      <c r="DB38" s="44"/>
      <c r="DC38" s="152"/>
      <c r="DD38" s="152"/>
      <c r="DE38" s="152"/>
      <c r="DF38" s="152"/>
      <c r="DI38" s="42"/>
      <c r="DJ38" s="42"/>
      <c r="DK38" s="42"/>
      <c r="DL38" s="42"/>
    </row>
    <row r="39" spans="1:121" ht="27.75" thickTop="1" thickBot="1" x14ac:dyDescent="0.3">
      <c r="A39" s="153" t="s">
        <v>25</v>
      </c>
      <c r="B39" s="154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  <c r="AJ39" s="154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4"/>
      <c r="BI39" s="154"/>
      <c r="BJ39" s="154"/>
      <c r="BK39" s="154"/>
      <c r="BL39" s="154"/>
      <c r="BM39" s="154"/>
      <c r="BN39" s="154"/>
      <c r="BO39" s="154"/>
      <c r="BP39" s="154"/>
      <c r="BQ39" s="154"/>
      <c r="BR39" s="154"/>
      <c r="BS39" s="154"/>
      <c r="BT39" s="154"/>
      <c r="BU39" s="154"/>
      <c r="BV39" s="154"/>
      <c r="BW39" s="154"/>
      <c r="BX39" s="154"/>
      <c r="BY39" s="154"/>
      <c r="BZ39" s="154"/>
      <c r="CA39" s="154"/>
      <c r="CB39" s="154"/>
      <c r="CC39" s="154"/>
      <c r="CD39" s="154"/>
      <c r="CE39" s="154"/>
      <c r="CF39" s="154"/>
      <c r="CG39" s="154"/>
      <c r="CH39" s="154"/>
      <c r="CI39" s="154"/>
      <c r="CJ39" s="154"/>
      <c r="CK39" s="154"/>
      <c r="CL39" s="154"/>
      <c r="CM39" s="154"/>
      <c r="CN39" s="154"/>
      <c r="CO39" s="154"/>
      <c r="CP39" s="154"/>
      <c r="CQ39" s="154"/>
      <c r="CR39" s="154"/>
      <c r="CS39" s="154"/>
      <c r="CT39" s="154"/>
      <c r="CU39" s="154"/>
      <c r="CV39" s="154"/>
      <c r="CW39" s="154"/>
      <c r="CX39" s="154"/>
      <c r="CY39" s="155"/>
      <c r="CZ39" s="156"/>
      <c r="DA39" s="45"/>
      <c r="DB39" s="45"/>
      <c r="DC39" s="157"/>
      <c r="DD39" s="157"/>
      <c r="DE39" s="157"/>
      <c r="DF39" s="157"/>
      <c r="DI39" s="167" t="s">
        <v>72</v>
      </c>
      <c r="DJ39" s="168"/>
      <c r="DK39" s="168"/>
      <c r="DL39" s="168"/>
      <c r="DM39" s="168"/>
      <c r="DN39" s="168"/>
      <c r="DO39" s="168"/>
      <c r="DP39" s="168"/>
      <c r="DQ39" s="169"/>
    </row>
    <row r="40" spans="1:121" ht="22.5" thickTop="1" thickBot="1" x14ac:dyDescent="0.3">
      <c r="A40" s="110" t="s">
        <v>0</v>
      </c>
      <c r="B40" s="112" t="s">
        <v>73</v>
      </c>
      <c r="C40" s="118" t="s">
        <v>1</v>
      </c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2"/>
      <c r="W40" s="13"/>
      <c r="X40" s="12" t="s">
        <v>26</v>
      </c>
      <c r="Y40" s="12"/>
      <c r="Z40" s="120" t="s">
        <v>27</v>
      </c>
      <c r="AA40" s="121"/>
      <c r="AB40" s="121"/>
      <c r="AC40" s="121"/>
      <c r="AD40" s="121"/>
      <c r="AE40" s="121"/>
      <c r="AF40" s="121"/>
      <c r="AG40" s="121"/>
      <c r="AH40" s="121"/>
      <c r="AI40" s="122"/>
      <c r="AJ40" s="120" t="s">
        <v>28</v>
      </c>
      <c r="AK40" s="122"/>
      <c r="AL40" s="120" t="s">
        <v>29</v>
      </c>
      <c r="AM40" s="121"/>
      <c r="AN40" s="122"/>
      <c r="AO40" s="120" t="s">
        <v>30</v>
      </c>
      <c r="AP40" s="122"/>
      <c r="AQ40" s="120" t="s">
        <v>31</v>
      </c>
      <c r="AR40" s="121"/>
      <c r="AS40" s="121"/>
      <c r="AT40" s="121"/>
      <c r="AU40" s="121"/>
      <c r="AV40" s="121"/>
      <c r="AW40" s="121"/>
      <c r="AX40" s="121"/>
      <c r="AY40" s="122"/>
      <c r="AZ40" s="120" t="s">
        <v>32</v>
      </c>
      <c r="BA40" s="122"/>
      <c r="BB40" s="120" t="s">
        <v>33</v>
      </c>
      <c r="BC40" s="121"/>
      <c r="BD40" s="121"/>
      <c r="BE40" s="121"/>
      <c r="BF40" s="121"/>
      <c r="BG40" s="121"/>
      <c r="BH40" s="121"/>
      <c r="BI40" s="121"/>
      <c r="BJ40" s="121"/>
      <c r="BK40" s="121"/>
      <c r="BL40" s="122"/>
      <c r="BM40" s="120" t="s">
        <v>34</v>
      </c>
      <c r="BN40" s="121"/>
      <c r="BO40" s="121"/>
      <c r="BP40" s="121"/>
      <c r="BQ40" s="121"/>
      <c r="BR40" s="122"/>
      <c r="BS40" s="120" t="s">
        <v>35</v>
      </c>
      <c r="BT40" s="121"/>
      <c r="BU40" s="121"/>
      <c r="BV40" s="121"/>
      <c r="BW40" s="121"/>
      <c r="BX40" s="121"/>
      <c r="BY40" s="121"/>
      <c r="BZ40" s="121"/>
      <c r="CA40" s="121"/>
      <c r="CB40" s="121"/>
      <c r="CC40" s="122"/>
      <c r="CD40" s="120" t="s">
        <v>36</v>
      </c>
      <c r="CE40" s="121"/>
      <c r="CF40" s="121"/>
      <c r="CG40" s="121"/>
      <c r="CH40" s="121"/>
      <c r="CI40" s="121"/>
      <c r="CJ40" s="121"/>
      <c r="CK40" s="121"/>
      <c r="CL40" s="122"/>
      <c r="CM40" s="120" t="s">
        <v>37</v>
      </c>
      <c r="CN40" s="121"/>
      <c r="CO40" s="121"/>
      <c r="CP40" s="121"/>
      <c r="CQ40" s="121"/>
      <c r="CR40" s="121"/>
      <c r="CS40" s="121"/>
      <c r="CT40" s="121"/>
      <c r="CU40" s="121"/>
      <c r="CV40" s="121"/>
      <c r="CW40" s="122"/>
      <c r="CX40" s="120" t="s">
        <v>38</v>
      </c>
      <c r="CY40" s="122"/>
      <c r="CZ40" s="120" t="s">
        <v>4</v>
      </c>
      <c r="DA40" s="122"/>
      <c r="DB40" s="14"/>
      <c r="DC40" s="14"/>
      <c r="DD40" s="21"/>
      <c r="DE40" s="21"/>
      <c r="DF40" s="21"/>
      <c r="DI40" s="30" t="s">
        <v>18</v>
      </c>
      <c r="DJ40" s="30" t="s">
        <v>16</v>
      </c>
      <c r="DK40" s="30" t="s">
        <v>17</v>
      </c>
      <c r="DL40" s="65" t="s">
        <v>24</v>
      </c>
      <c r="DM40" s="31"/>
      <c r="DN40" s="30" t="s">
        <v>18</v>
      </c>
      <c r="DO40" s="30" t="s">
        <v>16</v>
      </c>
      <c r="DP40" s="30" t="s">
        <v>17</v>
      </c>
      <c r="DQ40" s="65" t="s">
        <v>24</v>
      </c>
    </row>
    <row r="41" spans="1:121" ht="18.75" thickTop="1" thickBot="1" x14ac:dyDescent="0.3">
      <c r="A41" s="110"/>
      <c r="B41" s="112"/>
      <c r="C41" s="116" t="s">
        <v>5</v>
      </c>
      <c r="D41" s="117"/>
      <c r="E41" s="51"/>
      <c r="F41" s="117" t="s">
        <v>6</v>
      </c>
      <c r="G41" s="117"/>
      <c r="H41" s="51"/>
      <c r="I41" s="117" t="s">
        <v>7</v>
      </c>
      <c r="J41" s="117"/>
      <c r="K41" s="51"/>
      <c r="L41" s="118" t="s">
        <v>39</v>
      </c>
      <c r="M41" s="112"/>
      <c r="N41" s="51"/>
      <c r="O41" s="118" t="s">
        <v>40</v>
      </c>
      <c r="P41" s="112"/>
      <c r="Q41" s="51"/>
      <c r="R41" s="118" t="s">
        <v>41</v>
      </c>
      <c r="S41" s="112"/>
      <c r="T41" s="51"/>
      <c r="U41" s="118" t="s">
        <v>42</v>
      </c>
      <c r="V41" s="112"/>
      <c r="W41" s="51"/>
      <c r="X41" s="107" t="s">
        <v>43</v>
      </c>
      <c r="Y41" s="51"/>
      <c r="Z41" s="116" t="s">
        <v>5</v>
      </c>
      <c r="AA41" s="117"/>
      <c r="AB41" s="51"/>
      <c r="AC41" s="118" t="s">
        <v>44</v>
      </c>
      <c r="AD41" s="112"/>
      <c r="AE41" s="51"/>
      <c r="AF41" s="117" t="s">
        <v>9</v>
      </c>
      <c r="AG41" s="51"/>
      <c r="AH41" s="117" t="s">
        <v>8</v>
      </c>
      <c r="AI41" s="51"/>
      <c r="AJ41" s="107" t="s">
        <v>45</v>
      </c>
      <c r="AK41" s="51"/>
      <c r="AL41" s="117" t="s">
        <v>10</v>
      </c>
      <c r="AM41" s="117"/>
      <c r="AN41" s="51"/>
      <c r="AO41" s="107" t="s">
        <v>45</v>
      </c>
      <c r="AP41" s="51"/>
      <c r="AQ41" s="116" t="s">
        <v>13</v>
      </c>
      <c r="AR41" s="117"/>
      <c r="AS41" s="51"/>
      <c r="AT41" s="117" t="s">
        <v>14</v>
      </c>
      <c r="AU41" s="117"/>
      <c r="AV41" s="51"/>
      <c r="AW41" s="118" t="s">
        <v>46</v>
      </c>
      <c r="AX41" s="112"/>
      <c r="AY41" s="51"/>
      <c r="AZ41" s="107" t="s">
        <v>43</v>
      </c>
      <c r="BA41" s="51"/>
      <c r="BB41" s="117" t="s">
        <v>47</v>
      </c>
      <c r="BC41" s="117"/>
      <c r="BD41" s="51"/>
      <c r="BE41" s="117" t="s">
        <v>11</v>
      </c>
      <c r="BF41" s="117"/>
      <c r="BG41" s="51"/>
      <c r="BH41" s="118" t="s">
        <v>12</v>
      </c>
      <c r="BI41" s="112"/>
      <c r="BJ41" s="51"/>
      <c r="BK41" s="107" t="s">
        <v>48</v>
      </c>
      <c r="BL41" s="51"/>
      <c r="BM41" s="117" t="s">
        <v>49</v>
      </c>
      <c r="BN41" s="117"/>
      <c r="BO41" s="51"/>
      <c r="BP41" s="117" t="s">
        <v>11</v>
      </c>
      <c r="BQ41" s="117"/>
      <c r="BR41" s="51"/>
      <c r="BS41" s="117" t="s">
        <v>49</v>
      </c>
      <c r="BT41" s="117"/>
      <c r="BU41" s="51"/>
      <c r="BV41" s="118" t="s">
        <v>50</v>
      </c>
      <c r="BW41" s="112"/>
      <c r="BX41" s="51"/>
      <c r="BY41" s="118" t="s">
        <v>12</v>
      </c>
      <c r="BZ41" s="112"/>
      <c r="CA41" s="51"/>
      <c r="CB41" s="107" t="s">
        <v>48</v>
      </c>
      <c r="CC41" s="51"/>
      <c r="CD41" s="118" t="s">
        <v>51</v>
      </c>
      <c r="CE41" s="112"/>
      <c r="CF41" s="51"/>
      <c r="CG41" s="118" t="s">
        <v>52</v>
      </c>
      <c r="CH41" s="112"/>
      <c r="CI41" s="51"/>
      <c r="CJ41" s="118" t="s">
        <v>53</v>
      </c>
      <c r="CK41" s="112"/>
      <c r="CL41" s="51"/>
      <c r="CM41" s="118" t="s">
        <v>54</v>
      </c>
      <c r="CN41" s="112"/>
      <c r="CO41" s="51"/>
      <c r="CP41" s="118" t="s">
        <v>55</v>
      </c>
      <c r="CQ41" s="112"/>
      <c r="CR41" s="51"/>
      <c r="CS41" s="118" t="s">
        <v>56</v>
      </c>
      <c r="CT41" s="112"/>
      <c r="CU41" s="51"/>
      <c r="CV41" s="107" t="s">
        <v>57</v>
      </c>
      <c r="CW41" s="51"/>
      <c r="CX41" s="107" t="s">
        <v>58</v>
      </c>
      <c r="CY41" s="51"/>
      <c r="CZ41" s="118" t="s">
        <v>15</v>
      </c>
      <c r="DA41" s="51"/>
      <c r="DB41" s="14"/>
      <c r="DC41" s="51"/>
      <c r="DD41" s="21"/>
      <c r="DE41" s="51"/>
      <c r="DF41" s="21"/>
      <c r="DI41" s="100" t="s">
        <v>59</v>
      </c>
      <c r="DJ41" s="101"/>
      <c r="DK41" s="102"/>
      <c r="DL41" s="62"/>
      <c r="DM41" s="31"/>
      <c r="DN41" s="127" t="s">
        <v>60</v>
      </c>
      <c r="DO41" s="128"/>
      <c r="DP41" s="129"/>
      <c r="DQ41" s="63"/>
    </row>
    <row r="42" spans="1:121" ht="15.75" customHeight="1" thickTop="1" thickBot="1" x14ac:dyDescent="0.3">
      <c r="A42" s="110"/>
      <c r="B42" s="112"/>
      <c r="C42" s="96" t="s">
        <v>16</v>
      </c>
      <c r="D42" s="96" t="s">
        <v>17</v>
      </c>
      <c r="E42" s="98" t="s">
        <v>24</v>
      </c>
      <c r="F42" s="96" t="s">
        <v>16</v>
      </c>
      <c r="G42" s="96" t="s">
        <v>17</v>
      </c>
      <c r="H42" s="98" t="s">
        <v>24</v>
      </c>
      <c r="I42" s="96" t="s">
        <v>16</v>
      </c>
      <c r="J42" s="96" t="s">
        <v>17</v>
      </c>
      <c r="K42" s="98" t="s">
        <v>24</v>
      </c>
      <c r="L42" s="96" t="s">
        <v>16</v>
      </c>
      <c r="M42" s="96" t="s">
        <v>17</v>
      </c>
      <c r="N42" s="98" t="s">
        <v>24</v>
      </c>
      <c r="O42" s="97" t="s">
        <v>16</v>
      </c>
      <c r="P42" s="96" t="s">
        <v>17</v>
      </c>
      <c r="Q42" s="98" t="s">
        <v>24</v>
      </c>
      <c r="R42" s="96" t="s">
        <v>16</v>
      </c>
      <c r="S42" s="96" t="s">
        <v>17</v>
      </c>
      <c r="T42" s="98" t="s">
        <v>24</v>
      </c>
      <c r="U42" s="96" t="s">
        <v>16</v>
      </c>
      <c r="V42" s="96" t="s">
        <v>17</v>
      </c>
      <c r="W42" s="98" t="s">
        <v>24</v>
      </c>
      <c r="X42" s="108"/>
      <c r="Y42" s="98" t="s">
        <v>24</v>
      </c>
      <c r="Z42" s="96" t="s">
        <v>16</v>
      </c>
      <c r="AA42" s="96" t="s">
        <v>17</v>
      </c>
      <c r="AB42" s="98" t="s">
        <v>24</v>
      </c>
      <c r="AC42" s="96" t="s">
        <v>16</v>
      </c>
      <c r="AD42" s="96" t="s">
        <v>17</v>
      </c>
      <c r="AE42" s="98" t="s">
        <v>24</v>
      </c>
      <c r="AF42" s="117"/>
      <c r="AG42" s="98" t="s">
        <v>24</v>
      </c>
      <c r="AH42" s="117"/>
      <c r="AI42" s="98" t="s">
        <v>24</v>
      </c>
      <c r="AJ42" s="108"/>
      <c r="AK42" s="98" t="s">
        <v>24</v>
      </c>
      <c r="AL42" s="96" t="s">
        <v>16</v>
      </c>
      <c r="AM42" s="96" t="s">
        <v>17</v>
      </c>
      <c r="AN42" s="98" t="s">
        <v>24</v>
      </c>
      <c r="AO42" s="108"/>
      <c r="AP42" s="98" t="s">
        <v>24</v>
      </c>
      <c r="AQ42" s="96" t="s">
        <v>16</v>
      </c>
      <c r="AR42" s="96" t="s">
        <v>17</v>
      </c>
      <c r="AS42" s="98" t="s">
        <v>24</v>
      </c>
      <c r="AT42" s="96" t="s">
        <v>16</v>
      </c>
      <c r="AU42" s="96" t="s">
        <v>17</v>
      </c>
      <c r="AV42" s="98" t="s">
        <v>24</v>
      </c>
      <c r="AW42" s="96" t="s">
        <v>16</v>
      </c>
      <c r="AX42" s="96" t="s">
        <v>17</v>
      </c>
      <c r="AY42" s="98" t="s">
        <v>24</v>
      </c>
      <c r="AZ42" s="108"/>
      <c r="BA42" s="98" t="s">
        <v>24</v>
      </c>
      <c r="BB42" s="96" t="s">
        <v>16</v>
      </c>
      <c r="BC42" s="96" t="s">
        <v>17</v>
      </c>
      <c r="BD42" s="98" t="s">
        <v>24</v>
      </c>
      <c r="BE42" s="96" t="s">
        <v>16</v>
      </c>
      <c r="BF42" s="96" t="s">
        <v>17</v>
      </c>
      <c r="BG42" s="98" t="s">
        <v>24</v>
      </c>
      <c r="BH42" s="97" t="s">
        <v>16</v>
      </c>
      <c r="BI42" s="97" t="s">
        <v>17</v>
      </c>
      <c r="BJ42" s="98" t="s">
        <v>24</v>
      </c>
      <c r="BK42" s="108"/>
      <c r="BL42" s="98" t="s">
        <v>24</v>
      </c>
      <c r="BM42" s="96" t="s">
        <v>16</v>
      </c>
      <c r="BN42" s="97" t="s">
        <v>17</v>
      </c>
      <c r="BO42" s="98" t="s">
        <v>24</v>
      </c>
      <c r="BP42" s="96" t="s">
        <v>16</v>
      </c>
      <c r="BQ42" s="97" t="s">
        <v>17</v>
      </c>
      <c r="BR42" s="98" t="s">
        <v>24</v>
      </c>
      <c r="BS42" s="96" t="s">
        <v>16</v>
      </c>
      <c r="BT42" s="97" t="s">
        <v>17</v>
      </c>
      <c r="BU42" s="98" t="s">
        <v>24</v>
      </c>
      <c r="BV42" s="96" t="s">
        <v>16</v>
      </c>
      <c r="BW42" s="97" t="s">
        <v>17</v>
      </c>
      <c r="BX42" s="98" t="s">
        <v>24</v>
      </c>
      <c r="BY42" s="96" t="s">
        <v>16</v>
      </c>
      <c r="BZ42" s="97" t="s">
        <v>17</v>
      </c>
      <c r="CA42" s="98" t="s">
        <v>24</v>
      </c>
      <c r="CB42" s="108"/>
      <c r="CC42" s="98" t="s">
        <v>24</v>
      </c>
      <c r="CD42" s="96" t="s">
        <v>16</v>
      </c>
      <c r="CE42" s="97" t="s">
        <v>17</v>
      </c>
      <c r="CF42" s="98" t="s">
        <v>24</v>
      </c>
      <c r="CG42" s="96" t="s">
        <v>16</v>
      </c>
      <c r="CH42" s="97" t="s">
        <v>17</v>
      </c>
      <c r="CI42" s="98" t="s">
        <v>24</v>
      </c>
      <c r="CJ42" s="96" t="s">
        <v>16</v>
      </c>
      <c r="CK42" s="97" t="s">
        <v>17</v>
      </c>
      <c r="CL42" s="98" t="s">
        <v>24</v>
      </c>
      <c r="CM42" s="96" t="s">
        <v>16</v>
      </c>
      <c r="CN42" s="97" t="s">
        <v>17</v>
      </c>
      <c r="CO42" s="98" t="s">
        <v>24</v>
      </c>
      <c r="CP42" s="96" t="s">
        <v>16</v>
      </c>
      <c r="CQ42" s="97" t="s">
        <v>17</v>
      </c>
      <c r="CR42" s="98" t="s">
        <v>24</v>
      </c>
      <c r="CS42" s="96" t="s">
        <v>16</v>
      </c>
      <c r="CT42" s="97" t="s">
        <v>17</v>
      </c>
      <c r="CU42" s="98" t="s">
        <v>24</v>
      </c>
      <c r="CV42" s="108"/>
      <c r="CW42" s="98" t="s">
        <v>24</v>
      </c>
      <c r="CX42" s="108"/>
      <c r="CY42" s="98" t="s">
        <v>24</v>
      </c>
      <c r="CZ42" s="118"/>
      <c r="DA42" s="98" t="s">
        <v>24</v>
      </c>
      <c r="DB42" s="14"/>
      <c r="DC42" s="98" t="s">
        <v>24</v>
      </c>
      <c r="DD42" s="21"/>
      <c r="DE42" s="98" t="s">
        <v>24</v>
      </c>
      <c r="DF42" s="21"/>
      <c r="DI42" s="32" t="s">
        <v>5</v>
      </c>
      <c r="DJ42" s="33">
        <f>'معادلة الفك والتجميع'!$F$176</f>
        <v>0</v>
      </c>
      <c r="DK42" s="33">
        <f>'معادلة الفك والتجميع'!$G$176</f>
        <v>0</v>
      </c>
      <c r="DL42" s="33">
        <f>$E$75</f>
        <v>0</v>
      </c>
      <c r="DM42" s="31"/>
      <c r="DN42" s="32" t="s">
        <v>13</v>
      </c>
      <c r="DO42" s="33">
        <f>'معادلة الفك والتجميع'!$F$239</f>
        <v>0</v>
      </c>
      <c r="DP42" s="33">
        <f>'معادلة الفك والتجميع'!$G$239</f>
        <v>0</v>
      </c>
      <c r="DQ42" s="33">
        <f>$AS$75</f>
        <v>0</v>
      </c>
    </row>
    <row r="43" spans="1:121" ht="15.75" customHeight="1" thickTop="1" thickBot="1" x14ac:dyDescent="0.3">
      <c r="A43" s="111"/>
      <c r="B43" s="113"/>
      <c r="C43" s="97"/>
      <c r="D43" s="97"/>
      <c r="E43" s="99"/>
      <c r="F43" s="97"/>
      <c r="G43" s="97"/>
      <c r="H43" s="99"/>
      <c r="I43" s="97"/>
      <c r="J43" s="97"/>
      <c r="K43" s="99"/>
      <c r="L43" s="97"/>
      <c r="M43" s="97"/>
      <c r="N43" s="99"/>
      <c r="O43" s="106"/>
      <c r="P43" s="97"/>
      <c r="Q43" s="99"/>
      <c r="R43" s="97"/>
      <c r="S43" s="97"/>
      <c r="T43" s="99"/>
      <c r="U43" s="97"/>
      <c r="V43" s="97"/>
      <c r="W43" s="99"/>
      <c r="X43" s="109"/>
      <c r="Y43" s="99"/>
      <c r="Z43" s="97"/>
      <c r="AA43" s="97"/>
      <c r="AB43" s="99"/>
      <c r="AC43" s="97"/>
      <c r="AD43" s="97"/>
      <c r="AE43" s="99"/>
      <c r="AF43" s="107"/>
      <c r="AG43" s="99"/>
      <c r="AH43" s="107"/>
      <c r="AI43" s="99"/>
      <c r="AJ43" s="109"/>
      <c r="AK43" s="99"/>
      <c r="AL43" s="97"/>
      <c r="AM43" s="97"/>
      <c r="AN43" s="99"/>
      <c r="AO43" s="109"/>
      <c r="AP43" s="99"/>
      <c r="AQ43" s="97"/>
      <c r="AR43" s="97"/>
      <c r="AS43" s="99"/>
      <c r="AT43" s="97"/>
      <c r="AU43" s="97"/>
      <c r="AV43" s="99"/>
      <c r="AW43" s="97"/>
      <c r="AX43" s="97"/>
      <c r="AY43" s="99"/>
      <c r="AZ43" s="109"/>
      <c r="BA43" s="99"/>
      <c r="BB43" s="97"/>
      <c r="BC43" s="97"/>
      <c r="BD43" s="99"/>
      <c r="BE43" s="97"/>
      <c r="BF43" s="97"/>
      <c r="BG43" s="99"/>
      <c r="BH43" s="106"/>
      <c r="BI43" s="106"/>
      <c r="BJ43" s="99"/>
      <c r="BK43" s="109"/>
      <c r="BL43" s="99"/>
      <c r="BM43" s="97"/>
      <c r="BN43" s="106"/>
      <c r="BO43" s="99"/>
      <c r="BP43" s="97"/>
      <c r="BQ43" s="106"/>
      <c r="BR43" s="99"/>
      <c r="BS43" s="97"/>
      <c r="BT43" s="106"/>
      <c r="BU43" s="99"/>
      <c r="BV43" s="97"/>
      <c r="BW43" s="106"/>
      <c r="BX43" s="99"/>
      <c r="BY43" s="97"/>
      <c r="BZ43" s="106"/>
      <c r="CA43" s="99"/>
      <c r="CB43" s="109"/>
      <c r="CC43" s="99"/>
      <c r="CD43" s="97"/>
      <c r="CE43" s="106"/>
      <c r="CF43" s="99"/>
      <c r="CG43" s="97"/>
      <c r="CH43" s="106"/>
      <c r="CI43" s="99"/>
      <c r="CJ43" s="97"/>
      <c r="CK43" s="106"/>
      <c r="CL43" s="99"/>
      <c r="CM43" s="97"/>
      <c r="CN43" s="106"/>
      <c r="CO43" s="99"/>
      <c r="CP43" s="97"/>
      <c r="CQ43" s="106"/>
      <c r="CR43" s="99"/>
      <c r="CS43" s="97"/>
      <c r="CT43" s="106"/>
      <c r="CU43" s="99"/>
      <c r="CV43" s="109"/>
      <c r="CW43" s="99"/>
      <c r="CX43" s="109"/>
      <c r="CY43" s="99"/>
      <c r="CZ43" s="126"/>
      <c r="DA43" s="99"/>
      <c r="DB43" s="24"/>
      <c r="DC43" s="99"/>
      <c r="DD43" s="21"/>
      <c r="DE43" s="99"/>
      <c r="DF43" s="21"/>
      <c r="DI43" s="32" t="s">
        <v>6</v>
      </c>
      <c r="DJ43" s="32">
        <f>'معادلة الفك والتجميع'!$F$180</f>
        <v>0</v>
      </c>
      <c r="DK43" s="32">
        <f>'معادلة الفك والتجميع'!$G$180</f>
        <v>0</v>
      </c>
      <c r="DL43" s="33">
        <f>$H$75</f>
        <v>0</v>
      </c>
      <c r="DM43" s="34"/>
      <c r="DN43" s="32" t="s">
        <v>14</v>
      </c>
      <c r="DO43" s="32">
        <f>'معادلة الفك والتجميع'!$F$243</f>
        <v>0</v>
      </c>
      <c r="DP43" s="32">
        <f>'معادلة الفك والتجميع'!$G$243</f>
        <v>0</v>
      </c>
      <c r="DQ43" s="33">
        <f>$AV$75</f>
        <v>0</v>
      </c>
    </row>
    <row r="44" spans="1:121" ht="16.5" thickBot="1" x14ac:dyDescent="0.3">
      <c r="A44" s="1">
        <v>43344</v>
      </c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46"/>
      <c r="DA44" s="3"/>
      <c r="DB44" s="46"/>
      <c r="DC44" s="3"/>
      <c r="DD44" s="46"/>
      <c r="DE44" s="3"/>
      <c r="DF44" s="47"/>
      <c r="DI44" s="32" t="s">
        <v>7</v>
      </c>
      <c r="DJ44" s="33">
        <f>'معادلة الفك والتجميع'!$F$184</f>
        <v>0</v>
      </c>
      <c r="DK44" s="33">
        <f>'معادلة الفك والتجميع'!$G$184</f>
        <v>0</v>
      </c>
      <c r="DL44" s="33">
        <f>$K$75</f>
        <v>0</v>
      </c>
      <c r="DM44" s="31"/>
      <c r="DN44" s="32" t="s">
        <v>46</v>
      </c>
      <c r="DO44" s="33">
        <f>'معادلة الفك والتجميع'!$F$247</f>
        <v>0</v>
      </c>
      <c r="DP44" s="33">
        <f>'معادلة الفك والتجميع'!$G$247</f>
        <v>0</v>
      </c>
      <c r="DQ44" s="33">
        <f>$AY$75</f>
        <v>0</v>
      </c>
    </row>
    <row r="45" spans="1:121" ht="18" thickBot="1" x14ac:dyDescent="0.3">
      <c r="A45" s="1">
        <v>43345</v>
      </c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6"/>
      <c r="DI45" s="32" t="s">
        <v>39</v>
      </c>
      <c r="DJ45" s="33">
        <f>'معادلة الفك والتجميع'!$F$188</f>
        <v>0</v>
      </c>
      <c r="DK45" s="33">
        <f>'معادلة الفك والتجميع'!$G$188</f>
        <v>0</v>
      </c>
      <c r="DL45" s="33">
        <f>$N$75</f>
        <v>0</v>
      </c>
      <c r="DM45" s="31"/>
      <c r="DN45" s="127" t="s">
        <v>61</v>
      </c>
      <c r="DO45" s="128"/>
      <c r="DP45" s="129"/>
      <c r="DQ45" s="76"/>
    </row>
    <row r="46" spans="1:121" ht="16.5" thickBot="1" x14ac:dyDescent="0.3">
      <c r="A46" s="1">
        <v>43346</v>
      </c>
      <c r="B46" s="2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6"/>
      <c r="DI46" s="32" t="s">
        <v>40</v>
      </c>
      <c r="DJ46" s="33">
        <f>'معادلة الفك والتجميع'!$F$192</f>
        <v>0</v>
      </c>
      <c r="DK46" s="33">
        <f>'معادلة الفك والتجميع'!$G$192</f>
        <v>0</v>
      </c>
      <c r="DL46" s="33">
        <f>$Q$75</f>
        <v>0</v>
      </c>
      <c r="DM46" s="31"/>
      <c r="DN46" s="33" t="s">
        <v>43</v>
      </c>
      <c r="DO46" s="33"/>
      <c r="DP46" s="33">
        <f>'معادلة الفك والتجميع'!$G$252</f>
        <v>0</v>
      </c>
      <c r="DQ46" s="33">
        <f>$BA$75</f>
        <v>0</v>
      </c>
    </row>
    <row r="47" spans="1:121" ht="21.75" thickBot="1" x14ac:dyDescent="0.3">
      <c r="A47" s="1">
        <v>43347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6"/>
      <c r="DI47" s="32" t="s">
        <v>41</v>
      </c>
      <c r="DJ47" s="33">
        <f>'معادلة الفك والتجميع'!$F$196</f>
        <v>0</v>
      </c>
      <c r="DK47" s="33">
        <f>'معادلة الفك والتجميع'!$G$196</f>
        <v>0</v>
      </c>
      <c r="DL47" s="33">
        <f>$T$75</f>
        <v>0</v>
      </c>
      <c r="DM47" s="34"/>
      <c r="DN47" s="176" t="s">
        <v>62</v>
      </c>
      <c r="DO47" s="177"/>
      <c r="DP47" s="178"/>
      <c r="DQ47" s="77"/>
    </row>
    <row r="48" spans="1:121" ht="16.5" thickBot="1" x14ac:dyDescent="0.3">
      <c r="A48" s="1">
        <v>43348</v>
      </c>
      <c r="B48" s="2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6"/>
      <c r="DI48" s="32" t="s">
        <v>42</v>
      </c>
      <c r="DJ48" s="33">
        <f>'معادلة الفك والتجميع'!$F$200</f>
        <v>0</v>
      </c>
      <c r="DK48" s="33">
        <f>'معادلة الفك والتجميع'!$G$200</f>
        <v>0</v>
      </c>
      <c r="DL48" s="33">
        <f>$W$75</f>
        <v>0</v>
      </c>
      <c r="DM48" s="31"/>
      <c r="DN48" s="33" t="s">
        <v>47</v>
      </c>
      <c r="DO48" s="33">
        <f>'معادلة الفك والتجميع'!$F$257</f>
        <v>0</v>
      </c>
      <c r="DP48" s="33">
        <f>'معادلة الفك والتجميع'!$G$257</f>
        <v>0</v>
      </c>
      <c r="DQ48" s="33">
        <f>$BD$75</f>
        <v>0</v>
      </c>
    </row>
    <row r="49" spans="1:121" ht="21.75" thickBot="1" x14ac:dyDescent="0.3">
      <c r="A49" s="1">
        <v>43349</v>
      </c>
      <c r="B49" s="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6"/>
      <c r="DI49" s="170" t="s">
        <v>63</v>
      </c>
      <c r="DJ49" s="171"/>
      <c r="DK49" s="172"/>
      <c r="DL49" s="78"/>
      <c r="DM49" s="34"/>
      <c r="DN49" s="33" t="s">
        <v>11</v>
      </c>
      <c r="DO49" s="33">
        <f>'معادلة الفك والتجميع'!$F$261</f>
        <v>0</v>
      </c>
      <c r="DP49" s="33">
        <f>'معادلة الفك والتجميع'!$G$261</f>
        <v>0</v>
      </c>
      <c r="DQ49" s="33">
        <f>$BG$75</f>
        <v>0</v>
      </c>
    </row>
    <row r="50" spans="1:121" ht="16.5" thickBot="1" x14ac:dyDescent="0.3">
      <c r="A50" s="1">
        <v>43350</v>
      </c>
      <c r="B50" s="2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6"/>
      <c r="DI50" s="32" t="s">
        <v>43</v>
      </c>
      <c r="DJ50" s="33"/>
      <c r="DK50" s="33">
        <f>'معادلة الفك والتجميع'!$G$204</f>
        <v>0</v>
      </c>
      <c r="DL50" s="33">
        <f>$Y$75</f>
        <v>0</v>
      </c>
      <c r="DM50" s="31"/>
      <c r="DN50" s="33" t="s">
        <v>12</v>
      </c>
      <c r="DO50" s="33">
        <f>'معادلة الفك والتجميع'!$F$265</f>
        <v>0</v>
      </c>
      <c r="DP50" s="33">
        <f>'معادلة الفك والتجميع'!$G$265</f>
        <v>0</v>
      </c>
      <c r="DQ50" s="33">
        <f>$BJ$75</f>
        <v>0</v>
      </c>
    </row>
    <row r="51" spans="1:121" ht="18" thickBot="1" x14ac:dyDescent="0.3">
      <c r="A51" s="1">
        <v>43351</v>
      </c>
      <c r="B51" s="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6"/>
      <c r="DI51" s="173" t="s">
        <v>64</v>
      </c>
      <c r="DJ51" s="174"/>
      <c r="DK51" s="175"/>
      <c r="DL51" s="79"/>
      <c r="DM51" s="31"/>
      <c r="DN51" s="33" t="s">
        <v>48</v>
      </c>
      <c r="DO51" s="33"/>
      <c r="DP51" s="33">
        <f>'معادلة الفك والتجميع'!$G$269</f>
        <v>0</v>
      </c>
      <c r="DQ51" s="33">
        <f>$BL$75</f>
        <v>0</v>
      </c>
    </row>
    <row r="52" spans="1:121" ht="18" thickBot="1" x14ac:dyDescent="0.3">
      <c r="A52" s="1">
        <v>43352</v>
      </c>
      <c r="B52" s="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6"/>
      <c r="DI52" s="32" t="s">
        <v>5</v>
      </c>
      <c r="DJ52" s="33">
        <f>'معادلة الفك والتجميع'!$F$209</f>
        <v>0</v>
      </c>
      <c r="DK52" s="33">
        <f>'معادلة الفك والتجميع'!$G$209</f>
        <v>0</v>
      </c>
      <c r="DL52" s="33">
        <f>$AB$75</f>
        <v>0</v>
      </c>
      <c r="DM52" s="31"/>
      <c r="DN52" s="185" t="s">
        <v>34</v>
      </c>
      <c r="DO52" s="186"/>
      <c r="DP52" s="187"/>
      <c r="DQ52" s="80"/>
    </row>
    <row r="53" spans="1:121" ht="16.5" thickBot="1" x14ac:dyDescent="0.3">
      <c r="A53" s="1">
        <v>43353</v>
      </c>
      <c r="B53" s="2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6"/>
      <c r="DI53" s="32" t="s">
        <v>44</v>
      </c>
      <c r="DJ53" s="33">
        <f>'معادلة الفك والتجميع'!$F$213</f>
        <v>0</v>
      </c>
      <c r="DK53" s="33">
        <f>'معادلة الفك والتجميع'!$G$213</f>
        <v>0</v>
      </c>
      <c r="DL53" s="33">
        <f>$AE$75</f>
        <v>0</v>
      </c>
      <c r="DM53" s="31"/>
      <c r="DN53" s="33" t="s">
        <v>49</v>
      </c>
      <c r="DO53" s="33">
        <f>'معادلة الفك والتجميع'!$F$274</f>
        <v>0</v>
      </c>
      <c r="DP53" s="33">
        <f>'معادلة الفك والتجميع'!$G$274</f>
        <v>0</v>
      </c>
      <c r="DQ53" s="33">
        <f>$BO$75</f>
        <v>0</v>
      </c>
    </row>
    <row r="54" spans="1:121" ht="16.5" thickBot="1" x14ac:dyDescent="0.3">
      <c r="A54" s="1">
        <v>43354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I54" s="32" t="s">
        <v>9</v>
      </c>
      <c r="DJ54" s="33"/>
      <c r="DK54" s="33">
        <f>'معادلة الفك والتجميع'!$G$217</f>
        <v>0</v>
      </c>
      <c r="DL54" s="33">
        <f>$AG$75</f>
        <v>0</v>
      </c>
      <c r="DM54" s="31"/>
      <c r="DN54" s="33" t="s">
        <v>11</v>
      </c>
      <c r="DO54" s="33">
        <f>'معادلة الفك والتجميع'!$F$278</f>
        <v>0</v>
      </c>
      <c r="DP54" s="33">
        <f>'معادلة الفك والتجميع'!$G$278</f>
        <v>0</v>
      </c>
      <c r="DQ54" s="33">
        <f>$BR$75</f>
        <v>0</v>
      </c>
    </row>
    <row r="55" spans="1:121" ht="21.75" thickBot="1" x14ac:dyDescent="0.3">
      <c r="A55" s="1">
        <v>43355</v>
      </c>
      <c r="B55" s="2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6"/>
      <c r="DI55" s="32" t="s">
        <v>8</v>
      </c>
      <c r="DJ55" s="33"/>
      <c r="DK55" s="33">
        <f>'معادلة الفك والتجميع'!$G$221</f>
        <v>0</v>
      </c>
      <c r="DL55" s="33">
        <f>$AI$75</f>
        <v>0</v>
      </c>
      <c r="DM55" s="34"/>
      <c r="DN55" s="127" t="s">
        <v>65</v>
      </c>
      <c r="DO55" s="128"/>
      <c r="DP55" s="129"/>
      <c r="DQ55" s="76"/>
    </row>
    <row r="56" spans="1:121" ht="18" thickBot="1" x14ac:dyDescent="0.3">
      <c r="A56" s="1">
        <v>43356</v>
      </c>
      <c r="B56" s="2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6"/>
      <c r="DI56" s="176" t="s">
        <v>66</v>
      </c>
      <c r="DJ56" s="177"/>
      <c r="DK56" s="178"/>
      <c r="DL56" s="77"/>
      <c r="DM56" s="31"/>
      <c r="DN56" s="33" t="s">
        <v>49</v>
      </c>
      <c r="DO56" s="33">
        <f>'معادلة الفك والتجميع'!$F$283</f>
        <v>0</v>
      </c>
      <c r="DP56" s="33">
        <f>'معادلة الفك والتجميع'!$G$283</f>
        <v>0</v>
      </c>
      <c r="DQ56" s="33">
        <f>$BU$75</f>
        <v>0</v>
      </c>
    </row>
    <row r="57" spans="1:121" ht="21.75" thickBot="1" x14ac:dyDescent="0.3">
      <c r="A57" s="1">
        <v>43357</v>
      </c>
      <c r="B57" s="2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6"/>
      <c r="DI57" s="32" t="s">
        <v>45</v>
      </c>
      <c r="DJ57" s="33"/>
      <c r="DK57" s="33">
        <f>'معادلة الفك والتجميع'!$G$225</f>
        <v>0</v>
      </c>
      <c r="DL57" s="33">
        <f>$AK$75</f>
        <v>0</v>
      </c>
      <c r="DM57" s="34"/>
      <c r="DN57" s="33" t="s">
        <v>50</v>
      </c>
      <c r="DO57" s="33">
        <f>'معادلة الفك والتجميع'!$F$287</f>
        <v>0</v>
      </c>
      <c r="DP57" s="33">
        <f>'معادلة الفك والتجميع'!$G$287</f>
        <v>0</v>
      </c>
      <c r="DQ57" s="33">
        <f>$BX$75</f>
        <v>0</v>
      </c>
    </row>
    <row r="58" spans="1:121" ht="18" thickBot="1" x14ac:dyDescent="0.3">
      <c r="A58" s="1">
        <v>43358</v>
      </c>
      <c r="B58" s="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6"/>
      <c r="DI58" s="179" t="s">
        <v>67</v>
      </c>
      <c r="DJ58" s="180"/>
      <c r="DK58" s="181"/>
      <c r="DL58" s="81"/>
      <c r="DM58" s="31"/>
      <c r="DN58" s="33" t="s">
        <v>12</v>
      </c>
      <c r="DO58" s="33">
        <f>'معادلة الفك والتجميع'!$F$291</f>
        <v>0</v>
      </c>
      <c r="DP58" s="33">
        <f>'معادلة الفك والتجميع'!$G$291</f>
        <v>0</v>
      </c>
      <c r="DQ58" s="33">
        <f>$CA$75</f>
        <v>0</v>
      </c>
    </row>
    <row r="59" spans="1:121" ht="16.5" thickBot="1" x14ac:dyDescent="0.3">
      <c r="A59" s="1">
        <v>43359</v>
      </c>
      <c r="B59" s="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6"/>
      <c r="DI59" s="32" t="s">
        <v>19</v>
      </c>
      <c r="DJ59" s="33">
        <f>'معادلة الفك والتجميع'!$F$230</f>
        <v>0</v>
      </c>
      <c r="DK59" s="33">
        <f>'معادلة الفك والتجميع'!$G$230</f>
        <v>0</v>
      </c>
      <c r="DL59" s="33">
        <f>$AN$75</f>
        <v>0</v>
      </c>
      <c r="DM59" s="36"/>
      <c r="DN59" s="33" t="s">
        <v>48</v>
      </c>
      <c r="DO59" s="33"/>
      <c r="DP59" s="33">
        <f>'معادلة الفك والتجميع'!$G$295</f>
        <v>0</v>
      </c>
      <c r="DQ59" s="33">
        <f>$CC$75</f>
        <v>0</v>
      </c>
    </row>
    <row r="60" spans="1:121" ht="18" thickBot="1" x14ac:dyDescent="0.3">
      <c r="A60" s="1">
        <v>43360</v>
      </c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6"/>
      <c r="DI60" s="182" t="s">
        <v>68</v>
      </c>
      <c r="DJ60" s="183"/>
      <c r="DK60" s="184"/>
      <c r="DL60" s="83"/>
      <c r="DM60" s="36"/>
      <c r="DN60" s="188" t="s">
        <v>38</v>
      </c>
      <c r="DO60" s="189"/>
      <c r="DP60" s="190"/>
      <c r="DQ60" s="84"/>
    </row>
    <row r="61" spans="1:121" ht="16.5" thickBot="1" x14ac:dyDescent="0.3">
      <c r="A61" s="1">
        <v>43361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6"/>
      <c r="DI61" s="37" t="s">
        <v>45</v>
      </c>
      <c r="DJ61" s="38"/>
      <c r="DK61" s="38">
        <f>'معادلة الفك والتجميع'!$G$234</f>
        <v>0</v>
      </c>
      <c r="DL61" s="33">
        <f>$AP$75</f>
        <v>0</v>
      </c>
      <c r="DM61" s="36"/>
      <c r="DN61" s="33" t="s">
        <v>58</v>
      </c>
      <c r="DO61" s="33"/>
      <c r="DP61" s="33">
        <f>'معادلة الفك والتجميع'!$G$329</f>
        <v>0</v>
      </c>
      <c r="DQ61" s="33">
        <f>$CY$75</f>
        <v>0</v>
      </c>
    </row>
    <row r="62" spans="1:121" ht="18" thickBot="1" x14ac:dyDescent="0.3">
      <c r="A62" s="1">
        <v>43362</v>
      </c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6"/>
      <c r="DI62" s="64"/>
      <c r="DJ62" s="64"/>
      <c r="DK62" s="64"/>
      <c r="DL62" s="85"/>
      <c r="DM62" s="36"/>
      <c r="DN62" s="164" t="s">
        <v>69</v>
      </c>
      <c r="DO62" s="165"/>
      <c r="DP62" s="166"/>
      <c r="DQ62" s="86"/>
    </row>
    <row r="63" spans="1:121" ht="18" thickBot="1" x14ac:dyDescent="0.3">
      <c r="A63" s="1">
        <v>43363</v>
      </c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6"/>
      <c r="DI63" s="182" t="s">
        <v>70</v>
      </c>
      <c r="DJ63" s="183"/>
      <c r="DK63" s="184"/>
      <c r="DL63" s="83"/>
      <c r="DM63" s="36"/>
      <c r="DN63" s="33" t="s">
        <v>15</v>
      </c>
      <c r="DO63" s="33"/>
      <c r="DP63" s="33">
        <f>'معادلة الفك والتجميع'!$G$334</f>
        <v>0</v>
      </c>
      <c r="DQ63" s="33">
        <f>$DA$75</f>
        <v>0</v>
      </c>
    </row>
    <row r="64" spans="1:121" ht="18" thickBot="1" x14ac:dyDescent="0.3">
      <c r="A64" s="1">
        <v>43364</v>
      </c>
      <c r="B64" s="2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6"/>
      <c r="DI64" s="33" t="s">
        <v>54</v>
      </c>
      <c r="DJ64" s="33">
        <f>'معادلة الفك والتجميع'!$F$312</f>
        <v>0</v>
      </c>
      <c r="DK64" s="33">
        <f>'معادلة الفك والتجميع'!$G$312</f>
        <v>0</v>
      </c>
      <c r="DL64" s="33">
        <f>$CO$75</f>
        <v>0</v>
      </c>
      <c r="DM64" s="36"/>
      <c r="DN64" s="100" t="s">
        <v>71</v>
      </c>
      <c r="DO64" s="101"/>
      <c r="DP64" s="102"/>
      <c r="DQ64" s="87"/>
    </row>
    <row r="65" spans="1:121" ht="16.5" thickBot="1" x14ac:dyDescent="0.3">
      <c r="A65" s="1">
        <v>43365</v>
      </c>
      <c r="B65" s="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6"/>
      <c r="DI65" s="33" t="s">
        <v>55</v>
      </c>
      <c r="DJ65" s="33">
        <f>'معادلة الفك والتجميع'!$F$316</f>
        <v>0</v>
      </c>
      <c r="DK65" s="33">
        <f>'معادلة الفك والتجميع'!$G$316</f>
        <v>0</v>
      </c>
      <c r="DL65" s="33">
        <f>$CR$75</f>
        <v>0</v>
      </c>
      <c r="DM65" s="36"/>
      <c r="DN65" s="33" t="s">
        <v>51</v>
      </c>
      <c r="DO65" s="33">
        <f>'معادلة الفك والتجميع'!$F$300</f>
        <v>0</v>
      </c>
      <c r="DP65" s="33">
        <f>'معادلة الفك والتجميع'!$G$300</f>
        <v>0</v>
      </c>
      <c r="DQ65" s="33">
        <f>$CF$75</f>
        <v>0</v>
      </c>
    </row>
    <row r="66" spans="1:121" ht="16.5" thickBot="1" x14ac:dyDescent="0.3">
      <c r="A66" s="1">
        <v>43366</v>
      </c>
      <c r="B66" s="2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6"/>
      <c r="DI66" s="33" t="s">
        <v>56</v>
      </c>
      <c r="DJ66" s="38">
        <f>'معادلة الفك والتجميع'!$F$320</f>
        <v>0</v>
      </c>
      <c r="DK66" s="38">
        <f>'معادلة الفك والتجميع'!$G$320</f>
        <v>0</v>
      </c>
      <c r="DL66" s="33">
        <f>$CU$75</f>
        <v>0</v>
      </c>
      <c r="DM66" s="36"/>
      <c r="DN66" s="33" t="s">
        <v>52</v>
      </c>
      <c r="DO66" s="38">
        <f>'معادلة الفك والتجميع'!$F$304</f>
        <v>0</v>
      </c>
      <c r="DP66" s="38">
        <f>'معادلة الفك والتجميع'!$G$304</f>
        <v>0</v>
      </c>
      <c r="DQ66" s="33">
        <f>$CI$75</f>
        <v>0</v>
      </c>
    </row>
    <row r="67" spans="1:121" ht="16.5" thickBot="1" x14ac:dyDescent="0.3">
      <c r="A67" s="1">
        <v>43367</v>
      </c>
      <c r="B67" s="2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6"/>
      <c r="DI67" s="33" t="s">
        <v>57</v>
      </c>
      <c r="DJ67" s="33"/>
      <c r="DK67" s="33">
        <f>'معادلة الفك والتجميع'!$G$324</f>
        <v>0</v>
      </c>
      <c r="DL67" s="33">
        <f>$CW$75</f>
        <v>0</v>
      </c>
      <c r="DM67" s="55"/>
      <c r="DN67" s="33" t="s">
        <v>53</v>
      </c>
      <c r="DO67" s="33">
        <f>'معادلة الفك والتجميع'!$F$308</f>
        <v>0</v>
      </c>
      <c r="DP67" s="33">
        <f>'معادلة الفك والتجميع'!$G$308</f>
        <v>0</v>
      </c>
      <c r="DQ67" s="33">
        <f>$CL$75</f>
        <v>0</v>
      </c>
    </row>
    <row r="68" spans="1:121" ht="15.75" thickBot="1" x14ac:dyDescent="0.3">
      <c r="A68" s="1">
        <v>43368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6"/>
    </row>
    <row r="69" spans="1:121" ht="15.75" thickBot="1" x14ac:dyDescent="0.3">
      <c r="A69" s="5">
        <v>43369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6"/>
    </row>
    <row r="70" spans="1:121" ht="15.75" thickBot="1" x14ac:dyDescent="0.3">
      <c r="A70" s="5">
        <v>43370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  <c r="CH70" s="48"/>
      <c r="CI70" s="48"/>
      <c r="CJ70" s="48"/>
      <c r="CK70" s="48"/>
      <c r="CL70" s="48"/>
      <c r="CM70" s="48"/>
      <c r="CN70" s="48"/>
      <c r="CO70" s="48"/>
      <c r="CP70" s="48"/>
      <c r="CQ70" s="48"/>
      <c r="CR70" s="48"/>
      <c r="CS70" s="48"/>
      <c r="CT70" s="48"/>
      <c r="CU70" s="48"/>
      <c r="CV70" s="48"/>
      <c r="CW70" s="48"/>
      <c r="CX70" s="48"/>
      <c r="CY70" s="48"/>
      <c r="CZ70" s="48"/>
      <c r="DA70" s="48"/>
      <c r="DB70" s="6"/>
      <c r="DC70" s="48"/>
      <c r="DD70" s="6"/>
      <c r="DE70" s="48"/>
      <c r="DF70" s="6"/>
    </row>
    <row r="71" spans="1:121" ht="15.75" thickBot="1" x14ac:dyDescent="0.3">
      <c r="A71" s="5">
        <v>43371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  <c r="CJ71" s="48"/>
      <c r="CK71" s="48"/>
      <c r="CL71" s="48"/>
      <c r="CM71" s="48"/>
      <c r="CN71" s="48"/>
      <c r="CO71" s="48"/>
      <c r="CP71" s="48"/>
      <c r="CQ71" s="48"/>
      <c r="CR71" s="48"/>
      <c r="CS71" s="48"/>
      <c r="CT71" s="48"/>
      <c r="CU71" s="48"/>
      <c r="CV71" s="48"/>
      <c r="CW71" s="48"/>
      <c r="CX71" s="48"/>
      <c r="CY71" s="48"/>
      <c r="CZ71" s="48"/>
      <c r="DA71" s="48"/>
      <c r="DB71" s="6"/>
      <c r="DC71" s="48"/>
      <c r="DD71" s="6"/>
      <c r="DE71" s="48"/>
      <c r="DF71" s="6"/>
    </row>
    <row r="72" spans="1:121" ht="15.75" thickBot="1" x14ac:dyDescent="0.3">
      <c r="A72" s="5">
        <v>43372</v>
      </c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  <c r="CJ72" s="48"/>
      <c r="CK72" s="48"/>
      <c r="CL72" s="48"/>
      <c r="CM72" s="48"/>
      <c r="CN72" s="48"/>
      <c r="CO72" s="48"/>
      <c r="CP72" s="48"/>
      <c r="CQ72" s="48"/>
      <c r="CR72" s="48"/>
      <c r="CS72" s="48"/>
      <c r="CT72" s="48"/>
      <c r="CU72" s="48"/>
      <c r="CV72" s="48"/>
      <c r="CW72" s="48"/>
      <c r="CX72" s="48"/>
      <c r="CY72" s="48"/>
      <c r="CZ72" s="48"/>
      <c r="DA72" s="48"/>
      <c r="DB72" s="6"/>
      <c r="DC72" s="48"/>
      <c r="DD72" s="6"/>
      <c r="DE72" s="48"/>
      <c r="DF72" s="6"/>
    </row>
    <row r="73" spans="1:121" ht="15.75" thickBot="1" x14ac:dyDescent="0.3">
      <c r="A73" s="5">
        <v>43373</v>
      </c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8"/>
      <c r="CA73" s="48"/>
      <c r="CB73" s="48"/>
      <c r="CC73" s="48"/>
      <c r="CD73" s="48"/>
      <c r="CE73" s="48"/>
      <c r="CF73" s="48"/>
      <c r="CG73" s="48"/>
      <c r="CH73" s="48"/>
      <c r="CI73" s="48"/>
      <c r="CJ73" s="48"/>
      <c r="CK73" s="48"/>
      <c r="CL73" s="48"/>
      <c r="CM73" s="48"/>
      <c r="CN73" s="48"/>
      <c r="CO73" s="48"/>
      <c r="CP73" s="48"/>
      <c r="CQ73" s="48"/>
      <c r="CR73" s="48"/>
      <c r="CS73" s="48"/>
      <c r="CT73" s="48"/>
      <c r="CU73" s="48"/>
      <c r="CV73" s="48"/>
      <c r="CW73" s="48"/>
      <c r="CX73" s="48"/>
      <c r="CY73" s="48"/>
      <c r="CZ73" s="48"/>
      <c r="DA73" s="48"/>
      <c r="DB73" s="6"/>
      <c r="DC73" s="48"/>
      <c r="DD73" s="6"/>
      <c r="DE73" s="48"/>
      <c r="DF73" s="6"/>
    </row>
    <row r="74" spans="1:121" ht="15.75" thickBot="1" x14ac:dyDescent="0.3">
      <c r="A74" s="8">
        <v>43374</v>
      </c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49"/>
      <c r="CA74" s="49"/>
      <c r="CB74" s="49"/>
      <c r="CC74" s="49"/>
      <c r="CD74" s="49"/>
      <c r="CE74" s="49"/>
      <c r="CF74" s="49"/>
      <c r="CG74" s="49"/>
      <c r="CH74" s="49"/>
      <c r="CI74" s="49"/>
      <c r="CJ74" s="49"/>
      <c r="CK74" s="49"/>
      <c r="CL74" s="49"/>
      <c r="CM74" s="49"/>
      <c r="CN74" s="49"/>
      <c r="CO74" s="49"/>
      <c r="CP74" s="49"/>
      <c r="CQ74" s="49"/>
      <c r="CR74" s="49"/>
      <c r="CS74" s="49"/>
      <c r="CT74" s="49"/>
      <c r="CU74" s="49"/>
      <c r="CV74" s="49"/>
      <c r="CW74" s="49"/>
      <c r="CX74" s="49"/>
      <c r="CY74" s="49"/>
      <c r="CZ74" s="49"/>
      <c r="DA74" s="49"/>
      <c r="DB74" s="6"/>
      <c r="DC74" s="49"/>
      <c r="DD74" s="6"/>
      <c r="DE74" s="49"/>
      <c r="DF74" s="6"/>
    </row>
    <row r="75" spans="1:121" ht="24.75" thickTop="1" thickBot="1" x14ac:dyDescent="0.3">
      <c r="A75" s="114" t="s">
        <v>20</v>
      </c>
      <c r="B75" s="115"/>
      <c r="C75" s="50">
        <f>SUM(C44:C74)</f>
        <v>0</v>
      </c>
      <c r="D75" s="50">
        <f t="shared" ref="D75:BO75" si="2">SUM(D44:D74)</f>
        <v>0</v>
      </c>
      <c r="E75" s="50">
        <f t="shared" si="2"/>
        <v>0</v>
      </c>
      <c r="F75" s="50">
        <f t="shared" si="2"/>
        <v>0</v>
      </c>
      <c r="G75" s="50">
        <f t="shared" si="2"/>
        <v>0</v>
      </c>
      <c r="H75" s="50">
        <f t="shared" si="2"/>
        <v>0</v>
      </c>
      <c r="I75" s="50">
        <f t="shared" si="2"/>
        <v>0</v>
      </c>
      <c r="J75" s="50">
        <f t="shared" si="2"/>
        <v>0</v>
      </c>
      <c r="K75" s="50">
        <f t="shared" si="2"/>
        <v>0</v>
      </c>
      <c r="L75" s="50">
        <f t="shared" si="2"/>
        <v>0</v>
      </c>
      <c r="M75" s="50">
        <f t="shared" si="2"/>
        <v>0</v>
      </c>
      <c r="N75" s="50">
        <f t="shared" si="2"/>
        <v>0</v>
      </c>
      <c r="O75" s="50">
        <f t="shared" si="2"/>
        <v>0</v>
      </c>
      <c r="P75" s="50">
        <f t="shared" si="2"/>
        <v>0</v>
      </c>
      <c r="Q75" s="50">
        <f t="shared" si="2"/>
        <v>0</v>
      </c>
      <c r="R75" s="50">
        <f t="shared" si="2"/>
        <v>0</v>
      </c>
      <c r="S75" s="50">
        <f t="shared" si="2"/>
        <v>0</v>
      </c>
      <c r="T75" s="50">
        <f t="shared" si="2"/>
        <v>0</v>
      </c>
      <c r="U75" s="50">
        <f t="shared" si="2"/>
        <v>0</v>
      </c>
      <c r="V75" s="50">
        <f t="shared" si="2"/>
        <v>0</v>
      </c>
      <c r="W75" s="50">
        <f t="shared" si="2"/>
        <v>0</v>
      </c>
      <c r="X75" s="50">
        <f t="shared" si="2"/>
        <v>0</v>
      </c>
      <c r="Y75" s="50">
        <f t="shared" si="2"/>
        <v>0</v>
      </c>
      <c r="Z75" s="50">
        <f t="shared" si="2"/>
        <v>0</v>
      </c>
      <c r="AA75" s="50">
        <f t="shared" si="2"/>
        <v>0</v>
      </c>
      <c r="AB75" s="50">
        <f t="shared" si="2"/>
        <v>0</v>
      </c>
      <c r="AC75" s="50">
        <f t="shared" si="2"/>
        <v>0</v>
      </c>
      <c r="AD75" s="50">
        <f t="shared" si="2"/>
        <v>0</v>
      </c>
      <c r="AE75" s="50">
        <f t="shared" si="2"/>
        <v>0</v>
      </c>
      <c r="AF75" s="50">
        <f t="shared" si="2"/>
        <v>0</v>
      </c>
      <c r="AG75" s="50">
        <f t="shared" si="2"/>
        <v>0</v>
      </c>
      <c r="AH75" s="50">
        <f t="shared" si="2"/>
        <v>0</v>
      </c>
      <c r="AI75" s="50">
        <f t="shared" si="2"/>
        <v>0</v>
      </c>
      <c r="AJ75" s="50">
        <f t="shared" si="2"/>
        <v>0</v>
      </c>
      <c r="AK75" s="50">
        <f t="shared" si="2"/>
        <v>0</v>
      </c>
      <c r="AL75" s="50">
        <f t="shared" si="2"/>
        <v>0</v>
      </c>
      <c r="AM75" s="50">
        <f t="shared" si="2"/>
        <v>0</v>
      </c>
      <c r="AN75" s="50">
        <f t="shared" si="2"/>
        <v>0</v>
      </c>
      <c r="AO75" s="50">
        <f t="shared" si="2"/>
        <v>0</v>
      </c>
      <c r="AP75" s="50">
        <f t="shared" si="2"/>
        <v>0</v>
      </c>
      <c r="AQ75" s="50">
        <f t="shared" si="2"/>
        <v>0</v>
      </c>
      <c r="AR75" s="50">
        <f t="shared" si="2"/>
        <v>0</v>
      </c>
      <c r="AS75" s="50">
        <f t="shared" si="2"/>
        <v>0</v>
      </c>
      <c r="AT75" s="50">
        <f t="shared" si="2"/>
        <v>0</v>
      </c>
      <c r="AU75" s="50">
        <f t="shared" si="2"/>
        <v>0</v>
      </c>
      <c r="AV75" s="50">
        <f t="shared" si="2"/>
        <v>0</v>
      </c>
      <c r="AW75" s="50">
        <f t="shared" si="2"/>
        <v>0</v>
      </c>
      <c r="AX75" s="50">
        <f t="shared" si="2"/>
        <v>0</v>
      </c>
      <c r="AY75" s="50">
        <f t="shared" si="2"/>
        <v>0</v>
      </c>
      <c r="AZ75" s="50">
        <f t="shared" si="2"/>
        <v>0</v>
      </c>
      <c r="BA75" s="50">
        <f t="shared" si="2"/>
        <v>0</v>
      </c>
      <c r="BB75" s="50">
        <f t="shared" si="2"/>
        <v>0</v>
      </c>
      <c r="BC75" s="50">
        <f t="shared" si="2"/>
        <v>0</v>
      </c>
      <c r="BD75" s="50">
        <f t="shared" si="2"/>
        <v>0</v>
      </c>
      <c r="BE75" s="50">
        <f t="shared" si="2"/>
        <v>0</v>
      </c>
      <c r="BF75" s="50">
        <f t="shared" si="2"/>
        <v>0</v>
      </c>
      <c r="BG75" s="50">
        <f t="shared" si="2"/>
        <v>0</v>
      </c>
      <c r="BH75" s="50">
        <f t="shared" si="2"/>
        <v>0</v>
      </c>
      <c r="BI75" s="50">
        <f t="shared" si="2"/>
        <v>0</v>
      </c>
      <c r="BJ75" s="50">
        <f t="shared" si="2"/>
        <v>0</v>
      </c>
      <c r="BK75" s="50">
        <f t="shared" si="2"/>
        <v>0</v>
      </c>
      <c r="BL75" s="50">
        <f t="shared" si="2"/>
        <v>0</v>
      </c>
      <c r="BM75" s="50">
        <f t="shared" si="2"/>
        <v>0</v>
      </c>
      <c r="BN75" s="50">
        <f t="shared" si="2"/>
        <v>0</v>
      </c>
      <c r="BO75" s="50">
        <f t="shared" si="2"/>
        <v>0</v>
      </c>
      <c r="BP75" s="50">
        <f t="shared" ref="BP75:DE75" si="3">SUM(BP44:BP74)</f>
        <v>0</v>
      </c>
      <c r="BQ75" s="50">
        <f t="shared" si="3"/>
        <v>0</v>
      </c>
      <c r="BR75" s="50">
        <f t="shared" si="3"/>
        <v>0</v>
      </c>
      <c r="BS75" s="50">
        <f t="shared" si="3"/>
        <v>0</v>
      </c>
      <c r="BT75" s="50">
        <f t="shared" si="3"/>
        <v>0</v>
      </c>
      <c r="BU75" s="50">
        <f t="shared" si="3"/>
        <v>0</v>
      </c>
      <c r="BV75" s="50">
        <f t="shared" si="3"/>
        <v>0</v>
      </c>
      <c r="BW75" s="50">
        <f t="shared" si="3"/>
        <v>0</v>
      </c>
      <c r="BX75" s="50">
        <f t="shared" si="3"/>
        <v>0</v>
      </c>
      <c r="BY75" s="50">
        <f t="shared" si="3"/>
        <v>0</v>
      </c>
      <c r="BZ75" s="50">
        <f t="shared" si="3"/>
        <v>0</v>
      </c>
      <c r="CA75" s="50">
        <f t="shared" si="3"/>
        <v>0</v>
      </c>
      <c r="CB75" s="50">
        <f t="shared" si="3"/>
        <v>0</v>
      </c>
      <c r="CC75" s="50">
        <f t="shared" si="3"/>
        <v>0</v>
      </c>
      <c r="CD75" s="50">
        <f t="shared" si="3"/>
        <v>0</v>
      </c>
      <c r="CE75" s="50">
        <f t="shared" si="3"/>
        <v>0</v>
      </c>
      <c r="CF75" s="50">
        <f t="shared" si="3"/>
        <v>0</v>
      </c>
      <c r="CG75" s="50">
        <f t="shared" si="3"/>
        <v>0</v>
      </c>
      <c r="CH75" s="50">
        <f t="shared" si="3"/>
        <v>0</v>
      </c>
      <c r="CI75" s="50">
        <f t="shared" si="3"/>
        <v>0</v>
      </c>
      <c r="CJ75" s="50">
        <f t="shared" si="3"/>
        <v>0</v>
      </c>
      <c r="CK75" s="50">
        <f t="shared" si="3"/>
        <v>0</v>
      </c>
      <c r="CL75" s="50">
        <f t="shared" si="3"/>
        <v>0</v>
      </c>
      <c r="CM75" s="50">
        <f t="shared" si="3"/>
        <v>0</v>
      </c>
      <c r="CN75" s="50">
        <f t="shared" si="3"/>
        <v>0</v>
      </c>
      <c r="CO75" s="50">
        <f t="shared" si="3"/>
        <v>0</v>
      </c>
      <c r="CP75" s="50">
        <f t="shared" si="3"/>
        <v>0</v>
      </c>
      <c r="CQ75" s="50">
        <f t="shared" si="3"/>
        <v>0</v>
      </c>
      <c r="CR75" s="50">
        <f t="shared" si="3"/>
        <v>0</v>
      </c>
      <c r="CS75" s="50">
        <f t="shared" si="3"/>
        <v>0</v>
      </c>
      <c r="CT75" s="50">
        <f t="shared" si="3"/>
        <v>0</v>
      </c>
      <c r="CU75" s="50">
        <f t="shared" si="3"/>
        <v>0</v>
      </c>
      <c r="CV75" s="50">
        <f t="shared" si="3"/>
        <v>0</v>
      </c>
      <c r="CW75" s="50">
        <f t="shared" si="3"/>
        <v>0</v>
      </c>
      <c r="CX75" s="50">
        <f t="shared" si="3"/>
        <v>0</v>
      </c>
      <c r="CY75" s="50">
        <f t="shared" si="3"/>
        <v>0</v>
      </c>
      <c r="CZ75" s="50">
        <f t="shared" si="3"/>
        <v>0</v>
      </c>
      <c r="DA75" s="50">
        <f t="shared" si="3"/>
        <v>0</v>
      </c>
      <c r="DB75" s="50">
        <f t="shared" si="3"/>
        <v>0</v>
      </c>
      <c r="DC75" s="50">
        <f t="shared" si="3"/>
        <v>0</v>
      </c>
      <c r="DD75" s="50">
        <f t="shared" si="3"/>
        <v>0</v>
      </c>
      <c r="DE75" s="50">
        <f t="shared" si="3"/>
        <v>0</v>
      </c>
      <c r="DF75" s="50">
        <f t="shared" ref="DF75" si="4">SUM(DF44:DF74)</f>
        <v>0</v>
      </c>
    </row>
    <row r="76" spans="1:121" ht="15.75" thickTop="1" x14ac:dyDescent="0.25"/>
  </sheetData>
  <mergeCells count="333">
    <mergeCell ref="DI58:DK58"/>
    <mergeCell ref="DI60:DK60"/>
    <mergeCell ref="DN60:DP60"/>
    <mergeCell ref="DN62:DP62"/>
    <mergeCell ref="DI63:DK63"/>
    <mergeCell ref="DN64:DP64"/>
    <mergeCell ref="DI39:DQ39"/>
    <mergeCell ref="DI41:DK41"/>
    <mergeCell ref="DN41:DP41"/>
    <mergeCell ref="DN45:DP45"/>
    <mergeCell ref="DN47:DP47"/>
    <mergeCell ref="DI49:DK49"/>
    <mergeCell ref="DI51:DK51"/>
    <mergeCell ref="DN52:DP52"/>
    <mergeCell ref="DN55:DP55"/>
    <mergeCell ref="DI56:DK56"/>
    <mergeCell ref="CR42:CR43"/>
    <mergeCell ref="CS42:CS43"/>
    <mergeCell ref="CT42:CT43"/>
    <mergeCell ref="CU42:CU43"/>
    <mergeCell ref="CW42:CW43"/>
    <mergeCell ref="CY42:CY43"/>
    <mergeCell ref="DA42:DA43"/>
    <mergeCell ref="DC42:DC43"/>
    <mergeCell ref="DE42:DE43"/>
    <mergeCell ref="CX41:CX43"/>
    <mergeCell ref="CZ41:CZ43"/>
    <mergeCell ref="CS41:CT41"/>
    <mergeCell ref="CV41:CV43"/>
    <mergeCell ref="AK42:AK43"/>
    <mergeCell ref="AL42:AL43"/>
    <mergeCell ref="AM42:AM43"/>
    <mergeCell ref="AN42:AN43"/>
    <mergeCell ref="AP42:AP43"/>
    <mergeCell ref="S42:S43"/>
    <mergeCell ref="T42:T43"/>
    <mergeCell ref="U42:U43"/>
    <mergeCell ref="Z42:Z43"/>
    <mergeCell ref="AA42:AA43"/>
    <mergeCell ref="AB42:AB43"/>
    <mergeCell ref="AC42:AC43"/>
    <mergeCell ref="AD42:AD43"/>
    <mergeCell ref="AE42:AE43"/>
    <mergeCell ref="AG42:AG43"/>
    <mergeCell ref="Y42:Y43"/>
    <mergeCell ref="AI42:AI43"/>
    <mergeCell ref="V42:V43"/>
    <mergeCell ref="W42:W43"/>
    <mergeCell ref="CC42:CC43"/>
    <mergeCell ref="CD42:CD43"/>
    <mergeCell ref="AQ42:AQ43"/>
    <mergeCell ref="AR42:AR43"/>
    <mergeCell ref="AS42:AS43"/>
    <mergeCell ref="AT42:AT43"/>
    <mergeCell ref="AU42:AU43"/>
    <mergeCell ref="AV42:AV43"/>
    <mergeCell ref="AW42:AW43"/>
    <mergeCell ref="AX42:AX43"/>
    <mergeCell ref="AY42:AY43"/>
    <mergeCell ref="BJ42:BJ43"/>
    <mergeCell ref="BV41:BW41"/>
    <mergeCell ref="BL42:BL43"/>
    <mergeCell ref="BM42:BM43"/>
    <mergeCell ref="BW42:BW43"/>
    <mergeCell ref="BX42:BX43"/>
    <mergeCell ref="BY42:BY43"/>
    <mergeCell ref="BZ42:BZ43"/>
    <mergeCell ref="CA42:CA43"/>
    <mergeCell ref="BR42:BR43"/>
    <mergeCell ref="BS42:BS43"/>
    <mergeCell ref="BT42:BT43"/>
    <mergeCell ref="BU42:BU43"/>
    <mergeCell ref="BV42:BV43"/>
    <mergeCell ref="AW41:AX41"/>
    <mergeCell ref="AZ41:AZ43"/>
    <mergeCell ref="BB41:BC41"/>
    <mergeCell ref="BE41:BF41"/>
    <mergeCell ref="BH41:BI41"/>
    <mergeCell ref="BN42:BN43"/>
    <mergeCell ref="BO42:BO43"/>
    <mergeCell ref="BP42:BP43"/>
    <mergeCell ref="BQ42:BQ43"/>
    <mergeCell ref="BA42:BA43"/>
    <mergeCell ref="BB42:BB43"/>
    <mergeCell ref="BC42:BC43"/>
    <mergeCell ref="BD42:BD43"/>
    <mergeCell ref="BE42:BE43"/>
    <mergeCell ref="BF42:BF43"/>
    <mergeCell ref="BG42:BG43"/>
    <mergeCell ref="BH42:BH43"/>
    <mergeCell ref="BI42:BI43"/>
    <mergeCell ref="AC41:AD41"/>
    <mergeCell ref="AF41:AF43"/>
    <mergeCell ref="AH41:AH43"/>
    <mergeCell ref="AJ41:AJ43"/>
    <mergeCell ref="DC37:DF38"/>
    <mergeCell ref="A39:CZ39"/>
    <mergeCell ref="DC39:DF39"/>
    <mergeCell ref="C40:V40"/>
    <mergeCell ref="Z40:AI40"/>
    <mergeCell ref="AJ40:AK40"/>
    <mergeCell ref="AL40:AN40"/>
    <mergeCell ref="AO40:AP40"/>
    <mergeCell ref="AQ40:AY40"/>
    <mergeCell ref="AZ40:BA40"/>
    <mergeCell ref="BB40:BL40"/>
    <mergeCell ref="BM40:BR40"/>
    <mergeCell ref="BS40:CC40"/>
    <mergeCell ref="CD40:CL40"/>
    <mergeCell ref="CM40:CW40"/>
    <mergeCell ref="CX40:CY40"/>
    <mergeCell ref="AL41:AM41"/>
    <mergeCell ref="AO41:AO43"/>
    <mergeCell ref="AQ41:AR41"/>
    <mergeCell ref="AT41:AU41"/>
    <mergeCell ref="CZ40:DA40"/>
    <mergeCell ref="DN11:DP11"/>
    <mergeCell ref="DN13:DP13"/>
    <mergeCell ref="DI15:DK15"/>
    <mergeCell ref="DI17:DK17"/>
    <mergeCell ref="DN18:DP18"/>
    <mergeCell ref="DN21:DP21"/>
    <mergeCell ref="DI22:DK22"/>
    <mergeCell ref="DI24:DK24"/>
    <mergeCell ref="DI26:DK26"/>
    <mergeCell ref="DN26:DP26"/>
    <mergeCell ref="DN28:DP28"/>
    <mergeCell ref="DI29:DK29"/>
    <mergeCell ref="DN30:DP30"/>
    <mergeCell ref="CD41:CE41"/>
    <mergeCell ref="CG41:CH41"/>
    <mergeCell ref="CJ41:CK41"/>
    <mergeCell ref="CM41:CN41"/>
    <mergeCell ref="CP41:CQ41"/>
    <mergeCell ref="BK41:BK43"/>
    <mergeCell ref="BM41:BN41"/>
    <mergeCell ref="BP41:BQ41"/>
    <mergeCell ref="BS41:BT41"/>
    <mergeCell ref="CN42:CN43"/>
    <mergeCell ref="CO42:CO43"/>
    <mergeCell ref="CP42:CP43"/>
    <mergeCell ref="CQ42:CQ43"/>
    <mergeCell ref="BY41:BZ41"/>
    <mergeCell ref="CB41:CB43"/>
    <mergeCell ref="CE42:CE43"/>
    <mergeCell ref="CF42:CF43"/>
    <mergeCell ref="CG42:CG43"/>
    <mergeCell ref="CH42:CH43"/>
    <mergeCell ref="CI42:CI43"/>
    <mergeCell ref="CJ42:CJ43"/>
    <mergeCell ref="CK42:CK43"/>
    <mergeCell ref="CL42:CL43"/>
    <mergeCell ref="CM42:CM43"/>
    <mergeCell ref="CY3:CY4"/>
    <mergeCell ref="DA3:DA4"/>
    <mergeCell ref="DC3:DC4"/>
    <mergeCell ref="DE3:DE4"/>
    <mergeCell ref="DI3:DK3"/>
    <mergeCell ref="DI5:DQ5"/>
    <mergeCell ref="CZ2:CZ4"/>
    <mergeCell ref="DI7:DK7"/>
    <mergeCell ref="DN7:DP7"/>
    <mergeCell ref="Y3:Y4"/>
    <mergeCell ref="Z3:Z4"/>
    <mergeCell ref="T3:T4"/>
    <mergeCell ref="V3:V4"/>
    <mergeCell ref="W3:W4"/>
    <mergeCell ref="BV3:BV4"/>
    <mergeCell ref="BW3:BW4"/>
    <mergeCell ref="BX3:BX4"/>
    <mergeCell ref="BY3:BY4"/>
    <mergeCell ref="AK3:AK4"/>
    <mergeCell ref="AL3:AL4"/>
    <mergeCell ref="AM3:AM4"/>
    <mergeCell ref="AN3:AN4"/>
    <mergeCell ref="AP3:AP4"/>
    <mergeCell ref="AG3:AG4"/>
    <mergeCell ref="AI3:AI4"/>
    <mergeCell ref="AA3:AA4"/>
    <mergeCell ref="AB3:AB4"/>
    <mergeCell ref="AC3:AC4"/>
    <mergeCell ref="AD3:AD4"/>
    <mergeCell ref="AE3:AE4"/>
    <mergeCell ref="AQ3:AQ4"/>
    <mergeCell ref="AR3:AR4"/>
    <mergeCell ref="AS3:AS4"/>
    <mergeCell ref="AT3:AT4"/>
    <mergeCell ref="AU3:AU4"/>
    <mergeCell ref="AV3:AV4"/>
    <mergeCell ref="AW3:AW4"/>
    <mergeCell ref="AX3:AX4"/>
    <mergeCell ref="AY3:AY4"/>
    <mergeCell ref="BA3:BA4"/>
    <mergeCell ref="BB3:BB4"/>
    <mergeCell ref="BC3:BC4"/>
    <mergeCell ref="BD3:BD4"/>
    <mergeCell ref="BE3:BE4"/>
    <mergeCell ref="CB2:CB4"/>
    <mergeCell ref="CD2:CE2"/>
    <mergeCell ref="CG2:CH2"/>
    <mergeCell ref="CJ2:CK2"/>
    <mergeCell ref="BB2:BC2"/>
    <mergeCell ref="BE2:BF2"/>
    <mergeCell ref="BH2:BI2"/>
    <mergeCell ref="BK2:BK4"/>
    <mergeCell ref="BM2:BN2"/>
    <mergeCell ref="BP2:BQ2"/>
    <mergeCell ref="BS2:BT2"/>
    <mergeCell ref="BV2:BW2"/>
    <mergeCell ref="BY2:BZ2"/>
    <mergeCell ref="BF3:BF4"/>
    <mergeCell ref="BG3:BG4"/>
    <mergeCell ref="BH3:BH4"/>
    <mergeCell ref="BI3:BI4"/>
    <mergeCell ref="BJ3:BJ4"/>
    <mergeCell ref="BL3:BL4"/>
    <mergeCell ref="BN3:BN4"/>
    <mergeCell ref="BO3:BO4"/>
    <mergeCell ref="BP3:BP4"/>
    <mergeCell ref="CP2:CQ2"/>
    <mergeCell ref="CS2:CT2"/>
    <mergeCell ref="CV2:CV4"/>
    <mergeCell ref="CX2:CX4"/>
    <mergeCell ref="CF3:CF4"/>
    <mergeCell ref="CG3:CG4"/>
    <mergeCell ref="CH3:CH4"/>
    <mergeCell ref="CI3:CI4"/>
    <mergeCell ref="CJ3:CJ4"/>
    <mergeCell ref="CK3:CK4"/>
    <mergeCell ref="CL3:CL4"/>
    <mergeCell ref="CM3:CM4"/>
    <mergeCell ref="CN3:CN4"/>
    <mergeCell ref="CO3:CO4"/>
    <mergeCell ref="CP3:CP4"/>
    <mergeCell ref="CQ3:CQ4"/>
    <mergeCell ref="CR3:CR4"/>
    <mergeCell ref="CS3:CS4"/>
    <mergeCell ref="CT3:CT4"/>
    <mergeCell ref="CU3:CU4"/>
    <mergeCell ref="CW3:CW4"/>
    <mergeCell ref="BQ3:BQ4"/>
    <mergeCell ref="BR3:BR4"/>
    <mergeCell ref="BS3:BS4"/>
    <mergeCell ref="BT3:BT4"/>
    <mergeCell ref="BU3:BU4"/>
    <mergeCell ref="CM2:CN2"/>
    <mergeCell ref="BZ3:BZ4"/>
    <mergeCell ref="CA3:CA4"/>
    <mergeCell ref="CC3:CC4"/>
    <mergeCell ref="CD3:CD4"/>
    <mergeCell ref="CE3:CE4"/>
    <mergeCell ref="CD1:CL1"/>
    <mergeCell ref="CM1:CW1"/>
    <mergeCell ref="CX1:CY1"/>
    <mergeCell ref="CZ1:DA1"/>
    <mergeCell ref="C2:D2"/>
    <mergeCell ref="F2:G2"/>
    <mergeCell ref="I2:J2"/>
    <mergeCell ref="L2:M2"/>
    <mergeCell ref="O2:P2"/>
    <mergeCell ref="R2:S2"/>
    <mergeCell ref="U2:V2"/>
    <mergeCell ref="X2:X4"/>
    <mergeCell ref="Z2:AA2"/>
    <mergeCell ref="AC2:AD2"/>
    <mergeCell ref="AF2:AF4"/>
    <mergeCell ref="AH2:AH4"/>
    <mergeCell ref="AJ2:AJ4"/>
    <mergeCell ref="AL2:AM2"/>
    <mergeCell ref="AO2:AO4"/>
    <mergeCell ref="AQ2:AR2"/>
    <mergeCell ref="AT2:AU2"/>
    <mergeCell ref="AW2:AX2"/>
    <mergeCell ref="AZ2:AZ4"/>
    <mergeCell ref="BM3:BM4"/>
    <mergeCell ref="Z1:AI1"/>
    <mergeCell ref="AJ1:AK1"/>
    <mergeCell ref="AL1:AN1"/>
    <mergeCell ref="AO1:AP1"/>
    <mergeCell ref="AQ1:AY1"/>
    <mergeCell ref="AZ1:BA1"/>
    <mergeCell ref="BB1:BL1"/>
    <mergeCell ref="BM1:BR1"/>
    <mergeCell ref="BS1:CC1"/>
    <mergeCell ref="A75:B75"/>
    <mergeCell ref="C42:C43"/>
    <mergeCell ref="D42:D43"/>
    <mergeCell ref="E42:E43"/>
    <mergeCell ref="F42:F43"/>
    <mergeCell ref="G42:G43"/>
    <mergeCell ref="H42:H43"/>
    <mergeCell ref="I42:I43"/>
    <mergeCell ref="J42:J43"/>
    <mergeCell ref="A40:A43"/>
    <mergeCell ref="B40:B43"/>
    <mergeCell ref="C41:D41"/>
    <mergeCell ref="F41:G41"/>
    <mergeCell ref="I41:J41"/>
    <mergeCell ref="L41:M41"/>
    <mergeCell ref="O41:P41"/>
    <mergeCell ref="R41:S41"/>
    <mergeCell ref="U41:V41"/>
    <mergeCell ref="X41:X43"/>
    <mergeCell ref="Z41:AA41"/>
    <mergeCell ref="K42:K43"/>
    <mergeCell ref="L42:L43"/>
    <mergeCell ref="M42:M43"/>
    <mergeCell ref="N42:N43"/>
    <mergeCell ref="O42:O43"/>
    <mergeCell ref="P42:P43"/>
    <mergeCell ref="Q42:Q43"/>
    <mergeCell ref="R42:R43"/>
    <mergeCell ref="C3:C4"/>
    <mergeCell ref="A1:A4"/>
    <mergeCell ref="B1:B4"/>
    <mergeCell ref="M3:M4"/>
    <mergeCell ref="S3:S4"/>
    <mergeCell ref="J3:J4"/>
    <mergeCell ref="D3:D4"/>
    <mergeCell ref="F3:F4"/>
    <mergeCell ref="G3:G4"/>
    <mergeCell ref="I3:I4"/>
    <mergeCell ref="N3:N4"/>
    <mergeCell ref="H3:H4"/>
    <mergeCell ref="E3:E4"/>
    <mergeCell ref="K3:K4"/>
    <mergeCell ref="L3:L4"/>
    <mergeCell ref="C1:V1"/>
    <mergeCell ref="O3:O4"/>
    <mergeCell ref="P3:P4"/>
    <mergeCell ref="Q3:Q4"/>
    <mergeCell ref="R3:R4"/>
    <mergeCell ref="U3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:DQ76"/>
  <sheetViews>
    <sheetView rightToLeft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I39" sqref="DI39:DQ39"/>
    </sheetView>
  </sheetViews>
  <sheetFormatPr defaultRowHeight="15" x14ac:dyDescent="0.25"/>
  <cols>
    <col min="1" max="1" width="9.7109375" style="4" bestFit="1" customWidth="1"/>
    <col min="2" max="2" width="10.140625" customWidth="1"/>
    <col min="3" max="23" width="6.5703125" customWidth="1"/>
    <col min="24" max="24" width="11.42578125" bestFit="1" customWidth="1"/>
    <col min="25" max="31" width="6.5703125" customWidth="1"/>
    <col min="32" max="32" width="9.140625" bestFit="1" customWidth="1"/>
    <col min="33" max="33" width="6.5703125" customWidth="1"/>
    <col min="34" max="34" width="9.140625" bestFit="1" customWidth="1"/>
    <col min="35" max="35" width="6.5703125" customWidth="1"/>
    <col min="36" max="36" width="11.28515625" customWidth="1"/>
    <col min="37" max="40" width="6.5703125" customWidth="1"/>
    <col min="41" max="41" width="12.42578125" bestFit="1" customWidth="1"/>
    <col min="42" max="51" width="6.5703125" customWidth="1"/>
    <col min="52" max="52" width="14.28515625" bestFit="1" customWidth="1"/>
    <col min="53" max="62" width="6.5703125" customWidth="1"/>
    <col min="63" max="63" width="10.7109375" bestFit="1" customWidth="1"/>
    <col min="64" max="79" width="6.5703125" customWidth="1"/>
    <col min="80" max="80" width="10.7109375" bestFit="1" customWidth="1"/>
    <col min="81" max="99" width="6.5703125" customWidth="1"/>
    <col min="100" max="100" width="10.7109375" bestFit="1" customWidth="1"/>
    <col min="101" max="101" width="6.5703125" customWidth="1"/>
    <col min="102" max="102" width="16.140625" bestFit="1" customWidth="1"/>
    <col min="103" max="103" width="6.5703125" customWidth="1"/>
    <col min="104" max="104" width="11.28515625" bestFit="1" customWidth="1"/>
    <col min="105" max="105" width="6.5703125" customWidth="1"/>
    <col min="106" max="106" width="11.28515625" customWidth="1"/>
    <col min="107" max="107" width="6.5703125" customWidth="1"/>
    <col min="108" max="108" width="11.28515625" customWidth="1"/>
    <col min="109" max="109" width="6.5703125" customWidth="1"/>
    <col min="110" max="110" width="15.5703125" customWidth="1"/>
    <col min="111" max="112" width="30.5703125" customWidth="1"/>
    <col min="113" max="113" width="16.85546875" bestFit="1" customWidth="1"/>
    <col min="117" max="117" width="0.85546875" customWidth="1"/>
    <col min="118" max="118" width="13.42578125" bestFit="1" customWidth="1"/>
  </cols>
  <sheetData>
    <row r="1" spans="1:121" ht="23.25" customHeight="1" thickTop="1" thickBot="1" x14ac:dyDescent="0.3">
      <c r="A1" s="110" t="s">
        <v>0</v>
      </c>
      <c r="B1" s="112" t="s">
        <v>23</v>
      </c>
      <c r="C1" s="118" t="s">
        <v>1</v>
      </c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2"/>
      <c r="W1" s="13"/>
      <c r="X1" s="12" t="s">
        <v>26</v>
      </c>
      <c r="Y1" s="12"/>
      <c r="Z1" s="120" t="s">
        <v>27</v>
      </c>
      <c r="AA1" s="121"/>
      <c r="AB1" s="121"/>
      <c r="AC1" s="121"/>
      <c r="AD1" s="121"/>
      <c r="AE1" s="121"/>
      <c r="AF1" s="121"/>
      <c r="AG1" s="121"/>
      <c r="AH1" s="121"/>
      <c r="AI1" s="122"/>
      <c r="AJ1" s="120" t="s">
        <v>28</v>
      </c>
      <c r="AK1" s="122"/>
      <c r="AL1" s="120" t="s">
        <v>29</v>
      </c>
      <c r="AM1" s="121"/>
      <c r="AN1" s="122"/>
      <c r="AO1" s="120" t="s">
        <v>30</v>
      </c>
      <c r="AP1" s="122"/>
      <c r="AQ1" s="120" t="s">
        <v>31</v>
      </c>
      <c r="AR1" s="121"/>
      <c r="AS1" s="121"/>
      <c r="AT1" s="121"/>
      <c r="AU1" s="121"/>
      <c r="AV1" s="121"/>
      <c r="AW1" s="121"/>
      <c r="AX1" s="121"/>
      <c r="AY1" s="122"/>
      <c r="AZ1" s="120" t="s">
        <v>32</v>
      </c>
      <c r="BA1" s="122"/>
      <c r="BB1" s="120" t="s">
        <v>33</v>
      </c>
      <c r="BC1" s="121"/>
      <c r="BD1" s="121"/>
      <c r="BE1" s="121"/>
      <c r="BF1" s="121"/>
      <c r="BG1" s="121"/>
      <c r="BH1" s="121"/>
      <c r="BI1" s="121"/>
      <c r="BJ1" s="121"/>
      <c r="BK1" s="121"/>
      <c r="BL1" s="122"/>
      <c r="BM1" s="120" t="s">
        <v>34</v>
      </c>
      <c r="BN1" s="121"/>
      <c r="BO1" s="121"/>
      <c r="BP1" s="121"/>
      <c r="BQ1" s="121"/>
      <c r="BR1" s="122"/>
      <c r="BS1" s="120" t="s">
        <v>35</v>
      </c>
      <c r="BT1" s="121"/>
      <c r="BU1" s="121"/>
      <c r="BV1" s="121"/>
      <c r="BW1" s="121"/>
      <c r="BX1" s="121"/>
      <c r="BY1" s="121"/>
      <c r="BZ1" s="121"/>
      <c r="CA1" s="121"/>
      <c r="CB1" s="121"/>
      <c r="CC1" s="122"/>
      <c r="CD1" s="120" t="s">
        <v>36</v>
      </c>
      <c r="CE1" s="121"/>
      <c r="CF1" s="121"/>
      <c r="CG1" s="121"/>
      <c r="CH1" s="121"/>
      <c r="CI1" s="121"/>
      <c r="CJ1" s="121"/>
      <c r="CK1" s="121"/>
      <c r="CL1" s="122"/>
      <c r="CM1" s="120" t="s">
        <v>37</v>
      </c>
      <c r="CN1" s="121"/>
      <c r="CO1" s="121"/>
      <c r="CP1" s="121"/>
      <c r="CQ1" s="121"/>
      <c r="CR1" s="121"/>
      <c r="CS1" s="121"/>
      <c r="CT1" s="121"/>
      <c r="CU1" s="121"/>
      <c r="CV1" s="121"/>
      <c r="CW1" s="122"/>
      <c r="CX1" s="120" t="s">
        <v>38</v>
      </c>
      <c r="CY1" s="122"/>
      <c r="CZ1" s="120" t="s">
        <v>4</v>
      </c>
      <c r="DA1" s="122"/>
      <c r="DB1" s="14"/>
      <c r="DC1" s="14"/>
      <c r="DD1" s="21"/>
      <c r="DE1" s="21"/>
      <c r="DF1" s="21"/>
      <c r="DG1" s="22"/>
    </row>
    <row r="2" spans="1:121" ht="17.25" thickTop="1" thickBot="1" x14ac:dyDescent="0.3">
      <c r="A2" s="110"/>
      <c r="B2" s="112"/>
      <c r="C2" s="116" t="s">
        <v>5</v>
      </c>
      <c r="D2" s="117"/>
      <c r="E2" s="51"/>
      <c r="F2" s="117" t="s">
        <v>6</v>
      </c>
      <c r="G2" s="117"/>
      <c r="H2" s="51"/>
      <c r="I2" s="117" t="s">
        <v>7</v>
      </c>
      <c r="J2" s="117"/>
      <c r="K2" s="51"/>
      <c r="L2" s="118" t="s">
        <v>39</v>
      </c>
      <c r="M2" s="112"/>
      <c r="N2" s="51"/>
      <c r="O2" s="118" t="s">
        <v>40</v>
      </c>
      <c r="P2" s="112"/>
      <c r="Q2" s="51"/>
      <c r="R2" s="118" t="s">
        <v>41</v>
      </c>
      <c r="S2" s="112"/>
      <c r="T2" s="51"/>
      <c r="U2" s="118" t="s">
        <v>42</v>
      </c>
      <c r="V2" s="112"/>
      <c r="W2" s="51"/>
      <c r="X2" s="107" t="s">
        <v>43</v>
      </c>
      <c r="Y2" s="51"/>
      <c r="Z2" s="116" t="s">
        <v>5</v>
      </c>
      <c r="AA2" s="117"/>
      <c r="AB2" s="51"/>
      <c r="AC2" s="118" t="s">
        <v>44</v>
      </c>
      <c r="AD2" s="112"/>
      <c r="AE2" s="51"/>
      <c r="AF2" s="117" t="s">
        <v>9</v>
      </c>
      <c r="AG2" s="51"/>
      <c r="AH2" s="117" t="s">
        <v>8</v>
      </c>
      <c r="AI2" s="51"/>
      <c r="AJ2" s="107" t="s">
        <v>45</v>
      </c>
      <c r="AK2" s="51"/>
      <c r="AL2" s="117" t="s">
        <v>10</v>
      </c>
      <c r="AM2" s="117"/>
      <c r="AN2" s="51"/>
      <c r="AO2" s="107" t="s">
        <v>45</v>
      </c>
      <c r="AP2" s="51"/>
      <c r="AQ2" s="116" t="s">
        <v>13</v>
      </c>
      <c r="AR2" s="117"/>
      <c r="AS2" s="51"/>
      <c r="AT2" s="117" t="s">
        <v>14</v>
      </c>
      <c r="AU2" s="117"/>
      <c r="AV2" s="51"/>
      <c r="AW2" s="118" t="s">
        <v>46</v>
      </c>
      <c r="AX2" s="112"/>
      <c r="AY2" s="51"/>
      <c r="AZ2" s="107" t="s">
        <v>43</v>
      </c>
      <c r="BA2" s="51"/>
      <c r="BB2" s="117" t="s">
        <v>47</v>
      </c>
      <c r="BC2" s="117"/>
      <c r="BD2" s="51"/>
      <c r="BE2" s="117" t="s">
        <v>11</v>
      </c>
      <c r="BF2" s="117"/>
      <c r="BG2" s="51"/>
      <c r="BH2" s="118" t="s">
        <v>12</v>
      </c>
      <c r="BI2" s="112"/>
      <c r="BJ2" s="51"/>
      <c r="BK2" s="107" t="s">
        <v>48</v>
      </c>
      <c r="BL2" s="51"/>
      <c r="BM2" s="117" t="s">
        <v>49</v>
      </c>
      <c r="BN2" s="117"/>
      <c r="BO2" s="51"/>
      <c r="BP2" s="117" t="s">
        <v>11</v>
      </c>
      <c r="BQ2" s="117"/>
      <c r="BR2" s="51"/>
      <c r="BS2" s="117" t="s">
        <v>49</v>
      </c>
      <c r="BT2" s="117"/>
      <c r="BU2" s="51"/>
      <c r="BV2" s="118" t="s">
        <v>50</v>
      </c>
      <c r="BW2" s="112"/>
      <c r="BX2" s="51"/>
      <c r="BY2" s="118" t="s">
        <v>12</v>
      </c>
      <c r="BZ2" s="112"/>
      <c r="CA2" s="51"/>
      <c r="CB2" s="107" t="s">
        <v>48</v>
      </c>
      <c r="CC2" s="51"/>
      <c r="CD2" s="118" t="s">
        <v>51</v>
      </c>
      <c r="CE2" s="112"/>
      <c r="CF2" s="51"/>
      <c r="CG2" s="118" t="s">
        <v>52</v>
      </c>
      <c r="CH2" s="112"/>
      <c r="CI2" s="51"/>
      <c r="CJ2" s="118" t="s">
        <v>53</v>
      </c>
      <c r="CK2" s="112"/>
      <c r="CL2" s="51"/>
      <c r="CM2" s="118" t="s">
        <v>54</v>
      </c>
      <c r="CN2" s="112"/>
      <c r="CO2" s="51"/>
      <c r="CP2" s="118" t="s">
        <v>55</v>
      </c>
      <c r="CQ2" s="112"/>
      <c r="CR2" s="51"/>
      <c r="CS2" s="118" t="s">
        <v>56</v>
      </c>
      <c r="CT2" s="112"/>
      <c r="CU2" s="51"/>
      <c r="CV2" s="107" t="s">
        <v>57</v>
      </c>
      <c r="CW2" s="51"/>
      <c r="CX2" s="107" t="s">
        <v>58</v>
      </c>
      <c r="CY2" s="51"/>
      <c r="CZ2" s="118" t="s">
        <v>15</v>
      </c>
      <c r="DA2" s="51"/>
      <c r="DB2" s="14"/>
      <c r="DC2" s="51"/>
      <c r="DD2" s="21"/>
      <c r="DE2" s="51"/>
      <c r="DF2" s="21"/>
      <c r="DG2" s="22"/>
    </row>
    <row r="3" spans="1:121" ht="15.75" customHeight="1" thickTop="1" thickBot="1" x14ac:dyDescent="0.3">
      <c r="A3" s="110"/>
      <c r="B3" s="112"/>
      <c r="C3" s="96" t="s">
        <v>16</v>
      </c>
      <c r="D3" s="96" t="s">
        <v>17</v>
      </c>
      <c r="E3" s="98" t="s">
        <v>24</v>
      </c>
      <c r="F3" s="96" t="s">
        <v>16</v>
      </c>
      <c r="G3" s="96" t="s">
        <v>17</v>
      </c>
      <c r="H3" s="98" t="s">
        <v>24</v>
      </c>
      <c r="I3" s="96" t="s">
        <v>16</v>
      </c>
      <c r="J3" s="96" t="s">
        <v>17</v>
      </c>
      <c r="K3" s="98" t="s">
        <v>24</v>
      </c>
      <c r="L3" s="96" t="s">
        <v>16</v>
      </c>
      <c r="M3" s="96" t="s">
        <v>17</v>
      </c>
      <c r="N3" s="98" t="s">
        <v>24</v>
      </c>
      <c r="O3" s="97" t="s">
        <v>16</v>
      </c>
      <c r="P3" s="96" t="s">
        <v>17</v>
      </c>
      <c r="Q3" s="98" t="s">
        <v>24</v>
      </c>
      <c r="R3" s="96" t="s">
        <v>16</v>
      </c>
      <c r="S3" s="96" t="s">
        <v>17</v>
      </c>
      <c r="T3" s="98" t="s">
        <v>24</v>
      </c>
      <c r="U3" s="96" t="s">
        <v>16</v>
      </c>
      <c r="V3" s="96" t="s">
        <v>17</v>
      </c>
      <c r="W3" s="98" t="s">
        <v>24</v>
      </c>
      <c r="X3" s="108"/>
      <c r="Y3" s="98" t="s">
        <v>24</v>
      </c>
      <c r="Z3" s="96" t="s">
        <v>16</v>
      </c>
      <c r="AA3" s="96" t="s">
        <v>17</v>
      </c>
      <c r="AB3" s="98" t="s">
        <v>24</v>
      </c>
      <c r="AC3" s="96" t="s">
        <v>16</v>
      </c>
      <c r="AD3" s="96" t="s">
        <v>17</v>
      </c>
      <c r="AE3" s="98" t="s">
        <v>24</v>
      </c>
      <c r="AF3" s="117"/>
      <c r="AG3" s="98" t="s">
        <v>24</v>
      </c>
      <c r="AH3" s="117"/>
      <c r="AI3" s="98" t="s">
        <v>24</v>
      </c>
      <c r="AJ3" s="108"/>
      <c r="AK3" s="98" t="s">
        <v>24</v>
      </c>
      <c r="AL3" s="96" t="s">
        <v>16</v>
      </c>
      <c r="AM3" s="96" t="s">
        <v>17</v>
      </c>
      <c r="AN3" s="98" t="s">
        <v>24</v>
      </c>
      <c r="AO3" s="108"/>
      <c r="AP3" s="98" t="s">
        <v>24</v>
      </c>
      <c r="AQ3" s="96" t="s">
        <v>16</v>
      </c>
      <c r="AR3" s="96" t="s">
        <v>17</v>
      </c>
      <c r="AS3" s="98" t="s">
        <v>24</v>
      </c>
      <c r="AT3" s="96" t="s">
        <v>16</v>
      </c>
      <c r="AU3" s="96" t="s">
        <v>17</v>
      </c>
      <c r="AV3" s="98" t="s">
        <v>24</v>
      </c>
      <c r="AW3" s="96" t="s">
        <v>16</v>
      </c>
      <c r="AX3" s="96" t="s">
        <v>17</v>
      </c>
      <c r="AY3" s="98" t="s">
        <v>24</v>
      </c>
      <c r="AZ3" s="108"/>
      <c r="BA3" s="98" t="s">
        <v>24</v>
      </c>
      <c r="BB3" s="96" t="s">
        <v>16</v>
      </c>
      <c r="BC3" s="96" t="s">
        <v>17</v>
      </c>
      <c r="BD3" s="98" t="s">
        <v>24</v>
      </c>
      <c r="BE3" s="96" t="s">
        <v>16</v>
      </c>
      <c r="BF3" s="96" t="s">
        <v>17</v>
      </c>
      <c r="BG3" s="98" t="s">
        <v>24</v>
      </c>
      <c r="BH3" s="97" t="s">
        <v>16</v>
      </c>
      <c r="BI3" s="97" t="s">
        <v>17</v>
      </c>
      <c r="BJ3" s="98" t="s">
        <v>24</v>
      </c>
      <c r="BK3" s="108"/>
      <c r="BL3" s="98" t="s">
        <v>24</v>
      </c>
      <c r="BM3" s="96" t="s">
        <v>16</v>
      </c>
      <c r="BN3" s="97" t="s">
        <v>17</v>
      </c>
      <c r="BO3" s="98" t="s">
        <v>24</v>
      </c>
      <c r="BP3" s="96" t="s">
        <v>16</v>
      </c>
      <c r="BQ3" s="97" t="s">
        <v>17</v>
      </c>
      <c r="BR3" s="98" t="s">
        <v>24</v>
      </c>
      <c r="BS3" s="96" t="s">
        <v>16</v>
      </c>
      <c r="BT3" s="97" t="s">
        <v>17</v>
      </c>
      <c r="BU3" s="98" t="s">
        <v>24</v>
      </c>
      <c r="BV3" s="96" t="s">
        <v>16</v>
      </c>
      <c r="BW3" s="97" t="s">
        <v>17</v>
      </c>
      <c r="BX3" s="98" t="s">
        <v>24</v>
      </c>
      <c r="BY3" s="96" t="s">
        <v>16</v>
      </c>
      <c r="BZ3" s="97" t="s">
        <v>17</v>
      </c>
      <c r="CA3" s="98" t="s">
        <v>24</v>
      </c>
      <c r="CB3" s="108"/>
      <c r="CC3" s="98" t="s">
        <v>24</v>
      </c>
      <c r="CD3" s="96" t="s">
        <v>16</v>
      </c>
      <c r="CE3" s="97" t="s">
        <v>17</v>
      </c>
      <c r="CF3" s="98" t="s">
        <v>24</v>
      </c>
      <c r="CG3" s="96" t="s">
        <v>16</v>
      </c>
      <c r="CH3" s="97" t="s">
        <v>17</v>
      </c>
      <c r="CI3" s="98" t="s">
        <v>24</v>
      </c>
      <c r="CJ3" s="96" t="s">
        <v>16</v>
      </c>
      <c r="CK3" s="97" t="s">
        <v>17</v>
      </c>
      <c r="CL3" s="98" t="s">
        <v>24</v>
      </c>
      <c r="CM3" s="96" t="s">
        <v>16</v>
      </c>
      <c r="CN3" s="97" t="s">
        <v>17</v>
      </c>
      <c r="CO3" s="98" t="s">
        <v>24</v>
      </c>
      <c r="CP3" s="96" t="s">
        <v>16</v>
      </c>
      <c r="CQ3" s="97" t="s">
        <v>17</v>
      </c>
      <c r="CR3" s="98" t="s">
        <v>24</v>
      </c>
      <c r="CS3" s="96" t="s">
        <v>16</v>
      </c>
      <c r="CT3" s="97" t="s">
        <v>17</v>
      </c>
      <c r="CU3" s="98" t="s">
        <v>24</v>
      </c>
      <c r="CV3" s="108"/>
      <c r="CW3" s="98" t="s">
        <v>24</v>
      </c>
      <c r="CX3" s="108"/>
      <c r="CY3" s="98" t="s">
        <v>24</v>
      </c>
      <c r="CZ3" s="118"/>
      <c r="DA3" s="98" t="s">
        <v>24</v>
      </c>
      <c r="DB3" s="14"/>
      <c r="DC3" s="98" t="s">
        <v>24</v>
      </c>
      <c r="DD3" s="21"/>
      <c r="DE3" s="98" t="s">
        <v>24</v>
      </c>
      <c r="DF3" s="21"/>
      <c r="DG3" s="22"/>
      <c r="DI3" s="123"/>
      <c r="DJ3" s="123"/>
      <c r="DK3" s="123"/>
      <c r="DL3" s="54"/>
      <c r="DM3" s="23"/>
      <c r="DN3" s="23"/>
    </row>
    <row r="4" spans="1:121" ht="15.75" customHeight="1" thickTop="1" thickBot="1" x14ac:dyDescent="0.3">
      <c r="A4" s="111"/>
      <c r="B4" s="113"/>
      <c r="C4" s="97"/>
      <c r="D4" s="97"/>
      <c r="E4" s="99"/>
      <c r="F4" s="97"/>
      <c r="G4" s="97"/>
      <c r="H4" s="99"/>
      <c r="I4" s="97"/>
      <c r="J4" s="97"/>
      <c r="K4" s="99"/>
      <c r="L4" s="97"/>
      <c r="M4" s="97"/>
      <c r="N4" s="99"/>
      <c r="O4" s="106"/>
      <c r="P4" s="97"/>
      <c r="Q4" s="99"/>
      <c r="R4" s="97"/>
      <c r="S4" s="97"/>
      <c r="T4" s="99"/>
      <c r="U4" s="97"/>
      <c r="V4" s="97"/>
      <c r="W4" s="99"/>
      <c r="X4" s="109"/>
      <c r="Y4" s="99"/>
      <c r="Z4" s="97"/>
      <c r="AA4" s="97"/>
      <c r="AB4" s="99"/>
      <c r="AC4" s="97"/>
      <c r="AD4" s="97"/>
      <c r="AE4" s="99"/>
      <c r="AF4" s="107"/>
      <c r="AG4" s="99"/>
      <c r="AH4" s="107"/>
      <c r="AI4" s="99"/>
      <c r="AJ4" s="109"/>
      <c r="AK4" s="99"/>
      <c r="AL4" s="97"/>
      <c r="AM4" s="97"/>
      <c r="AN4" s="99"/>
      <c r="AO4" s="109"/>
      <c r="AP4" s="99"/>
      <c r="AQ4" s="97"/>
      <c r="AR4" s="97"/>
      <c r="AS4" s="99"/>
      <c r="AT4" s="97"/>
      <c r="AU4" s="97"/>
      <c r="AV4" s="99"/>
      <c r="AW4" s="97"/>
      <c r="AX4" s="97"/>
      <c r="AY4" s="99"/>
      <c r="AZ4" s="109"/>
      <c r="BA4" s="99"/>
      <c r="BB4" s="97"/>
      <c r="BC4" s="97"/>
      <c r="BD4" s="99"/>
      <c r="BE4" s="97"/>
      <c r="BF4" s="97"/>
      <c r="BG4" s="99"/>
      <c r="BH4" s="106"/>
      <c r="BI4" s="106"/>
      <c r="BJ4" s="99"/>
      <c r="BK4" s="109"/>
      <c r="BL4" s="99"/>
      <c r="BM4" s="97"/>
      <c r="BN4" s="106"/>
      <c r="BO4" s="99"/>
      <c r="BP4" s="97"/>
      <c r="BQ4" s="106"/>
      <c r="BR4" s="99"/>
      <c r="BS4" s="97"/>
      <c r="BT4" s="106"/>
      <c r="BU4" s="99"/>
      <c r="BV4" s="97"/>
      <c r="BW4" s="106"/>
      <c r="BX4" s="99"/>
      <c r="BY4" s="97"/>
      <c r="BZ4" s="106"/>
      <c r="CA4" s="99"/>
      <c r="CB4" s="109"/>
      <c r="CC4" s="99"/>
      <c r="CD4" s="97"/>
      <c r="CE4" s="106"/>
      <c r="CF4" s="99"/>
      <c r="CG4" s="97"/>
      <c r="CH4" s="106"/>
      <c r="CI4" s="99"/>
      <c r="CJ4" s="97"/>
      <c r="CK4" s="106"/>
      <c r="CL4" s="99"/>
      <c r="CM4" s="97"/>
      <c r="CN4" s="106"/>
      <c r="CO4" s="99"/>
      <c r="CP4" s="97"/>
      <c r="CQ4" s="106"/>
      <c r="CR4" s="99"/>
      <c r="CS4" s="97"/>
      <c r="CT4" s="106"/>
      <c r="CU4" s="99"/>
      <c r="CV4" s="109"/>
      <c r="CW4" s="99"/>
      <c r="CX4" s="109"/>
      <c r="CY4" s="99"/>
      <c r="CZ4" s="126"/>
      <c r="DA4" s="99"/>
      <c r="DB4" s="24"/>
      <c r="DC4" s="99"/>
      <c r="DD4" s="21"/>
      <c r="DE4" s="99"/>
      <c r="DF4" s="21"/>
      <c r="DG4" s="22"/>
      <c r="DI4" s="25" t="s">
        <v>18</v>
      </c>
      <c r="DJ4" s="25" t="s">
        <v>16</v>
      </c>
      <c r="DK4" s="25" t="s">
        <v>17</v>
      </c>
      <c r="DL4" s="15" t="s">
        <v>24</v>
      </c>
      <c r="DM4" s="26"/>
      <c r="DN4" s="25" t="s">
        <v>18</v>
      </c>
      <c r="DO4" s="25" t="s">
        <v>16</v>
      </c>
      <c r="DP4" s="25" t="s">
        <v>17</v>
      </c>
      <c r="DQ4" s="15" t="s">
        <v>24</v>
      </c>
    </row>
    <row r="5" spans="1:121" ht="15.75" customHeight="1" thickBot="1" x14ac:dyDescent="0.3">
      <c r="A5" s="1">
        <v>43344</v>
      </c>
      <c r="B5" s="2" t="s">
        <v>94</v>
      </c>
      <c r="C5" s="3"/>
      <c r="D5" s="3"/>
      <c r="E5" s="52"/>
      <c r="F5" s="3"/>
      <c r="G5" s="3"/>
      <c r="H5" s="52"/>
      <c r="I5" s="3"/>
      <c r="J5" s="3"/>
      <c r="K5" s="52"/>
      <c r="L5" s="3"/>
      <c r="M5" s="3"/>
      <c r="N5" s="52"/>
      <c r="O5" s="3"/>
      <c r="P5" s="3"/>
      <c r="Q5" s="52"/>
      <c r="R5" s="3"/>
      <c r="S5" s="3"/>
      <c r="T5" s="52"/>
      <c r="U5" s="3"/>
      <c r="V5" s="3"/>
      <c r="W5" s="52"/>
      <c r="X5" s="3"/>
      <c r="Y5" s="52"/>
      <c r="Z5" s="3"/>
      <c r="AA5" s="3"/>
      <c r="AB5" s="52"/>
      <c r="AC5" s="3"/>
      <c r="AD5" s="3"/>
      <c r="AE5" s="52"/>
      <c r="AF5" s="3"/>
      <c r="AG5" s="52"/>
      <c r="AH5" s="3"/>
      <c r="AI5" s="52"/>
      <c r="AJ5" s="3"/>
      <c r="AK5" s="52"/>
      <c r="AL5" s="3"/>
      <c r="AM5" s="3"/>
      <c r="AN5" s="52"/>
      <c r="AO5" s="3"/>
      <c r="AP5" s="52"/>
      <c r="AQ5" s="3"/>
      <c r="AR5" s="3"/>
      <c r="AS5" s="52"/>
      <c r="AT5" s="3"/>
      <c r="AU5" s="3"/>
      <c r="AV5" s="52"/>
      <c r="AW5" s="3"/>
      <c r="AX5" s="3"/>
      <c r="AY5" s="52"/>
      <c r="AZ5" s="3"/>
      <c r="BA5" s="52"/>
      <c r="BB5" s="3"/>
      <c r="BC5" s="3"/>
      <c r="BD5" s="52"/>
      <c r="BE5" s="3"/>
      <c r="BF5" s="3"/>
      <c r="BG5" s="52"/>
      <c r="BH5" s="3"/>
      <c r="BI5" s="3"/>
      <c r="BJ5" s="52"/>
      <c r="BK5" s="3"/>
      <c r="BL5" s="52"/>
      <c r="BM5" s="3"/>
      <c r="BN5" s="3"/>
      <c r="BO5" s="52"/>
      <c r="BP5" s="3"/>
      <c r="BQ5" s="3"/>
      <c r="BR5" s="52"/>
      <c r="BS5" s="3"/>
      <c r="BT5" s="3"/>
      <c r="BU5" s="52"/>
      <c r="BV5" s="3"/>
      <c r="BW5" s="3"/>
      <c r="BX5" s="52"/>
      <c r="BY5" s="3"/>
      <c r="BZ5" s="3"/>
      <c r="CA5" s="52"/>
      <c r="CB5" s="3"/>
      <c r="CC5" s="52"/>
      <c r="CD5" s="3"/>
      <c r="CE5" s="3"/>
      <c r="CF5" s="52"/>
      <c r="CG5" s="3"/>
      <c r="CH5" s="3"/>
      <c r="CI5" s="52"/>
      <c r="CJ5" s="3"/>
      <c r="CK5" s="3"/>
      <c r="CL5" s="52"/>
      <c r="CM5" s="3"/>
      <c r="CN5" s="3"/>
      <c r="CO5" s="52"/>
      <c r="CP5" s="3"/>
      <c r="CQ5" s="3"/>
      <c r="CR5" s="52"/>
      <c r="CS5" s="3"/>
      <c r="CT5" s="3"/>
      <c r="CU5" s="52"/>
      <c r="CV5" s="3"/>
      <c r="CW5" s="52"/>
      <c r="CX5" s="3"/>
      <c r="CY5" s="52"/>
      <c r="CZ5" s="27">
        <v>1</v>
      </c>
      <c r="DA5" s="52">
        <v>380</v>
      </c>
      <c r="DB5" s="3"/>
      <c r="DC5" s="52"/>
      <c r="DD5" s="46"/>
      <c r="DE5" s="52"/>
      <c r="DF5" s="28"/>
      <c r="DG5" s="29"/>
      <c r="DI5" s="124" t="s">
        <v>22</v>
      </c>
      <c r="DJ5" s="125"/>
      <c r="DK5" s="125"/>
      <c r="DL5" s="125"/>
      <c r="DM5" s="125"/>
      <c r="DN5" s="125"/>
      <c r="DO5" s="125"/>
      <c r="DP5" s="125"/>
      <c r="DQ5" s="125"/>
    </row>
    <row r="6" spans="1:121" ht="15.75" customHeight="1" thickBot="1" x14ac:dyDescent="0.3">
      <c r="A6" s="1">
        <v>43345</v>
      </c>
      <c r="B6" s="2"/>
      <c r="C6" s="3"/>
      <c r="D6" s="3"/>
      <c r="E6" s="52"/>
      <c r="F6" s="3"/>
      <c r="G6" s="3"/>
      <c r="H6" s="52"/>
      <c r="I6" s="3"/>
      <c r="J6" s="3"/>
      <c r="K6" s="52"/>
      <c r="L6" s="3"/>
      <c r="M6" s="3"/>
      <c r="N6" s="52"/>
      <c r="O6" s="3"/>
      <c r="P6" s="3"/>
      <c r="Q6" s="52"/>
      <c r="R6" s="3"/>
      <c r="S6" s="3"/>
      <c r="T6" s="52"/>
      <c r="U6" s="3"/>
      <c r="V6" s="3"/>
      <c r="W6" s="52"/>
      <c r="X6" s="3"/>
      <c r="Y6" s="52"/>
      <c r="Z6" s="3"/>
      <c r="AA6" s="3"/>
      <c r="AB6" s="52"/>
      <c r="AC6" s="3"/>
      <c r="AD6" s="3"/>
      <c r="AE6" s="52"/>
      <c r="AF6" s="3"/>
      <c r="AG6" s="52"/>
      <c r="AH6" s="3"/>
      <c r="AI6" s="52"/>
      <c r="AJ6" s="3"/>
      <c r="AK6" s="52"/>
      <c r="AL6" s="3"/>
      <c r="AM6" s="3"/>
      <c r="AN6" s="52"/>
      <c r="AO6" s="3"/>
      <c r="AP6" s="52"/>
      <c r="AQ6" s="3"/>
      <c r="AR6" s="3"/>
      <c r="AS6" s="52"/>
      <c r="AT6" s="3"/>
      <c r="AU6" s="3"/>
      <c r="AV6" s="52"/>
      <c r="AW6" s="3"/>
      <c r="AX6" s="3"/>
      <c r="AY6" s="52"/>
      <c r="AZ6" s="3"/>
      <c r="BA6" s="52"/>
      <c r="BB6" s="3"/>
      <c r="BC6" s="3"/>
      <c r="BD6" s="52"/>
      <c r="BE6" s="3"/>
      <c r="BF6" s="3"/>
      <c r="BG6" s="52"/>
      <c r="BH6" s="3"/>
      <c r="BI6" s="3"/>
      <c r="BJ6" s="52"/>
      <c r="BK6" s="3"/>
      <c r="BL6" s="52"/>
      <c r="BM6" s="3"/>
      <c r="BN6" s="3"/>
      <c r="BO6" s="52"/>
      <c r="BP6" s="3"/>
      <c r="BQ6" s="3"/>
      <c r="BR6" s="52"/>
      <c r="BS6" s="3"/>
      <c r="BT6" s="3"/>
      <c r="BU6" s="52"/>
      <c r="BV6" s="3"/>
      <c r="BW6" s="3"/>
      <c r="BX6" s="52"/>
      <c r="BY6" s="3"/>
      <c r="BZ6" s="3"/>
      <c r="CA6" s="52"/>
      <c r="CB6" s="3"/>
      <c r="CC6" s="52"/>
      <c r="CD6" s="3"/>
      <c r="CE6" s="3"/>
      <c r="CF6" s="52"/>
      <c r="CG6" s="3"/>
      <c r="CH6" s="3"/>
      <c r="CI6" s="52"/>
      <c r="CJ6" s="3"/>
      <c r="CK6" s="3"/>
      <c r="CL6" s="52"/>
      <c r="CM6" s="3"/>
      <c r="CN6" s="3"/>
      <c r="CO6" s="52"/>
      <c r="CP6" s="3"/>
      <c r="CQ6" s="3"/>
      <c r="CR6" s="52"/>
      <c r="CS6" s="3"/>
      <c r="CT6" s="3"/>
      <c r="CU6" s="52"/>
      <c r="CV6" s="3"/>
      <c r="CW6" s="52"/>
      <c r="CX6" s="3"/>
      <c r="CY6" s="52"/>
      <c r="CZ6" s="27"/>
      <c r="DA6" s="52"/>
      <c r="DB6" s="3"/>
      <c r="DC6" s="52"/>
      <c r="DD6" s="3"/>
      <c r="DE6" s="52"/>
      <c r="DF6" s="7"/>
      <c r="DG6" s="29"/>
      <c r="DI6" s="30" t="s">
        <v>18</v>
      </c>
      <c r="DJ6" s="30" t="s">
        <v>16</v>
      </c>
      <c r="DK6" s="30" t="s">
        <v>17</v>
      </c>
      <c r="DL6" s="65" t="s">
        <v>24</v>
      </c>
      <c r="DM6" s="31"/>
      <c r="DN6" s="30" t="s">
        <v>18</v>
      </c>
      <c r="DO6" s="30" t="s">
        <v>16</v>
      </c>
      <c r="DP6" s="30" t="s">
        <v>17</v>
      </c>
      <c r="DQ6" s="65" t="s">
        <v>24</v>
      </c>
    </row>
    <row r="7" spans="1:121" ht="15.75" customHeight="1" thickBot="1" x14ac:dyDescent="0.3">
      <c r="A7" s="1">
        <v>43346</v>
      </c>
      <c r="B7" s="2"/>
      <c r="C7" s="3"/>
      <c r="D7" s="3"/>
      <c r="E7" s="52"/>
      <c r="F7" s="3"/>
      <c r="G7" s="3"/>
      <c r="H7" s="52"/>
      <c r="I7" s="3"/>
      <c r="J7" s="3"/>
      <c r="K7" s="52"/>
      <c r="L7" s="3"/>
      <c r="M7" s="3"/>
      <c r="N7" s="52"/>
      <c r="O7" s="3"/>
      <c r="P7" s="3"/>
      <c r="Q7" s="52"/>
      <c r="R7" s="3"/>
      <c r="S7" s="3"/>
      <c r="T7" s="52"/>
      <c r="U7" s="3"/>
      <c r="V7" s="3"/>
      <c r="W7" s="52"/>
      <c r="X7" s="3"/>
      <c r="Y7" s="52"/>
      <c r="Z7" s="3"/>
      <c r="AA7" s="3"/>
      <c r="AB7" s="52"/>
      <c r="AC7" s="3"/>
      <c r="AD7" s="3"/>
      <c r="AE7" s="52"/>
      <c r="AF7" s="3"/>
      <c r="AG7" s="52"/>
      <c r="AH7" s="3"/>
      <c r="AI7" s="52"/>
      <c r="AJ7" s="3"/>
      <c r="AK7" s="52"/>
      <c r="AL7" s="3"/>
      <c r="AM7" s="3"/>
      <c r="AN7" s="52"/>
      <c r="AO7" s="3"/>
      <c r="AP7" s="52"/>
      <c r="AQ7" s="3"/>
      <c r="AR7" s="3"/>
      <c r="AS7" s="52"/>
      <c r="AT7" s="3"/>
      <c r="AU7" s="3"/>
      <c r="AV7" s="52"/>
      <c r="AW7" s="3"/>
      <c r="AX7" s="3"/>
      <c r="AY7" s="52"/>
      <c r="AZ7" s="3"/>
      <c r="BA7" s="52"/>
      <c r="BB7" s="3"/>
      <c r="BC7" s="3"/>
      <c r="BD7" s="52"/>
      <c r="BE7" s="3"/>
      <c r="BF7" s="3"/>
      <c r="BG7" s="52"/>
      <c r="BH7" s="3"/>
      <c r="BI7" s="3"/>
      <c r="BJ7" s="52"/>
      <c r="BK7" s="3"/>
      <c r="BL7" s="52"/>
      <c r="BM7" s="3"/>
      <c r="BN7" s="3"/>
      <c r="BO7" s="52"/>
      <c r="BP7" s="3"/>
      <c r="BQ7" s="3"/>
      <c r="BR7" s="52"/>
      <c r="BS7" s="3"/>
      <c r="BT7" s="3"/>
      <c r="BU7" s="52"/>
      <c r="BV7" s="3"/>
      <c r="BW7" s="3"/>
      <c r="BX7" s="52"/>
      <c r="BY7" s="3"/>
      <c r="BZ7" s="3"/>
      <c r="CA7" s="52"/>
      <c r="CB7" s="3"/>
      <c r="CC7" s="52"/>
      <c r="CD7" s="3"/>
      <c r="CE7" s="3"/>
      <c r="CF7" s="52"/>
      <c r="CG7" s="3"/>
      <c r="CH7" s="3"/>
      <c r="CI7" s="52"/>
      <c r="CJ7" s="3"/>
      <c r="CK7" s="3"/>
      <c r="CL7" s="52"/>
      <c r="CM7" s="3"/>
      <c r="CN7" s="3"/>
      <c r="CO7" s="52"/>
      <c r="CP7" s="3"/>
      <c r="CQ7" s="3"/>
      <c r="CR7" s="52"/>
      <c r="CS7" s="3"/>
      <c r="CT7" s="3"/>
      <c r="CU7" s="52"/>
      <c r="CV7" s="3"/>
      <c r="CW7" s="52"/>
      <c r="CX7" s="3"/>
      <c r="CY7" s="52"/>
      <c r="CZ7" s="27"/>
      <c r="DA7" s="52"/>
      <c r="DB7" s="3"/>
      <c r="DC7" s="52"/>
      <c r="DD7" s="3"/>
      <c r="DE7" s="52"/>
      <c r="DF7" s="7"/>
      <c r="DG7" s="29"/>
      <c r="DI7" s="100" t="s">
        <v>59</v>
      </c>
      <c r="DJ7" s="101"/>
      <c r="DK7" s="102"/>
      <c r="DL7" s="62"/>
      <c r="DM7" s="31"/>
      <c r="DN7" s="127" t="s">
        <v>60</v>
      </c>
      <c r="DO7" s="128"/>
      <c r="DP7" s="129"/>
      <c r="DQ7" s="63"/>
    </row>
    <row r="8" spans="1:121" ht="16.5" thickBot="1" x14ac:dyDescent="0.3">
      <c r="A8" s="1">
        <v>43347</v>
      </c>
      <c r="B8" s="2"/>
      <c r="C8" s="3"/>
      <c r="D8" s="3"/>
      <c r="E8" s="52"/>
      <c r="F8" s="3"/>
      <c r="G8" s="3"/>
      <c r="H8" s="52"/>
      <c r="I8" s="3"/>
      <c r="J8" s="3"/>
      <c r="K8" s="52"/>
      <c r="L8" s="3"/>
      <c r="M8" s="3"/>
      <c r="N8" s="52"/>
      <c r="O8" s="3"/>
      <c r="P8" s="3"/>
      <c r="Q8" s="52"/>
      <c r="R8" s="3"/>
      <c r="S8" s="3"/>
      <c r="T8" s="52"/>
      <c r="U8" s="3"/>
      <c r="V8" s="3"/>
      <c r="W8" s="52"/>
      <c r="X8" s="3"/>
      <c r="Y8" s="52"/>
      <c r="Z8" s="3"/>
      <c r="AA8" s="3"/>
      <c r="AB8" s="52"/>
      <c r="AC8" s="3"/>
      <c r="AD8" s="3"/>
      <c r="AE8" s="52"/>
      <c r="AF8" s="3"/>
      <c r="AG8" s="52"/>
      <c r="AH8" s="3"/>
      <c r="AI8" s="52"/>
      <c r="AJ8" s="3"/>
      <c r="AK8" s="52"/>
      <c r="AL8" s="3"/>
      <c r="AM8" s="3"/>
      <c r="AN8" s="52"/>
      <c r="AO8" s="3"/>
      <c r="AP8" s="52"/>
      <c r="AQ8" s="3"/>
      <c r="AR8" s="3"/>
      <c r="AS8" s="52"/>
      <c r="AT8" s="3"/>
      <c r="AU8" s="3"/>
      <c r="AV8" s="52"/>
      <c r="AW8" s="3"/>
      <c r="AX8" s="3"/>
      <c r="AY8" s="52"/>
      <c r="AZ8" s="3"/>
      <c r="BA8" s="52"/>
      <c r="BB8" s="3"/>
      <c r="BC8" s="3"/>
      <c r="BD8" s="52"/>
      <c r="BE8" s="3"/>
      <c r="BF8" s="3"/>
      <c r="BG8" s="52"/>
      <c r="BH8" s="3"/>
      <c r="BI8" s="3"/>
      <c r="BJ8" s="52"/>
      <c r="BK8" s="3"/>
      <c r="BL8" s="52"/>
      <c r="BM8" s="3"/>
      <c r="BN8" s="3"/>
      <c r="BO8" s="52"/>
      <c r="BP8" s="3"/>
      <c r="BQ8" s="3"/>
      <c r="BR8" s="52"/>
      <c r="BS8" s="3"/>
      <c r="BT8" s="3"/>
      <c r="BU8" s="52"/>
      <c r="BV8" s="3"/>
      <c r="BW8" s="3"/>
      <c r="BX8" s="52"/>
      <c r="BY8" s="3"/>
      <c r="BZ8" s="3"/>
      <c r="CA8" s="52"/>
      <c r="CB8" s="3"/>
      <c r="CC8" s="52"/>
      <c r="CD8" s="3"/>
      <c r="CE8" s="3"/>
      <c r="CF8" s="52"/>
      <c r="CG8" s="3"/>
      <c r="CH8" s="3"/>
      <c r="CI8" s="52"/>
      <c r="CJ8" s="3"/>
      <c r="CK8" s="3"/>
      <c r="CL8" s="52"/>
      <c r="CM8" s="3"/>
      <c r="CN8" s="3"/>
      <c r="CO8" s="52"/>
      <c r="CP8" s="3"/>
      <c r="CQ8" s="3"/>
      <c r="CR8" s="52"/>
      <c r="CS8" s="3"/>
      <c r="CT8" s="3"/>
      <c r="CU8" s="52"/>
      <c r="CV8" s="3"/>
      <c r="CW8" s="52"/>
      <c r="CX8" s="3"/>
      <c r="CY8" s="52"/>
      <c r="CZ8" s="27"/>
      <c r="DA8" s="52"/>
      <c r="DB8" s="3"/>
      <c r="DC8" s="52"/>
      <c r="DD8" s="3"/>
      <c r="DE8" s="52"/>
      <c r="DF8" s="7"/>
      <c r="DG8" s="29"/>
      <c r="DI8" s="32" t="s">
        <v>5</v>
      </c>
      <c r="DJ8" s="33">
        <f>'معادلة الفك والتجميع'!$J$7</f>
        <v>0</v>
      </c>
      <c r="DK8" s="33">
        <f>'معادلة الفك والتجميع'!$K$7</f>
        <v>0</v>
      </c>
      <c r="DL8" s="33">
        <f>$E$36</f>
        <v>0</v>
      </c>
      <c r="DM8" s="74"/>
      <c r="DN8" s="32" t="s">
        <v>13</v>
      </c>
      <c r="DO8" s="33">
        <f>'معادلة الفك والتجميع'!$J$70</f>
        <v>0</v>
      </c>
      <c r="DP8" s="33">
        <f>'معادلة الفك والتجميع'!$K$70</f>
        <v>0</v>
      </c>
      <c r="DQ8" s="33">
        <f>$AS$36</f>
        <v>0</v>
      </c>
    </row>
    <row r="9" spans="1:121" ht="16.5" thickBot="1" x14ac:dyDescent="0.3">
      <c r="A9" s="1">
        <v>43348</v>
      </c>
      <c r="B9" s="2"/>
      <c r="C9" s="3"/>
      <c r="D9" s="3"/>
      <c r="E9" s="52"/>
      <c r="F9" s="3"/>
      <c r="G9" s="3"/>
      <c r="H9" s="52"/>
      <c r="I9" s="3"/>
      <c r="J9" s="3"/>
      <c r="K9" s="52"/>
      <c r="L9" s="3"/>
      <c r="M9" s="3"/>
      <c r="N9" s="52"/>
      <c r="O9" s="3"/>
      <c r="P9" s="3"/>
      <c r="Q9" s="52"/>
      <c r="R9" s="3"/>
      <c r="S9" s="3"/>
      <c r="T9" s="52"/>
      <c r="U9" s="3"/>
      <c r="V9" s="3"/>
      <c r="W9" s="52"/>
      <c r="X9" s="3"/>
      <c r="Y9" s="52"/>
      <c r="Z9" s="3"/>
      <c r="AA9" s="3"/>
      <c r="AB9" s="52"/>
      <c r="AC9" s="3"/>
      <c r="AD9" s="3"/>
      <c r="AE9" s="52"/>
      <c r="AF9" s="3"/>
      <c r="AG9" s="52"/>
      <c r="AH9" s="3"/>
      <c r="AI9" s="52"/>
      <c r="AJ9" s="3"/>
      <c r="AK9" s="52"/>
      <c r="AL9" s="3"/>
      <c r="AM9" s="3"/>
      <c r="AN9" s="52"/>
      <c r="AO9" s="3"/>
      <c r="AP9" s="52"/>
      <c r="AQ9" s="3"/>
      <c r="AR9" s="3"/>
      <c r="AS9" s="52"/>
      <c r="AT9" s="3"/>
      <c r="AU9" s="3"/>
      <c r="AV9" s="52"/>
      <c r="AW9" s="3"/>
      <c r="AX9" s="3"/>
      <c r="AY9" s="52"/>
      <c r="AZ9" s="3"/>
      <c r="BA9" s="52"/>
      <c r="BB9" s="3"/>
      <c r="BC9" s="3"/>
      <c r="BD9" s="52"/>
      <c r="BE9" s="3"/>
      <c r="BF9" s="3"/>
      <c r="BG9" s="52"/>
      <c r="BH9" s="3"/>
      <c r="BI9" s="3"/>
      <c r="BJ9" s="52"/>
      <c r="BK9" s="3"/>
      <c r="BL9" s="52"/>
      <c r="BM9" s="3"/>
      <c r="BN9" s="3"/>
      <c r="BO9" s="52"/>
      <c r="BP9" s="3"/>
      <c r="BQ9" s="3"/>
      <c r="BR9" s="52"/>
      <c r="BS9" s="3"/>
      <c r="BT9" s="3"/>
      <c r="BU9" s="52"/>
      <c r="BV9" s="3"/>
      <c r="BW9" s="3"/>
      <c r="BX9" s="52"/>
      <c r="BY9" s="3"/>
      <c r="BZ9" s="3"/>
      <c r="CA9" s="52"/>
      <c r="CB9" s="3"/>
      <c r="CC9" s="52"/>
      <c r="CD9" s="3"/>
      <c r="CE9" s="3"/>
      <c r="CF9" s="52"/>
      <c r="CG9" s="3"/>
      <c r="CH9" s="3"/>
      <c r="CI9" s="52"/>
      <c r="CJ9" s="3"/>
      <c r="CK9" s="3"/>
      <c r="CL9" s="52"/>
      <c r="CM9" s="3"/>
      <c r="CN9" s="3"/>
      <c r="CO9" s="52"/>
      <c r="CP9" s="3"/>
      <c r="CQ9" s="3"/>
      <c r="CR9" s="52"/>
      <c r="CS9" s="3"/>
      <c r="CT9" s="3"/>
      <c r="CU9" s="52"/>
      <c r="CV9" s="3"/>
      <c r="CW9" s="52"/>
      <c r="CX9" s="3"/>
      <c r="CY9" s="52"/>
      <c r="CZ9" s="27"/>
      <c r="DA9" s="52"/>
      <c r="DB9" s="3"/>
      <c r="DC9" s="52"/>
      <c r="DD9" s="3"/>
      <c r="DE9" s="52"/>
      <c r="DF9" s="7"/>
      <c r="DG9" s="29"/>
      <c r="DI9" s="32" t="s">
        <v>6</v>
      </c>
      <c r="DJ9" s="32">
        <f>'معادلة الفك والتجميع'!$J$11</f>
        <v>0</v>
      </c>
      <c r="DK9" s="32">
        <f>'معادلة الفك والتجميع'!$K$11</f>
        <v>0</v>
      </c>
      <c r="DL9" s="33">
        <f>$H$36</f>
        <v>0</v>
      </c>
      <c r="DM9" s="75"/>
      <c r="DN9" s="32" t="s">
        <v>14</v>
      </c>
      <c r="DO9" s="32">
        <f>'معادلة الفك والتجميع'!$J$74</f>
        <v>0</v>
      </c>
      <c r="DP9" s="32">
        <f>'معادلة الفك والتجميع'!$K$74</f>
        <v>0</v>
      </c>
      <c r="DQ9" s="33">
        <f>$AV$36</f>
        <v>0</v>
      </c>
    </row>
    <row r="10" spans="1:121" ht="16.5" thickBot="1" x14ac:dyDescent="0.3">
      <c r="A10" s="1">
        <v>43349</v>
      </c>
      <c r="B10" s="2"/>
      <c r="C10" s="3"/>
      <c r="D10" s="3"/>
      <c r="E10" s="52"/>
      <c r="F10" s="3"/>
      <c r="G10" s="3"/>
      <c r="H10" s="52"/>
      <c r="I10" s="3"/>
      <c r="J10" s="3"/>
      <c r="K10" s="52"/>
      <c r="L10" s="3"/>
      <c r="M10" s="3"/>
      <c r="N10" s="52"/>
      <c r="O10" s="3"/>
      <c r="P10" s="3"/>
      <c r="Q10" s="52"/>
      <c r="R10" s="3"/>
      <c r="S10" s="3"/>
      <c r="T10" s="52"/>
      <c r="U10" s="3"/>
      <c r="V10" s="3"/>
      <c r="W10" s="52"/>
      <c r="X10" s="3"/>
      <c r="Y10" s="52"/>
      <c r="Z10" s="3"/>
      <c r="AA10" s="3"/>
      <c r="AB10" s="52"/>
      <c r="AC10" s="3"/>
      <c r="AD10" s="3"/>
      <c r="AE10" s="52"/>
      <c r="AF10" s="3"/>
      <c r="AG10" s="52"/>
      <c r="AH10" s="3"/>
      <c r="AI10" s="52"/>
      <c r="AJ10" s="3"/>
      <c r="AK10" s="52"/>
      <c r="AL10" s="3"/>
      <c r="AM10" s="3"/>
      <c r="AN10" s="52"/>
      <c r="AO10" s="3"/>
      <c r="AP10" s="52"/>
      <c r="AQ10" s="3"/>
      <c r="AR10" s="3"/>
      <c r="AS10" s="52"/>
      <c r="AT10" s="3"/>
      <c r="AU10" s="3"/>
      <c r="AV10" s="52"/>
      <c r="AW10" s="3"/>
      <c r="AX10" s="3"/>
      <c r="AY10" s="52"/>
      <c r="AZ10" s="3"/>
      <c r="BA10" s="52"/>
      <c r="BB10" s="3"/>
      <c r="BC10" s="3"/>
      <c r="BD10" s="52"/>
      <c r="BE10" s="3"/>
      <c r="BF10" s="3"/>
      <c r="BG10" s="52"/>
      <c r="BH10" s="3"/>
      <c r="BI10" s="3"/>
      <c r="BJ10" s="52"/>
      <c r="BK10" s="3"/>
      <c r="BL10" s="52"/>
      <c r="BM10" s="3"/>
      <c r="BN10" s="3"/>
      <c r="BO10" s="52"/>
      <c r="BP10" s="3"/>
      <c r="BQ10" s="3"/>
      <c r="BR10" s="52"/>
      <c r="BS10" s="3"/>
      <c r="BT10" s="3"/>
      <c r="BU10" s="52"/>
      <c r="BV10" s="3"/>
      <c r="BW10" s="3"/>
      <c r="BX10" s="52"/>
      <c r="BY10" s="3"/>
      <c r="BZ10" s="3"/>
      <c r="CA10" s="52"/>
      <c r="CB10" s="3"/>
      <c r="CC10" s="52"/>
      <c r="CD10" s="3"/>
      <c r="CE10" s="3"/>
      <c r="CF10" s="52"/>
      <c r="CG10" s="3"/>
      <c r="CH10" s="3"/>
      <c r="CI10" s="52"/>
      <c r="CJ10" s="3"/>
      <c r="CK10" s="3"/>
      <c r="CL10" s="52"/>
      <c r="CM10" s="3"/>
      <c r="CN10" s="3"/>
      <c r="CO10" s="52"/>
      <c r="CP10" s="3"/>
      <c r="CQ10" s="3"/>
      <c r="CR10" s="52"/>
      <c r="CS10" s="3"/>
      <c r="CT10" s="3"/>
      <c r="CU10" s="52"/>
      <c r="CV10" s="3"/>
      <c r="CW10" s="52"/>
      <c r="CX10" s="3"/>
      <c r="CY10" s="52"/>
      <c r="CZ10" s="27"/>
      <c r="DA10" s="52"/>
      <c r="DB10" s="3"/>
      <c r="DC10" s="52"/>
      <c r="DD10" s="3"/>
      <c r="DE10" s="52"/>
      <c r="DF10" s="7"/>
      <c r="DG10" s="29"/>
      <c r="DI10" s="32" t="s">
        <v>7</v>
      </c>
      <c r="DJ10" s="33">
        <f>'معادلة الفك والتجميع'!$J$15</f>
        <v>0</v>
      </c>
      <c r="DK10" s="33">
        <f>'معادلة الفك والتجميع'!$K$15</f>
        <v>0</v>
      </c>
      <c r="DL10" s="33">
        <f>$K$36</f>
        <v>0</v>
      </c>
      <c r="DM10" s="74"/>
      <c r="DN10" s="32" t="s">
        <v>46</v>
      </c>
      <c r="DO10" s="33">
        <f>'معادلة الفك والتجميع'!$J$78</f>
        <v>0</v>
      </c>
      <c r="DP10" s="33">
        <f>'معادلة الفك والتجميع'!$K$78</f>
        <v>0</v>
      </c>
      <c r="DQ10" s="33">
        <f>$AY$36</f>
        <v>0</v>
      </c>
    </row>
    <row r="11" spans="1:121" ht="16.5" thickBot="1" x14ac:dyDescent="0.3">
      <c r="A11" s="1">
        <v>43350</v>
      </c>
      <c r="B11" s="2"/>
      <c r="C11" s="3"/>
      <c r="D11" s="3"/>
      <c r="E11" s="52"/>
      <c r="F11" s="3"/>
      <c r="G11" s="3"/>
      <c r="H11" s="52"/>
      <c r="I11" s="3"/>
      <c r="J11" s="3"/>
      <c r="K11" s="52"/>
      <c r="L11" s="3"/>
      <c r="M11" s="3"/>
      <c r="N11" s="52"/>
      <c r="O11" s="3"/>
      <c r="P11" s="3"/>
      <c r="Q11" s="52"/>
      <c r="R11" s="3"/>
      <c r="S11" s="3"/>
      <c r="T11" s="52"/>
      <c r="U11" s="3"/>
      <c r="V11" s="3"/>
      <c r="W11" s="52"/>
      <c r="X11" s="3"/>
      <c r="Y11" s="52"/>
      <c r="Z11" s="3"/>
      <c r="AA11" s="3"/>
      <c r="AB11" s="52"/>
      <c r="AC11" s="3"/>
      <c r="AD11" s="3"/>
      <c r="AE11" s="52"/>
      <c r="AF11" s="3"/>
      <c r="AG11" s="52"/>
      <c r="AH11" s="3"/>
      <c r="AI11" s="52"/>
      <c r="AJ11" s="3"/>
      <c r="AK11" s="52"/>
      <c r="AL11" s="3"/>
      <c r="AM11" s="3"/>
      <c r="AN11" s="52"/>
      <c r="AO11" s="3"/>
      <c r="AP11" s="52"/>
      <c r="AQ11" s="3"/>
      <c r="AR11" s="3"/>
      <c r="AS11" s="52"/>
      <c r="AT11" s="3"/>
      <c r="AU11" s="3"/>
      <c r="AV11" s="52"/>
      <c r="AW11" s="3"/>
      <c r="AX11" s="3"/>
      <c r="AY11" s="52"/>
      <c r="AZ11" s="3"/>
      <c r="BA11" s="52"/>
      <c r="BB11" s="3"/>
      <c r="BC11" s="3"/>
      <c r="BD11" s="52"/>
      <c r="BE11" s="3"/>
      <c r="BF11" s="3"/>
      <c r="BG11" s="52"/>
      <c r="BH11" s="3"/>
      <c r="BI11" s="3"/>
      <c r="BJ11" s="52"/>
      <c r="BK11" s="3"/>
      <c r="BL11" s="52"/>
      <c r="BM11" s="3"/>
      <c r="BN11" s="3"/>
      <c r="BO11" s="52"/>
      <c r="BP11" s="3"/>
      <c r="BQ11" s="3"/>
      <c r="BR11" s="52"/>
      <c r="BS11" s="3"/>
      <c r="BT11" s="3"/>
      <c r="BU11" s="52"/>
      <c r="BV11" s="3"/>
      <c r="BW11" s="3"/>
      <c r="BX11" s="52"/>
      <c r="BY11" s="3"/>
      <c r="BZ11" s="3"/>
      <c r="CA11" s="52"/>
      <c r="CB11" s="3"/>
      <c r="CC11" s="52"/>
      <c r="CD11" s="3"/>
      <c r="CE11" s="3"/>
      <c r="CF11" s="52"/>
      <c r="CG11" s="3"/>
      <c r="CH11" s="3"/>
      <c r="CI11" s="52"/>
      <c r="CJ11" s="3"/>
      <c r="CK11" s="3"/>
      <c r="CL11" s="52"/>
      <c r="CM11" s="3"/>
      <c r="CN11" s="3"/>
      <c r="CO11" s="52"/>
      <c r="CP11" s="3"/>
      <c r="CQ11" s="3"/>
      <c r="CR11" s="52"/>
      <c r="CS11" s="3"/>
      <c r="CT11" s="3"/>
      <c r="CU11" s="52"/>
      <c r="CV11" s="3"/>
      <c r="CW11" s="52"/>
      <c r="CX11" s="3"/>
      <c r="CY11" s="52"/>
      <c r="CZ11" s="27"/>
      <c r="DA11" s="52"/>
      <c r="DB11" s="3"/>
      <c r="DC11" s="52"/>
      <c r="DD11" s="3"/>
      <c r="DE11" s="52"/>
      <c r="DF11" s="7"/>
      <c r="DG11" s="29"/>
      <c r="DI11" s="32" t="s">
        <v>39</v>
      </c>
      <c r="DJ11" s="33">
        <f>'معادلة الفك والتجميع'!$J$19</f>
        <v>0</v>
      </c>
      <c r="DK11" s="33">
        <f>'معادلة الفك والتجميع'!$K$19</f>
        <v>0</v>
      </c>
      <c r="DL11" s="33">
        <f>$N$36</f>
        <v>0</v>
      </c>
      <c r="DM11" s="74"/>
      <c r="DN11" s="142" t="s">
        <v>61</v>
      </c>
      <c r="DO11" s="143"/>
      <c r="DP11" s="144"/>
      <c r="DQ11" s="76"/>
    </row>
    <row r="12" spans="1:121" ht="16.5" thickBot="1" x14ac:dyDescent="0.3">
      <c r="A12" s="1">
        <v>43351</v>
      </c>
      <c r="B12" s="2"/>
      <c r="C12" s="3"/>
      <c r="D12" s="3"/>
      <c r="E12" s="52"/>
      <c r="F12" s="3"/>
      <c r="G12" s="3"/>
      <c r="H12" s="52"/>
      <c r="I12" s="3"/>
      <c r="J12" s="3"/>
      <c r="K12" s="52"/>
      <c r="L12" s="3"/>
      <c r="M12" s="3"/>
      <c r="N12" s="52"/>
      <c r="O12" s="3"/>
      <c r="P12" s="3"/>
      <c r="Q12" s="52"/>
      <c r="R12" s="3"/>
      <c r="S12" s="3"/>
      <c r="T12" s="52"/>
      <c r="U12" s="3"/>
      <c r="V12" s="3"/>
      <c r="W12" s="52"/>
      <c r="X12" s="3"/>
      <c r="Y12" s="52"/>
      <c r="Z12" s="3"/>
      <c r="AA12" s="3"/>
      <c r="AB12" s="52"/>
      <c r="AC12" s="3"/>
      <c r="AD12" s="3"/>
      <c r="AE12" s="52"/>
      <c r="AF12" s="3"/>
      <c r="AG12" s="52"/>
      <c r="AH12" s="3"/>
      <c r="AI12" s="52"/>
      <c r="AJ12" s="3"/>
      <c r="AK12" s="52"/>
      <c r="AL12" s="3"/>
      <c r="AM12" s="3"/>
      <c r="AN12" s="52"/>
      <c r="AO12" s="3"/>
      <c r="AP12" s="52"/>
      <c r="AQ12" s="3"/>
      <c r="AR12" s="3"/>
      <c r="AS12" s="52"/>
      <c r="AT12" s="3"/>
      <c r="AU12" s="3"/>
      <c r="AV12" s="52"/>
      <c r="AW12" s="3"/>
      <c r="AX12" s="3"/>
      <c r="AY12" s="52"/>
      <c r="AZ12" s="3"/>
      <c r="BA12" s="52"/>
      <c r="BB12" s="3"/>
      <c r="BC12" s="3"/>
      <c r="BD12" s="52"/>
      <c r="BE12" s="3"/>
      <c r="BF12" s="3"/>
      <c r="BG12" s="52"/>
      <c r="BH12" s="3"/>
      <c r="BI12" s="3"/>
      <c r="BJ12" s="52"/>
      <c r="BK12" s="3"/>
      <c r="BL12" s="52"/>
      <c r="BM12" s="3"/>
      <c r="BN12" s="3"/>
      <c r="BO12" s="52"/>
      <c r="BP12" s="3"/>
      <c r="BQ12" s="3"/>
      <c r="BR12" s="52"/>
      <c r="BS12" s="3"/>
      <c r="BT12" s="3"/>
      <c r="BU12" s="52"/>
      <c r="BV12" s="3"/>
      <c r="BW12" s="3"/>
      <c r="BX12" s="52"/>
      <c r="BY12" s="3"/>
      <c r="BZ12" s="3"/>
      <c r="CA12" s="52"/>
      <c r="CB12" s="3"/>
      <c r="CC12" s="52"/>
      <c r="CD12" s="3"/>
      <c r="CE12" s="3"/>
      <c r="CF12" s="52"/>
      <c r="CG12" s="3"/>
      <c r="CH12" s="3"/>
      <c r="CI12" s="52"/>
      <c r="CJ12" s="3"/>
      <c r="CK12" s="3"/>
      <c r="CL12" s="52"/>
      <c r="CM12" s="3"/>
      <c r="CN12" s="3"/>
      <c r="CO12" s="52"/>
      <c r="CP12" s="3"/>
      <c r="CQ12" s="3"/>
      <c r="CR12" s="52"/>
      <c r="CS12" s="3"/>
      <c r="CT12" s="3"/>
      <c r="CU12" s="52"/>
      <c r="CV12" s="3"/>
      <c r="CW12" s="52"/>
      <c r="CX12" s="3"/>
      <c r="CY12" s="52"/>
      <c r="CZ12" s="27"/>
      <c r="DA12" s="52"/>
      <c r="DB12" s="3"/>
      <c r="DC12" s="52"/>
      <c r="DD12" s="3"/>
      <c r="DE12" s="52"/>
      <c r="DF12" s="7"/>
      <c r="DG12" s="29"/>
      <c r="DI12" s="32" t="s">
        <v>40</v>
      </c>
      <c r="DJ12" s="33">
        <f>'معادلة الفك والتجميع'!$J$23</f>
        <v>0</v>
      </c>
      <c r="DK12" s="33">
        <f>'معادلة الفك والتجميع'!$K$23</f>
        <v>0</v>
      </c>
      <c r="DL12" s="33">
        <f>$Q$36</f>
        <v>0</v>
      </c>
      <c r="DM12" s="74"/>
      <c r="DN12" s="33" t="s">
        <v>43</v>
      </c>
      <c r="DO12" s="33"/>
      <c r="DP12" s="33">
        <f>'معادلة الفك والتجميع'!$K$83</f>
        <v>0</v>
      </c>
      <c r="DQ12" s="33">
        <f>$BA$36</f>
        <v>0</v>
      </c>
    </row>
    <row r="13" spans="1:121" ht="16.5" thickBot="1" x14ac:dyDescent="0.3">
      <c r="A13" s="1">
        <v>43352</v>
      </c>
      <c r="B13" s="2"/>
      <c r="C13" s="3"/>
      <c r="D13" s="3"/>
      <c r="E13" s="52"/>
      <c r="F13" s="3"/>
      <c r="G13" s="3"/>
      <c r="H13" s="52"/>
      <c r="I13" s="3"/>
      <c r="J13" s="3"/>
      <c r="K13" s="52"/>
      <c r="L13" s="3"/>
      <c r="M13" s="3"/>
      <c r="N13" s="52"/>
      <c r="O13" s="3"/>
      <c r="P13" s="3"/>
      <c r="Q13" s="52"/>
      <c r="R13" s="3"/>
      <c r="S13" s="3"/>
      <c r="T13" s="52"/>
      <c r="U13" s="3"/>
      <c r="V13" s="3"/>
      <c r="W13" s="52"/>
      <c r="X13" s="3"/>
      <c r="Y13" s="52"/>
      <c r="Z13" s="3"/>
      <c r="AA13" s="3"/>
      <c r="AB13" s="52"/>
      <c r="AC13" s="3"/>
      <c r="AD13" s="3"/>
      <c r="AE13" s="52"/>
      <c r="AF13" s="3"/>
      <c r="AG13" s="52"/>
      <c r="AH13" s="3"/>
      <c r="AI13" s="52"/>
      <c r="AJ13" s="3"/>
      <c r="AK13" s="52"/>
      <c r="AL13" s="3"/>
      <c r="AM13" s="3"/>
      <c r="AN13" s="52"/>
      <c r="AO13" s="3"/>
      <c r="AP13" s="52"/>
      <c r="AQ13" s="3"/>
      <c r="AR13" s="3"/>
      <c r="AS13" s="52"/>
      <c r="AT13" s="3"/>
      <c r="AU13" s="3"/>
      <c r="AV13" s="52"/>
      <c r="AW13" s="3"/>
      <c r="AX13" s="3"/>
      <c r="AY13" s="52"/>
      <c r="AZ13" s="3"/>
      <c r="BA13" s="52"/>
      <c r="BB13" s="3"/>
      <c r="BC13" s="3"/>
      <c r="BD13" s="52"/>
      <c r="BE13" s="3"/>
      <c r="BF13" s="3"/>
      <c r="BG13" s="52"/>
      <c r="BH13" s="3"/>
      <c r="BI13" s="3"/>
      <c r="BJ13" s="52"/>
      <c r="BK13" s="3"/>
      <c r="BL13" s="52"/>
      <c r="BM13" s="3"/>
      <c r="BN13" s="3"/>
      <c r="BO13" s="52"/>
      <c r="BP13" s="3"/>
      <c r="BQ13" s="3"/>
      <c r="BR13" s="52"/>
      <c r="BS13" s="3"/>
      <c r="BT13" s="3"/>
      <c r="BU13" s="52"/>
      <c r="BV13" s="3"/>
      <c r="BW13" s="3"/>
      <c r="BX13" s="52"/>
      <c r="BY13" s="3"/>
      <c r="BZ13" s="3"/>
      <c r="CA13" s="52"/>
      <c r="CB13" s="3"/>
      <c r="CC13" s="52"/>
      <c r="CD13" s="3"/>
      <c r="CE13" s="3"/>
      <c r="CF13" s="52"/>
      <c r="CG13" s="3"/>
      <c r="CH13" s="3"/>
      <c r="CI13" s="52"/>
      <c r="CJ13" s="3"/>
      <c r="CK13" s="3"/>
      <c r="CL13" s="52"/>
      <c r="CM13" s="3"/>
      <c r="CN13" s="3"/>
      <c r="CO13" s="52"/>
      <c r="CP13" s="3"/>
      <c r="CQ13" s="3"/>
      <c r="CR13" s="52"/>
      <c r="CS13" s="3"/>
      <c r="CT13" s="3"/>
      <c r="CU13" s="52"/>
      <c r="CV13" s="3"/>
      <c r="CW13" s="52"/>
      <c r="CX13" s="3"/>
      <c r="CY13" s="52"/>
      <c r="CZ13" s="27"/>
      <c r="DA13" s="52"/>
      <c r="DB13" s="3"/>
      <c r="DC13" s="52"/>
      <c r="DD13" s="3"/>
      <c r="DE13" s="52"/>
      <c r="DF13" s="7"/>
      <c r="DG13" s="29"/>
      <c r="DI13" s="32" t="s">
        <v>41</v>
      </c>
      <c r="DJ13" s="33">
        <f>'معادلة الفك والتجميع'!$J$27</f>
        <v>0</v>
      </c>
      <c r="DK13" s="33">
        <f>'معادلة الفك والتجميع'!$K$27</f>
        <v>0</v>
      </c>
      <c r="DL13" s="33">
        <f>$T$36</f>
        <v>0</v>
      </c>
      <c r="DM13" s="75"/>
      <c r="DN13" s="133" t="s">
        <v>62</v>
      </c>
      <c r="DO13" s="134"/>
      <c r="DP13" s="135"/>
      <c r="DQ13" s="77"/>
    </row>
    <row r="14" spans="1:121" ht="16.5" thickBot="1" x14ac:dyDescent="0.3">
      <c r="A14" s="1">
        <v>43353</v>
      </c>
      <c r="B14" s="2"/>
      <c r="C14" s="3"/>
      <c r="D14" s="3"/>
      <c r="E14" s="52"/>
      <c r="F14" s="3"/>
      <c r="G14" s="3"/>
      <c r="H14" s="52"/>
      <c r="I14" s="3"/>
      <c r="J14" s="3"/>
      <c r="K14" s="52"/>
      <c r="L14" s="3"/>
      <c r="M14" s="3"/>
      <c r="N14" s="52"/>
      <c r="O14" s="3"/>
      <c r="P14" s="3"/>
      <c r="Q14" s="52"/>
      <c r="R14" s="3"/>
      <c r="S14" s="3"/>
      <c r="T14" s="52"/>
      <c r="U14" s="3"/>
      <c r="V14" s="3"/>
      <c r="W14" s="52"/>
      <c r="X14" s="3"/>
      <c r="Y14" s="52"/>
      <c r="Z14" s="3"/>
      <c r="AA14" s="3"/>
      <c r="AB14" s="52"/>
      <c r="AC14" s="3"/>
      <c r="AD14" s="3"/>
      <c r="AE14" s="52"/>
      <c r="AF14" s="3"/>
      <c r="AG14" s="52"/>
      <c r="AH14" s="3"/>
      <c r="AI14" s="52"/>
      <c r="AJ14" s="3"/>
      <c r="AK14" s="52"/>
      <c r="AL14" s="3"/>
      <c r="AM14" s="3"/>
      <c r="AN14" s="52"/>
      <c r="AO14" s="3"/>
      <c r="AP14" s="52"/>
      <c r="AQ14" s="3"/>
      <c r="AR14" s="3"/>
      <c r="AS14" s="52"/>
      <c r="AT14" s="3"/>
      <c r="AU14" s="3"/>
      <c r="AV14" s="52"/>
      <c r="AW14" s="3"/>
      <c r="AX14" s="3"/>
      <c r="AY14" s="52"/>
      <c r="AZ14" s="3"/>
      <c r="BA14" s="52"/>
      <c r="BB14" s="3"/>
      <c r="BC14" s="3"/>
      <c r="BD14" s="52"/>
      <c r="BE14" s="3"/>
      <c r="BF14" s="3"/>
      <c r="BG14" s="52"/>
      <c r="BH14" s="3"/>
      <c r="BI14" s="3"/>
      <c r="BJ14" s="52"/>
      <c r="BK14" s="3"/>
      <c r="BL14" s="52"/>
      <c r="BM14" s="3"/>
      <c r="BN14" s="3"/>
      <c r="BO14" s="52"/>
      <c r="BP14" s="3"/>
      <c r="BQ14" s="3"/>
      <c r="BR14" s="52"/>
      <c r="BS14" s="3"/>
      <c r="BT14" s="3"/>
      <c r="BU14" s="52"/>
      <c r="BV14" s="3"/>
      <c r="BW14" s="3"/>
      <c r="BX14" s="52"/>
      <c r="BY14" s="3"/>
      <c r="BZ14" s="3"/>
      <c r="CA14" s="52"/>
      <c r="CB14" s="3"/>
      <c r="CC14" s="52"/>
      <c r="CD14" s="3"/>
      <c r="CE14" s="3"/>
      <c r="CF14" s="52"/>
      <c r="CG14" s="3"/>
      <c r="CH14" s="3"/>
      <c r="CI14" s="52"/>
      <c r="CJ14" s="3"/>
      <c r="CK14" s="3"/>
      <c r="CL14" s="52"/>
      <c r="CM14" s="3"/>
      <c r="CN14" s="3"/>
      <c r="CO14" s="52"/>
      <c r="CP14" s="3"/>
      <c r="CQ14" s="3"/>
      <c r="CR14" s="52"/>
      <c r="CS14" s="3"/>
      <c r="CT14" s="3"/>
      <c r="CU14" s="52"/>
      <c r="CV14" s="3"/>
      <c r="CW14" s="52"/>
      <c r="CX14" s="3"/>
      <c r="CY14" s="52"/>
      <c r="CZ14" s="27"/>
      <c r="DA14" s="52"/>
      <c r="DB14" s="3"/>
      <c r="DC14" s="52"/>
      <c r="DD14" s="3"/>
      <c r="DE14" s="52"/>
      <c r="DF14" s="7"/>
      <c r="DG14" s="29"/>
      <c r="DI14" s="32" t="s">
        <v>42</v>
      </c>
      <c r="DJ14" s="33">
        <f>'معادلة الفك والتجميع'!$J$31</f>
        <v>0</v>
      </c>
      <c r="DK14" s="33">
        <f>'معادلة الفك والتجميع'!$K$31</f>
        <v>0</v>
      </c>
      <c r="DL14" s="33">
        <f>$W$36</f>
        <v>0</v>
      </c>
      <c r="DM14" s="74"/>
      <c r="DN14" s="33" t="s">
        <v>47</v>
      </c>
      <c r="DO14" s="33">
        <f>'معادلة الفك والتجميع'!$J$88</f>
        <v>0</v>
      </c>
      <c r="DP14" s="33">
        <f>'معادلة الفك والتجميع'!$K$88</f>
        <v>0</v>
      </c>
      <c r="DQ14" s="33">
        <f>$BD$36</f>
        <v>0</v>
      </c>
    </row>
    <row r="15" spans="1:121" ht="16.5" thickBot="1" x14ac:dyDescent="0.3">
      <c r="A15" s="1">
        <v>43354</v>
      </c>
      <c r="B15" s="2"/>
      <c r="C15" s="3"/>
      <c r="D15" s="3"/>
      <c r="E15" s="52"/>
      <c r="F15" s="3"/>
      <c r="G15" s="3"/>
      <c r="H15" s="52"/>
      <c r="I15" s="3"/>
      <c r="J15" s="3"/>
      <c r="K15" s="52"/>
      <c r="L15" s="3"/>
      <c r="M15" s="3"/>
      <c r="N15" s="52"/>
      <c r="O15" s="3"/>
      <c r="P15" s="3"/>
      <c r="Q15" s="52"/>
      <c r="R15" s="3"/>
      <c r="S15" s="3"/>
      <c r="T15" s="52"/>
      <c r="U15" s="3"/>
      <c r="V15" s="3"/>
      <c r="W15" s="52"/>
      <c r="X15" s="3"/>
      <c r="Y15" s="52"/>
      <c r="Z15" s="3"/>
      <c r="AA15" s="3"/>
      <c r="AB15" s="52"/>
      <c r="AC15" s="3"/>
      <c r="AD15" s="3"/>
      <c r="AE15" s="52"/>
      <c r="AF15" s="3"/>
      <c r="AG15" s="52"/>
      <c r="AH15" s="3"/>
      <c r="AI15" s="52"/>
      <c r="AJ15" s="3"/>
      <c r="AK15" s="52"/>
      <c r="AL15" s="3"/>
      <c r="AM15" s="3"/>
      <c r="AN15" s="52"/>
      <c r="AO15" s="3"/>
      <c r="AP15" s="52"/>
      <c r="AQ15" s="3"/>
      <c r="AR15" s="3"/>
      <c r="AS15" s="52"/>
      <c r="AT15" s="3"/>
      <c r="AU15" s="3"/>
      <c r="AV15" s="52"/>
      <c r="AW15" s="3"/>
      <c r="AX15" s="3"/>
      <c r="AY15" s="52"/>
      <c r="AZ15" s="3"/>
      <c r="BA15" s="52"/>
      <c r="BB15" s="3"/>
      <c r="BC15" s="3"/>
      <c r="BD15" s="52"/>
      <c r="BE15" s="3"/>
      <c r="BF15" s="3"/>
      <c r="BG15" s="52"/>
      <c r="BH15" s="3"/>
      <c r="BI15" s="3"/>
      <c r="BJ15" s="52"/>
      <c r="BK15" s="3"/>
      <c r="BL15" s="52"/>
      <c r="BM15" s="3"/>
      <c r="BN15" s="3"/>
      <c r="BO15" s="52"/>
      <c r="BP15" s="3"/>
      <c r="BQ15" s="3"/>
      <c r="BR15" s="52"/>
      <c r="BS15" s="3"/>
      <c r="BT15" s="3"/>
      <c r="BU15" s="52"/>
      <c r="BV15" s="3"/>
      <c r="BW15" s="3"/>
      <c r="BX15" s="52"/>
      <c r="BY15" s="3"/>
      <c r="BZ15" s="3"/>
      <c r="CA15" s="52"/>
      <c r="CB15" s="3"/>
      <c r="CC15" s="52"/>
      <c r="CD15" s="3"/>
      <c r="CE15" s="3"/>
      <c r="CF15" s="52"/>
      <c r="CG15" s="3"/>
      <c r="CH15" s="3"/>
      <c r="CI15" s="52"/>
      <c r="CJ15" s="3"/>
      <c r="CK15" s="3"/>
      <c r="CL15" s="52"/>
      <c r="CM15" s="3"/>
      <c r="CN15" s="3"/>
      <c r="CO15" s="52"/>
      <c r="CP15" s="3"/>
      <c r="CQ15" s="3"/>
      <c r="CR15" s="52"/>
      <c r="CS15" s="3"/>
      <c r="CT15" s="3"/>
      <c r="CU15" s="52"/>
      <c r="CV15" s="3"/>
      <c r="CW15" s="52"/>
      <c r="CX15" s="3"/>
      <c r="CY15" s="52"/>
      <c r="CZ15" s="27"/>
      <c r="DA15" s="52"/>
      <c r="DB15" s="3"/>
      <c r="DC15" s="52"/>
      <c r="DD15" s="3"/>
      <c r="DE15" s="52"/>
      <c r="DF15" s="3"/>
      <c r="DG15" s="35"/>
      <c r="DI15" s="103" t="s">
        <v>63</v>
      </c>
      <c r="DJ15" s="104"/>
      <c r="DK15" s="105"/>
      <c r="DL15" s="78"/>
      <c r="DM15" s="75"/>
      <c r="DN15" s="33" t="s">
        <v>11</v>
      </c>
      <c r="DO15" s="33">
        <f>'معادلة الفك والتجميع'!$J$92</f>
        <v>0</v>
      </c>
      <c r="DP15" s="33">
        <f>'معادلة الفك والتجميع'!$K$92</f>
        <v>0</v>
      </c>
      <c r="DQ15" s="33">
        <f>$BG$36</f>
        <v>0</v>
      </c>
    </row>
    <row r="16" spans="1:121" ht="16.5" thickBot="1" x14ac:dyDescent="0.3">
      <c r="A16" s="1">
        <v>43355</v>
      </c>
      <c r="B16" s="2"/>
      <c r="C16" s="3"/>
      <c r="D16" s="3"/>
      <c r="E16" s="52"/>
      <c r="F16" s="3"/>
      <c r="G16" s="3"/>
      <c r="H16" s="52"/>
      <c r="I16" s="3"/>
      <c r="J16" s="3"/>
      <c r="K16" s="52"/>
      <c r="L16" s="3"/>
      <c r="M16" s="3"/>
      <c r="N16" s="52"/>
      <c r="O16" s="3"/>
      <c r="P16" s="3"/>
      <c r="Q16" s="52"/>
      <c r="R16" s="3"/>
      <c r="S16" s="3"/>
      <c r="T16" s="52"/>
      <c r="U16" s="3"/>
      <c r="V16" s="3"/>
      <c r="W16" s="52"/>
      <c r="X16" s="3"/>
      <c r="Y16" s="52"/>
      <c r="Z16" s="3"/>
      <c r="AA16" s="3"/>
      <c r="AB16" s="52"/>
      <c r="AC16" s="3"/>
      <c r="AD16" s="3"/>
      <c r="AE16" s="52"/>
      <c r="AF16" s="3"/>
      <c r="AG16" s="52"/>
      <c r="AH16" s="3"/>
      <c r="AI16" s="52"/>
      <c r="AJ16" s="3"/>
      <c r="AK16" s="52"/>
      <c r="AL16" s="3"/>
      <c r="AM16" s="3"/>
      <c r="AN16" s="52"/>
      <c r="AO16" s="3"/>
      <c r="AP16" s="52"/>
      <c r="AQ16" s="3"/>
      <c r="AR16" s="3"/>
      <c r="AS16" s="52"/>
      <c r="AT16" s="3"/>
      <c r="AU16" s="3"/>
      <c r="AV16" s="52"/>
      <c r="AW16" s="3"/>
      <c r="AX16" s="3"/>
      <c r="AY16" s="52"/>
      <c r="AZ16" s="3"/>
      <c r="BA16" s="52"/>
      <c r="BB16" s="3"/>
      <c r="BC16" s="3"/>
      <c r="BD16" s="52"/>
      <c r="BE16" s="3"/>
      <c r="BF16" s="3"/>
      <c r="BG16" s="52"/>
      <c r="BH16" s="3"/>
      <c r="BI16" s="3"/>
      <c r="BJ16" s="52"/>
      <c r="BK16" s="3"/>
      <c r="BL16" s="52"/>
      <c r="BM16" s="3"/>
      <c r="BN16" s="3"/>
      <c r="BO16" s="52"/>
      <c r="BP16" s="3"/>
      <c r="BQ16" s="3"/>
      <c r="BR16" s="52"/>
      <c r="BS16" s="3"/>
      <c r="BT16" s="3"/>
      <c r="BU16" s="52"/>
      <c r="BV16" s="3"/>
      <c r="BW16" s="3"/>
      <c r="BX16" s="52"/>
      <c r="BY16" s="3"/>
      <c r="BZ16" s="3"/>
      <c r="CA16" s="52"/>
      <c r="CB16" s="3"/>
      <c r="CC16" s="52"/>
      <c r="CD16" s="3"/>
      <c r="CE16" s="3"/>
      <c r="CF16" s="52"/>
      <c r="CG16" s="3"/>
      <c r="CH16" s="3"/>
      <c r="CI16" s="52"/>
      <c r="CJ16" s="3"/>
      <c r="CK16" s="3"/>
      <c r="CL16" s="52"/>
      <c r="CM16" s="3"/>
      <c r="CN16" s="3"/>
      <c r="CO16" s="52"/>
      <c r="CP16" s="3"/>
      <c r="CQ16" s="3"/>
      <c r="CR16" s="52"/>
      <c r="CS16" s="3"/>
      <c r="CT16" s="3"/>
      <c r="CU16" s="52"/>
      <c r="CV16" s="3"/>
      <c r="CW16" s="52"/>
      <c r="CX16" s="3"/>
      <c r="CY16" s="52"/>
      <c r="CZ16" s="27"/>
      <c r="DA16" s="52"/>
      <c r="DB16" s="3"/>
      <c r="DC16" s="52"/>
      <c r="DD16" s="3"/>
      <c r="DE16" s="52"/>
      <c r="DF16" s="7"/>
      <c r="DG16" s="29"/>
      <c r="DI16" s="32" t="s">
        <v>43</v>
      </c>
      <c r="DJ16" s="33"/>
      <c r="DK16" s="33">
        <f>'معادلة الفك والتجميع'!$K$35</f>
        <v>0</v>
      </c>
      <c r="DL16" s="33">
        <f>$Y$36</f>
        <v>0</v>
      </c>
      <c r="DM16" s="74"/>
      <c r="DN16" s="33" t="s">
        <v>12</v>
      </c>
      <c r="DO16" s="33">
        <f>'معادلة الفك والتجميع'!$J$96</f>
        <v>0</v>
      </c>
      <c r="DP16" s="33">
        <f>'معادلة الفك والتجميع'!$K$96</f>
        <v>0</v>
      </c>
      <c r="DQ16" s="33">
        <f>$BJ$36</f>
        <v>0</v>
      </c>
    </row>
    <row r="17" spans="1:121" ht="16.5" thickBot="1" x14ac:dyDescent="0.3">
      <c r="A17" s="1">
        <v>43356</v>
      </c>
      <c r="B17" s="2"/>
      <c r="C17" s="3"/>
      <c r="D17" s="3"/>
      <c r="E17" s="52"/>
      <c r="F17" s="3"/>
      <c r="G17" s="3"/>
      <c r="H17" s="52"/>
      <c r="I17" s="3"/>
      <c r="J17" s="3"/>
      <c r="K17" s="52"/>
      <c r="L17" s="3"/>
      <c r="M17" s="3"/>
      <c r="N17" s="52"/>
      <c r="O17" s="3"/>
      <c r="P17" s="3"/>
      <c r="Q17" s="52"/>
      <c r="R17" s="3"/>
      <c r="S17" s="3"/>
      <c r="T17" s="52"/>
      <c r="U17" s="3"/>
      <c r="V17" s="3"/>
      <c r="W17" s="52"/>
      <c r="X17" s="3"/>
      <c r="Y17" s="52"/>
      <c r="Z17" s="3"/>
      <c r="AA17" s="3"/>
      <c r="AB17" s="52"/>
      <c r="AC17" s="3"/>
      <c r="AD17" s="3"/>
      <c r="AE17" s="52"/>
      <c r="AF17" s="3"/>
      <c r="AG17" s="52"/>
      <c r="AH17" s="3"/>
      <c r="AI17" s="52"/>
      <c r="AJ17" s="3"/>
      <c r="AK17" s="52"/>
      <c r="AL17" s="3"/>
      <c r="AM17" s="3"/>
      <c r="AN17" s="52"/>
      <c r="AO17" s="3"/>
      <c r="AP17" s="52"/>
      <c r="AQ17" s="3"/>
      <c r="AR17" s="3"/>
      <c r="AS17" s="52"/>
      <c r="AT17" s="3"/>
      <c r="AU17" s="3"/>
      <c r="AV17" s="52"/>
      <c r="AW17" s="3"/>
      <c r="AX17" s="3"/>
      <c r="AY17" s="52"/>
      <c r="AZ17" s="3"/>
      <c r="BA17" s="52"/>
      <c r="BB17" s="3"/>
      <c r="BC17" s="3"/>
      <c r="BD17" s="52"/>
      <c r="BE17" s="3"/>
      <c r="BF17" s="3"/>
      <c r="BG17" s="52"/>
      <c r="BH17" s="3"/>
      <c r="BI17" s="3"/>
      <c r="BJ17" s="52"/>
      <c r="BK17" s="3"/>
      <c r="BL17" s="52"/>
      <c r="BM17" s="3"/>
      <c r="BN17" s="3"/>
      <c r="BO17" s="52"/>
      <c r="BP17" s="3"/>
      <c r="BQ17" s="3"/>
      <c r="BR17" s="52"/>
      <c r="BS17" s="3"/>
      <c r="BT17" s="3"/>
      <c r="BU17" s="52"/>
      <c r="BV17" s="3"/>
      <c r="BW17" s="3"/>
      <c r="BX17" s="52"/>
      <c r="BY17" s="3"/>
      <c r="BZ17" s="3"/>
      <c r="CA17" s="52"/>
      <c r="CB17" s="3"/>
      <c r="CC17" s="52"/>
      <c r="CD17" s="3"/>
      <c r="CE17" s="3"/>
      <c r="CF17" s="52"/>
      <c r="CG17" s="3"/>
      <c r="CH17" s="3"/>
      <c r="CI17" s="52"/>
      <c r="CJ17" s="3"/>
      <c r="CK17" s="3"/>
      <c r="CL17" s="52"/>
      <c r="CM17" s="3"/>
      <c r="CN17" s="3"/>
      <c r="CO17" s="52"/>
      <c r="CP17" s="3"/>
      <c r="CQ17" s="3"/>
      <c r="CR17" s="52"/>
      <c r="CS17" s="3"/>
      <c r="CT17" s="3"/>
      <c r="CU17" s="52"/>
      <c r="CV17" s="3"/>
      <c r="CW17" s="52"/>
      <c r="CX17" s="3"/>
      <c r="CY17" s="52"/>
      <c r="CZ17" s="27"/>
      <c r="DA17" s="52"/>
      <c r="DB17" s="3"/>
      <c r="DC17" s="52"/>
      <c r="DD17" s="3"/>
      <c r="DE17" s="52"/>
      <c r="DF17" s="7"/>
      <c r="DG17" s="29"/>
      <c r="DI17" s="130" t="s">
        <v>64</v>
      </c>
      <c r="DJ17" s="131"/>
      <c r="DK17" s="132"/>
      <c r="DL17" s="79"/>
      <c r="DM17" s="74"/>
      <c r="DN17" s="33" t="s">
        <v>48</v>
      </c>
      <c r="DO17" s="33"/>
      <c r="DP17" s="33">
        <f>'معادلة الفك والتجميع'!$K$100</f>
        <v>0</v>
      </c>
      <c r="DQ17" s="33">
        <f>$BL$36</f>
        <v>0</v>
      </c>
    </row>
    <row r="18" spans="1:121" ht="16.5" thickBot="1" x14ac:dyDescent="0.3">
      <c r="A18" s="1">
        <v>43357</v>
      </c>
      <c r="B18" s="2"/>
      <c r="C18" s="3"/>
      <c r="D18" s="3"/>
      <c r="E18" s="52"/>
      <c r="F18" s="3"/>
      <c r="G18" s="3"/>
      <c r="H18" s="52"/>
      <c r="I18" s="3"/>
      <c r="J18" s="3"/>
      <c r="K18" s="52"/>
      <c r="L18" s="3"/>
      <c r="M18" s="3"/>
      <c r="N18" s="52"/>
      <c r="O18" s="3"/>
      <c r="P18" s="3"/>
      <c r="Q18" s="52"/>
      <c r="R18" s="3"/>
      <c r="S18" s="3"/>
      <c r="T18" s="52"/>
      <c r="U18" s="3"/>
      <c r="V18" s="3"/>
      <c r="W18" s="52"/>
      <c r="X18" s="3"/>
      <c r="Y18" s="52"/>
      <c r="Z18" s="3"/>
      <c r="AA18" s="3"/>
      <c r="AB18" s="52"/>
      <c r="AC18" s="3"/>
      <c r="AD18" s="3"/>
      <c r="AE18" s="52"/>
      <c r="AF18" s="3"/>
      <c r="AG18" s="52"/>
      <c r="AH18" s="3"/>
      <c r="AI18" s="52"/>
      <c r="AJ18" s="3"/>
      <c r="AK18" s="52"/>
      <c r="AL18" s="3"/>
      <c r="AM18" s="3"/>
      <c r="AN18" s="52"/>
      <c r="AO18" s="3"/>
      <c r="AP18" s="52"/>
      <c r="AQ18" s="3"/>
      <c r="AR18" s="3"/>
      <c r="AS18" s="52"/>
      <c r="AT18" s="3"/>
      <c r="AU18" s="3"/>
      <c r="AV18" s="52"/>
      <c r="AW18" s="3"/>
      <c r="AX18" s="3"/>
      <c r="AY18" s="52"/>
      <c r="AZ18" s="3"/>
      <c r="BA18" s="52"/>
      <c r="BB18" s="3"/>
      <c r="BC18" s="3"/>
      <c r="BD18" s="52"/>
      <c r="BE18" s="3"/>
      <c r="BF18" s="3"/>
      <c r="BG18" s="52"/>
      <c r="BH18" s="3"/>
      <c r="BI18" s="3"/>
      <c r="BJ18" s="52"/>
      <c r="BK18" s="3"/>
      <c r="BL18" s="52"/>
      <c r="BM18" s="3"/>
      <c r="BN18" s="3"/>
      <c r="BO18" s="52"/>
      <c r="BP18" s="3"/>
      <c r="BQ18" s="3"/>
      <c r="BR18" s="52"/>
      <c r="BS18" s="3"/>
      <c r="BT18" s="3"/>
      <c r="BU18" s="52"/>
      <c r="BV18" s="3"/>
      <c r="BW18" s="3"/>
      <c r="BX18" s="52"/>
      <c r="BY18" s="3"/>
      <c r="BZ18" s="3"/>
      <c r="CA18" s="52"/>
      <c r="CB18" s="3"/>
      <c r="CC18" s="52"/>
      <c r="CD18" s="3"/>
      <c r="CE18" s="3"/>
      <c r="CF18" s="52"/>
      <c r="CG18" s="3"/>
      <c r="CH18" s="3"/>
      <c r="CI18" s="52"/>
      <c r="CJ18" s="3"/>
      <c r="CK18" s="3"/>
      <c r="CL18" s="52"/>
      <c r="CM18" s="3"/>
      <c r="CN18" s="3"/>
      <c r="CO18" s="52"/>
      <c r="CP18" s="3"/>
      <c r="CQ18" s="3"/>
      <c r="CR18" s="52"/>
      <c r="CS18" s="3"/>
      <c r="CT18" s="3"/>
      <c r="CU18" s="52"/>
      <c r="CV18" s="3"/>
      <c r="CW18" s="52"/>
      <c r="CX18" s="3"/>
      <c r="CY18" s="52"/>
      <c r="CZ18" s="27"/>
      <c r="DA18" s="52"/>
      <c r="DB18" s="3"/>
      <c r="DC18" s="52"/>
      <c r="DD18" s="3"/>
      <c r="DE18" s="52"/>
      <c r="DF18" s="7"/>
      <c r="DG18" s="29"/>
      <c r="DI18" s="32" t="s">
        <v>5</v>
      </c>
      <c r="DJ18" s="33">
        <f>'معادلة الفك والتجميع'!$J$40</f>
        <v>0</v>
      </c>
      <c r="DK18" s="33">
        <f>'معادلة الفك والتجميع'!$K$40</f>
        <v>0</v>
      </c>
      <c r="DL18" s="33">
        <f>$AB$36</f>
        <v>0</v>
      </c>
      <c r="DM18" s="74"/>
      <c r="DN18" s="145" t="s">
        <v>34</v>
      </c>
      <c r="DO18" s="146"/>
      <c r="DP18" s="147"/>
      <c r="DQ18" s="80"/>
    </row>
    <row r="19" spans="1:121" ht="16.5" thickBot="1" x14ac:dyDescent="0.3">
      <c r="A19" s="1">
        <v>43358</v>
      </c>
      <c r="B19" s="2"/>
      <c r="C19" s="3"/>
      <c r="D19" s="3"/>
      <c r="E19" s="52"/>
      <c r="F19" s="3"/>
      <c r="G19" s="3"/>
      <c r="H19" s="52"/>
      <c r="I19" s="3"/>
      <c r="J19" s="3"/>
      <c r="K19" s="52"/>
      <c r="L19" s="3"/>
      <c r="M19" s="3"/>
      <c r="N19" s="52"/>
      <c r="O19" s="3"/>
      <c r="P19" s="3"/>
      <c r="Q19" s="52"/>
      <c r="R19" s="3"/>
      <c r="S19" s="3"/>
      <c r="T19" s="52"/>
      <c r="U19" s="3"/>
      <c r="V19" s="3"/>
      <c r="W19" s="52"/>
      <c r="X19" s="3"/>
      <c r="Y19" s="52"/>
      <c r="Z19" s="3"/>
      <c r="AA19" s="3"/>
      <c r="AB19" s="52"/>
      <c r="AC19" s="3"/>
      <c r="AD19" s="3"/>
      <c r="AE19" s="52"/>
      <c r="AF19" s="3"/>
      <c r="AG19" s="52"/>
      <c r="AH19" s="3"/>
      <c r="AI19" s="52"/>
      <c r="AJ19" s="3"/>
      <c r="AK19" s="52"/>
      <c r="AL19" s="3"/>
      <c r="AM19" s="3"/>
      <c r="AN19" s="52"/>
      <c r="AO19" s="3"/>
      <c r="AP19" s="52"/>
      <c r="AQ19" s="3"/>
      <c r="AR19" s="3"/>
      <c r="AS19" s="52"/>
      <c r="AT19" s="3"/>
      <c r="AU19" s="3"/>
      <c r="AV19" s="52"/>
      <c r="AW19" s="3"/>
      <c r="AX19" s="3"/>
      <c r="AY19" s="52"/>
      <c r="AZ19" s="3"/>
      <c r="BA19" s="52"/>
      <c r="BB19" s="3"/>
      <c r="BC19" s="3"/>
      <c r="BD19" s="52"/>
      <c r="BE19" s="3"/>
      <c r="BF19" s="3"/>
      <c r="BG19" s="52"/>
      <c r="BH19" s="3"/>
      <c r="BI19" s="3"/>
      <c r="BJ19" s="52"/>
      <c r="BK19" s="3"/>
      <c r="BL19" s="52"/>
      <c r="BM19" s="3"/>
      <c r="BN19" s="3"/>
      <c r="BO19" s="52"/>
      <c r="BP19" s="3"/>
      <c r="BQ19" s="3"/>
      <c r="BR19" s="52"/>
      <c r="BS19" s="3"/>
      <c r="BT19" s="3"/>
      <c r="BU19" s="52"/>
      <c r="BV19" s="3"/>
      <c r="BW19" s="3"/>
      <c r="BX19" s="52"/>
      <c r="BY19" s="3"/>
      <c r="BZ19" s="3"/>
      <c r="CA19" s="52"/>
      <c r="CB19" s="3"/>
      <c r="CC19" s="52"/>
      <c r="CD19" s="3"/>
      <c r="CE19" s="3"/>
      <c r="CF19" s="52"/>
      <c r="CG19" s="3"/>
      <c r="CH19" s="3"/>
      <c r="CI19" s="52"/>
      <c r="CJ19" s="3"/>
      <c r="CK19" s="3"/>
      <c r="CL19" s="52"/>
      <c r="CM19" s="3"/>
      <c r="CN19" s="3"/>
      <c r="CO19" s="52"/>
      <c r="CP19" s="3"/>
      <c r="CQ19" s="3"/>
      <c r="CR19" s="52"/>
      <c r="CS19" s="3"/>
      <c r="CT19" s="3"/>
      <c r="CU19" s="52"/>
      <c r="CV19" s="3"/>
      <c r="CW19" s="52"/>
      <c r="CX19" s="3"/>
      <c r="CY19" s="52"/>
      <c r="CZ19" s="27"/>
      <c r="DA19" s="52"/>
      <c r="DB19" s="3"/>
      <c r="DC19" s="52"/>
      <c r="DD19" s="3"/>
      <c r="DE19" s="52"/>
      <c r="DF19" s="7"/>
      <c r="DG19" s="29"/>
      <c r="DI19" s="32" t="s">
        <v>44</v>
      </c>
      <c r="DJ19" s="33">
        <f>'معادلة الفك والتجميع'!$J$44</f>
        <v>0</v>
      </c>
      <c r="DK19" s="33">
        <f>'معادلة الفك والتجميع'!$K$44</f>
        <v>0</v>
      </c>
      <c r="DL19" s="33">
        <f>$AE$36</f>
        <v>0</v>
      </c>
      <c r="DM19" s="74"/>
      <c r="DN19" s="33" t="s">
        <v>49</v>
      </c>
      <c r="DO19" s="33">
        <f>'معادلة الفك والتجميع'!$J$105</f>
        <v>0</v>
      </c>
      <c r="DP19" s="33">
        <f>'معادلة الفك والتجميع'!$K$105</f>
        <v>0</v>
      </c>
      <c r="DQ19" s="33">
        <f>$BO$36</f>
        <v>0</v>
      </c>
    </row>
    <row r="20" spans="1:121" ht="16.5" thickBot="1" x14ac:dyDescent="0.3">
      <c r="A20" s="1">
        <v>43359</v>
      </c>
      <c r="B20" s="2"/>
      <c r="C20" s="3"/>
      <c r="D20" s="3"/>
      <c r="E20" s="52"/>
      <c r="F20" s="3"/>
      <c r="G20" s="3"/>
      <c r="H20" s="52"/>
      <c r="I20" s="3"/>
      <c r="J20" s="3"/>
      <c r="K20" s="52"/>
      <c r="L20" s="3"/>
      <c r="M20" s="3"/>
      <c r="N20" s="52"/>
      <c r="O20" s="3"/>
      <c r="P20" s="3"/>
      <c r="Q20" s="52"/>
      <c r="R20" s="3"/>
      <c r="S20" s="3"/>
      <c r="T20" s="52"/>
      <c r="U20" s="3"/>
      <c r="V20" s="3"/>
      <c r="W20" s="52"/>
      <c r="X20" s="3"/>
      <c r="Y20" s="52"/>
      <c r="Z20" s="3"/>
      <c r="AA20" s="3"/>
      <c r="AB20" s="52"/>
      <c r="AC20" s="3"/>
      <c r="AD20" s="3"/>
      <c r="AE20" s="52"/>
      <c r="AF20" s="3"/>
      <c r="AG20" s="52"/>
      <c r="AH20" s="3"/>
      <c r="AI20" s="52"/>
      <c r="AJ20" s="3"/>
      <c r="AK20" s="52"/>
      <c r="AL20" s="3"/>
      <c r="AM20" s="3"/>
      <c r="AN20" s="52"/>
      <c r="AO20" s="3"/>
      <c r="AP20" s="52"/>
      <c r="AQ20" s="3"/>
      <c r="AR20" s="3"/>
      <c r="AS20" s="52"/>
      <c r="AT20" s="3"/>
      <c r="AU20" s="3"/>
      <c r="AV20" s="52"/>
      <c r="AW20" s="3"/>
      <c r="AX20" s="3"/>
      <c r="AY20" s="52"/>
      <c r="AZ20" s="3"/>
      <c r="BA20" s="52"/>
      <c r="BB20" s="3"/>
      <c r="BC20" s="3"/>
      <c r="BD20" s="52"/>
      <c r="BE20" s="3"/>
      <c r="BF20" s="3"/>
      <c r="BG20" s="52"/>
      <c r="BH20" s="3"/>
      <c r="BI20" s="3"/>
      <c r="BJ20" s="52"/>
      <c r="BK20" s="3"/>
      <c r="BL20" s="52"/>
      <c r="BM20" s="3"/>
      <c r="BN20" s="3"/>
      <c r="BO20" s="52"/>
      <c r="BP20" s="3"/>
      <c r="BQ20" s="3"/>
      <c r="BR20" s="52"/>
      <c r="BS20" s="3"/>
      <c r="BT20" s="3"/>
      <c r="BU20" s="52"/>
      <c r="BV20" s="3"/>
      <c r="BW20" s="3"/>
      <c r="BX20" s="52"/>
      <c r="BY20" s="3"/>
      <c r="BZ20" s="3"/>
      <c r="CA20" s="52"/>
      <c r="CB20" s="3"/>
      <c r="CC20" s="52"/>
      <c r="CD20" s="3"/>
      <c r="CE20" s="3"/>
      <c r="CF20" s="52"/>
      <c r="CG20" s="3"/>
      <c r="CH20" s="3"/>
      <c r="CI20" s="52"/>
      <c r="CJ20" s="3"/>
      <c r="CK20" s="3"/>
      <c r="CL20" s="52"/>
      <c r="CM20" s="3"/>
      <c r="CN20" s="3"/>
      <c r="CO20" s="52"/>
      <c r="CP20" s="3"/>
      <c r="CQ20" s="3"/>
      <c r="CR20" s="52"/>
      <c r="CS20" s="3"/>
      <c r="CT20" s="3"/>
      <c r="CU20" s="52"/>
      <c r="CV20" s="3"/>
      <c r="CW20" s="52"/>
      <c r="CX20" s="3"/>
      <c r="CY20" s="52"/>
      <c r="CZ20" s="27"/>
      <c r="DA20" s="52"/>
      <c r="DB20" s="3"/>
      <c r="DC20" s="52"/>
      <c r="DD20" s="3"/>
      <c r="DE20" s="52"/>
      <c r="DF20" s="7"/>
      <c r="DG20" s="29"/>
      <c r="DI20" s="32" t="s">
        <v>9</v>
      </c>
      <c r="DJ20" s="33"/>
      <c r="DK20" s="33">
        <f>'معادلة الفك والتجميع'!$K$48</f>
        <v>0</v>
      </c>
      <c r="DL20" s="33">
        <f>$AG$36</f>
        <v>0</v>
      </c>
      <c r="DM20" s="74"/>
      <c r="DN20" s="33" t="s">
        <v>11</v>
      </c>
      <c r="DO20" s="33">
        <f>'معادلة الفك والتجميع'!$J$109</f>
        <v>0</v>
      </c>
      <c r="DP20" s="33">
        <f>'معادلة الفك والتجميع'!$K$109</f>
        <v>0</v>
      </c>
      <c r="DQ20" s="33">
        <f>$BR$36</f>
        <v>0</v>
      </c>
    </row>
    <row r="21" spans="1:121" ht="16.5" thickBot="1" x14ac:dyDescent="0.3">
      <c r="A21" s="1">
        <v>43360</v>
      </c>
      <c r="B21" s="2"/>
      <c r="C21" s="3"/>
      <c r="D21" s="3"/>
      <c r="E21" s="52"/>
      <c r="F21" s="3"/>
      <c r="G21" s="3"/>
      <c r="H21" s="52"/>
      <c r="I21" s="3"/>
      <c r="J21" s="3"/>
      <c r="K21" s="52"/>
      <c r="L21" s="3"/>
      <c r="M21" s="3"/>
      <c r="N21" s="52"/>
      <c r="O21" s="3"/>
      <c r="P21" s="3"/>
      <c r="Q21" s="52"/>
      <c r="R21" s="3"/>
      <c r="S21" s="3"/>
      <c r="T21" s="52"/>
      <c r="U21" s="3"/>
      <c r="V21" s="3"/>
      <c r="W21" s="52"/>
      <c r="X21" s="3"/>
      <c r="Y21" s="52"/>
      <c r="Z21" s="3"/>
      <c r="AA21" s="3"/>
      <c r="AB21" s="52"/>
      <c r="AC21" s="3"/>
      <c r="AD21" s="3"/>
      <c r="AE21" s="52"/>
      <c r="AF21" s="3"/>
      <c r="AG21" s="52"/>
      <c r="AH21" s="3"/>
      <c r="AI21" s="52"/>
      <c r="AJ21" s="3"/>
      <c r="AK21" s="52"/>
      <c r="AL21" s="3"/>
      <c r="AM21" s="3"/>
      <c r="AN21" s="52"/>
      <c r="AO21" s="3"/>
      <c r="AP21" s="52"/>
      <c r="AQ21" s="3"/>
      <c r="AR21" s="3"/>
      <c r="AS21" s="52"/>
      <c r="AT21" s="3"/>
      <c r="AU21" s="3"/>
      <c r="AV21" s="52"/>
      <c r="AW21" s="3"/>
      <c r="AX21" s="3"/>
      <c r="AY21" s="52"/>
      <c r="AZ21" s="3"/>
      <c r="BA21" s="52"/>
      <c r="BB21" s="3"/>
      <c r="BC21" s="3"/>
      <c r="BD21" s="52"/>
      <c r="BE21" s="3"/>
      <c r="BF21" s="3"/>
      <c r="BG21" s="52"/>
      <c r="BH21" s="3"/>
      <c r="BI21" s="3"/>
      <c r="BJ21" s="52"/>
      <c r="BK21" s="3"/>
      <c r="BL21" s="52"/>
      <c r="BM21" s="3"/>
      <c r="BN21" s="3"/>
      <c r="BO21" s="52"/>
      <c r="BP21" s="3"/>
      <c r="BQ21" s="3"/>
      <c r="BR21" s="52"/>
      <c r="BS21" s="3"/>
      <c r="BT21" s="3"/>
      <c r="BU21" s="52"/>
      <c r="BV21" s="3"/>
      <c r="BW21" s="3"/>
      <c r="BX21" s="52"/>
      <c r="BY21" s="3"/>
      <c r="BZ21" s="3"/>
      <c r="CA21" s="52"/>
      <c r="CB21" s="3"/>
      <c r="CC21" s="52"/>
      <c r="CD21" s="3"/>
      <c r="CE21" s="3"/>
      <c r="CF21" s="52"/>
      <c r="CG21" s="3"/>
      <c r="CH21" s="3"/>
      <c r="CI21" s="52"/>
      <c r="CJ21" s="3"/>
      <c r="CK21" s="3"/>
      <c r="CL21" s="52"/>
      <c r="CM21" s="3"/>
      <c r="CN21" s="3"/>
      <c r="CO21" s="52"/>
      <c r="CP21" s="3"/>
      <c r="CQ21" s="3"/>
      <c r="CR21" s="52"/>
      <c r="CS21" s="3"/>
      <c r="CT21" s="3"/>
      <c r="CU21" s="52"/>
      <c r="CV21" s="3"/>
      <c r="CW21" s="52"/>
      <c r="CX21" s="3"/>
      <c r="CY21" s="52"/>
      <c r="CZ21" s="27"/>
      <c r="DA21" s="52"/>
      <c r="DB21" s="3"/>
      <c r="DC21" s="52"/>
      <c r="DD21" s="3"/>
      <c r="DE21" s="52"/>
      <c r="DF21" s="7"/>
      <c r="DG21" s="29"/>
      <c r="DI21" s="32" t="s">
        <v>8</v>
      </c>
      <c r="DJ21" s="33"/>
      <c r="DK21" s="33">
        <f>'معادلة الفك والتجميع'!$K$52</f>
        <v>0</v>
      </c>
      <c r="DL21" s="33">
        <f>$AI$36</f>
        <v>0</v>
      </c>
      <c r="DM21" s="75"/>
      <c r="DN21" s="142" t="s">
        <v>65</v>
      </c>
      <c r="DO21" s="143"/>
      <c r="DP21" s="144"/>
      <c r="DQ21" s="76"/>
    </row>
    <row r="22" spans="1:121" ht="16.5" thickBot="1" x14ac:dyDescent="0.3">
      <c r="A22" s="1">
        <v>43361</v>
      </c>
      <c r="B22" s="2"/>
      <c r="C22" s="3"/>
      <c r="D22" s="3"/>
      <c r="E22" s="52"/>
      <c r="F22" s="3"/>
      <c r="G22" s="3"/>
      <c r="H22" s="52"/>
      <c r="I22" s="3"/>
      <c r="J22" s="3"/>
      <c r="K22" s="52"/>
      <c r="L22" s="3"/>
      <c r="M22" s="3"/>
      <c r="N22" s="52"/>
      <c r="O22" s="3"/>
      <c r="P22" s="3"/>
      <c r="Q22" s="52"/>
      <c r="R22" s="3"/>
      <c r="S22" s="3"/>
      <c r="T22" s="52"/>
      <c r="U22" s="3"/>
      <c r="V22" s="3"/>
      <c r="W22" s="52"/>
      <c r="X22" s="3"/>
      <c r="Y22" s="52"/>
      <c r="Z22" s="3"/>
      <c r="AA22" s="3"/>
      <c r="AB22" s="52"/>
      <c r="AC22" s="3"/>
      <c r="AD22" s="3"/>
      <c r="AE22" s="52"/>
      <c r="AF22" s="3"/>
      <c r="AG22" s="52"/>
      <c r="AH22" s="3"/>
      <c r="AI22" s="52"/>
      <c r="AJ22" s="3"/>
      <c r="AK22" s="52"/>
      <c r="AL22" s="3"/>
      <c r="AM22" s="3"/>
      <c r="AN22" s="52"/>
      <c r="AO22" s="3"/>
      <c r="AP22" s="52"/>
      <c r="AQ22" s="3"/>
      <c r="AR22" s="3"/>
      <c r="AS22" s="52"/>
      <c r="AT22" s="3"/>
      <c r="AU22" s="3"/>
      <c r="AV22" s="52"/>
      <c r="AW22" s="3"/>
      <c r="AX22" s="3"/>
      <c r="AY22" s="52"/>
      <c r="AZ22" s="3"/>
      <c r="BA22" s="52"/>
      <c r="BB22" s="3"/>
      <c r="BC22" s="3"/>
      <c r="BD22" s="52"/>
      <c r="BE22" s="3"/>
      <c r="BF22" s="3"/>
      <c r="BG22" s="52"/>
      <c r="BH22" s="3"/>
      <c r="BI22" s="3"/>
      <c r="BJ22" s="52"/>
      <c r="BK22" s="3"/>
      <c r="BL22" s="52"/>
      <c r="BM22" s="3"/>
      <c r="BN22" s="3"/>
      <c r="BO22" s="52"/>
      <c r="BP22" s="3"/>
      <c r="BQ22" s="3"/>
      <c r="BR22" s="52"/>
      <c r="BS22" s="3"/>
      <c r="BT22" s="3"/>
      <c r="BU22" s="52"/>
      <c r="BV22" s="3"/>
      <c r="BW22" s="3"/>
      <c r="BX22" s="52"/>
      <c r="BY22" s="3"/>
      <c r="BZ22" s="3"/>
      <c r="CA22" s="52"/>
      <c r="CB22" s="3"/>
      <c r="CC22" s="52"/>
      <c r="CD22" s="3"/>
      <c r="CE22" s="3"/>
      <c r="CF22" s="52"/>
      <c r="CG22" s="3"/>
      <c r="CH22" s="3"/>
      <c r="CI22" s="52"/>
      <c r="CJ22" s="3"/>
      <c r="CK22" s="3"/>
      <c r="CL22" s="52"/>
      <c r="CM22" s="3"/>
      <c r="CN22" s="3"/>
      <c r="CO22" s="52"/>
      <c r="CP22" s="3"/>
      <c r="CQ22" s="3"/>
      <c r="CR22" s="52"/>
      <c r="CS22" s="3"/>
      <c r="CT22" s="3"/>
      <c r="CU22" s="52"/>
      <c r="CV22" s="3"/>
      <c r="CW22" s="52"/>
      <c r="CX22" s="3"/>
      <c r="CY22" s="52"/>
      <c r="CZ22" s="27"/>
      <c r="DA22" s="52"/>
      <c r="DB22" s="3"/>
      <c r="DC22" s="52"/>
      <c r="DD22" s="3"/>
      <c r="DE22" s="52"/>
      <c r="DF22" s="7"/>
      <c r="DG22" s="29"/>
      <c r="DI22" s="133" t="s">
        <v>66</v>
      </c>
      <c r="DJ22" s="134"/>
      <c r="DK22" s="135"/>
      <c r="DL22" s="77"/>
      <c r="DM22" s="74"/>
      <c r="DN22" s="33" t="s">
        <v>49</v>
      </c>
      <c r="DO22" s="33">
        <f>'معادلة الفك والتجميع'!$J$114</f>
        <v>0</v>
      </c>
      <c r="DP22" s="33">
        <f>'معادلة الفك والتجميع'!$K$114</f>
        <v>0</v>
      </c>
      <c r="DQ22" s="33">
        <f>$BU$36</f>
        <v>0</v>
      </c>
    </row>
    <row r="23" spans="1:121" ht="16.5" thickBot="1" x14ac:dyDescent="0.3">
      <c r="A23" s="1">
        <v>43362</v>
      </c>
      <c r="B23" s="2"/>
      <c r="C23" s="3"/>
      <c r="D23" s="3"/>
      <c r="E23" s="52"/>
      <c r="F23" s="3"/>
      <c r="G23" s="3"/>
      <c r="H23" s="52"/>
      <c r="I23" s="3"/>
      <c r="J23" s="3"/>
      <c r="K23" s="52"/>
      <c r="L23" s="3"/>
      <c r="M23" s="3"/>
      <c r="N23" s="52"/>
      <c r="O23" s="3"/>
      <c r="P23" s="3"/>
      <c r="Q23" s="52"/>
      <c r="R23" s="3"/>
      <c r="S23" s="3"/>
      <c r="T23" s="52"/>
      <c r="U23" s="3"/>
      <c r="V23" s="3"/>
      <c r="W23" s="52"/>
      <c r="X23" s="3"/>
      <c r="Y23" s="52"/>
      <c r="Z23" s="3"/>
      <c r="AA23" s="3"/>
      <c r="AB23" s="52"/>
      <c r="AC23" s="3"/>
      <c r="AD23" s="3"/>
      <c r="AE23" s="52"/>
      <c r="AF23" s="3"/>
      <c r="AG23" s="52"/>
      <c r="AH23" s="3"/>
      <c r="AI23" s="52"/>
      <c r="AJ23" s="3"/>
      <c r="AK23" s="52"/>
      <c r="AL23" s="3"/>
      <c r="AM23" s="3"/>
      <c r="AN23" s="52"/>
      <c r="AO23" s="3"/>
      <c r="AP23" s="52"/>
      <c r="AQ23" s="3"/>
      <c r="AR23" s="3"/>
      <c r="AS23" s="52"/>
      <c r="AT23" s="3"/>
      <c r="AU23" s="3"/>
      <c r="AV23" s="52"/>
      <c r="AW23" s="3"/>
      <c r="AX23" s="3"/>
      <c r="AY23" s="52"/>
      <c r="AZ23" s="3"/>
      <c r="BA23" s="52"/>
      <c r="BB23" s="3"/>
      <c r="BC23" s="3"/>
      <c r="BD23" s="52"/>
      <c r="BE23" s="3"/>
      <c r="BF23" s="3"/>
      <c r="BG23" s="52"/>
      <c r="BH23" s="3"/>
      <c r="BI23" s="3"/>
      <c r="BJ23" s="52"/>
      <c r="BK23" s="3"/>
      <c r="BL23" s="52"/>
      <c r="BM23" s="3"/>
      <c r="BN23" s="3"/>
      <c r="BO23" s="52"/>
      <c r="BP23" s="3"/>
      <c r="BQ23" s="3"/>
      <c r="BR23" s="52"/>
      <c r="BS23" s="3"/>
      <c r="BT23" s="3"/>
      <c r="BU23" s="52"/>
      <c r="BV23" s="3"/>
      <c r="BW23" s="3"/>
      <c r="BX23" s="52"/>
      <c r="BY23" s="3"/>
      <c r="BZ23" s="3"/>
      <c r="CA23" s="52"/>
      <c r="CB23" s="3"/>
      <c r="CC23" s="52"/>
      <c r="CD23" s="3"/>
      <c r="CE23" s="3"/>
      <c r="CF23" s="52"/>
      <c r="CG23" s="3"/>
      <c r="CH23" s="3"/>
      <c r="CI23" s="52"/>
      <c r="CJ23" s="3"/>
      <c r="CK23" s="3"/>
      <c r="CL23" s="52"/>
      <c r="CM23" s="3"/>
      <c r="CN23" s="3"/>
      <c r="CO23" s="52"/>
      <c r="CP23" s="3"/>
      <c r="CQ23" s="3"/>
      <c r="CR23" s="52"/>
      <c r="CS23" s="3"/>
      <c r="CT23" s="3"/>
      <c r="CU23" s="52"/>
      <c r="CV23" s="3"/>
      <c r="CW23" s="52"/>
      <c r="CX23" s="3"/>
      <c r="CY23" s="52"/>
      <c r="CZ23" s="27"/>
      <c r="DA23" s="52"/>
      <c r="DB23" s="3"/>
      <c r="DC23" s="52"/>
      <c r="DD23" s="3"/>
      <c r="DE23" s="52"/>
      <c r="DF23" s="7"/>
      <c r="DG23" s="29"/>
      <c r="DI23" s="32" t="s">
        <v>45</v>
      </c>
      <c r="DJ23" s="33"/>
      <c r="DK23" s="33">
        <f>'معادلة الفك والتجميع'!$K$56</f>
        <v>0</v>
      </c>
      <c r="DL23" s="33">
        <f>$AK$36</f>
        <v>0</v>
      </c>
      <c r="DM23" s="75"/>
      <c r="DN23" s="33" t="s">
        <v>50</v>
      </c>
      <c r="DO23" s="33">
        <f>'معادلة الفك والتجميع'!$J$118</f>
        <v>0</v>
      </c>
      <c r="DP23" s="33">
        <f>'معادلة الفك والتجميع'!$K$118</f>
        <v>0</v>
      </c>
      <c r="DQ23" s="33">
        <f>$BX$36</f>
        <v>0</v>
      </c>
    </row>
    <row r="24" spans="1:121" ht="16.5" thickBot="1" x14ac:dyDescent="0.3">
      <c r="A24" s="1">
        <v>43363</v>
      </c>
      <c r="B24" s="2"/>
      <c r="C24" s="3"/>
      <c r="D24" s="3"/>
      <c r="E24" s="52"/>
      <c r="F24" s="3"/>
      <c r="G24" s="3"/>
      <c r="H24" s="52"/>
      <c r="I24" s="3"/>
      <c r="J24" s="3"/>
      <c r="K24" s="52"/>
      <c r="L24" s="3"/>
      <c r="M24" s="3"/>
      <c r="N24" s="52"/>
      <c r="O24" s="3"/>
      <c r="P24" s="3"/>
      <c r="Q24" s="52"/>
      <c r="R24" s="3"/>
      <c r="S24" s="3"/>
      <c r="T24" s="52"/>
      <c r="U24" s="3"/>
      <c r="V24" s="3"/>
      <c r="W24" s="52"/>
      <c r="X24" s="3"/>
      <c r="Y24" s="52"/>
      <c r="Z24" s="3"/>
      <c r="AA24" s="3"/>
      <c r="AB24" s="52"/>
      <c r="AC24" s="3"/>
      <c r="AD24" s="3"/>
      <c r="AE24" s="52"/>
      <c r="AF24" s="3"/>
      <c r="AG24" s="52"/>
      <c r="AH24" s="3"/>
      <c r="AI24" s="52"/>
      <c r="AJ24" s="3"/>
      <c r="AK24" s="52"/>
      <c r="AL24" s="3"/>
      <c r="AM24" s="3"/>
      <c r="AN24" s="52"/>
      <c r="AO24" s="3"/>
      <c r="AP24" s="52"/>
      <c r="AQ24" s="3"/>
      <c r="AR24" s="3"/>
      <c r="AS24" s="52"/>
      <c r="AT24" s="3"/>
      <c r="AU24" s="3"/>
      <c r="AV24" s="52"/>
      <c r="AW24" s="3"/>
      <c r="AX24" s="3"/>
      <c r="AY24" s="52"/>
      <c r="AZ24" s="3"/>
      <c r="BA24" s="52"/>
      <c r="BB24" s="3"/>
      <c r="BC24" s="3"/>
      <c r="BD24" s="52"/>
      <c r="BE24" s="3"/>
      <c r="BF24" s="3"/>
      <c r="BG24" s="52"/>
      <c r="BH24" s="3"/>
      <c r="BI24" s="3"/>
      <c r="BJ24" s="52"/>
      <c r="BK24" s="3"/>
      <c r="BL24" s="52"/>
      <c r="BM24" s="3"/>
      <c r="BN24" s="3"/>
      <c r="BO24" s="52"/>
      <c r="BP24" s="3"/>
      <c r="BQ24" s="3"/>
      <c r="BR24" s="52"/>
      <c r="BS24" s="3"/>
      <c r="BT24" s="3"/>
      <c r="BU24" s="52"/>
      <c r="BV24" s="3"/>
      <c r="BW24" s="3"/>
      <c r="BX24" s="52"/>
      <c r="BY24" s="3"/>
      <c r="BZ24" s="3"/>
      <c r="CA24" s="52"/>
      <c r="CB24" s="3"/>
      <c r="CC24" s="52"/>
      <c r="CD24" s="3"/>
      <c r="CE24" s="3"/>
      <c r="CF24" s="52"/>
      <c r="CG24" s="3"/>
      <c r="CH24" s="3"/>
      <c r="CI24" s="52"/>
      <c r="CJ24" s="3"/>
      <c r="CK24" s="3"/>
      <c r="CL24" s="52"/>
      <c r="CM24" s="3"/>
      <c r="CN24" s="3"/>
      <c r="CO24" s="52"/>
      <c r="CP24" s="3"/>
      <c r="CQ24" s="3"/>
      <c r="CR24" s="52"/>
      <c r="CS24" s="3"/>
      <c r="CT24" s="3"/>
      <c r="CU24" s="52"/>
      <c r="CV24" s="3"/>
      <c r="CW24" s="52"/>
      <c r="CX24" s="3"/>
      <c r="CY24" s="52"/>
      <c r="CZ24" s="27"/>
      <c r="DA24" s="52"/>
      <c r="DB24" s="3"/>
      <c r="DC24" s="52"/>
      <c r="DD24" s="3"/>
      <c r="DE24" s="52"/>
      <c r="DF24" s="7"/>
      <c r="DG24" s="29"/>
      <c r="DI24" s="136" t="s">
        <v>67</v>
      </c>
      <c r="DJ24" s="137"/>
      <c r="DK24" s="138"/>
      <c r="DL24" s="81"/>
      <c r="DM24" s="74"/>
      <c r="DN24" s="33" t="s">
        <v>12</v>
      </c>
      <c r="DO24" s="33">
        <f>'معادلة الفك والتجميع'!$J$122</f>
        <v>0</v>
      </c>
      <c r="DP24" s="33">
        <f>'معادلة الفك والتجميع'!$K$122</f>
        <v>0</v>
      </c>
      <c r="DQ24" s="33">
        <f>$CA$36</f>
        <v>0</v>
      </c>
    </row>
    <row r="25" spans="1:121" ht="16.5" thickBot="1" x14ac:dyDescent="0.3">
      <c r="A25" s="1">
        <v>43364</v>
      </c>
      <c r="B25" s="2"/>
      <c r="C25" s="3"/>
      <c r="D25" s="3"/>
      <c r="E25" s="52"/>
      <c r="F25" s="3"/>
      <c r="G25" s="3"/>
      <c r="H25" s="52"/>
      <c r="I25" s="3"/>
      <c r="J25" s="3"/>
      <c r="K25" s="52"/>
      <c r="L25" s="3"/>
      <c r="M25" s="3"/>
      <c r="N25" s="52"/>
      <c r="O25" s="3"/>
      <c r="P25" s="3"/>
      <c r="Q25" s="52"/>
      <c r="R25" s="3"/>
      <c r="S25" s="3"/>
      <c r="T25" s="52"/>
      <c r="U25" s="3"/>
      <c r="V25" s="3"/>
      <c r="W25" s="52"/>
      <c r="X25" s="3"/>
      <c r="Y25" s="52"/>
      <c r="Z25" s="3"/>
      <c r="AA25" s="3"/>
      <c r="AB25" s="52"/>
      <c r="AC25" s="3"/>
      <c r="AD25" s="3"/>
      <c r="AE25" s="52"/>
      <c r="AF25" s="3"/>
      <c r="AG25" s="52"/>
      <c r="AH25" s="3"/>
      <c r="AI25" s="52"/>
      <c r="AJ25" s="3"/>
      <c r="AK25" s="52"/>
      <c r="AL25" s="3"/>
      <c r="AM25" s="3"/>
      <c r="AN25" s="52"/>
      <c r="AO25" s="3"/>
      <c r="AP25" s="52"/>
      <c r="AQ25" s="3"/>
      <c r="AR25" s="3"/>
      <c r="AS25" s="52"/>
      <c r="AT25" s="3"/>
      <c r="AU25" s="3"/>
      <c r="AV25" s="52"/>
      <c r="AW25" s="3"/>
      <c r="AX25" s="3"/>
      <c r="AY25" s="52"/>
      <c r="AZ25" s="3"/>
      <c r="BA25" s="52"/>
      <c r="BB25" s="3"/>
      <c r="BC25" s="3"/>
      <c r="BD25" s="52"/>
      <c r="BE25" s="3"/>
      <c r="BF25" s="3"/>
      <c r="BG25" s="52"/>
      <c r="BH25" s="3"/>
      <c r="BI25" s="3"/>
      <c r="BJ25" s="52"/>
      <c r="BK25" s="3"/>
      <c r="BL25" s="52"/>
      <c r="BM25" s="3"/>
      <c r="BN25" s="3"/>
      <c r="BO25" s="52"/>
      <c r="BP25" s="3"/>
      <c r="BQ25" s="3"/>
      <c r="BR25" s="52"/>
      <c r="BS25" s="3"/>
      <c r="BT25" s="3"/>
      <c r="BU25" s="52"/>
      <c r="BV25" s="3"/>
      <c r="BW25" s="3"/>
      <c r="BX25" s="52"/>
      <c r="BY25" s="3"/>
      <c r="BZ25" s="3"/>
      <c r="CA25" s="52"/>
      <c r="CB25" s="3"/>
      <c r="CC25" s="52"/>
      <c r="CD25" s="3"/>
      <c r="CE25" s="3"/>
      <c r="CF25" s="52"/>
      <c r="CG25" s="3"/>
      <c r="CH25" s="3"/>
      <c r="CI25" s="52"/>
      <c r="CJ25" s="3"/>
      <c r="CK25" s="3"/>
      <c r="CL25" s="52"/>
      <c r="CM25" s="3"/>
      <c r="CN25" s="3"/>
      <c r="CO25" s="52"/>
      <c r="CP25" s="3"/>
      <c r="CQ25" s="3"/>
      <c r="CR25" s="52"/>
      <c r="CS25" s="3"/>
      <c r="CT25" s="3"/>
      <c r="CU25" s="52"/>
      <c r="CV25" s="3"/>
      <c r="CW25" s="52"/>
      <c r="CX25" s="3"/>
      <c r="CY25" s="52"/>
      <c r="CZ25" s="27"/>
      <c r="DA25" s="52"/>
      <c r="DB25" s="3"/>
      <c r="DC25" s="52"/>
      <c r="DD25" s="3"/>
      <c r="DE25" s="52"/>
      <c r="DF25" s="7"/>
      <c r="DG25" s="29"/>
      <c r="DI25" s="32" t="s">
        <v>19</v>
      </c>
      <c r="DJ25" s="33">
        <f>'معادلة الفك والتجميع'!$J$61</f>
        <v>0</v>
      </c>
      <c r="DK25" s="33">
        <f>'معادلة الفك والتجميع'!$K$61</f>
        <v>0</v>
      </c>
      <c r="DL25" s="33">
        <f>$AN$36</f>
        <v>0</v>
      </c>
      <c r="DM25" s="82"/>
      <c r="DN25" s="33" t="s">
        <v>48</v>
      </c>
      <c r="DO25" s="33"/>
      <c r="DP25" s="33">
        <f>'معادلة الفك والتجميع'!$K$126</f>
        <v>0</v>
      </c>
      <c r="DQ25" s="33">
        <f>$CC$36</f>
        <v>0</v>
      </c>
    </row>
    <row r="26" spans="1:121" ht="16.5" thickBot="1" x14ac:dyDescent="0.3">
      <c r="A26" s="1">
        <v>43365</v>
      </c>
      <c r="B26" s="2"/>
      <c r="C26" s="3"/>
      <c r="D26" s="3"/>
      <c r="E26" s="52"/>
      <c r="F26" s="3"/>
      <c r="G26" s="3"/>
      <c r="H26" s="52"/>
      <c r="I26" s="3"/>
      <c r="J26" s="3"/>
      <c r="K26" s="52"/>
      <c r="L26" s="3"/>
      <c r="M26" s="3"/>
      <c r="N26" s="52"/>
      <c r="O26" s="3"/>
      <c r="P26" s="3"/>
      <c r="Q26" s="52"/>
      <c r="R26" s="3"/>
      <c r="S26" s="3"/>
      <c r="T26" s="52"/>
      <c r="U26" s="3"/>
      <c r="V26" s="3"/>
      <c r="W26" s="52"/>
      <c r="X26" s="3"/>
      <c r="Y26" s="52"/>
      <c r="Z26" s="3"/>
      <c r="AA26" s="3"/>
      <c r="AB26" s="52"/>
      <c r="AC26" s="3"/>
      <c r="AD26" s="3"/>
      <c r="AE26" s="52"/>
      <c r="AF26" s="3"/>
      <c r="AG26" s="52"/>
      <c r="AH26" s="3"/>
      <c r="AI26" s="52"/>
      <c r="AJ26" s="3"/>
      <c r="AK26" s="52"/>
      <c r="AL26" s="3"/>
      <c r="AM26" s="3"/>
      <c r="AN26" s="52"/>
      <c r="AO26" s="3"/>
      <c r="AP26" s="52"/>
      <c r="AQ26" s="3"/>
      <c r="AR26" s="3"/>
      <c r="AS26" s="52"/>
      <c r="AT26" s="3"/>
      <c r="AU26" s="3"/>
      <c r="AV26" s="52"/>
      <c r="AW26" s="3"/>
      <c r="AX26" s="3"/>
      <c r="AY26" s="52"/>
      <c r="AZ26" s="3"/>
      <c r="BA26" s="52"/>
      <c r="BB26" s="3"/>
      <c r="BC26" s="3"/>
      <c r="BD26" s="52"/>
      <c r="BE26" s="3"/>
      <c r="BF26" s="3"/>
      <c r="BG26" s="52"/>
      <c r="BH26" s="3"/>
      <c r="BI26" s="3"/>
      <c r="BJ26" s="52"/>
      <c r="BK26" s="3"/>
      <c r="BL26" s="52"/>
      <c r="BM26" s="3"/>
      <c r="BN26" s="3"/>
      <c r="BO26" s="52"/>
      <c r="BP26" s="3"/>
      <c r="BQ26" s="3"/>
      <c r="BR26" s="52"/>
      <c r="BS26" s="3"/>
      <c r="BT26" s="3"/>
      <c r="BU26" s="52"/>
      <c r="BV26" s="3"/>
      <c r="BW26" s="3"/>
      <c r="BX26" s="52"/>
      <c r="BY26" s="3"/>
      <c r="BZ26" s="3"/>
      <c r="CA26" s="52"/>
      <c r="CB26" s="3"/>
      <c r="CC26" s="52"/>
      <c r="CD26" s="3"/>
      <c r="CE26" s="3"/>
      <c r="CF26" s="52"/>
      <c r="CG26" s="3"/>
      <c r="CH26" s="3"/>
      <c r="CI26" s="52"/>
      <c r="CJ26" s="3"/>
      <c r="CK26" s="3"/>
      <c r="CL26" s="52"/>
      <c r="CM26" s="3"/>
      <c r="CN26" s="3"/>
      <c r="CO26" s="52"/>
      <c r="CP26" s="3"/>
      <c r="CQ26" s="3"/>
      <c r="CR26" s="52"/>
      <c r="CS26" s="3"/>
      <c r="CT26" s="3"/>
      <c r="CU26" s="52"/>
      <c r="CV26" s="3"/>
      <c r="CW26" s="52"/>
      <c r="CX26" s="3"/>
      <c r="CY26" s="52"/>
      <c r="CZ26" s="27"/>
      <c r="DA26" s="52"/>
      <c r="DB26" s="3"/>
      <c r="DC26" s="52"/>
      <c r="DD26" s="3"/>
      <c r="DE26" s="52"/>
      <c r="DF26" s="7"/>
      <c r="DG26" s="29"/>
      <c r="DI26" s="139" t="s">
        <v>68</v>
      </c>
      <c r="DJ26" s="140"/>
      <c r="DK26" s="141"/>
      <c r="DL26" s="83"/>
      <c r="DM26" s="82"/>
      <c r="DN26" s="148" t="s">
        <v>38</v>
      </c>
      <c r="DO26" s="149"/>
      <c r="DP26" s="150"/>
      <c r="DQ26" s="84"/>
    </row>
    <row r="27" spans="1:121" ht="16.5" thickBot="1" x14ac:dyDescent="0.3">
      <c r="A27" s="1">
        <v>43366</v>
      </c>
      <c r="B27" s="2"/>
      <c r="C27" s="3"/>
      <c r="D27" s="3"/>
      <c r="E27" s="52"/>
      <c r="F27" s="3"/>
      <c r="G27" s="3"/>
      <c r="H27" s="52"/>
      <c r="I27" s="3"/>
      <c r="J27" s="3"/>
      <c r="K27" s="52"/>
      <c r="L27" s="3"/>
      <c r="M27" s="3"/>
      <c r="N27" s="52"/>
      <c r="O27" s="3"/>
      <c r="P27" s="3"/>
      <c r="Q27" s="52"/>
      <c r="R27" s="3"/>
      <c r="S27" s="3"/>
      <c r="T27" s="52"/>
      <c r="U27" s="3"/>
      <c r="V27" s="3"/>
      <c r="W27" s="52"/>
      <c r="X27" s="3"/>
      <c r="Y27" s="52"/>
      <c r="Z27" s="3"/>
      <c r="AA27" s="3"/>
      <c r="AB27" s="52"/>
      <c r="AC27" s="3"/>
      <c r="AD27" s="3"/>
      <c r="AE27" s="52"/>
      <c r="AF27" s="3"/>
      <c r="AG27" s="52"/>
      <c r="AH27" s="3"/>
      <c r="AI27" s="52"/>
      <c r="AJ27" s="3"/>
      <c r="AK27" s="52"/>
      <c r="AL27" s="3"/>
      <c r="AM27" s="3"/>
      <c r="AN27" s="52"/>
      <c r="AO27" s="3"/>
      <c r="AP27" s="52"/>
      <c r="AQ27" s="3"/>
      <c r="AR27" s="3"/>
      <c r="AS27" s="52"/>
      <c r="AT27" s="3"/>
      <c r="AU27" s="3"/>
      <c r="AV27" s="52"/>
      <c r="AW27" s="3"/>
      <c r="AX27" s="3"/>
      <c r="AY27" s="52"/>
      <c r="AZ27" s="3"/>
      <c r="BA27" s="52"/>
      <c r="BB27" s="3"/>
      <c r="BC27" s="3"/>
      <c r="BD27" s="52"/>
      <c r="BE27" s="3"/>
      <c r="BF27" s="3"/>
      <c r="BG27" s="52"/>
      <c r="BH27" s="3"/>
      <c r="BI27" s="3"/>
      <c r="BJ27" s="52"/>
      <c r="BK27" s="3"/>
      <c r="BL27" s="52"/>
      <c r="BM27" s="3"/>
      <c r="BN27" s="3"/>
      <c r="BO27" s="52"/>
      <c r="BP27" s="3"/>
      <c r="BQ27" s="3"/>
      <c r="BR27" s="52"/>
      <c r="BS27" s="3"/>
      <c r="BT27" s="3"/>
      <c r="BU27" s="52"/>
      <c r="BV27" s="3"/>
      <c r="BW27" s="3"/>
      <c r="BX27" s="52"/>
      <c r="BY27" s="3"/>
      <c r="BZ27" s="3"/>
      <c r="CA27" s="52"/>
      <c r="CB27" s="3"/>
      <c r="CC27" s="52"/>
      <c r="CD27" s="3"/>
      <c r="CE27" s="3"/>
      <c r="CF27" s="52"/>
      <c r="CG27" s="3"/>
      <c r="CH27" s="3"/>
      <c r="CI27" s="52"/>
      <c r="CJ27" s="3"/>
      <c r="CK27" s="3"/>
      <c r="CL27" s="52"/>
      <c r="CM27" s="3"/>
      <c r="CN27" s="3"/>
      <c r="CO27" s="52"/>
      <c r="CP27" s="3"/>
      <c r="CQ27" s="3"/>
      <c r="CR27" s="52"/>
      <c r="CS27" s="3"/>
      <c r="CT27" s="3"/>
      <c r="CU27" s="52"/>
      <c r="CV27" s="3"/>
      <c r="CW27" s="52"/>
      <c r="CX27" s="3"/>
      <c r="CY27" s="52"/>
      <c r="CZ27" s="27"/>
      <c r="DA27" s="52"/>
      <c r="DB27" s="3"/>
      <c r="DC27" s="52"/>
      <c r="DD27" s="3"/>
      <c r="DE27" s="52"/>
      <c r="DF27" s="7"/>
      <c r="DG27" s="29"/>
      <c r="DI27" s="37" t="s">
        <v>45</v>
      </c>
      <c r="DJ27" s="38"/>
      <c r="DK27" s="38">
        <f>'معادلة الفك والتجميع'!$K$65</f>
        <v>0</v>
      </c>
      <c r="DL27" s="33">
        <f>$AP$36</f>
        <v>0</v>
      </c>
      <c r="DM27" s="82"/>
      <c r="DN27" s="33" t="s">
        <v>58</v>
      </c>
      <c r="DO27" s="33"/>
      <c r="DP27" s="33">
        <f>'معادلة الفك والتجميع'!$K$160</f>
        <v>0</v>
      </c>
      <c r="DQ27" s="33">
        <f>$CY$36</f>
        <v>0</v>
      </c>
    </row>
    <row r="28" spans="1:121" ht="16.5" thickBot="1" x14ac:dyDescent="0.3">
      <c r="A28" s="1">
        <v>43367</v>
      </c>
      <c r="B28" s="2"/>
      <c r="C28" s="3"/>
      <c r="D28" s="3"/>
      <c r="E28" s="52"/>
      <c r="F28" s="3"/>
      <c r="G28" s="3"/>
      <c r="H28" s="52"/>
      <c r="I28" s="3"/>
      <c r="J28" s="3"/>
      <c r="K28" s="52"/>
      <c r="L28" s="3"/>
      <c r="M28" s="3"/>
      <c r="N28" s="52"/>
      <c r="O28" s="3"/>
      <c r="P28" s="3"/>
      <c r="Q28" s="52"/>
      <c r="R28" s="3"/>
      <c r="S28" s="3"/>
      <c r="T28" s="52"/>
      <c r="U28" s="3"/>
      <c r="V28" s="3"/>
      <c r="W28" s="52"/>
      <c r="X28" s="3"/>
      <c r="Y28" s="52"/>
      <c r="Z28" s="3"/>
      <c r="AA28" s="3"/>
      <c r="AB28" s="52"/>
      <c r="AC28" s="3"/>
      <c r="AD28" s="3"/>
      <c r="AE28" s="52"/>
      <c r="AF28" s="3"/>
      <c r="AG28" s="52"/>
      <c r="AH28" s="3"/>
      <c r="AI28" s="52"/>
      <c r="AJ28" s="3"/>
      <c r="AK28" s="52"/>
      <c r="AL28" s="3"/>
      <c r="AM28" s="3"/>
      <c r="AN28" s="52"/>
      <c r="AO28" s="3"/>
      <c r="AP28" s="52"/>
      <c r="AQ28" s="3"/>
      <c r="AR28" s="3"/>
      <c r="AS28" s="52"/>
      <c r="AT28" s="3"/>
      <c r="AU28" s="3"/>
      <c r="AV28" s="52"/>
      <c r="AW28" s="3"/>
      <c r="AX28" s="3"/>
      <c r="AY28" s="52"/>
      <c r="AZ28" s="3"/>
      <c r="BA28" s="52"/>
      <c r="BB28" s="3"/>
      <c r="BC28" s="3"/>
      <c r="BD28" s="52"/>
      <c r="BE28" s="3"/>
      <c r="BF28" s="3"/>
      <c r="BG28" s="52"/>
      <c r="BH28" s="3"/>
      <c r="BI28" s="3"/>
      <c r="BJ28" s="52"/>
      <c r="BK28" s="3"/>
      <c r="BL28" s="52"/>
      <c r="BM28" s="3"/>
      <c r="BN28" s="3"/>
      <c r="BO28" s="52"/>
      <c r="BP28" s="3"/>
      <c r="BQ28" s="3"/>
      <c r="BR28" s="52"/>
      <c r="BS28" s="3"/>
      <c r="BT28" s="3"/>
      <c r="BU28" s="52"/>
      <c r="BV28" s="3"/>
      <c r="BW28" s="3"/>
      <c r="BX28" s="52"/>
      <c r="BY28" s="3"/>
      <c r="BZ28" s="3"/>
      <c r="CA28" s="52"/>
      <c r="CB28" s="3"/>
      <c r="CC28" s="52"/>
      <c r="CD28" s="3"/>
      <c r="CE28" s="3"/>
      <c r="CF28" s="52"/>
      <c r="CG28" s="3"/>
      <c r="CH28" s="3"/>
      <c r="CI28" s="52"/>
      <c r="CJ28" s="3"/>
      <c r="CK28" s="3"/>
      <c r="CL28" s="52"/>
      <c r="CM28" s="3"/>
      <c r="CN28" s="3"/>
      <c r="CO28" s="52"/>
      <c r="CP28" s="3"/>
      <c r="CQ28" s="3"/>
      <c r="CR28" s="52"/>
      <c r="CS28" s="3"/>
      <c r="CT28" s="3"/>
      <c r="CU28" s="52"/>
      <c r="CV28" s="3"/>
      <c r="CW28" s="52"/>
      <c r="CX28" s="3"/>
      <c r="CY28" s="52"/>
      <c r="CZ28" s="27"/>
      <c r="DA28" s="52"/>
      <c r="DB28" s="3"/>
      <c r="DC28" s="52"/>
      <c r="DD28" s="3"/>
      <c r="DE28" s="52"/>
      <c r="DF28" s="7"/>
      <c r="DG28" s="29"/>
      <c r="DI28" s="85"/>
      <c r="DJ28" s="85"/>
      <c r="DK28" s="85"/>
      <c r="DL28" s="85"/>
      <c r="DM28" s="82"/>
      <c r="DN28" s="158" t="s">
        <v>69</v>
      </c>
      <c r="DO28" s="159"/>
      <c r="DP28" s="160"/>
      <c r="DQ28" s="86"/>
    </row>
    <row r="29" spans="1:121" ht="16.5" thickBot="1" x14ac:dyDescent="0.3">
      <c r="A29" s="1">
        <v>43368</v>
      </c>
      <c r="B29" s="2"/>
      <c r="C29" s="3"/>
      <c r="D29" s="3"/>
      <c r="E29" s="52"/>
      <c r="F29" s="3"/>
      <c r="G29" s="3"/>
      <c r="H29" s="52"/>
      <c r="I29" s="3"/>
      <c r="J29" s="3"/>
      <c r="K29" s="52"/>
      <c r="L29" s="3"/>
      <c r="M29" s="3"/>
      <c r="N29" s="52"/>
      <c r="O29" s="3"/>
      <c r="P29" s="3"/>
      <c r="Q29" s="52"/>
      <c r="R29" s="3"/>
      <c r="S29" s="3"/>
      <c r="T29" s="52"/>
      <c r="U29" s="3"/>
      <c r="V29" s="3"/>
      <c r="W29" s="52"/>
      <c r="X29" s="3"/>
      <c r="Y29" s="52"/>
      <c r="Z29" s="3"/>
      <c r="AA29" s="3"/>
      <c r="AB29" s="52"/>
      <c r="AC29" s="3"/>
      <c r="AD29" s="3"/>
      <c r="AE29" s="52"/>
      <c r="AF29" s="3"/>
      <c r="AG29" s="52"/>
      <c r="AH29" s="3"/>
      <c r="AI29" s="52"/>
      <c r="AJ29" s="3"/>
      <c r="AK29" s="52"/>
      <c r="AL29" s="3"/>
      <c r="AM29" s="3"/>
      <c r="AN29" s="52"/>
      <c r="AO29" s="3"/>
      <c r="AP29" s="52"/>
      <c r="AQ29" s="3"/>
      <c r="AR29" s="3"/>
      <c r="AS29" s="52"/>
      <c r="AT29" s="3"/>
      <c r="AU29" s="3"/>
      <c r="AV29" s="52"/>
      <c r="AW29" s="3"/>
      <c r="AX29" s="3"/>
      <c r="AY29" s="52"/>
      <c r="AZ29" s="3"/>
      <c r="BA29" s="52"/>
      <c r="BB29" s="3"/>
      <c r="BC29" s="3"/>
      <c r="BD29" s="52"/>
      <c r="BE29" s="3"/>
      <c r="BF29" s="3"/>
      <c r="BG29" s="52"/>
      <c r="BH29" s="3"/>
      <c r="BI29" s="3"/>
      <c r="BJ29" s="52"/>
      <c r="BK29" s="3"/>
      <c r="BL29" s="52"/>
      <c r="BM29" s="3"/>
      <c r="BN29" s="3"/>
      <c r="BO29" s="52"/>
      <c r="BP29" s="3"/>
      <c r="BQ29" s="3"/>
      <c r="BR29" s="52"/>
      <c r="BS29" s="3"/>
      <c r="BT29" s="3"/>
      <c r="BU29" s="52"/>
      <c r="BV29" s="3"/>
      <c r="BW29" s="3"/>
      <c r="BX29" s="52"/>
      <c r="BY29" s="3"/>
      <c r="BZ29" s="3"/>
      <c r="CA29" s="52"/>
      <c r="CB29" s="3"/>
      <c r="CC29" s="52"/>
      <c r="CD29" s="3"/>
      <c r="CE29" s="3"/>
      <c r="CF29" s="52"/>
      <c r="CG29" s="3"/>
      <c r="CH29" s="3"/>
      <c r="CI29" s="52"/>
      <c r="CJ29" s="3"/>
      <c r="CK29" s="3"/>
      <c r="CL29" s="52"/>
      <c r="CM29" s="3"/>
      <c r="CN29" s="3"/>
      <c r="CO29" s="52"/>
      <c r="CP29" s="3"/>
      <c r="CQ29" s="3"/>
      <c r="CR29" s="52"/>
      <c r="CS29" s="3"/>
      <c r="CT29" s="3"/>
      <c r="CU29" s="52"/>
      <c r="CV29" s="3"/>
      <c r="CW29" s="52"/>
      <c r="CX29" s="3"/>
      <c r="CY29" s="52"/>
      <c r="CZ29" s="27"/>
      <c r="DA29" s="52"/>
      <c r="DB29" s="3"/>
      <c r="DC29" s="52"/>
      <c r="DD29" s="3"/>
      <c r="DE29" s="52"/>
      <c r="DF29" s="7"/>
      <c r="DG29" s="29"/>
      <c r="DI29" s="139" t="s">
        <v>70</v>
      </c>
      <c r="DJ29" s="140"/>
      <c r="DK29" s="141"/>
      <c r="DL29" s="83"/>
      <c r="DM29" s="82"/>
      <c r="DN29" s="33" t="s">
        <v>15</v>
      </c>
      <c r="DO29" s="33"/>
      <c r="DP29" s="33">
        <f>'معادلة الفك والتجميع'!$K$165</f>
        <v>1</v>
      </c>
      <c r="DQ29" s="33">
        <f>$DA$36</f>
        <v>380</v>
      </c>
    </row>
    <row r="30" spans="1:121" ht="16.5" thickBot="1" x14ac:dyDescent="0.3">
      <c r="A30" s="5">
        <v>43369</v>
      </c>
      <c r="B30" s="3"/>
      <c r="C30" s="3"/>
      <c r="D30" s="3"/>
      <c r="E30" s="52"/>
      <c r="F30" s="3"/>
      <c r="G30" s="3"/>
      <c r="H30" s="52"/>
      <c r="I30" s="3"/>
      <c r="J30" s="3"/>
      <c r="K30" s="52"/>
      <c r="L30" s="3"/>
      <c r="M30" s="3"/>
      <c r="N30" s="52"/>
      <c r="O30" s="3"/>
      <c r="P30" s="3"/>
      <c r="Q30" s="52"/>
      <c r="R30" s="3"/>
      <c r="S30" s="3"/>
      <c r="T30" s="52"/>
      <c r="U30" s="3"/>
      <c r="V30" s="3"/>
      <c r="W30" s="52"/>
      <c r="X30" s="3"/>
      <c r="Y30" s="52"/>
      <c r="Z30" s="3"/>
      <c r="AA30" s="3"/>
      <c r="AB30" s="52"/>
      <c r="AC30" s="3"/>
      <c r="AD30" s="3"/>
      <c r="AE30" s="52"/>
      <c r="AF30" s="3"/>
      <c r="AG30" s="52"/>
      <c r="AH30" s="3"/>
      <c r="AI30" s="52"/>
      <c r="AJ30" s="3"/>
      <c r="AK30" s="52"/>
      <c r="AL30" s="3"/>
      <c r="AM30" s="3"/>
      <c r="AN30" s="52"/>
      <c r="AO30" s="3"/>
      <c r="AP30" s="52"/>
      <c r="AQ30" s="3"/>
      <c r="AR30" s="3"/>
      <c r="AS30" s="52"/>
      <c r="AT30" s="3"/>
      <c r="AU30" s="3"/>
      <c r="AV30" s="52"/>
      <c r="AW30" s="3"/>
      <c r="AX30" s="3"/>
      <c r="AY30" s="52"/>
      <c r="AZ30" s="3"/>
      <c r="BA30" s="52"/>
      <c r="BB30" s="3"/>
      <c r="BC30" s="3"/>
      <c r="BD30" s="52"/>
      <c r="BE30" s="3"/>
      <c r="BF30" s="3"/>
      <c r="BG30" s="52"/>
      <c r="BH30" s="3"/>
      <c r="BI30" s="3"/>
      <c r="BJ30" s="52"/>
      <c r="BK30" s="3"/>
      <c r="BL30" s="52"/>
      <c r="BM30" s="3"/>
      <c r="BN30" s="3"/>
      <c r="BO30" s="52"/>
      <c r="BP30" s="3"/>
      <c r="BQ30" s="3"/>
      <c r="BR30" s="52"/>
      <c r="BS30" s="3"/>
      <c r="BT30" s="3"/>
      <c r="BU30" s="52"/>
      <c r="BV30" s="3"/>
      <c r="BW30" s="3"/>
      <c r="BX30" s="52"/>
      <c r="BY30" s="3"/>
      <c r="BZ30" s="3"/>
      <c r="CA30" s="52"/>
      <c r="CB30" s="3"/>
      <c r="CC30" s="52"/>
      <c r="CD30" s="3"/>
      <c r="CE30" s="3"/>
      <c r="CF30" s="52"/>
      <c r="CG30" s="3"/>
      <c r="CH30" s="3"/>
      <c r="CI30" s="52"/>
      <c r="CJ30" s="3"/>
      <c r="CK30" s="3"/>
      <c r="CL30" s="52"/>
      <c r="CM30" s="3"/>
      <c r="CN30" s="3"/>
      <c r="CO30" s="52"/>
      <c r="CP30" s="3"/>
      <c r="CQ30" s="3"/>
      <c r="CR30" s="52"/>
      <c r="CS30" s="3"/>
      <c r="CT30" s="3"/>
      <c r="CU30" s="52"/>
      <c r="CV30" s="3"/>
      <c r="CW30" s="52"/>
      <c r="CX30" s="3"/>
      <c r="CY30" s="52"/>
      <c r="CZ30" s="27"/>
      <c r="DA30" s="52"/>
      <c r="DB30" s="3"/>
      <c r="DC30" s="52"/>
      <c r="DD30" s="3"/>
      <c r="DE30" s="52"/>
      <c r="DF30" s="7"/>
      <c r="DG30" s="29"/>
      <c r="DI30" s="33" t="s">
        <v>54</v>
      </c>
      <c r="DJ30" s="33">
        <f>'معادلة الفك والتجميع'!$J$143</f>
        <v>0</v>
      </c>
      <c r="DK30" s="33">
        <f>'معادلة الفك والتجميع'!$K$143</f>
        <v>0</v>
      </c>
      <c r="DL30" s="33">
        <f>$CO$36</f>
        <v>0</v>
      </c>
      <c r="DM30" s="82"/>
      <c r="DN30" s="161" t="s">
        <v>71</v>
      </c>
      <c r="DO30" s="162"/>
      <c r="DP30" s="163"/>
      <c r="DQ30" s="87"/>
    </row>
    <row r="31" spans="1:121" ht="16.5" thickBot="1" x14ac:dyDescent="0.3">
      <c r="A31" s="5">
        <v>43370</v>
      </c>
      <c r="B31" s="7"/>
      <c r="C31" s="7"/>
      <c r="D31" s="7"/>
      <c r="E31" s="53"/>
      <c r="F31" s="7"/>
      <c r="G31" s="7"/>
      <c r="H31" s="53"/>
      <c r="I31" s="7"/>
      <c r="J31" s="7"/>
      <c r="K31" s="53"/>
      <c r="L31" s="7"/>
      <c r="M31" s="7"/>
      <c r="N31" s="53"/>
      <c r="O31" s="7"/>
      <c r="P31" s="7"/>
      <c r="Q31" s="53"/>
      <c r="R31" s="7"/>
      <c r="S31" s="7"/>
      <c r="T31" s="53"/>
      <c r="U31" s="7"/>
      <c r="V31" s="7"/>
      <c r="W31" s="53"/>
      <c r="X31" s="7"/>
      <c r="Y31" s="53"/>
      <c r="Z31" s="7"/>
      <c r="AA31" s="7"/>
      <c r="AB31" s="53"/>
      <c r="AC31" s="7"/>
      <c r="AD31" s="7"/>
      <c r="AE31" s="53"/>
      <c r="AF31" s="7"/>
      <c r="AG31" s="53"/>
      <c r="AH31" s="7"/>
      <c r="AI31" s="53"/>
      <c r="AJ31" s="7"/>
      <c r="AK31" s="53"/>
      <c r="AL31" s="7"/>
      <c r="AM31" s="7"/>
      <c r="AN31" s="53"/>
      <c r="AO31" s="7"/>
      <c r="AP31" s="53"/>
      <c r="AQ31" s="7"/>
      <c r="AR31" s="7"/>
      <c r="AS31" s="53"/>
      <c r="AT31" s="7"/>
      <c r="AU31" s="7"/>
      <c r="AV31" s="53"/>
      <c r="AW31" s="7"/>
      <c r="AX31" s="7"/>
      <c r="AY31" s="53"/>
      <c r="AZ31" s="7"/>
      <c r="BA31" s="53"/>
      <c r="BB31" s="7"/>
      <c r="BC31" s="7"/>
      <c r="BD31" s="53"/>
      <c r="BE31" s="7"/>
      <c r="BF31" s="7"/>
      <c r="BG31" s="53"/>
      <c r="BH31" s="7"/>
      <c r="BI31" s="7"/>
      <c r="BJ31" s="53"/>
      <c r="BK31" s="7"/>
      <c r="BL31" s="53"/>
      <c r="BM31" s="7"/>
      <c r="BN31" s="7"/>
      <c r="BO31" s="53"/>
      <c r="BP31" s="7"/>
      <c r="BQ31" s="7"/>
      <c r="BR31" s="53"/>
      <c r="BS31" s="7"/>
      <c r="BT31" s="7"/>
      <c r="BU31" s="53"/>
      <c r="BV31" s="7"/>
      <c r="BW31" s="7"/>
      <c r="BX31" s="53"/>
      <c r="BY31" s="7"/>
      <c r="BZ31" s="7"/>
      <c r="CA31" s="53"/>
      <c r="CB31" s="7"/>
      <c r="CC31" s="53"/>
      <c r="CD31" s="7"/>
      <c r="CE31" s="7"/>
      <c r="CF31" s="53"/>
      <c r="CG31" s="7"/>
      <c r="CH31" s="7"/>
      <c r="CI31" s="53"/>
      <c r="CJ31" s="7"/>
      <c r="CK31" s="7"/>
      <c r="CL31" s="53"/>
      <c r="CM31" s="7"/>
      <c r="CN31" s="7"/>
      <c r="CO31" s="53"/>
      <c r="CP31" s="7"/>
      <c r="CQ31" s="7"/>
      <c r="CR31" s="53"/>
      <c r="CS31" s="7"/>
      <c r="CT31" s="7"/>
      <c r="CU31" s="53"/>
      <c r="CV31" s="7"/>
      <c r="CW31" s="53"/>
      <c r="CX31" s="7"/>
      <c r="CY31" s="53"/>
      <c r="CZ31" s="39"/>
      <c r="DA31" s="53"/>
      <c r="DB31" s="7"/>
      <c r="DC31" s="53"/>
      <c r="DD31" s="7"/>
      <c r="DE31" s="53"/>
      <c r="DF31" s="7"/>
      <c r="DG31" s="29"/>
      <c r="DI31" s="33" t="s">
        <v>55</v>
      </c>
      <c r="DJ31" s="33">
        <f>'معادلة الفك والتجميع'!$J$147</f>
        <v>0</v>
      </c>
      <c r="DK31" s="33">
        <f>'معادلة الفك والتجميع'!$K$147</f>
        <v>0</v>
      </c>
      <c r="DL31" s="33">
        <f>$CR$36</f>
        <v>0</v>
      </c>
      <c r="DM31" s="82"/>
      <c r="DN31" s="33" t="s">
        <v>51</v>
      </c>
      <c r="DO31" s="33">
        <f>'معادلة الفك والتجميع'!$J$131</f>
        <v>0</v>
      </c>
      <c r="DP31" s="33">
        <f>'معادلة الفك والتجميع'!$K$131</f>
        <v>0</v>
      </c>
      <c r="DQ31" s="33">
        <f>$CF$36</f>
        <v>0</v>
      </c>
    </row>
    <row r="32" spans="1:121" ht="16.5" thickBot="1" x14ac:dyDescent="0.3">
      <c r="A32" s="5">
        <v>43371</v>
      </c>
      <c r="B32" s="7"/>
      <c r="C32" s="7"/>
      <c r="D32" s="7"/>
      <c r="E32" s="53"/>
      <c r="F32" s="7"/>
      <c r="G32" s="7"/>
      <c r="H32" s="53"/>
      <c r="I32" s="7"/>
      <c r="J32" s="7"/>
      <c r="K32" s="53"/>
      <c r="L32" s="7"/>
      <c r="M32" s="7"/>
      <c r="N32" s="53"/>
      <c r="O32" s="7"/>
      <c r="P32" s="7"/>
      <c r="Q32" s="53"/>
      <c r="R32" s="7"/>
      <c r="S32" s="7"/>
      <c r="T32" s="53"/>
      <c r="U32" s="7"/>
      <c r="V32" s="7"/>
      <c r="W32" s="53"/>
      <c r="X32" s="7"/>
      <c r="Y32" s="53"/>
      <c r="Z32" s="7"/>
      <c r="AA32" s="7"/>
      <c r="AB32" s="53"/>
      <c r="AC32" s="7"/>
      <c r="AD32" s="7"/>
      <c r="AE32" s="53"/>
      <c r="AF32" s="7"/>
      <c r="AG32" s="53"/>
      <c r="AH32" s="7"/>
      <c r="AI32" s="53"/>
      <c r="AJ32" s="7"/>
      <c r="AK32" s="53"/>
      <c r="AL32" s="7"/>
      <c r="AM32" s="7"/>
      <c r="AN32" s="53"/>
      <c r="AO32" s="7"/>
      <c r="AP32" s="53"/>
      <c r="AQ32" s="7"/>
      <c r="AR32" s="7"/>
      <c r="AS32" s="53"/>
      <c r="AT32" s="7"/>
      <c r="AU32" s="7"/>
      <c r="AV32" s="53"/>
      <c r="AW32" s="7"/>
      <c r="AX32" s="7"/>
      <c r="AY32" s="53"/>
      <c r="AZ32" s="7"/>
      <c r="BA32" s="53"/>
      <c r="BB32" s="7"/>
      <c r="BC32" s="7"/>
      <c r="BD32" s="53"/>
      <c r="BE32" s="7"/>
      <c r="BF32" s="7"/>
      <c r="BG32" s="53"/>
      <c r="BH32" s="7"/>
      <c r="BI32" s="7"/>
      <c r="BJ32" s="53"/>
      <c r="BK32" s="7"/>
      <c r="BL32" s="53"/>
      <c r="BM32" s="7"/>
      <c r="BN32" s="7"/>
      <c r="BO32" s="53"/>
      <c r="BP32" s="7"/>
      <c r="BQ32" s="7"/>
      <c r="BR32" s="53"/>
      <c r="BS32" s="7"/>
      <c r="BT32" s="7"/>
      <c r="BU32" s="53"/>
      <c r="BV32" s="7"/>
      <c r="BW32" s="7"/>
      <c r="BX32" s="53"/>
      <c r="BY32" s="7"/>
      <c r="BZ32" s="7"/>
      <c r="CA32" s="53"/>
      <c r="CB32" s="7"/>
      <c r="CC32" s="53"/>
      <c r="CD32" s="7"/>
      <c r="CE32" s="7"/>
      <c r="CF32" s="53"/>
      <c r="CG32" s="7"/>
      <c r="CH32" s="7"/>
      <c r="CI32" s="53"/>
      <c r="CJ32" s="7"/>
      <c r="CK32" s="7"/>
      <c r="CL32" s="53"/>
      <c r="CM32" s="7"/>
      <c r="CN32" s="7"/>
      <c r="CO32" s="53"/>
      <c r="CP32" s="7"/>
      <c r="CQ32" s="7"/>
      <c r="CR32" s="53"/>
      <c r="CS32" s="7"/>
      <c r="CT32" s="7"/>
      <c r="CU32" s="53"/>
      <c r="CV32" s="7"/>
      <c r="CW32" s="53"/>
      <c r="CX32" s="7"/>
      <c r="CY32" s="53"/>
      <c r="CZ32" s="39"/>
      <c r="DA32" s="53"/>
      <c r="DB32" s="7"/>
      <c r="DC32" s="53"/>
      <c r="DD32" s="7"/>
      <c r="DE32" s="53"/>
      <c r="DF32" s="7"/>
      <c r="DG32" s="29"/>
      <c r="DI32" s="33" t="s">
        <v>56</v>
      </c>
      <c r="DJ32" s="38">
        <f>'معادلة الفك والتجميع'!$J$151</f>
        <v>0</v>
      </c>
      <c r="DK32" s="38">
        <f>'معادلة الفك والتجميع'!$K$151</f>
        <v>0</v>
      </c>
      <c r="DL32" s="33">
        <f>$CU$36</f>
        <v>0</v>
      </c>
      <c r="DM32" s="82"/>
      <c r="DN32" s="33" t="s">
        <v>52</v>
      </c>
      <c r="DO32" s="38">
        <f>'معادلة الفك والتجميع'!$J$135</f>
        <v>0</v>
      </c>
      <c r="DP32" s="38">
        <f>'معادلة الفك والتجميع'!$K$135</f>
        <v>0</v>
      </c>
      <c r="DQ32" s="33">
        <f>$CI$36</f>
        <v>0</v>
      </c>
    </row>
    <row r="33" spans="1:121" ht="16.5" thickBot="1" x14ac:dyDescent="0.3">
      <c r="A33" s="5">
        <v>43372</v>
      </c>
      <c r="B33" s="7"/>
      <c r="C33" s="7"/>
      <c r="D33" s="7"/>
      <c r="E33" s="53"/>
      <c r="F33" s="7"/>
      <c r="G33" s="7"/>
      <c r="H33" s="53"/>
      <c r="I33" s="7"/>
      <c r="J33" s="7"/>
      <c r="K33" s="53"/>
      <c r="L33" s="7"/>
      <c r="M33" s="7"/>
      <c r="N33" s="53"/>
      <c r="O33" s="7"/>
      <c r="P33" s="7"/>
      <c r="Q33" s="53"/>
      <c r="R33" s="7"/>
      <c r="S33" s="7"/>
      <c r="T33" s="53"/>
      <c r="U33" s="7"/>
      <c r="V33" s="7"/>
      <c r="W33" s="53"/>
      <c r="X33" s="7"/>
      <c r="Y33" s="53"/>
      <c r="Z33" s="7"/>
      <c r="AA33" s="7"/>
      <c r="AB33" s="53"/>
      <c r="AC33" s="7"/>
      <c r="AD33" s="7"/>
      <c r="AE33" s="53"/>
      <c r="AF33" s="7"/>
      <c r="AG33" s="53"/>
      <c r="AH33" s="7"/>
      <c r="AI33" s="53"/>
      <c r="AJ33" s="7"/>
      <c r="AK33" s="53"/>
      <c r="AL33" s="7"/>
      <c r="AM33" s="7"/>
      <c r="AN33" s="53"/>
      <c r="AO33" s="7"/>
      <c r="AP33" s="53"/>
      <c r="AQ33" s="7"/>
      <c r="AR33" s="7"/>
      <c r="AS33" s="53"/>
      <c r="AT33" s="7"/>
      <c r="AU33" s="7"/>
      <c r="AV33" s="53"/>
      <c r="AW33" s="7"/>
      <c r="AX33" s="7"/>
      <c r="AY33" s="53"/>
      <c r="AZ33" s="7"/>
      <c r="BA33" s="53"/>
      <c r="BB33" s="7"/>
      <c r="BC33" s="7"/>
      <c r="BD33" s="53"/>
      <c r="BE33" s="7"/>
      <c r="BF33" s="7"/>
      <c r="BG33" s="53"/>
      <c r="BH33" s="7"/>
      <c r="BI33" s="7"/>
      <c r="BJ33" s="53"/>
      <c r="BK33" s="7"/>
      <c r="BL33" s="53"/>
      <c r="BM33" s="7"/>
      <c r="BN33" s="7"/>
      <c r="BO33" s="53"/>
      <c r="BP33" s="7"/>
      <c r="BQ33" s="7"/>
      <c r="BR33" s="53"/>
      <c r="BS33" s="7"/>
      <c r="BT33" s="7"/>
      <c r="BU33" s="53"/>
      <c r="BV33" s="7"/>
      <c r="BW33" s="7"/>
      <c r="BX33" s="53"/>
      <c r="BY33" s="7"/>
      <c r="BZ33" s="7"/>
      <c r="CA33" s="53"/>
      <c r="CB33" s="7"/>
      <c r="CC33" s="53"/>
      <c r="CD33" s="7"/>
      <c r="CE33" s="7"/>
      <c r="CF33" s="53"/>
      <c r="CG33" s="7"/>
      <c r="CH33" s="7"/>
      <c r="CI33" s="53"/>
      <c r="CJ33" s="7"/>
      <c r="CK33" s="7"/>
      <c r="CL33" s="53"/>
      <c r="CM33" s="7"/>
      <c r="CN33" s="7"/>
      <c r="CO33" s="53"/>
      <c r="CP33" s="7"/>
      <c r="CQ33" s="7"/>
      <c r="CR33" s="53"/>
      <c r="CS33" s="7"/>
      <c r="CT33" s="7"/>
      <c r="CU33" s="53"/>
      <c r="CV33" s="7"/>
      <c r="CW33" s="53"/>
      <c r="CX33" s="7"/>
      <c r="CY33" s="53"/>
      <c r="CZ33" s="39"/>
      <c r="DA33" s="53"/>
      <c r="DB33" s="7"/>
      <c r="DC33" s="53"/>
      <c r="DD33" s="7"/>
      <c r="DE33" s="53"/>
      <c r="DF33" s="7"/>
      <c r="DG33" s="29"/>
      <c r="DI33" s="33" t="s">
        <v>57</v>
      </c>
      <c r="DJ33" s="33"/>
      <c r="DK33" s="33">
        <f>'معادلة الفك والتجميع'!$K$155</f>
        <v>0</v>
      </c>
      <c r="DL33" s="33">
        <f>$CW$36</f>
        <v>0</v>
      </c>
      <c r="DM33" s="88"/>
      <c r="DN33" s="33" t="s">
        <v>53</v>
      </c>
      <c r="DO33" s="33">
        <f>'معادلة الفك والتجميع'!$J$139</f>
        <v>0</v>
      </c>
      <c r="DP33" s="33">
        <f>'معادلة الفك والتجميع'!$K$139</f>
        <v>0</v>
      </c>
      <c r="DQ33" s="33">
        <f>$CL$36</f>
        <v>0</v>
      </c>
    </row>
    <row r="34" spans="1:121" ht="16.5" thickBot="1" x14ac:dyDescent="0.3">
      <c r="A34" s="5">
        <v>43373</v>
      </c>
      <c r="B34" s="7"/>
      <c r="C34" s="7"/>
      <c r="D34" s="7"/>
      <c r="E34" s="53"/>
      <c r="F34" s="7"/>
      <c r="G34" s="7"/>
      <c r="H34" s="53"/>
      <c r="I34" s="7"/>
      <c r="J34" s="7"/>
      <c r="K34" s="53"/>
      <c r="L34" s="7"/>
      <c r="M34" s="7"/>
      <c r="N34" s="53"/>
      <c r="O34" s="7"/>
      <c r="P34" s="7"/>
      <c r="Q34" s="53"/>
      <c r="R34" s="7"/>
      <c r="S34" s="7"/>
      <c r="T34" s="53"/>
      <c r="U34" s="7"/>
      <c r="V34" s="7"/>
      <c r="W34" s="53"/>
      <c r="X34" s="7"/>
      <c r="Y34" s="53"/>
      <c r="Z34" s="7"/>
      <c r="AA34" s="7"/>
      <c r="AB34" s="53"/>
      <c r="AC34" s="7"/>
      <c r="AD34" s="7"/>
      <c r="AE34" s="53"/>
      <c r="AF34" s="7"/>
      <c r="AG34" s="53"/>
      <c r="AH34" s="7"/>
      <c r="AI34" s="53"/>
      <c r="AJ34" s="7"/>
      <c r="AK34" s="53"/>
      <c r="AL34" s="7"/>
      <c r="AM34" s="7"/>
      <c r="AN34" s="53"/>
      <c r="AO34" s="7"/>
      <c r="AP34" s="53"/>
      <c r="AQ34" s="7"/>
      <c r="AR34" s="7"/>
      <c r="AS34" s="53"/>
      <c r="AT34" s="7"/>
      <c r="AU34" s="7"/>
      <c r="AV34" s="53"/>
      <c r="AW34" s="7"/>
      <c r="AX34" s="7"/>
      <c r="AY34" s="53"/>
      <c r="AZ34" s="7"/>
      <c r="BA34" s="53"/>
      <c r="BB34" s="7"/>
      <c r="BC34" s="7"/>
      <c r="BD34" s="53"/>
      <c r="BE34" s="7"/>
      <c r="BF34" s="7"/>
      <c r="BG34" s="53"/>
      <c r="BH34" s="7"/>
      <c r="BI34" s="7"/>
      <c r="BJ34" s="53"/>
      <c r="BK34" s="7"/>
      <c r="BL34" s="53"/>
      <c r="BM34" s="7"/>
      <c r="BN34" s="7"/>
      <c r="BO34" s="53"/>
      <c r="BP34" s="7"/>
      <c r="BQ34" s="7"/>
      <c r="BR34" s="53"/>
      <c r="BS34" s="7"/>
      <c r="BT34" s="7"/>
      <c r="BU34" s="53"/>
      <c r="BV34" s="7"/>
      <c r="BW34" s="7"/>
      <c r="BX34" s="53"/>
      <c r="BY34" s="7"/>
      <c r="BZ34" s="7"/>
      <c r="CA34" s="53"/>
      <c r="CB34" s="7"/>
      <c r="CC34" s="53"/>
      <c r="CD34" s="7"/>
      <c r="CE34" s="7"/>
      <c r="CF34" s="53"/>
      <c r="CG34" s="7"/>
      <c r="CH34" s="7"/>
      <c r="CI34" s="53"/>
      <c r="CJ34" s="7"/>
      <c r="CK34" s="7"/>
      <c r="CL34" s="53"/>
      <c r="CM34" s="7"/>
      <c r="CN34" s="7"/>
      <c r="CO34" s="53"/>
      <c r="CP34" s="7"/>
      <c r="CQ34" s="7"/>
      <c r="CR34" s="53"/>
      <c r="CS34" s="7"/>
      <c r="CT34" s="7"/>
      <c r="CU34" s="53"/>
      <c r="CV34" s="7"/>
      <c r="CW34" s="53"/>
      <c r="CX34" s="7"/>
      <c r="CY34" s="53"/>
      <c r="CZ34" s="39"/>
      <c r="DA34" s="53"/>
      <c r="DB34" s="7"/>
      <c r="DC34" s="53"/>
      <c r="DD34" s="7"/>
      <c r="DE34" s="53"/>
      <c r="DF34" s="7"/>
      <c r="DG34" s="29"/>
      <c r="DI34" s="40"/>
      <c r="DJ34" s="40"/>
      <c r="DK34" s="40"/>
      <c r="DL34" s="40"/>
      <c r="DM34" s="41"/>
      <c r="DN34" s="40"/>
      <c r="DO34" s="40"/>
      <c r="DP34" s="40"/>
    </row>
    <row r="35" spans="1:121" ht="16.5" thickBot="1" x14ac:dyDescent="0.3">
      <c r="A35" s="5">
        <v>43374</v>
      </c>
      <c r="B35" s="7"/>
      <c r="C35" s="7"/>
      <c r="D35" s="7"/>
      <c r="E35" s="53"/>
      <c r="F35" s="7"/>
      <c r="G35" s="7"/>
      <c r="H35" s="53"/>
      <c r="I35" s="7"/>
      <c r="J35" s="7"/>
      <c r="K35" s="53"/>
      <c r="L35" s="7"/>
      <c r="M35" s="7"/>
      <c r="N35" s="53"/>
      <c r="O35" s="7"/>
      <c r="P35" s="7"/>
      <c r="Q35" s="53"/>
      <c r="R35" s="7"/>
      <c r="S35" s="7"/>
      <c r="T35" s="53"/>
      <c r="U35" s="7"/>
      <c r="V35" s="7"/>
      <c r="W35" s="53"/>
      <c r="X35" s="7"/>
      <c r="Y35" s="53"/>
      <c r="Z35" s="7"/>
      <c r="AA35" s="7"/>
      <c r="AB35" s="53"/>
      <c r="AC35" s="7"/>
      <c r="AD35" s="7"/>
      <c r="AE35" s="53"/>
      <c r="AF35" s="7"/>
      <c r="AG35" s="53"/>
      <c r="AH35" s="7"/>
      <c r="AI35" s="53"/>
      <c r="AJ35" s="7"/>
      <c r="AK35" s="53"/>
      <c r="AL35" s="7"/>
      <c r="AM35" s="7"/>
      <c r="AN35" s="53"/>
      <c r="AO35" s="7"/>
      <c r="AP35" s="53"/>
      <c r="AQ35" s="7"/>
      <c r="AR35" s="7"/>
      <c r="AS35" s="53"/>
      <c r="AT35" s="7"/>
      <c r="AU35" s="7"/>
      <c r="AV35" s="53"/>
      <c r="AW35" s="7"/>
      <c r="AX35" s="7"/>
      <c r="AY35" s="53"/>
      <c r="AZ35" s="7"/>
      <c r="BA35" s="53"/>
      <c r="BB35" s="7"/>
      <c r="BC35" s="7"/>
      <c r="BD35" s="53"/>
      <c r="BE35" s="7"/>
      <c r="BF35" s="7"/>
      <c r="BG35" s="53"/>
      <c r="BH35" s="7"/>
      <c r="BI35" s="7"/>
      <c r="BJ35" s="53"/>
      <c r="BK35" s="7"/>
      <c r="BL35" s="53"/>
      <c r="BM35" s="7"/>
      <c r="BN35" s="7"/>
      <c r="BO35" s="53"/>
      <c r="BP35" s="7"/>
      <c r="BQ35" s="7"/>
      <c r="BR35" s="53"/>
      <c r="BS35" s="7"/>
      <c r="BT35" s="7"/>
      <c r="BU35" s="53"/>
      <c r="BV35" s="7"/>
      <c r="BW35" s="7"/>
      <c r="BX35" s="53"/>
      <c r="BY35" s="7"/>
      <c r="BZ35" s="7"/>
      <c r="CA35" s="53"/>
      <c r="CB35" s="7"/>
      <c r="CC35" s="53"/>
      <c r="CD35" s="7"/>
      <c r="CE35" s="7"/>
      <c r="CF35" s="53"/>
      <c r="CG35" s="7"/>
      <c r="CH35" s="7"/>
      <c r="CI35" s="53"/>
      <c r="CJ35" s="7"/>
      <c r="CK35" s="7"/>
      <c r="CL35" s="53"/>
      <c r="CM35" s="7"/>
      <c r="CN35" s="7"/>
      <c r="CO35" s="53"/>
      <c r="CP35" s="7"/>
      <c r="CQ35" s="7"/>
      <c r="CR35" s="53"/>
      <c r="CS35" s="7"/>
      <c r="CT35" s="7"/>
      <c r="CU35" s="53"/>
      <c r="CV35" s="7"/>
      <c r="CW35" s="53"/>
      <c r="CX35" s="7"/>
      <c r="CY35" s="53"/>
      <c r="CZ35" s="39"/>
      <c r="DA35" s="53"/>
      <c r="DB35" s="7"/>
      <c r="DC35" s="53"/>
      <c r="DD35" s="7"/>
      <c r="DE35" s="53"/>
      <c r="DF35" s="7"/>
      <c r="DG35" s="29"/>
      <c r="DI35" s="22"/>
      <c r="DJ35" s="22"/>
      <c r="DK35" s="22"/>
      <c r="DL35" s="22"/>
      <c r="DM35" s="41"/>
      <c r="DN35" s="22"/>
      <c r="DO35" s="22"/>
      <c r="DP35" s="22"/>
    </row>
    <row r="36" spans="1:121" ht="15.75" thickBot="1" x14ac:dyDescent="0.3">
      <c r="A36" s="5" t="s">
        <v>20</v>
      </c>
      <c r="B36" s="7"/>
      <c r="C36" s="7">
        <f>SUM(C5:C35)</f>
        <v>0</v>
      </c>
      <c r="D36" s="7">
        <f t="shared" ref="D36:BO36" si="0">SUM(D5:D35)</f>
        <v>0</v>
      </c>
      <c r="E36" s="7">
        <f t="shared" si="0"/>
        <v>0</v>
      </c>
      <c r="F36" s="7">
        <f t="shared" si="0"/>
        <v>0</v>
      </c>
      <c r="G36" s="7">
        <f t="shared" si="0"/>
        <v>0</v>
      </c>
      <c r="H36" s="7">
        <f t="shared" si="0"/>
        <v>0</v>
      </c>
      <c r="I36" s="7">
        <f t="shared" si="0"/>
        <v>0</v>
      </c>
      <c r="J36" s="7">
        <f t="shared" si="0"/>
        <v>0</v>
      </c>
      <c r="K36" s="7">
        <f t="shared" si="0"/>
        <v>0</v>
      </c>
      <c r="L36" s="7">
        <f t="shared" si="0"/>
        <v>0</v>
      </c>
      <c r="M36" s="7">
        <f t="shared" si="0"/>
        <v>0</v>
      </c>
      <c r="N36" s="7">
        <f t="shared" si="0"/>
        <v>0</v>
      </c>
      <c r="O36" s="7">
        <f t="shared" si="0"/>
        <v>0</v>
      </c>
      <c r="P36" s="7">
        <f t="shared" si="0"/>
        <v>0</v>
      </c>
      <c r="Q36" s="7">
        <f t="shared" si="0"/>
        <v>0</v>
      </c>
      <c r="R36" s="7">
        <f t="shared" si="0"/>
        <v>0</v>
      </c>
      <c r="S36" s="7">
        <f t="shared" si="0"/>
        <v>0</v>
      </c>
      <c r="T36" s="7">
        <f t="shared" si="0"/>
        <v>0</v>
      </c>
      <c r="U36" s="7">
        <f t="shared" si="0"/>
        <v>0</v>
      </c>
      <c r="V36" s="7">
        <f t="shared" si="0"/>
        <v>0</v>
      </c>
      <c r="W36" s="7">
        <f t="shared" si="0"/>
        <v>0</v>
      </c>
      <c r="X36" s="7">
        <f t="shared" si="0"/>
        <v>0</v>
      </c>
      <c r="Y36" s="7">
        <f t="shared" si="0"/>
        <v>0</v>
      </c>
      <c r="Z36" s="7">
        <f t="shared" si="0"/>
        <v>0</v>
      </c>
      <c r="AA36" s="7">
        <f t="shared" si="0"/>
        <v>0</v>
      </c>
      <c r="AB36" s="7">
        <f t="shared" si="0"/>
        <v>0</v>
      </c>
      <c r="AC36" s="7">
        <f t="shared" si="0"/>
        <v>0</v>
      </c>
      <c r="AD36" s="7">
        <f t="shared" si="0"/>
        <v>0</v>
      </c>
      <c r="AE36" s="7">
        <f t="shared" si="0"/>
        <v>0</v>
      </c>
      <c r="AF36" s="7">
        <f t="shared" si="0"/>
        <v>0</v>
      </c>
      <c r="AG36" s="7">
        <f t="shared" si="0"/>
        <v>0</v>
      </c>
      <c r="AH36" s="7">
        <f t="shared" si="0"/>
        <v>0</v>
      </c>
      <c r="AI36" s="7">
        <f t="shared" si="0"/>
        <v>0</v>
      </c>
      <c r="AJ36" s="7">
        <f t="shared" si="0"/>
        <v>0</v>
      </c>
      <c r="AK36" s="7">
        <f t="shared" si="0"/>
        <v>0</v>
      </c>
      <c r="AL36" s="7">
        <f t="shared" si="0"/>
        <v>0</v>
      </c>
      <c r="AM36" s="7">
        <f t="shared" si="0"/>
        <v>0</v>
      </c>
      <c r="AN36" s="7">
        <f t="shared" si="0"/>
        <v>0</v>
      </c>
      <c r="AO36" s="7">
        <f t="shared" si="0"/>
        <v>0</v>
      </c>
      <c r="AP36" s="7">
        <f t="shared" si="0"/>
        <v>0</v>
      </c>
      <c r="AQ36" s="7">
        <f t="shared" si="0"/>
        <v>0</v>
      </c>
      <c r="AR36" s="7">
        <f t="shared" si="0"/>
        <v>0</v>
      </c>
      <c r="AS36" s="7">
        <f t="shared" si="0"/>
        <v>0</v>
      </c>
      <c r="AT36" s="7">
        <f t="shared" si="0"/>
        <v>0</v>
      </c>
      <c r="AU36" s="7">
        <f t="shared" si="0"/>
        <v>0</v>
      </c>
      <c r="AV36" s="7">
        <f t="shared" si="0"/>
        <v>0</v>
      </c>
      <c r="AW36" s="7">
        <f t="shared" si="0"/>
        <v>0</v>
      </c>
      <c r="AX36" s="7">
        <f t="shared" si="0"/>
        <v>0</v>
      </c>
      <c r="AY36" s="7">
        <f t="shared" si="0"/>
        <v>0</v>
      </c>
      <c r="AZ36" s="7">
        <f t="shared" si="0"/>
        <v>0</v>
      </c>
      <c r="BA36" s="7">
        <f t="shared" si="0"/>
        <v>0</v>
      </c>
      <c r="BB36" s="7">
        <f t="shared" si="0"/>
        <v>0</v>
      </c>
      <c r="BC36" s="7">
        <f t="shared" si="0"/>
        <v>0</v>
      </c>
      <c r="BD36" s="7">
        <f t="shared" si="0"/>
        <v>0</v>
      </c>
      <c r="BE36" s="7">
        <f t="shared" si="0"/>
        <v>0</v>
      </c>
      <c r="BF36" s="7">
        <f t="shared" si="0"/>
        <v>0</v>
      </c>
      <c r="BG36" s="7">
        <f t="shared" si="0"/>
        <v>0</v>
      </c>
      <c r="BH36" s="7">
        <f t="shared" si="0"/>
        <v>0</v>
      </c>
      <c r="BI36" s="7">
        <f t="shared" si="0"/>
        <v>0</v>
      </c>
      <c r="BJ36" s="7">
        <f t="shared" si="0"/>
        <v>0</v>
      </c>
      <c r="BK36" s="7">
        <f t="shared" si="0"/>
        <v>0</v>
      </c>
      <c r="BL36" s="7">
        <f t="shared" si="0"/>
        <v>0</v>
      </c>
      <c r="BM36" s="7">
        <f t="shared" si="0"/>
        <v>0</v>
      </c>
      <c r="BN36" s="7">
        <f t="shared" si="0"/>
        <v>0</v>
      </c>
      <c r="BO36" s="7">
        <f t="shared" si="0"/>
        <v>0</v>
      </c>
      <c r="BP36" s="7">
        <f t="shared" ref="BP36:DF36" si="1">SUM(BP5:BP35)</f>
        <v>0</v>
      </c>
      <c r="BQ36" s="7">
        <f t="shared" si="1"/>
        <v>0</v>
      </c>
      <c r="BR36" s="7">
        <f t="shared" si="1"/>
        <v>0</v>
      </c>
      <c r="BS36" s="7">
        <f t="shared" si="1"/>
        <v>0</v>
      </c>
      <c r="BT36" s="7">
        <f t="shared" si="1"/>
        <v>0</v>
      </c>
      <c r="BU36" s="7">
        <f t="shared" si="1"/>
        <v>0</v>
      </c>
      <c r="BV36" s="7">
        <f t="shared" si="1"/>
        <v>0</v>
      </c>
      <c r="BW36" s="7">
        <f t="shared" si="1"/>
        <v>0</v>
      </c>
      <c r="BX36" s="7">
        <f t="shared" si="1"/>
        <v>0</v>
      </c>
      <c r="BY36" s="7">
        <f t="shared" si="1"/>
        <v>0</v>
      </c>
      <c r="BZ36" s="7">
        <f t="shared" si="1"/>
        <v>0</v>
      </c>
      <c r="CA36" s="7">
        <f t="shared" si="1"/>
        <v>0</v>
      </c>
      <c r="CB36" s="7">
        <f t="shared" si="1"/>
        <v>0</v>
      </c>
      <c r="CC36" s="7">
        <f t="shared" si="1"/>
        <v>0</v>
      </c>
      <c r="CD36" s="7">
        <f t="shared" si="1"/>
        <v>0</v>
      </c>
      <c r="CE36" s="7">
        <f t="shared" si="1"/>
        <v>0</v>
      </c>
      <c r="CF36" s="7">
        <f t="shared" si="1"/>
        <v>0</v>
      </c>
      <c r="CG36" s="7">
        <f t="shared" si="1"/>
        <v>0</v>
      </c>
      <c r="CH36" s="7">
        <f t="shared" si="1"/>
        <v>0</v>
      </c>
      <c r="CI36" s="7">
        <f t="shared" si="1"/>
        <v>0</v>
      </c>
      <c r="CJ36" s="7">
        <f t="shared" si="1"/>
        <v>0</v>
      </c>
      <c r="CK36" s="7">
        <f t="shared" si="1"/>
        <v>0</v>
      </c>
      <c r="CL36" s="7">
        <f t="shared" si="1"/>
        <v>0</v>
      </c>
      <c r="CM36" s="7">
        <f t="shared" si="1"/>
        <v>0</v>
      </c>
      <c r="CN36" s="7">
        <f t="shared" si="1"/>
        <v>0</v>
      </c>
      <c r="CO36" s="7">
        <f t="shared" si="1"/>
        <v>0</v>
      </c>
      <c r="CP36" s="7">
        <f t="shared" si="1"/>
        <v>0</v>
      </c>
      <c r="CQ36" s="7">
        <f t="shared" si="1"/>
        <v>0</v>
      </c>
      <c r="CR36" s="7">
        <f t="shared" si="1"/>
        <v>0</v>
      </c>
      <c r="CS36" s="7">
        <f t="shared" si="1"/>
        <v>0</v>
      </c>
      <c r="CT36" s="7">
        <f t="shared" si="1"/>
        <v>0</v>
      </c>
      <c r="CU36" s="7">
        <f t="shared" si="1"/>
        <v>0</v>
      </c>
      <c r="CV36" s="7">
        <f t="shared" si="1"/>
        <v>0</v>
      </c>
      <c r="CW36" s="7">
        <f t="shared" si="1"/>
        <v>0</v>
      </c>
      <c r="CX36" s="7">
        <f t="shared" si="1"/>
        <v>0</v>
      </c>
      <c r="CY36" s="7">
        <f t="shared" si="1"/>
        <v>0</v>
      </c>
      <c r="CZ36" s="7">
        <f t="shared" si="1"/>
        <v>1</v>
      </c>
      <c r="DA36" s="7">
        <f t="shared" si="1"/>
        <v>380</v>
      </c>
      <c r="DB36" s="7">
        <f t="shared" si="1"/>
        <v>0</v>
      </c>
      <c r="DC36" s="7">
        <f t="shared" si="1"/>
        <v>0</v>
      </c>
      <c r="DD36" s="7">
        <f t="shared" si="1"/>
        <v>0</v>
      </c>
      <c r="DE36" s="7">
        <f t="shared" si="1"/>
        <v>0</v>
      </c>
      <c r="DF36" s="7">
        <f t="shared" si="1"/>
        <v>0</v>
      </c>
      <c r="DG36" s="29"/>
      <c r="DI36" s="42"/>
      <c r="DJ36" s="42"/>
      <c r="DK36" s="42"/>
      <c r="DL36" s="42"/>
    </row>
    <row r="37" spans="1:12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  <c r="CR37" s="44"/>
      <c r="CS37" s="44"/>
      <c r="CT37" s="44"/>
      <c r="CU37" s="44"/>
      <c r="CV37" s="44"/>
      <c r="CW37" s="44"/>
      <c r="CX37" s="44"/>
      <c r="CY37" s="44"/>
      <c r="CZ37" s="44"/>
      <c r="DA37" s="44"/>
      <c r="DB37" s="44"/>
      <c r="DC37" s="151"/>
      <c r="DD37" s="151"/>
      <c r="DE37" s="151"/>
      <c r="DF37" s="151"/>
      <c r="DI37" s="42"/>
      <c r="DJ37" s="42"/>
      <c r="DK37" s="42"/>
      <c r="DL37" s="42"/>
    </row>
    <row r="38" spans="1:121" ht="15.75" thickBot="1" x14ac:dyDescent="0.3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44"/>
      <c r="CR38" s="44"/>
      <c r="CS38" s="44"/>
      <c r="CT38" s="44"/>
      <c r="CU38" s="44"/>
      <c r="CV38" s="44"/>
      <c r="CW38" s="44"/>
      <c r="CX38" s="44"/>
      <c r="CY38" s="44"/>
      <c r="CZ38" s="44"/>
      <c r="DA38" s="44"/>
      <c r="DB38" s="44"/>
      <c r="DC38" s="152"/>
      <c r="DD38" s="152"/>
      <c r="DE38" s="152"/>
      <c r="DF38" s="152"/>
      <c r="DI38" s="42"/>
      <c r="DJ38" s="42"/>
      <c r="DK38" s="42"/>
      <c r="DL38" s="42"/>
    </row>
    <row r="39" spans="1:121" ht="27.75" thickTop="1" thickBot="1" x14ac:dyDescent="0.3">
      <c r="A39" s="153" t="s">
        <v>25</v>
      </c>
      <c r="B39" s="154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  <c r="AJ39" s="154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4"/>
      <c r="BI39" s="154"/>
      <c r="BJ39" s="154"/>
      <c r="BK39" s="154"/>
      <c r="BL39" s="154"/>
      <c r="BM39" s="154"/>
      <c r="BN39" s="154"/>
      <c r="BO39" s="154"/>
      <c r="BP39" s="154"/>
      <c r="BQ39" s="154"/>
      <c r="BR39" s="154"/>
      <c r="BS39" s="154"/>
      <c r="BT39" s="154"/>
      <c r="BU39" s="154"/>
      <c r="BV39" s="154"/>
      <c r="BW39" s="154"/>
      <c r="BX39" s="154"/>
      <c r="BY39" s="154"/>
      <c r="BZ39" s="154"/>
      <c r="CA39" s="154"/>
      <c r="CB39" s="154"/>
      <c r="CC39" s="154"/>
      <c r="CD39" s="154"/>
      <c r="CE39" s="154"/>
      <c r="CF39" s="154"/>
      <c r="CG39" s="154"/>
      <c r="CH39" s="154"/>
      <c r="CI39" s="154"/>
      <c r="CJ39" s="154"/>
      <c r="CK39" s="154"/>
      <c r="CL39" s="154"/>
      <c r="CM39" s="154"/>
      <c r="CN39" s="154"/>
      <c r="CO39" s="154"/>
      <c r="CP39" s="154"/>
      <c r="CQ39" s="154"/>
      <c r="CR39" s="154"/>
      <c r="CS39" s="154"/>
      <c r="CT39" s="154"/>
      <c r="CU39" s="154"/>
      <c r="CV39" s="154"/>
      <c r="CW39" s="154"/>
      <c r="CX39" s="154"/>
      <c r="CY39" s="155"/>
      <c r="CZ39" s="156"/>
      <c r="DA39" s="45"/>
      <c r="DB39" s="45"/>
      <c r="DC39" s="157"/>
      <c r="DD39" s="157"/>
      <c r="DE39" s="157"/>
      <c r="DF39" s="157"/>
      <c r="DI39" s="167" t="s">
        <v>72</v>
      </c>
      <c r="DJ39" s="168"/>
      <c r="DK39" s="168"/>
      <c r="DL39" s="168"/>
      <c r="DM39" s="168"/>
      <c r="DN39" s="168"/>
      <c r="DO39" s="168"/>
      <c r="DP39" s="168"/>
      <c r="DQ39" s="169"/>
    </row>
    <row r="40" spans="1:121" ht="22.5" thickTop="1" thickBot="1" x14ac:dyDescent="0.3">
      <c r="A40" s="110" t="s">
        <v>0</v>
      </c>
      <c r="B40" s="112" t="s">
        <v>73</v>
      </c>
      <c r="C40" s="118" t="s">
        <v>1</v>
      </c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2"/>
      <c r="W40" s="13"/>
      <c r="X40" s="12" t="s">
        <v>26</v>
      </c>
      <c r="Y40" s="12"/>
      <c r="Z40" s="120" t="s">
        <v>27</v>
      </c>
      <c r="AA40" s="121"/>
      <c r="AB40" s="121"/>
      <c r="AC40" s="121"/>
      <c r="AD40" s="121"/>
      <c r="AE40" s="121"/>
      <c r="AF40" s="121"/>
      <c r="AG40" s="121"/>
      <c r="AH40" s="121"/>
      <c r="AI40" s="122"/>
      <c r="AJ40" s="120" t="s">
        <v>28</v>
      </c>
      <c r="AK40" s="122"/>
      <c r="AL40" s="120" t="s">
        <v>29</v>
      </c>
      <c r="AM40" s="121"/>
      <c r="AN40" s="122"/>
      <c r="AO40" s="120" t="s">
        <v>30</v>
      </c>
      <c r="AP40" s="122"/>
      <c r="AQ40" s="120" t="s">
        <v>31</v>
      </c>
      <c r="AR40" s="121"/>
      <c r="AS40" s="121"/>
      <c r="AT40" s="121"/>
      <c r="AU40" s="121"/>
      <c r="AV40" s="121"/>
      <c r="AW40" s="121"/>
      <c r="AX40" s="121"/>
      <c r="AY40" s="122"/>
      <c r="AZ40" s="120" t="s">
        <v>32</v>
      </c>
      <c r="BA40" s="122"/>
      <c r="BB40" s="120" t="s">
        <v>33</v>
      </c>
      <c r="BC40" s="121"/>
      <c r="BD40" s="121"/>
      <c r="BE40" s="121"/>
      <c r="BF40" s="121"/>
      <c r="BG40" s="121"/>
      <c r="BH40" s="121"/>
      <c r="BI40" s="121"/>
      <c r="BJ40" s="121"/>
      <c r="BK40" s="121"/>
      <c r="BL40" s="122"/>
      <c r="BM40" s="120" t="s">
        <v>34</v>
      </c>
      <c r="BN40" s="121"/>
      <c r="BO40" s="121"/>
      <c r="BP40" s="121"/>
      <c r="BQ40" s="121"/>
      <c r="BR40" s="122"/>
      <c r="BS40" s="120" t="s">
        <v>35</v>
      </c>
      <c r="BT40" s="121"/>
      <c r="BU40" s="121"/>
      <c r="BV40" s="121"/>
      <c r="BW40" s="121"/>
      <c r="BX40" s="121"/>
      <c r="BY40" s="121"/>
      <c r="BZ40" s="121"/>
      <c r="CA40" s="121"/>
      <c r="CB40" s="121"/>
      <c r="CC40" s="122"/>
      <c r="CD40" s="120" t="s">
        <v>36</v>
      </c>
      <c r="CE40" s="121"/>
      <c r="CF40" s="121"/>
      <c r="CG40" s="121"/>
      <c r="CH40" s="121"/>
      <c r="CI40" s="121"/>
      <c r="CJ40" s="121"/>
      <c r="CK40" s="121"/>
      <c r="CL40" s="122"/>
      <c r="CM40" s="120" t="s">
        <v>37</v>
      </c>
      <c r="CN40" s="121"/>
      <c r="CO40" s="121"/>
      <c r="CP40" s="121"/>
      <c r="CQ40" s="121"/>
      <c r="CR40" s="121"/>
      <c r="CS40" s="121"/>
      <c r="CT40" s="121"/>
      <c r="CU40" s="121"/>
      <c r="CV40" s="121"/>
      <c r="CW40" s="122"/>
      <c r="CX40" s="120" t="s">
        <v>38</v>
      </c>
      <c r="CY40" s="122"/>
      <c r="CZ40" s="120" t="s">
        <v>4</v>
      </c>
      <c r="DA40" s="122"/>
      <c r="DB40" s="14"/>
      <c r="DC40" s="14"/>
      <c r="DD40" s="21"/>
      <c r="DE40" s="21"/>
      <c r="DF40" s="21"/>
      <c r="DI40" s="30" t="s">
        <v>18</v>
      </c>
      <c r="DJ40" s="30" t="s">
        <v>16</v>
      </c>
      <c r="DK40" s="30" t="s">
        <v>17</v>
      </c>
      <c r="DL40" s="65" t="s">
        <v>24</v>
      </c>
      <c r="DM40" s="31"/>
      <c r="DN40" s="30" t="s">
        <v>18</v>
      </c>
      <c r="DO40" s="30" t="s">
        <v>16</v>
      </c>
      <c r="DP40" s="30" t="s">
        <v>17</v>
      </c>
      <c r="DQ40" s="65" t="s">
        <v>24</v>
      </c>
    </row>
    <row r="41" spans="1:121" ht="18.75" thickTop="1" thickBot="1" x14ac:dyDescent="0.3">
      <c r="A41" s="110"/>
      <c r="B41" s="112"/>
      <c r="C41" s="116" t="s">
        <v>5</v>
      </c>
      <c r="D41" s="117"/>
      <c r="E41" s="51"/>
      <c r="F41" s="117" t="s">
        <v>6</v>
      </c>
      <c r="G41" s="117"/>
      <c r="H41" s="51"/>
      <c r="I41" s="117" t="s">
        <v>7</v>
      </c>
      <c r="J41" s="117"/>
      <c r="K41" s="51"/>
      <c r="L41" s="118" t="s">
        <v>39</v>
      </c>
      <c r="M41" s="112"/>
      <c r="N41" s="51"/>
      <c r="O41" s="118" t="s">
        <v>40</v>
      </c>
      <c r="P41" s="112"/>
      <c r="Q41" s="51"/>
      <c r="R41" s="118" t="s">
        <v>41</v>
      </c>
      <c r="S41" s="112"/>
      <c r="T41" s="51"/>
      <c r="U41" s="118" t="s">
        <v>42</v>
      </c>
      <c r="V41" s="112"/>
      <c r="W41" s="51"/>
      <c r="X41" s="107" t="s">
        <v>43</v>
      </c>
      <c r="Y41" s="51"/>
      <c r="Z41" s="116" t="s">
        <v>5</v>
      </c>
      <c r="AA41" s="117"/>
      <c r="AB41" s="51"/>
      <c r="AC41" s="118" t="s">
        <v>44</v>
      </c>
      <c r="AD41" s="112"/>
      <c r="AE41" s="51"/>
      <c r="AF41" s="117" t="s">
        <v>9</v>
      </c>
      <c r="AG41" s="51"/>
      <c r="AH41" s="117" t="s">
        <v>8</v>
      </c>
      <c r="AI41" s="51"/>
      <c r="AJ41" s="107" t="s">
        <v>45</v>
      </c>
      <c r="AK41" s="51"/>
      <c r="AL41" s="117" t="s">
        <v>10</v>
      </c>
      <c r="AM41" s="117"/>
      <c r="AN41" s="51"/>
      <c r="AO41" s="107" t="s">
        <v>45</v>
      </c>
      <c r="AP41" s="51"/>
      <c r="AQ41" s="116" t="s">
        <v>13</v>
      </c>
      <c r="AR41" s="117"/>
      <c r="AS41" s="51"/>
      <c r="AT41" s="117" t="s">
        <v>14</v>
      </c>
      <c r="AU41" s="117"/>
      <c r="AV41" s="51"/>
      <c r="AW41" s="118" t="s">
        <v>46</v>
      </c>
      <c r="AX41" s="112"/>
      <c r="AY41" s="51"/>
      <c r="AZ41" s="107" t="s">
        <v>43</v>
      </c>
      <c r="BA41" s="51"/>
      <c r="BB41" s="117" t="s">
        <v>47</v>
      </c>
      <c r="BC41" s="117"/>
      <c r="BD41" s="51"/>
      <c r="BE41" s="117" t="s">
        <v>11</v>
      </c>
      <c r="BF41" s="117"/>
      <c r="BG41" s="51"/>
      <c r="BH41" s="118" t="s">
        <v>12</v>
      </c>
      <c r="BI41" s="112"/>
      <c r="BJ41" s="51"/>
      <c r="BK41" s="107" t="s">
        <v>48</v>
      </c>
      <c r="BL41" s="51"/>
      <c r="BM41" s="117" t="s">
        <v>49</v>
      </c>
      <c r="BN41" s="117"/>
      <c r="BO41" s="51"/>
      <c r="BP41" s="117" t="s">
        <v>11</v>
      </c>
      <c r="BQ41" s="117"/>
      <c r="BR41" s="51"/>
      <c r="BS41" s="117" t="s">
        <v>49</v>
      </c>
      <c r="BT41" s="117"/>
      <c r="BU41" s="51"/>
      <c r="BV41" s="118" t="s">
        <v>50</v>
      </c>
      <c r="BW41" s="112"/>
      <c r="BX41" s="51"/>
      <c r="BY41" s="118" t="s">
        <v>12</v>
      </c>
      <c r="BZ41" s="112"/>
      <c r="CA41" s="51"/>
      <c r="CB41" s="107" t="s">
        <v>48</v>
      </c>
      <c r="CC41" s="51"/>
      <c r="CD41" s="118" t="s">
        <v>51</v>
      </c>
      <c r="CE41" s="112"/>
      <c r="CF41" s="51"/>
      <c r="CG41" s="118" t="s">
        <v>52</v>
      </c>
      <c r="CH41" s="112"/>
      <c r="CI41" s="51"/>
      <c r="CJ41" s="118" t="s">
        <v>53</v>
      </c>
      <c r="CK41" s="112"/>
      <c r="CL41" s="51"/>
      <c r="CM41" s="118" t="s">
        <v>54</v>
      </c>
      <c r="CN41" s="112"/>
      <c r="CO41" s="51"/>
      <c r="CP41" s="118" t="s">
        <v>55</v>
      </c>
      <c r="CQ41" s="112"/>
      <c r="CR41" s="51"/>
      <c r="CS41" s="118" t="s">
        <v>56</v>
      </c>
      <c r="CT41" s="112"/>
      <c r="CU41" s="51"/>
      <c r="CV41" s="107" t="s">
        <v>57</v>
      </c>
      <c r="CW41" s="51"/>
      <c r="CX41" s="107" t="s">
        <v>58</v>
      </c>
      <c r="CY41" s="51"/>
      <c r="CZ41" s="118" t="s">
        <v>15</v>
      </c>
      <c r="DA41" s="51"/>
      <c r="DB41" s="14"/>
      <c r="DC41" s="51"/>
      <c r="DD41" s="21"/>
      <c r="DE41" s="51"/>
      <c r="DF41" s="21"/>
      <c r="DI41" s="100" t="s">
        <v>59</v>
      </c>
      <c r="DJ41" s="101"/>
      <c r="DK41" s="102"/>
      <c r="DL41" s="62"/>
      <c r="DM41" s="31"/>
      <c r="DN41" s="127" t="s">
        <v>60</v>
      </c>
      <c r="DO41" s="128"/>
      <c r="DP41" s="129"/>
      <c r="DQ41" s="63"/>
    </row>
    <row r="42" spans="1:121" ht="15.75" customHeight="1" thickTop="1" thickBot="1" x14ac:dyDescent="0.3">
      <c r="A42" s="110"/>
      <c r="B42" s="112"/>
      <c r="C42" s="96" t="s">
        <v>16</v>
      </c>
      <c r="D42" s="96" t="s">
        <v>17</v>
      </c>
      <c r="E42" s="98" t="s">
        <v>24</v>
      </c>
      <c r="F42" s="96" t="s">
        <v>16</v>
      </c>
      <c r="G42" s="96" t="s">
        <v>17</v>
      </c>
      <c r="H42" s="98" t="s">
        <v>24</v>
      </c>
      <c r="I42" s="96" t="s">
        <v>16</v>
      </c>
      <c r="J42" s="96" t="s">
        <v>17</v>
      </c>
      <c r="K42" s="98" t="s">
        <v>24</v>
      </c>
      <c r="L42" s="96" t="s">
        <v>16</v>
      </c>
      <c r="M42" s="96" t="s">
        <v>17</v>
      </c>
      <c r="N42" s="98" t="s">
        <v>24</v>
      </c>
      <c r="O42" s="97" t="s">
        <v>16</v>
      </c>
      <c r="P42" s="96" t="s">
        <v>17</v>
      </c>
      <c r="Q42" s="98" t="s">
        <v>24</v>
      </c>
      <c r="R42" s="96" t="s">
        <v>16</v>
      </c>
      <c r="S42" s="96" t="s">
        <v>17</v>
      </c>
      <c r="T42" s="98" t="s">
        <v>24</v>
      </c>
      <c r="U42" s="96" t="s">
        <v>16</v>
      </c>
      <c r="V42" s="96" t="s">
        <v>17</v>
      </c>
      <c r="W42" s="98" t="s">
        <v>24</v>
      </c>
      <c r="X42" s="108"/>
      <c r="Y42" s="98" t="s">
        <v>24</v>
      </c>
      <c r="Z42" s="96" t="s">
        <v>16</v>
      </c>
      <c r="AA42" s="96" t="s">
        <v>17</v>
      </c>
      <c r="AB42" s="98" t="s">
        <v>24</v>
      </c>
      <c r="AC42" s="96" t="s">
        <v>16</v>
      </c>
      <c r="AD42" s="96" t="s">
        <v>17</v>
      </c>
      <c r="AE42" s="98" t="s">
        <v>24</v>
      </c>
      <c r="AF42" s="117"/>
      <c r="AG42" s="98" t="s">
        <v>24</v>
      </c>
      <c r="AH42" s="117"/>
      <c r="AI42" s="98" t="s">
        <v>24</v>
      </c>
      <c r="AJ42" s="108"/>
      <c r="AK42" s="98" t="s">
        <v>24</v>
      </c>
      <c r="AL42" s="96" t="s">
        <v>16</v>
      </c>
      <c r="AM42" s="96" t="s">
        <v>17</v>
      </c>
      <c r="AN42" s="98" t="s">
        <v>24</v>
      </c>
      <c r="AO42" s="108"/>
      <c r="AP42" s="98" t="s">
        <v>24</v>
      </c>
      <c r="AQ42" s="96" t="s">
        <v>16</v>
      </c>
      <c r="AR42" s="96" t="s">
        <v>17</v>
      </c>
      <c r="AS42" s="98" t="s">
        <v>24</v>
      </c>
      <c r="AT42" s="96" t="s">
        <v>16</v>
      </c>
      <c r="AU42" s="96" t="s">
        <v>17</v>
      </c>
      <c r="AV42" s="98" t="s">
        <v>24</v>
      </c>
      <c r="AW42" s="96" t="s">
        <v>16</v>
      </c>
      <c r="AX42" s="96" t="s">
        <v>17</v>
      </c>
      <c r="AY42" s="98" t="s">
        <v>24</v>
      </c>
      <c r="AZ42" s="108"/>
      <c r="BA42" s="98" t="s">
        <v>24</v>
      </c>
      <c r="BB42" s="96" t="s">
        <v>16</v>
      </c>
      <c r="BC42" s="96" t="s">
        <v>17</v>
      </c>
      <c r="BD42" s="98" t="s">
        <v>24</v>
      </c>
      <c r="BE42" s="96" t="s">
        <v>16</v>
      </c>
      <c r="BF42" s="96" t="s">
        <v>17</v>
      </c>
      <c r="BG42" s="98" t="s">
        <v>24</v>
      </c>
      <c r="BH42" s="97" t="s">
        <v>16</v>
      </c>
      <c r="BI42" s="97" t="s">
        <v>17</v>
      </c>
      <c r="BJ42" s="98" t="s">
        <v>24</v>
      </c>
      <c r="BK42" s="108"/>
      <c r="BL42" s="98" t="s">
        <v>24</v>
      </c>
      <c r="BM42" s="96" t="s">
        <v>16</v>
      </c>
      <c r="BN42" s="97" t="s">
        <v>17</v>
      </c>
      <c r="BO42" s="98" t="s">
        <v>24</v>
      </c>
      <c r="BP42" s="96" t="s">
        <v>16</v>
      </c>
      <c r="BQ42" s="97" t="s">
        <v>17</v>
      </c>
      <c r="BR42" s="98" t="s">
        <v>24</v>
      </c>
      <c r="BS42" s="96" t="s">
        <v>16</v>
      </c>
      <c r="BT42" s="97" t="s">
        <v>17</v>
      </c>
      <c r="BU42" s="98" t="s">
        <v>24</v>
      </c>
      <c r="BV42" s="96" t="s">
        <v>16</v>
      </c>
      <c r="BW42" s="97" t="s">
        <v>17</v>
      </c>
      <c r="BX42" s="98" t="s">
        <v>24</v>
      </c>
      <c r="BY42" s="96" t="s">
        <v>16</v>
      </c>
      <c r="BZ42" s="97" t="s">
        <v>17</v>
      </c>
      <c r="CA42" s="98" t="s">
        <v>24</v>
      </c>
      <c r="CB42" s="108"/>
      <c r="CC42" s="98" t="s">
        <v>24</v>
      </c>
      <c r="CD42" s="96" t="s">
        <v>16</v>
      </c>
      <c r="CE42" s="97" t="s">
        <v>17</v>
      </c>
      <c r="CF42" s="98" t="s">
        <v>24</v>
      </c>
      <c r="CG42" s="96" t="s">
        <v>16</v>
      </c>
      <c r="CH42" s="97" t="s">
        <v>17</v>
      </c>
      <c r="CI42" s="98" t="s">
        <v>24</v>
      </c>
      <c r="CJ42" s="96" t="s">
        <v>16</v>
      </c>
      <c r="CK42" s="97" t="s">
        <v>17</v>
      </c>
      <c r="CL42" s="98" t="s">
        <v>24</v>
      </c>
      <c r="CM42" s="96" t="s">
        <v>16</v>
      </c>
      <c r="CN42" s="97" t="s">
        <v>17</v>
      </c>
      <c r="CO42" s="98" t="s">
        <v>24</v>
      </c>
      <c r="CP42" s="96" t="s">
        <v>16</v>
      </c>
      <c r="CQ42" s="97" t="s">
        <v>17</v>
      </c>
      <c r="CR42" s="98" t="s">
        <v>24</v>
      </c>
      <c r="CS42" s="96" t="s">
        <v>16</v>
      </c>
      <c r="CT42" s="97" t="s">
        <v>17</v>
      </c>
      <c r="CU42" s="98" t="s">
        <v>24</v>
      </c>
      <c r="CV42" s="108"/>
      <c r="CW42" s="98" t="s">
        <v>24</v>
      </c>
      <c r="CX42" s="108"/>
      <c r="CY42" s="98" t="s">
        <v>24</v>
      </c>
      <c r="CZ42" s="118"/>
      <c r="DA42" s="98" t="s">
        <v>24</v>
      </c>
      <c r="DB42" s="14"/>
      <c r="DC42" s="98" t="s">
        <v>24</v>
      </c>
      <c r="DD42" s="21"/>
      <c r="DE42" s="98" t="s">
        <v>24</v>
      </c>
      <c r="DF42" s="21"/>
      <c r="DI42" s="32" t="s">
        <v>5</v>
      </c>
      <c r="DJ42" s="33">
        <f>'معادلة الفك والتجميع'!$J$176</f>
        <v>0</v>
      </c>
      <c r="DK42" s="33">
        <f>'معادلة الفك والتجميع'!$K$176</f>
        <v>0</v>
      </c>
      <c r="DL42" s="33">
        <f>$E$75</f>
        <v>0</v>
      </c>
      <c r="DM42" s="31"/>
      <c r="DN42" s="32" t="s">
        <v>13</v>
      </c>
      <c r="DO42" s="33">
        <f>'معادلة الفك والتجميع'!$J$239</f>
        <v>0</v>
      </c>
      <c r="DP42" s="33">
        <f>'معادلة الفك والتجميع'!$K$239</f>
        <v>0</v>
      </c>
      <c r="DQ42" s="33">
        <f>$AS$75</f>
        <v>0</v>
      </c>
    </row>
    <row r="43" spans="1:121" ht="15.75" customHeight="1" thickTop="1" thickBot="1" x14ac:dyDescent="0.3">
      <c r="A43" s="111"/>
      <c r="B43" s="113"/>
      <c r="C43" s="97"/>
      <c r="D43" s="97"/>
      <c r="E43" s="99"/>
      <c r="F43" s="97"/>
      <c r="G43" s="97"/>
      <c r="H43" s="99"/>
      <c r="I43" s="97"/>
      <c r="J43" s="97"/>
      <c r="K43" s="99"/>
      <c r="L43" s="97"/>
      <c r="M43" s="97"/>
      <c r="N43" s="99"/>
      <c r="O43" s="106"/>
      <c r="P43" s="97"/>
      <c r="Q43" s="99"/>
      <c r="R43" s="97"/>
      <c r="S43" s="97"/>
      <c r="T43" s="99"/>
      <c r="U43" s="97"/>
      <c r="V43" s="97"/>
      <c r="W43" s="99"/>
      <c r="X43" s="109"/>
      <c r="Y43" s="99"/>
      <c r="Z43" s="97"/>
      <c r="AA43" s="97"/>
      <c r="AB43" s="99"/>
      <c r="AC43" s="97"/>
      <c r="AD43" s="97"/>
      <c r="AE43" s="99"/>
      <c r="AF43" s="107"/>
      <c r="AG43" s="99"/>
      <c r="AH43" s="107"/>
      <c r="AI43" s="99"/>
      <c r="AJ43" s="109"/>
      <c r="AK43" s="99"/>
      <c r="AL43" s="97"/>
      <c r="AM43" s="97"/>
      <c r="AN43" s="99"/>
      <c r="AO43" s="109"/>
      <c r="AP43" s="99"/>
      <c r="AQ43" s="97"/>
      <c r="AR43" s="97"/>
      <c r="AS43" s="99"/>
      <c r="AT43" s="97"/>
      <c r="AU43" s="97"/>
      <c r="AV43" s="99"/>
      <c r="AW43" s="97"/>
      <c r="AX43" s="97"/>
      <c r="AY43" s="99"/>
      <c r="AZ43" s="109"/>
      <c r="BA43" s="99"/>
      <c r="BB43" s="97"/>
      <c r="BC43" s="97"/>
      <c r="BD43" s="99"/>
      <c r="BE43" s="97"/>
      <c r="BF43" s="97"/>
      <c r="BG43" s="99"/>
      <c r="BH43" s="106"/>
      <c r="BI43" s="106"/>
      <c r="BJ43" s="99"/>
      <c r="BK43" s="109"/>
      <c r="BL43" s="99"/>
      <c r="BM43" s="97"/>
      <c r="BN43" s="106"/>
      <c r="BO43" s="99"/>
      <c r="BP43" s="97"/>
      <c r="BQ43" s="106"/>
      <c r="BR43" s="99"/>
      <c r="BS43" s="97"/>
      <c r="BT43" s="106"/>
      <c r="BU43" s="99"/>
      <c r="BV43" s="97"/>
      <c r="BW43" s="106"/>
      <c r="BX43" s="99"/>
      <c r="BY43" s="97"/>
      <c r="BZ43" s="106"/>
      <c r="CA43" s="99"/>
      <c r="CB43" s="109"/>
      <c r="CC43" s="99"/>
      <c r="CD43" s="97"/>
      <c r="CE43" s="106"/>
      <c r="CF43" s="99"/>
      <c r="CG43" s="97"/>
      <c r="CH43" s="106"/>
      <c r="CI43" s="99"/>
      <c r="CJ43" s="97"/>
      <c r="CK43" s="106"/>
      <c r="CL43" s="99"/>
      <c r="CM43" s="97"/>
      <c r="CN43" s="106"/>
      <c r="CO43" s="99"/>
      <c r="CP43" s="97"/>
      <c r="CQ43" s="106"/>
      <c r="CR43" s="99"/>
      <c r="CS43" s="97"/>
      <c r="CT43" s="106"/>
      <c r="CU43" s="99"/>
      <c r="CV43" s="109"/>
      <c r="CW43" s="99"/>
      <c r="CX43" s="109"/>
      <c r="CY43" s="99"/>
      <c r="CZ43" s="126"/>
      <c r="DA43" s="99"/>
      <c r="DB43" s="24"/>
      <c r="DC43" s="99"/>
      <c r="DD43" s="21"/>
      <c r="DE43" s="99"/>
      <c r="DF43" s="21"/>
      <c r="DI43" s="32" t="s">
        <v>6</v>
      </c>
      <c r="DJ43" s="32">
        <f>'معادلة الفك والتجميع'!$J$180</f>
        <v>0</v>
      </c>
      <c r="DK43" s="32">
        <f>'معادلة الفك والتجميع'!$K$180</f>
        <v>0</v>
      </c>
      <c r="DL43" s="33">
        <f>$H$75</f>
        <v>0</v>
      </c>
      <c r="DM43" s="34"/>
      <c r="DN43" s="32" t="s">
        <v>14</v>
      </c>
      <c r="DO43" s="32">
        <f>'معادلة الفك والتجميع'!$J$243</f>
        <v>0</v>
      </c>
      <c r="DP43" s="32">
        <f>'معادلة الفك والتجميع'!$K$243</f>
        <v>0</v>
      </c>
      <c r="DQ43" s="33">
        <f>$AV$75</f>
        <v>0</v>
      </c>
    </row>
    <row r="44" spans="1:121" ht="16.5" thickBot="1" x14ac:dyDescent="0.3">
      <c r="A44" s="1">
        <v>43344</v>
      </c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46"/>
      <c r="DA44" s="3"/>
      <c r="DB44" s="46"/>
      <c r="DC44" s="3"/>
      <c r="DD44" s="46"/>
      <c r="DE44" s="3"/>
      <c r="DF44" s="47"/>
      <c r="DI44" s="32" t="s">
        <v>7</v>
      </c>
      <c r="DJ44" s="33">
        <f>'معادلة الفك والتجميع'!$J$184</f>
        <v>0</v>
      </c>
      <c r="DK44" s="33">
        <f>'معادلة الفك والتجميع'!$K$184</f>
        <v>0</v>
      </c>
      <c r="DL44" s="33">
        <f>$K$75</f>
        <v>0</v>
      </c>
      <c r="DM44" s="31"/>
      <c r="DN44" s="32" t="s">
        <v>46</v>
      </c>
      <c r="DO44" s="33">
        <f>'معادلة الفك والتجميع'!$J$247</f>
        <v>0</v>
      </c>
      <c r="DP44" s="33">
        <f>'معادلة الفك والتجميع'!$K$247</f>
        <v>0</v>
      </c>
      <c r="DQ44" s="33">
        <f>$AY$75</f>
        <v>0</v>
      </c>
    </row>
    <row r="45" spans="1:121" ht="18" thickBot="1" x14ac:dyDescent="0.3">
      <c r="A45" s="1">
        <v>43345</v>
      </c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6"/>
      <c r="DI45" s="32" t="s">
        <v>39</v>
      </c>
      <c r="DJ45" s="33">
        <f>'معادلة الفك والتجميع'!$J$188</f>
        <v>0</v>
      </c>
      <c r="DK45" s="33">
        <f>'معادلة الفك والتجميع'!$K$188</f>
        <v>0</v>
      </c>
      <c r="DL45" s="33">
        <f>$N$75</f>
        <v>0</v>
      </c>
      <c r="DM45" s="31"/>
      <c r="DN45" s="127" t="s">
        <v>61</v>
      </c>
      <c r="DO45" s="128"/>
      <c r="DP45" s="129"/>
      <c r="DQ45" s="76"/>
    </row>
    <row r="46" spans="1:121" ht="16.5" thickBot="1" x14ac:dyDescent="0.3">
      <c r="A46" s="1">
        <v>43346</v>
      </c>
      <c r="B46" s="2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6"/>
      <c r="DI46" s="32" t="s">
        <v>40</v>
      </c>
      <c r="DJ46" s="33">
        <f>'معادلة الفك والتجميع'!$J$192</f>
        <v>0</v>
      </c>
      <c r="DK46" s="33">
        <f>'معادلة الفك والتجميع'!$K$192</f>
        <v>0</v>
      </c>
      <c r="DL46" s="33">
        <f>$Q$75</f>
        <v>0</v>
      </c>
      <c r="DM46" s="31"/>
      <c r="DN46" s="33" t="s">
        <v>43</v>
      </c>
      <c r="DO46" s="33"/>
      <c r="DP46" s="33">
        <f>'معادلة الفك والتجميع'!$K$252</f>
        <v>0</v>
      </c>
      <c r="DQ46" s="33">
        <f>$BA$75</f>
        <v>0</v>
      </c>
    </row>
    <row r="47" spans="1:121" ht="21.75" thickBot="1" x14ac:dyDescent="0.3">
      <c r="A47" s="1">
        <v>43347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6"/>
      <c r="DI47" s="32" t="s">
        <v>41</v>
      </c>
      <c r="DJ47" s="33">
        <f>'معادلة الفك والتجميع'!$J$196</f>
        <v>0</v>
      </c>
      <c r="DK47" s="33">
        <f>'معادلة الفك والتجميع'!$K$196</f>
        <v>0</v>
      </c>
      <c r="DL47" s="33">
        <f>$T$75</f>
        <v>0</v>
      </c>
      <c r="DM47" s="34"/>
      <c r="DN47" s="176" t="s">
        <v>62</v>
      </c>
      <c r="DO47" s="177"/>
      <c r="DP47" s="178"/>
      <c r="DQ47" s="77"/>
    </row>
    <row r="48" spans="1:121" ht="16.5" thickBot="1" x14ac:dyDescent="0.3">
      <c r="A48" s="1">
        <v>43348</v>
      </c>
      <c r="B48" s="2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6"/>
      <c r="DI48" s="32" t="s">
        <v>42</v>
      </c>
      <c r="DJ48" s="33">
        <f>'معادلة الفك والتجميع'!$J$200</f>
        <v>0</v>
      </c>
      <c r="DK48" s="33">
        <f>'معادلة الفك والتجميع'!$K$200</f>
        <v>0</v>
      </c>
      <c r="DL48" s="33">
        <f>$W$75</f>
        <v>0</v>
      </c>
      <c r="DM48" s="31"/>
      <c r="DN48" s="33" t="s">
        <v>47</v>
      </c>
      <c r="DO48" s="33">
        <f>'معادلة الفك والتجميع'!$J$257</f>
        <v>0</v>
      </c>
      <c r="DP48" s="33">
        <f>'معادلة الفك والتجميع'!$K$257</f>
        <v>0</v>
      </c>
      <c r="DQ48" s="33">
        <f>$BD$75</f>
        <v>0</v>
      </c>
    </row>
    <row r="49" spans="1:121" ht="21.75" thickBot="1" x14ac:dyDescent="0.3">
      <c r="A49" s="1">
        <v>43349</v>
      </c>
      <c r="B49" s="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6"/>
      <c r="DI49" s="170" t="s">
        <v>63</v>
      </c>
      <c r="DJ49" s="171"/>
      <c r="DK49" s="172"/>
      <c r="DL49" s="78"/>
      <c r="DM49" s="34"/>
      <c r="DN49" s="33" t="s">
        <v>11</v>
      </c>
      <c r="DO49" s="33">
        <f>'معادلة الفك والتجميع'!$J$261</f>
        <v>0</v>
      </c>
      <c r="DP49" s="33">
        <f>'معادلة الفك والتجميع'!$K$261</f>
        <v>0</v>
      </c>
      <c r="DQ49" s="33">
        <f>$BG$75</f>
        <v>0</v>
      </c>
    </row>
    <row r="50" spans="1:121" ht="16.5" thickBot="1" x14ac:dyDescent="0.3">
      <c r="A50" s="1">
        <v>43350</v>
      </c>
      <c r="B50" s="2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6"/>
      <c r="DI50" s="32" t="s">
        <v>43</v>
      </c>
      <c r="DJ50" s="33"/>
      <c r="DK50" s="33">
        <f>'معادلة الفك والتجميع'!$K$204</f>
        <v>0</v>
      </c>
      <c r="DL50" s="33">
        <f>$Y$75</f>
        <v>0</v>
      </c>
      <c r="DM50" s="31"/>
      <c r="DN50" s="33" t="s">
        <v>12</v>
      </c>
      <c r="DO50" s="33">
        <f>'معادلة الفك والتجميع'!$J$265</f>
        <v>0</v>
      </c>
      <c r="DP50" s="33">
        <f>'معادلة الفك والتجميع'!$K$265</f>
        <v>0</v>
      </c>
      <c r="DQ50" s="33">
        <f>$BJ$75</f>
        <v>0</v>
      </c>
    </row>
    <row r="51" spans="1:121" ht="18" thickBot="1" x14ac:dyDescent="0.3">
      <c r="A51" s="1">
        <v>43351</v>
      </c>
      <c r="B51" s="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6"/>
      <c r="DI51" s="173" t="s">
        <v>64</v>
      </c>
      <c r="DJ51" s="174"/>
      <c r="DK51" s="175"/>
      <c r="DL51" s="79"/>
      <c r="DM51" s="31"/>
      <c r="DN51" s="33" t="s">
        <v>48</v>
      </c>
      <c r="DO51" s="33"/>
      <c r="DP51" s="33">
        <f>'معادلة الفك والتجميع'!$K$269</f>
        <v>0</v>
      </c>
      <c r="DQ51" s="33">
        <f>$BL$75</f>
        <v>0</v>
      </c>
    </row>
    <row r="52" spans="1:121" ht="18" thickBot="1" x14ac:dyDescent="0.3">
      <c r="A52" s="1">
        <v>43352</v>
      </c>
      <c r="B52" s="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6"/>
      <c r="DI52" s="32" t="s">
        <v>5</v>
      </c>
      <c r="DJ52" s="33">
        <f>'معادلة الفك والتجميع'!$J$209</f>
        <v>0</v>
      </c>
      <c r="DK52" s="33">
        <f>'معادلة الفك والتجميع'!$K$209</f>
        <v>0</v>
      </c>
      <c r="DL52" s="33">
        <f>$AB$75</f>
        <v>0</v>
      </c>
      <c r="DM52" s="31"/>
      <c r="DN52" s="185" t="s">
        <v>34</v>
      </c>
      <c r="DO52" s="186"/>
      <c r="DP52" s="187"/>
      <c r="DQ52" s="80"/>
    </row>
    <row r="53" spans="1:121" ht="16.5" thickBot="1" x14ac:dyDescent="0.3">
      <c r="A53" s="1">
        <v>43353</v>
      </c>
      <c r="B53" s="2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6"/>
      <c r="DI53" s="32" t="s">
        <v>44</v>
      </c>
      <c r="DJ53" s="33">
        <f>'معادلة الفك والتجميع'!$J$213</f>
        <v>0</v>
      </c>
      <c r="DK53" s="33">
        <f>'معادلة الفك والتجميع'!$K$213</f>
        <v>0</v>
      </c>
      <c r="DL53" s="33">
        <f>$AE$75</f>
        <v>0</v>
      </c>
      <c r="DM53" s="31"/>
      <c r="DN53" s="33" t="s">
        <v>49</v>
      </c>
      <c r="DO53" s="33">
        <f>'معادلة الفك والتجميع'!$J$274</f>
        <v>0</v>
      </c>
      <c r="DP53" s="33">
        <f>'معادلة الفك والتجميع'!$K$274</f>
        <v>0</v>
      </c>
      <c r="DQ53" s="33">
        <f>$BO$75</f>
        <v>0</v>
      </c>
    </row>
    <row r="54" spans="1:121" ht="16.5" thickBot="1" x14ac:dyDescent="0.3">
      <c r="A54" s="1">
        <v>43354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I54" s="32" t="s">
        <v>9</v>
      </c>
      <c r="DJ54" s="33"/>
      <c r="DK54" s="33">
        <f>'معادلة الفك والتجميع'!$K$217</f>
        <v>0</v>
      </c>
      <c r="DL54" s="33">
        <f>$AG$75</f>
        <v>0</v>
      </c>
      <c r="DM54" s="31"/>
      <c r="DN54" s="33" t="s">
        <v>11</v>
      </c>
      <c r="DO54" s="33">
        <f>'معادلة الفك والتجميع'!$J$278</f>
        <v>0</v>
      </c>
      <c r="DP54" s="33">
        <f>'معادلة الفك والتجميع'!$K$278</f>
        <v>0</v>
      </c>
      <c r="DQ54" s="33">
        <f>$BR$75</f>
        <v>0</v>
      </c>
    </row>
    <row r="55" spans="1:121" ht="21.75" thickBot="1" x14ac:dyDescent="0.3">
      <c r="A55" s="1">
        <v>43355</v>
      </c>
      <c r="B55" s="2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6"/>
      <c r="DI55" s="32" t="s">
        <v>8</v>
      </c>
      <c r="DJ55" s="33"/>
      <c r="DK55" s="33">
        <f>'معادلة الفك والتجميع'!$K$221</f>
        <v>0</v>
      </c>
      <c r="DL55" s="33">
        <f>$AI$75</f>
        <v>0</v>
      </c>
      <c r="DM55" s="34"/>
      <c r="DN55" s="127" t="s">
        <v>65</v>
      </c>
      <c r="DO55" s="128"/>
      <c r="DP55" s="129"/>
      <c r="DQ55" s="76"/>
    </row>
    <row r="56" spans="1:121" ht="18" thickBot="1" x14ac:dyDescent="0.3">
      <c r="A56" s="1">
        <v>43356</v>
      </c>
      <c r="B56" s="2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6"/>
      <c r="DI56" s="176" t="s">
        <v>66</v>
      </c>
      <c r="DJ56" s="177"/>
      <c r="DK56" s="178"/>
      <c r="DL56" s="77"/>
      <c r="DM56" s="31"/>
      <c r="DN56" s="33" t="s">
        <v>49</v>
      </c>
      <c r="DO56" s="33">
        <f>'معادلة الفك والتجميع'!$J$283</f>
        <v>0</v>
      </c>
      <c r="DP56" s="33">
        <f>'معادلة الفك والتجميع'!$K$283</f>
        <v>0</v>
      </c>
      <c r="DQ56" s="33">
        <f>$BU$75</f>
        <v>0</v>
      </c>
    </row>
    <row r="57" spans="1:121" ht="21.75" thickBot="1" x14ac:dyDescent="0.3">
      <c r="A57" s="1">
        <v>43357</v>
      </c>
      <c r="B57" s="2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6"/>
      <c r="DI57" s="32" t="s">
        <v>45</v>
      </c>
      <c r="DJ57" s="33"/>
      <c r="DK57" s="33">
        <f>'معادلة الفك والتجميع'!$K$225</f>
        <v>0</v>
      </c>
      <c r="DL57" s="33">
        <f>$AK$75</f>
        <v>0</v>
      </c>
      <c r="DM57" s="34"/>
      <c r="DN57" s="33" t="s">
        <v>50</v>
      </c>
      <c r="DO57" s="33">
        <f>'معادلة الفك والتجميع'!$J$287</f>
        <v>0</v>
      </c>
      <c r="DP57" s="33">
        <f>'معادلة الفك والتجميع'!$K$287</f>
        <v>0</v>
      </c>
      <c r="DQ57" s="33">
        <f>$BX$75</f>
        <v>0</v>
      </c>
    </row>
    <row r="58" spans="1:121" ht="18" thickBot="1" x14ac:dyDescent="0.3">
      <c r="A58" s="1">
        <v>43358</v>
      </c>
      <c r="B58" s="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6"/>
      <c r="DI58" s="179" t="s">
        <v>67</v>
      </c>
      <c r="DJ58" s="180"/>
      <c r="DK58" s="181"/>
      <c r="DL58" s="81"/>
      <c r="DM58" s="31"/>
      <c r="DN58" s="33" t="s">
        <v>12</v>
      </c>
      <c r="DO58" s="33">
        <f>'معادلة الفك والتجميع'!$J$291</f>
        <v>0</v>
      </c>
      <c r="DP58" s="33">
        <f>'معادلة الفك والتجميع'!$K$291</f>
        <v>0</v>
      </c>
      <c r="DQ58" s="33">
        <f>$CA$75</f>
        <v>0</v>
      </c>
    </row>
    <row r="59" spans="1:121" ht="16.5" thickBot="1" x14ac:dyDescent="0.3">
      <c r="A59" s="1">
        <v>43359</v>
      </c>
      <c r="B59" s="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6"/>
      <c r="DI59" s="32" t="s">
        <v>19</v>
      </c>
      <c r="DJ59" s="33">
        <f>'معادلة الفك والتجميع'!$J$230</f>
        <v>0</v>
      </c>
      <c r="DK59" s="33">
        <f>'معادلة الفك والتجميع'!$K$230</f>
        <v>0</v>
      </c>
      <c r="DL59" s="33">
        <f>$AN$75</f>
        <v>0</v>
      </c>
      <c r="DM59" s="36"/>
      <c r="DN59" s="33" t="s">
        <v>48</v>
      </c>
      <c r="DO59" s="33"/>
      <c r="DP59" s="33">
        <f>'معادلة الفك والتجميع'!$K$295</f>
        <v>0</v>
      </c>
      <c r="DQ59" s="33">
        <f>$CC$75</f>
        <v>0</v>
      </c>
    </row>
    <row r="60" spans="1:121" ht="18" thickBot="1" x14ac:dyDescent="0.3">
      <c r="A60" s="1">
        <v>43360</v>
      </c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6"/>
      <c r="DI60" s="182" t="s">
        <v>68</v>
      </c>
      <c r="DJ60" s="183"/>
      <c r="DK60" s="184"/>
      <c r="DL60" s="83"/>
      <c r="DM60" s="36"/>
      <c r="DN60" s="188" t="s">
        <v>38</v>
      </c>
      <c r="DO60" s="189"/>
      <c r="DP60" s="190"/>
      <c r="DQ60" s="84"/>
    </row>
    <row r="61" spans="1:121" ht="16.5" thickBot="1" x14ac:dyDescent="0.3">
      <c r="A61" s="1">
        <v>43361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6"/>
      <c r="DI61" s="37" t="s">
        <v>45</v>
      </c>
      <c r="DJ61" s="38"/>
      <c r="DK61" s="38">
        <f>'معادلة الفك والتجميع'!$K$234</f>
        <v>0</v>
      </c>
      <c r="DL61" s="33">
        <f>$AP$75</f>
        <v>0</v>
      </c>
      <c r="DM61" s="36"/>
      <c r="DN61" s="33" t="s">
        <v>58</v>
      </c>
      <c r="DO61" s="33"/>
      <c r="DP61" s="33">
        <f>'معادلة الفك والتجميع'!$K$329</f>
        <v>0</v>
      </c>
      <c r="DQ61" s="33">
        <f>$CY$75</f>
        <v>0</v>
      </c>
    </row>
    <row r="62" spans="1:121" ht="18" thickBot="1" x14ac:dyDescent="0.3">
      <c r="A62" s="1">
        <v>43362</v>
      </c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6"/>
      <c r="DI62" s="64"/>
      <c r="DJ62" s="64"/>
      <c r="DK62" s="64"/>
      <c r="DL62" s="85"/>
      <c r="DM62" s="36"/>
      <c r="DN62" s="164" t="s">
        <v>69</v>
      </c>
      <c r="DO62" s="165"/>
      <c r="DP62" s="166"/>
      <c r="DQ62" s="86"/>
    </row>
    <row r="63" spans="1:121" ht="18" thickBot="1" x14ac:dyDescent="0.3">
      <c r="A63" s="1">
        <v>43363</v>
      </c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6"/>
      <c r="DI63" s="182" t="s">
        <v>70</v>
      </c>
      <c r="DJ63" s="183"/>
      <c r="DK63" s="184"/>
      <c r="DL63" s="83"/>
      <c r="DM63" s="36"/>
      <c r="DN63" s="33" t="s">
        <v>15</v>
      </c>
      <c r="DO63" s="33"/>
      <c r="DP63" s="33">
        <f>'معادلة الفك والتجميع'!$K$334</f>
        <v>0</v>
      </c>
      <c r="DQ63" s="33">
        <f>$DA$75</f>
        <v>0</v>
      </c>
    </row>
    <row r="64" spans="1:121" ht="18" thickBot="1" x14ac:dyDescent="0.3">
      <c r="A64" s="1">
        <v>43364</v>
      </c>
      <c r="B64" s="2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6"/>
      <c r="DI64" s="33" t="s">
        <v>54</v>
      </c>
      <c r="DJ64" s="33">
        <f>'معادلة الفك والتجميع'!$J$312</f>
        <v>0</v>
      </c>
      <c r="DK64" s="33">
        <f>'معادلة الفك والتجميع'!$K$312</f>
        <v>0</v>
      </c>
      <c r="DL64" s="33">
        <f>$CO$75</f>
        <v>0</v>
      </c>
      <c r="DM64" s="36"/>
      <c r="DN64" s="100" t="s">
        <v>71</v>
      </c>
      <c r="DO64" s="101"/>
      <c r="DP64" s="102"/>
      <c r="DQ64" s="87"/>
    </row>
    <row r="65" spans="1:121" ht="16.5" thickBot="1" x14ac:dyDescent="0.3">
      <c r="A65" s="1">
        <v>43365</v>
      </c>
      <c r="B65" s="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6"/>
      <c r="DI65" s="33" t="s">
        <v>55</v>
      </c>
      <c r="DJ65" s="33">
        <f>'معادلة الفك والتجميع'!$J$316</f>
        <v>0</v>
      </c>
      <c r="DK65" s="33">
        <f>'معادلة الفك والتجميع'!$K$316</f>
        <v>0</v>
      </c>
      <c r="DL65" s="33">
        <f>$CR$75</f>
        <v>0</v>
      </c>
      <c r="DM65" s="36"/>
      <c r="DN65" s="33" t="s">
        <v>51</v>
      </c>
      <c r="DO65" s="33">
        <f>'معادلة الفك والتجميع'!$J$300</f>
        <v>0</v>
      </c>
      <c r="DP65" s="33">
        <f>'معادلة الفك والتجميع'!$K$300</f>
        <v>0</v>
      </c>
      <c r="DQ65" s="33">
        <f>$CF$75</f>
        <v>0</v>
      </c>
    </row>
    <row r="66" spans="1:121" ht="16.5" thickBot="1" x14ac:dyDescent="0.3">
      <c r="A66" s="1">
        <v>43366</v>
      </c>
      <c r="B66" s="2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6"/>
      <c r="DI66" s="33" t="s">
        <v>56</v>
      </c>
      <c r="DJ66" s="38">
        <f>'معادلة الفك والتجميع'!$J$320</f>
        <v>0</v>
      </c>
      <c r="DK66" s="38">
        <f>'معادلة الفك والتجميع'!$K$320</f>
        <v>0</v>
      </c>
      <c r="DL66" s="33">
        <f>$CU$75</f>
        <v>0</v>
      </c>
      <c r="DM66" s="36"/>
      <c r="DN66" s="33" t="s">
        <v>52</v>
      </c>
      <c r="DO66" s="38">
        <f>'معادلة الفك والتجميع'!$J$304</f>
        <v>0</v>
      </c>
      <c r="DP66" s="38">
        <f>'معادلة الفك والتجميع'!$K$304</f>
        <v>0</v>
      </c>
      <c r="DQ66" s="33">
        <f>$CI$75</f>
        <v>0</v>
      </c>
    </row>
    <row r="67" spans="1:121" ht="16.5" thickBot="1" x14ac:dyDescent="0.3">
      <c r="A67" s="1">
        <v>43367</v>
      </c>
      <c r="B67" s="2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6"/>
      <c r="DI67" s="33" t="s">
        <v>57</v>
      </c>
      <c r="DJ67" s="33"/>
      <c r="DK67" s="33">
        <f>'معادلة الفك والتجميع'!$K$324</f>
        <v>0</v>
      </c>
      <c r="DL67" s="33">
        <f>$CW$75</f>
        <v>0</v>
      </c>
      <c r="DM67" s="55"/>
      <c r="DN67" s="33" t="s">
        <v>53</v>
      </c>
      <c r="DO67" s="33">
        <f>'معادلة الفك والتجميع'!$J$308</f>
        <v>0</v>
      </c>
      <c r="DP67" s="33">
        <f>'معادلة الفك والتجميع'!$K$308</f>
        <v>0</v>
      </c>
      <c r="DQ67" s="33">
        <f>$CL$75</f>
        <v>0</v>
      </c>
    </row>
    <row r="68" spans="1:121" ht="15.75" thickBot="1" x14ac:dyDescent="0.3">
      <c r="A68" s="1">
        <v>43368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6"/>
    </row>
    <row r="69" spans="1:121" ht="15.75" thickBot="1" x14ac:dyDescent="0.3">
      <c r="A69" s="5">
        <v>43369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6"/>
    </row>
    <row r="70" spans="1:121" ht="15.75" thickBot="1" x14ac:dyDescent="0.3">
      <c r="A70" s="5">
        <v>43370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  <c r="CH70" s="48"/>
      <c r="CI70" s="48"/>
      <c r="CJ70" s="48"/>
      <c r="CK70" s="48"/>
      <c r="CL70" s="48"/>
      <c r="CM70" s="48"/>
      <c r="CN70" s="48"/>
      <c r="CO70" s="48"/>
      <c r="CP70" s="48"/>
      <c r="CQ70" s="48"/>
      <c r="CR70" s="48"/>
      <c r="CS70" s="48"/>
      <c r="CT70" s="48"/>
      <c r="CU70" s="48"/>
      <c r="CV70" s="48"/>
      <c r="CW70" s="48"/>
      <c r="CX70" s="48"/>
      <c r="CY70" s="48"/>
      <c r="CZ70" s="48"/>
      <c r="DA70" s="48"/>
      <c r="DB70" s="6"/>
      <c r="DC70" s="48"/>
      <c r="DD70" s="6"/>
      <c r="DE70" s="48"/>
      <c r="DF70" s="6"/>
    </row>
    <row r="71" spans="1:121" ht="15.75" thickBot="1" x14ac:dyDescent="0.3">
      <c r="A71" s="5">
        <v>43371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  <c r="CJ71" s="48"/>
      <c r="CK71" s="48"/>
      <c r="CL71" s="48"/>
      <c r="CM71" s="48"/>
      <c r="CN71" s="48"/>
      <c r="CO71" s="48"/>
      <c r="CP71" s="48"/>
      <c r="CQ71" s="48"/>
      <c r="CR71" s="48"/>
      <c r="CS71" s="48"/>
      <c r="CT71" s="48"/>
      <c r="CU71" s="48"/>
      <c r="CV71" s="48"/>
      <c r="CW71" s="48"/>
      <c r="CX71" s="48"/>
      <c r="CY71" s="48"/>
      <c r="CZ71" s="48"/>
      <c r="DA71" s="48"/>
      <c r="DB71" s="6"/>
      <c r="DC71" s="48"/>
      <c r="DD71" s="6"/>
      <c r="DE71" s="48"/>
      <c r="DF71" s="6"/>
    </row>
    <row r="72" spans="1:121" ht="15.75" thickBot="1" x14ac:dyDescent="0.3">
      <c r="A72" s="5">
        <v>43372</v>
      </c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  <c r="CJ72" s="48"/>
      <c r="CK72" s="48"/>
      <c r="CL72" s="48"/>
      <c r="CM72" s="48"/>
      <c r="CN72" s="48"/>
      <c r="CO72" s="48"/>
      <c r="CP72" s="48"/>
      <c r="CQ72" s="48"/>
      <c r="CR72" s="48"/>
      <c r="CS72" s="48"/>
      <c r="CT72" s="48"/>
      <c r="CU72" s="48"/>
      <c r="CV72" s="48"/>
      <c r="CW72" s="48"/>
      <c r="CX72" s="48"/>
      <c r="CY72" s="48"/>
      <c r="CZ72" s="48"/>
      <c r="DA72" s="48"/>
      <c r="DB72" s="6"/>
      <c r="DC72" s="48"/>
      <c r="DD72" s="6"/>
      <c r="DE72" s="48"/>
      <c r="DF72" s="6"/>
    </row>
    <row r="73" spans="1:121" ht="15.75" thickBot="1" x14ac:dyDescent="0.3">
      <c r="A73" s="5">
        <v>43373</v>
      </c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8"/>
      <c r="CA73" s="48"/>
      <c r="CB73" s="48"/>
      <c r="CC73" s="48"/>
      <c r="CD73" s="48"/>
      <c r="CE73" s="48"/>
      <c r="CF73" s="48"/>
      <c r="CG73" s="48"/>
      <c r="CH73" s="48"/>
      <c r="CI73" s="48"/>
      <c r="CJ73" s="48"/>
      <c r="CK73" s="48"/>
      <c r="CL73" s="48"/>
      <c r="CM73" s="48"/>
      <c r="CN73" s="48"/>
      <c r="CO73" s="48"/>
      <c r="CP73" s="48"/>
      <c r="CQ73" s="48"/>
      <c r="CR73" s="48"/>
      <c r="CS73" s="48"/>
      <c r="CT73" s="48"/>
      <c r="CU73" s="48"/>
      <c r="CV73" s="48"/>
      <c r="CW73" s="48"/>
      <c r="CX73" s="48"/>
      <c r="CY73" s="48"/>
      <c r="CZ73" s="48"/>
      <c r="DA73" s="48"/>
      <c r="DB73" s="6"/>
      <c r="DC73" s="48"/>
      <c r="DD73" s="6"/>
      <c r="DE73" s="48"/>
      <c r="DF73" s="6"/>
    </row>
    <row r="74" spans="1:121" ht="15.75" thickBot="1" x14ac:dyDescent="0.3">
      <c r="A74" s="8">
        <v>43374</v>
      </c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49"/>
      <c r="CA74" s="49"/>
      <c r="CB74" s="49"/>
      <c r="CC74" s="49"/>
      <c r="CD74" s="49"/>
      <c r="CE74" s="49"/>
      <c r="CF74" s="49"/>
      <c r="CG74" s="49"/>
      <c r="CH74" s="49"/>
      <c r="CI74" s="49"/>
      <c r="CJ74" s="49"/>
      <c r="CK74" s="49"/>
      <c r="CL74" s="49"/>
      <c r="CM74" s="49"/>
      <c r="CN74" s="49"/>
      <c r="CO74" s="49"/>
      <c r="CP74" s="49"/>
      <c r="CQ74" s="49"/>
      <c r="CR74" s="49"/>
      <c r="CS74" s="49"/>
      <c r="CT74" s="49"/>
      <c r="CU74" s="49"/>
      <c r="CV74" s="49"/>
      <c r="CW74" s="49"/>
      <c r="CX74" s="49"/>
      <c r="CY74" s="49"/>
      <c r="CZ74" s="49"/>
      <c r="DA74" s="49"/>
      <c r="DB74" s="6"/>
      <c r="DC74" s="49"/>
      <c r="DD74" s="6"/>
      <c r="DE74" s="49"/>
      <c r="DF74" s="6"/>
    </row>
    <row r="75" spans="1:121" ht="24.75" thickTop="1" thickBot="1" x14ac:dyDescent="0.3">
      <c r="A75" s="114" t="s">
        <v>20</v>
      </c>
      <c r="B75" s="115"/>
      <c r="C75" s="50">
        <f>SUM(C44:C74)</f>
        <v>0</v>
      </c>
      <c r="D75" s="50">
        <f t="shared" ref="D75:BO75" si="2">SUM(D44:D74)</f>
        <v>0</v>
      </c>
      <c r="E75" s="50">
        <f t="shared" si="2"/>
        <v>0</v>
      </c>
      <c r="F75" s="50">
        <f t="shared" si="2"/>
        <v>0</v>
      </c>
      <c r="G75" s="50">
        <f t="shared" si="2"/>
        <v>0</v>
      </c>
      <c r="H75" s="50">
        <f t="shared" si="2"/>
        <v>0</v>
      </c>
      <c r="I75" s="50">
        <f t="shared" si="2"/>
        <v>0</v>
      </c>
      <c r="J75" s="50">
        <f t="shared" si="2"/>
        <v>0</v>
      </c>
      <c r="K75" s="50">
        <f t="shared" si="2"/>
        <v>0</v>
      </c>
      <c r="L75" s="50">
        <f t="shared" si="2"/>
        <v>0</v>
      </c>
      <c r="M75" s="50">
        <f t="shared" si="2"/>
        <v>0</v>
      </c>
      <c r="N75" s="50">
        <f t="shared" si="2"/>
        <v>0</v>
      </c>
      <c r="O75" s="50">
        <f t="shared" si="2"/>
        <v>0</v>
      </c>
      <c r="P75" s="50">
        <f t="shared" si="2"/>
        <v>0</v>
      </c>
      <c r="Q75" s="50">
        <f t="shared" si="2"/>
        <v>0</v>
      </c>
      <c r="R75" s="50">
        <f t="shared" si="2"/>
        <v>0</v>
      </c>
      <c r="S75" s="50">
        <f t="shared" si="2"/>
        <v>0</v>
      </c>
      <c r="T75" s="50">
        <f t="shared" si="2"/>
        <v>0</v>
      </c>
      <c r="U75" s="50">
        <f t="shared" si="2"/>
        <v>0</v>
      </c>
      <c r="V75" s="50">
        <f t="shared" si="2"/>
        <v>0</v>
      </c>
      <c r="W75" s="50">
        <f t="shared" si="2"/>
        <v>0</v>
      </c>
      <c r="X75" s="50">
        <f t="shared" si="2"/>
        <v>0</v>
      </c>
      <c r="Y75" s="50">
        <f t="shared" si="2"/>
        <v>0</v>
      </c>
      <c r="Z75" s="50">
        <f t="shared" si="2"/>
        <v>0</v>
      </c>
      <c r="AA75" s="50">
        <f t="shared" si="2"/>
        <v>0</v>
      </c>
      <c r="AB75" s="50">
        <f t="shared" si="2"/>
        <v>0</v>
      </c>
      <c r="AC75" s="50">
        <f t="shared" si="2"/>
        <v>0</v>
      </c>
      <c r="AD75" s="50">
        <f t="shared" si="2"/>
        <v>0</v>
      </c>
      <c r="AE75" s="50">
        <f t="shared" si="2"/>
        <v>0</v>
      </c>
      <c r="AF75" s="50">
        <f t="shared" si="2"/>
        <v>0</v>
      </c>
      <c r="AG75" s="50">
        <f t="shared" si="2"/>
        <v>0</v>
      </c>
      <c r="AH75" s="50">
        <f t="shared" si="2"/>
        <v>0</v>
      </c>
      <c r="AI75" s="50">
        <f t="shared" si="2"/>
        <v>0</v>
      </c>
      <c r="AJ75" s="50">
        <f t="shared" si="2"/>
        <v>0</v>
      </c>
      <c r="AK75" s="50">
        <f t="shared" si="2"/>
        <v>0</v>
      </c>
      <c r="AL75" s="50">
        <f t="shared" si="2"/>
        <v>0</v>
      </c>
      <c r="AM75" s="50">
        <f t="shared" si="2"/>
        <v>0</v>
      </c>
      <c r="AN75" s="50">
        <f t="shared" si="2"/>
        <v>0</v>
      </c>
      <c r="AO75" s="50">
        <f t="shared" si="2"/>
        <v>0</v>
      </c>
      <c r="AP75" s="50">
        <f t="shared" si="2"/>
        <v>0</v>
      </c>
      <c r="AQ75" s="50">
        <f t="shared" si="2"/>
        <v>0</v>
      </c>
      <c r="AR75" s="50">
        <f t="shared" si="2"/>
        <v>0</v>
      </c>
      <c r="AS75" s="50">
        <f t="shared" si="2"/>
        <v>0</v>
      </c>
      <c r="AT75" s="50">
        <f t="shared" si="2"/>
        <v>0</v>
      </c>
      <c r="AU75" s="50">
        <f t="shared" si="2"/>
        <v>0</v>
      </c>
      <c r="AV75" s="50">
        <f t="shared" si="2"/>
        <v>0</v>
      </c>
      <c r="AW75" s="50">
        <f t="shared" si="2"/>
        <v>0</v>
      </c>
      <c r="AX75" s="50">
        <f t="shared" si="2"/>
        <v>0</v>
      </c>
      <c r="AY75" s="50">
        <f t="shared" si="2"/>
        <v>0</v>
      </c>
      <c r="AZ75" s="50">
        <f t="shared" si="2"/>
        <v>0</v>
      </c>
      <c r="BA75" s="50">
        <f t="shared" si="2"/>
        <v>0</v>
      </c>
      <c r="BB75" s="50">
        <f t="shared" si="2"/>
        <v>0</v>
      </c>
      <c r="BC75" s="50">
        <f t="shared" si="2"/>
        <v>0</v>
      </c>
      <c r="BD75" s="50">
        <f t="shared" si="2"/>
        <v>0</v>
      </c>
      <c r="BE75" s="50">
        <f t="shared" si="2"/>
        <v>0</v>
      </c>
      <c r="BF75" s="50">
        <f t="shared" si="2"/>
        <v>0</v>
      </c>
      <c r="BG75" s="50">
        <f t="shared" si="2"/>
        <v>0</v>
      </c>
      <c r="BH75" s="50">
        <f t="shared" si="2"/>
        <v>0</v>
      </c>
      <c r="BI75" s="50">
        <f t="shared" si="2"/>
        <v>0</v>
      </c>
      <c r="BJ75" s="50">
        <f t="shared" si="2"/>
        <v>0</v>
      </c>
      <c r="BK75" s="50">
        <f t="shared" si="2"/>
        <v>0</v>
      </c>
      <c r="BL75" s="50">
        <f t="shared" si="2"/>
        <v>0</v>
      </c>
      <c r="BM75" s="50">
        <f t="shared" si="2"/>
        <v>0</v>
      </c>
      <c r="BN75" s="50">
        <f t="shared" si="2"/>
        <v>0</v>
      </c>
      <c r="BO75" s="50">
        <f t="shared" si="2"/>
        <v>0</v>
      </c>
      <c r="BP75" s="50">
        <f t="shared" ref="BP75:DE75" si="3">SUM(BP44:BP74)</f>
        <v>0</v>
      </c>
      <c r="BQ75" s="50">
        <f t="shared" si="3"/>
        <v>0</v>
      </c>
      <c r="BR75" s="50">
        <f t="shared" si="3"/>
        <v>0</v>
      </c>
      <c r="BS75" s="50">
        <f t="shared" si="3"/>
        <v>0</v>
      </c>
      <c r="BT75" s="50">
        <f t="shared" si="3"/>
        <v>0</v>
      </c>
      <c r="BU75" s="50">
        <f t="shared" si="3"/>
        <v>0</v>
      </c>
      <c r="BV75" s="50">
        <f t="shared" si="3"/>
        <v>0</v>
      </c>
      <c r="BW75" s="50">
        <f t="shared" si="3"/>
        <v>0</v>
      </c>
      <c r="BX75" s="50">
        <f t="shared" si="3"/>
        <v>0</v>
      </c>
      <c r="BY75" s="50">
        <f t="shared" si="3"/>
        <v>0</v>
      </c>
      <c r="BZ75" s="50">
        <f t="shared" si="3"/>
        <v>0</v>
      </c>
      <c r="CA75" s="50">
        <f t="shared" si="3"/>
        <v>0</v>
      </c>
      <c r="CB75" s="50">
        <f t="shared" si="3"/>
        <v>0</v>
      </c>
      <c r="CC75" s="50">
        <f t="shared" si="3"/>
        <v>0</v>
      </c>
      <c r="CD75" s="50">
        <f t="shared" si="3"/>
        <v>0</v>
      </c>
      <c r="CE75" s="50">
        <f t="shared" si="3"/>
        <v>0</v>
      </c>
      <c r="CF75" s="50">
        <f t="shared" si="3"/>
        <v>0</v>
      </c>
      <c r="CG75" s="50">
        <f t="shared" si="3"/>
        <v>0</v>
      </c>
      <c r="CH75" s="50">
        <f t="shared" si="3"/>
        <v>0</v>
      </c>
      <c r="CI75" s="50">
        <f t="shared" si="3"/>
        <v>0</v>
      </c>
      <c r="CJ75" s="50">
        <f t="shared" si="3"/>
        <v>0</v>
      </c>
      <c r="CK75" s="50">
        <f t="shared" si="3"/>
        <v>0</v>
      </c>
      <c r="CL75" s="50">
        <f t="shared" si="3"/>
        <v>0</v>
      </c>
      <c r="CM75" s="50">
        <f t="shared" si="3"/>
        <v>0</v>
      </c>
      <c r="CN75" s="50">
        <f t="shared" si="3"/>
        <v>0</v>
      </c>
      <c r="CO75" s="50">
        <f t="shared" si="3"/>
        <v>0</v>
      </c>
      <c r="CP75" s="50">
        <f t="shared" si="3"/>
        <v>0</v>
      </c>
      <c r="CQ75" s="50">
        <f t="shared" si="3"/>
        <v>0</v>
      </c>
      <c r="CR75" s="50">
        <f t="shared" si="3"/>
        <v>0</v>
      </c>
      <c r="CS75" s="50">
        <f t="shared" si="3"/>
        <v>0</v>
      </c>
      <c r="CT75" s="50">
        <f t="shared" si="3"/>
        <v>0</v>
      </c>
      <c r="CU75" s="50">
        <f t="shared" si="3"/>
        <v>0</v>
      </c>
      <c r="CV75" s="50">
        <f t="shared" si="3"/>
        <v>0</v>
      </c>
      <c r="CW75" s="50">
        <f t="shared" si="3"/>
        <v>0</v>
      </c>
      <c r="CX75" s="50">
        <f t="shared" si="3"/>
        <v>0</v>
      </c>
      <c r="CY75" s="50">
        <f t="shared" si="3"/>
        <v>0</v>
      </c>
      <c r="CZ75" s="50">
        <f t="shared" si="3"/>
        <v>0</v>
      </c>
      <c r="DA75" s="50">
        <f t="shared" si="3"/>
        <v>0</v>
      </c>
      <c r="DB75" s="50">
        <f t="shared" si="3"/>
        <v>0</v>
      </c>
      <c r="DC75" s="50">
        <f t="shared" si="3"/>
        <v>0</v>
      </c>
      <c r="DD75" s="50">
        <f t="shared" si="3"/>
        <v>0</v>
      </c>
      <c r="DE75" s="50">
        <f t="shared" si="3"/>
        <v>0</v>
      </c>
      <c r="DF75" s="50">
        <f t="shared" ref="DF75" si="4">SUM(DF44:DF74)</f>
        <v>0</v>
      </c>
    </row>
    <row r="76" spans="1:121" ht="15.75" thickTop="1" x14ac:dyDescent="0.25"/>
  </sheetData>
  <mergeCells count="333">
    <mergeCell ref="AK42:AK43"/>
    <mergeCell ref="AN42:AN43"/>
    <mergeCell ref="AP42:AP43"/>
    <mergeCell ref="AS42:AS43"/>
    <mergeCell ref="AV42:AV43"/>
    <mergeCell ref="AY42:AY43"/>
    <mergeCell ref="BA42:BA43"/>
    <mergeCell ref="BD42:BD43"/>
    <mergeCell ref="BG42:BG43"/>
    <mergeCell ref="E42:E43"/>
    <mergeCell ref="H42:H43"/>
    <mergeCell ref="K42:K43"/>
    <mergeCell ref="N42:N43"/>
    <mergeCell ref="Q42:Q43"/>
    <mergeCell ref="T42:T43"/>
    <mergeCell ref="Y42:Y43"/>
    <mergeCell ref="AB42:AB43"/>
    <mergeCell ref="AE42:AE43"/>
    <mergeCell ref="AC42:AC43"/>
    <mergeCell ref="AD42:AD43"/>
    <mergeCell ref="DI3:DK3"/>
    <mergeCell ref="DE3:DE4"/>
    <mergeCell ref="DI7:DK7"/>
    <mergeCell ref="DI26:DK26"/>
    <mergeCell ref="BM1:BR1"/>
    <mergeCell ref="BS1:CC1"/>
    <mergeCell ref="CD1:CL1"/>
    <mergeCell ref="CM1:CW1"/>
    <mergeCell ref="CX1:CY1"/>
    <mergeCell ref="CZ1:DA1"/>
    <mergeCell ref="DI5:DQ5"/>
    <mergeCell ref="CL3:CL4"/>
    <mergeCell ref="CO3:CO4"/>
    <mergeCell ref="CR3:CR4"/>
    <mergeCell ref="CU3:CU4"/>
    <mergeCell ref="CW3:CW4"/>
    <mergeCell ref="CY3:CY4"/>
    <mergeCell ref="DA3:DA4"/>
    <mergeCell ref="DC3:DC4"/>
    <mergeCell ref="CM3:CM4"/>
    <mergeCell ref="CN3:CN4"/>
    <mergeCell ref="CP3:CP4"/>
    <mergeCell ref="CQ3:CQ4"/>
    <mergeCell ref="CS3:CS4"/>
    <mergeCell ref="CT3:CT4"/>
    <mergeCell ref="BJ3:BJ4"/>
    <mergeCell ref="BL3:BL4"/>
    <mergeCell ref="BO3:BO4"/>
    <mergeCell ref="BR3:BR4"/>
    <mergeCell ref="BU3:BU4"/>
    <mergeCell ref="BX3:BX4"/>
    <mergeCell ref="CA3:CA4"/>
    <mergeCell ref="CC3:CC4"/>
    <mergeCell ref="CF3:CF4"/>
    <mergeCell ref="AK3:AK4"/>
    <mergeCell ref="AN3:AN4"/>
    <mergeCell ref="AP3:AP4"/>
    <mergeCell ref="AS3:AS4"/>
    <mergeCell ref="AV3:AV4"/>
    <mergeCell ref="AY3:AY4"/>
    <mergeCell ref="E3:E4"/>
    <mergeCell ref="H3:H4"/>
    <mergeCell ref="K3:K4"/>
    <mergeCell ref="N3:N4"/>
    <mergeCell ref="Q3:Q4"/>
    <mergeCell ref="T3:T4"/>
    <mergeCell ref="W3:W4"/>
    <mergeCell ref="Y3:Y4"/>
    <mergeCell ref="AB3:AB4"/>
    <mergeCell ref="BD3:BD4"/>
    <mergeCell ref="BG3:BG4"/>
    <mergeCell ref="U42:U43"/>
    <mergeCell ref="V42:V43"/>
    <mergeCell ref="Z42:Z43"/>
    <mergeCell ref="BE42:BE43"/>
    <mergeCell ref="BF42:BF43"/>
    <mergeCell ref="BH42:BH43"/>
    <mergeCell ref="AL41:AM41"/>
    <mergeCell ref="AO41:AO43"/>
    <mergeCell ref="AQ41:AR41"/>
    <mergeCell ref="AT41:AU41"/>
    <mergeCell ref="AW41:AX41"/>
    <mergeCell ref="AZ41:AZ43"/>
    <mergeCell ref="BB41:BC41"/>
    <mergeCell ref="BE41:BF41"/>
    <mergeCell ref="AF2:AF4"/>
    <mergeCell ref="AH2:AH4"/>
    <mergeCell ref="AJ2:AJ4"/>
    <mergeCell ref="AL2:AM2"/>
    <mergeCell ref="AO2:AO4"/>
    <mergeCell ref="AQ2:AR2"/>
    <mergeCell ref="AT2:AU2"/>
    <mergeCell ref="AE3:AE4"/>
    <mergeCell ref="BI42:BI43"/>
    <mergeCell ref="BM42:BM43"/>
    <mergeCell ref="BN42:BN43"/>
    <mergeCell ref="BJ42:BJ43"/>
    <mergeCell ref="BL42:BL43"/>
    <mergeCell ref="CJ41:CK41"/>
    <mergeCell ref="CM41:CN41"/>
    <mergeCell ref="CP41:CQ41"/>
    <mergeCell ref="CS41:CT41"/>
    <mergeCell ref="BO42:BO43"/>
    <mergeCell ref="BR42:BR43"/>
    <mergeCell ref="BU42:BU43"/>
    <mergeCell ref="BH41:BI41"/>
    <mergeCell ref="BX42:BX43"/>
    <mergeCell ref="CA42:CA43"/>
    <mergeCell ref="CC42:CC43"/>
    <mergeCell ref="CF42:CF43"/>
    <mergeCell ref="CI42:CI43"/>
    <mergeCell ref="CL42:CL43"/>
    <mergeCell ref="CO42:CO43"/>
    <mergeCell ref="CR42:CR43"/>
    <mergeCell ref="CV41:CV43"/>
    <mergeCell ref="CX41:CX43"/>
    <mergeCell ref="CZ41:CZ43"/>
    <mergeCell ref="CJ42:CJ43"/>
    <mergeCell ref="CK42:CK43"/>
    <mergeCell ref="CM42:CM43"/>
    <mergeCell ref="CN42:CN43"/>
    <mergeCell ref="CP42:CP43"/>
    <mergeCell ref="CQ42:CQ43"/>
    <mergeCell ref="CS42:CS43"/>
    <mergeCell ref="CT42:CT43"/>
    <mergeCell ref="CW42:CW43"/>
    <mergeCell ref="CY42:CY43"/>
    <mergeCell ref="CU42:CU43"/>
    <mergeCell ref="DA42:DA43"/>
    <mergeCell ref="DC42:DC43"/>
    <mergeCell ref="DE42:DE43"/>
    <mergeCell ref="BK41:BK43"/>
    <mergeCell ref="BM41:BN41"/>
    <mergeCell ref="BP41:BQ41"/>
    <mergeCell ref="BS41:BT41"/>
    <mergeCell ref="BV41:BW41"/>
    <mergeCell ref="BY41:BZ41"/>
    <mergeCell ref="CB41:CB43"/>
    <mergeCell ref="CD41:CE41"/>
    <mergeCell ref="CG41:CH41"/>
    <mergeCell ref="BP42:BP43"/>
    <mergeCell ref="BQ42:BQ43"/>
    <mergeCell ref="BS42:BS43"/>
    <mergeCell ref="BT42:BT43"/>
    <mergeCell ref="BV42:BV43"/>
    <mergeCell ref="BW42:BW43"/>
    <mergeCell ref="BY42:BY43"/>
    <mergeCell ref="BZ42:BZ43"/>
    <mergeCell ref="CD42:CD43"/>
    <mergeCell ref="CE42:CE43"/>
    <mergeCell ref="CG42:CG43"/>
    <mergeCell ref="CH42:CH43"/>
    <mergeCell ref="DC37:DF38"/>
    <mergeCell ref="A39:CZ39"/>
    <mergeCell ref="DC39:DF39"/>
    <mergeCell ref="C40:V40"/>
    <mergeCell ref="Z40:AI40"/>
    <mergeCell ref="AJ40:AK40"/>
    <mergeCell ref="AL40:AN40"/>
    <mergeCell ref="AO40:AP40"/>
    <mergeCell ref="AQ40:AY40"/>
    <mergeCell ref="AZ40:BA40"/>
    <mergeCell ref="BB40:BL40"/>
    <mergeCell ref="BM40:BR40"/>
    <mergeCell ref="BS40:CC40"/>
    <mergeCell ref="CD40:CL40"/>
    <mergeCell ref="CM40:CW40"/>
    <mergeCell ref="CX40:CY40"/>
    <mergeCell ref="CZ40:DA40"/>
    <mergeCell ref="U2:V2"/>
    <mergeCell ref="Z2:AA2"/>
    <mergeCell ref="AC2:AD2"/>
    <mergeCell ref="CM2:CN2"/>
    <mergeCell ref="CP2:CQ2"/>
    <mergeCell ref="CS2:CT2"/>
    <mergeCell ref="CV2:CV4"/>
    <mergeCell ref="CX2:CX4"/>
    <mergeCell ref="CZ2:CZ4"/>
    <mergeCell ref="U3:U4"/>
    <mergeCell ref="V3:V4"/>
    <mergeCell ref="Z3:Z4"/>
    <mergeCell ref="BE3:BE4"/>
    <mergeCell ref="BF3:BF4"/>
    <mergeCell ref="BH3:BH4"/>
    <mergeCell ref="BI3:BI4"/>
    <mergeCell ref="BM3:BM4"/>
    <mergeCell ref="BN3:BN4"/>
    <mergeCell ref="BP3:BP4"/>
    <mergeCell ref="BQ3:BQ4"/>
    <mergeCell ref="BS3:BS4"/>
    <mergeCell ref="BT3:BT4"/>
    <mergeCell ref="BV3:BV4"/>
    <mergeCell ref="BW3:BW4"/>
    <mergeCell ref="BM2:BN2"/>
    <mergeCell ref="D42:D43"/>
    <mergeCell ref="C1:V1"/>
    <mergeCell ref="C41:D41"/>
    <mergeCell ref="F41:G41"/>
    <mergeCell ref="AX42:AX43"/>
    <mergeCell ref="BB42:BB43"/>
    <mergeCell ref="BC42:BC43"/>
    <mergeCell ref="AQ42:AQ43"/>
    <mergeCell ref="AR42:AR43"/>
    <mergeCell ref="AT42:AT43"/>
    <mergeCell ref="AU42:AU43"/>
    <mergeCell ref="R42:R43"/>
    <mergeCell ref="S42:S43"/>
    <mergeCell ref="AC3:AC4"/>
    <mergeCell ref="X2:X4"/>
    <mergeCell ref="AA3:AA4"/>
    <mergeCell ref="AD3:AD4"/>
    <mergeCell ref="C2:D2"/>
    <mergeCell ref="F2:G2"/>
    <mergeCell ref="I2:J2"/>
    <mergeCell ref="L2:M2"/>
    <mergeCell ref="O2:P2"/>
    <mergeCell ref="R2:S2"/>
    <mergeCell ref="BP2:BQ2"/>
    <mergeCell ref="BS2:BT2"/>
    <mergeCell ref="BV2:BW2"/>
    <mergeCell ref="BY2:BZ2"/>
    <mergeCell ref="CB2:CB4"/>
    <mergeCell ref="CD2:CE2"/>
    <mergeCell ref="CG2:CH2"/>
    <mergeCell ref="CJ2:CK2"/>
    <mergeCell ref="CE3:CE4"/>
    <mergeCell ref="CG3:CG4"/>
    <mergeCell ref="CH3:CH4"/>
    <mergeCell ref="CJ3:CJ4"/>
    <mergeCell ref="CK3:CK4"/>
    <mergeCell ref="BY3:BY4"/>
    <mergeCell ref="BZ3:BZ4"/>
    <mergeCell ref="CD3:CD4"/>
    <mergeCell ref="CI3:CI4"/>
    <mergeCell ref="A75:B75"/>
    <mergeCell ref="AW42:AW43"/>
    <mergeCell ref="W42:W43"/>
    <mergeCell ref="AL42:AL43"/>
    <mergeCell ref="AM42:AM43"/>
    <mergeCell ref="A40:A43"/>
    <mergeCell ref="B40:B43"/>
    <mergeCell ref="I41:J41"/>
    <mergeCell ref="L41:M41"/>
    <mergeCell ref="O41:P41"/>
    <mergeCell ref="R41:S41"/>
    <mergeCell ref="U41:V41"/>
    <mergeCell ref="Z41:AA41"/>
    <mergeCell ref="C42:C43"/>
    <mergeCell ref="F42:F43"/>
    <mergeCell ref="G42:G43"/>
    <mergeCell ref="I42:I43"/>
    <mergeCell ref="J42:J43"/>
    <mergeCell ref="L42:L43"/>
    <mergeCell ref="M42:M43"/>
    <mergeCell ref="O42:O43"/>
    <mergeCell ref="P42:P43"/>
    <mergeCell ref="X41:X43"/>
    <mergeCell ref="AA42:AA43"/>
    <mergeCell ref="AC41:AD41"/>
    <mergeCell ref="AF41:AF43"/>
    <mergeCell ref="AH41:AH43"/>
    <mergeCell ref="AJ41:AJ43"/>
    <mergeCell ref="F3:F4"/>
    <mergeCell ref="J3:J4"/>
    <mergeCell ref="S3:S4"/>
    <mergeCell ref="O3:O4"/>
    <mergeCell ref="P3:P4"/>
    <mergeCell ref="AG3:AG4"/>
    <mergeCell ref="AI3:AI4"/>
    <mergeCell ref="AG42:AG43"/>
    <mergeCell ref="AI42:AI43"/>
    <mergeCell ref="C3:C4"/>
    <mergeCell ref="A1:A4"/>
    <mergeCell ref="B1:B4"/>
    <mergeCell ref="R3:R4"/>
    <mergeCell ref="M3:M4"/>
    <mergeCell ref="D3:D4"/>
    <mergeCell ref="G3:G4"/>
    <mergeCell ref="I3:I4"/>
    <mergeCell ref="L3:L4"/>
    <mergeCell ref="BB3:BB4"/>
    <mergeCell ref="BC3:BC4"/>
    <mergeCell ref="AJ1:AK1"/>
    <mergeCell ref="Z1:AI1"/>
    <mergeCell ref="AL1:AN1"/>
    <mergeCell ref="AO1:AP1"/>
    <mergeCell ref="AQ1:AY1"/>
    <mergeCell ref="AZ1:BA1"/>
    <mergeCell ref="BB1:BL1"/>
    <mergeCell ref="AL3:AL4"/>
    <mergeCell ref="AM3:AM4"/>
    <mergeCell ref="AQ3:AQ4"/>
    <mergeCell ref="AR3:AR4"/>
    <mergeCell ref="AT3:AT4"/>
    <mergeCell ref="AU3:AU4"/>
    <mergeCell ref="AW3:AW4"/>
    <mergeCell ref="AX3:AX4"/>
    <mergeCell ref="AW2:AX2"/>
    <mergeCell ref="AZ2:AZ4"/>
    <mergeCell ref="BB2:BC2"/>
    <mergeCell ref="BE2:BF2"/>
    <mergeCell ref="BH2:BI2"/>
    <mergeCell ref="BK2:BK4"/>
    <mergeCell ref="BA3:BA4"/>
    <mergeCell ref="DN7:DP7"/>
    <mergeCell ref="DN11:DP11"/>
    <mergeCell ref="DN13:DP13"/>
    <mergeCell ref="DI15:DK15"/>
    <mergeCell ref="DI17:DK17"/>
    <mergeCell ref="DN18:DP18"/>
    <mergeCell ref="DN21:DP21"/>
    <mergeCell ref="DI22:DK22"/>
    <mergeCell ref="DI24:DK24"/>
    <mergeCell ref="DI58:DK58"/>
    <mergeCell ref="DI60:DK60"/>
    <mergeCell ref="DN60:DP60"/>
    <mergeCell ref="DN62:DP62"/>
    <mergeCell ref="DI63:DK63"/>
    <mergeCell ref="DN64:DP64"/>
    <mergeCell ref="DN26:DP26"/>
    <mergeCell ref="DN28:DP28"/>
    <mergeCell ref="DI29:DK29"/>
    <mergeCell ref="DN30:DP30"/>
    <mergeCell ref="DI41:DK41"/>
    <mergeCell ref="DN41:DP41"/>
    <mergeCell ref="DN45:DP45"/>
    <mergeCell ref="DN47:DP47"/>
    <mergeCell ref="DI49:DK49"/>
    <mergeCell ref="DI51:DK51"/>
    <mergeCell ref="DN52:DP52"/>
    <mergeCell ref="DN55:DP55"/>
    <mergeCell ref="DI56:DK56"/>
    <mergeCell ref="DI39:DQ3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A1:DQ76"/>
  <sheetViews>
    <sheetView rightToLeft="1" workbookViewId="0">
      <pane xSplit="1" ySplit="4" topLeftCell="DG59" activePane="bottomRight" state="frozen"/>
      <selection pane="topRight" activeCell="B1" sqref="B1"/>
      <selection pane="bottomLeft" activeCell="A5" sqref="A5"/>
      <selection pane="bottomRight" activeCell="DI39" sqref="DI39:DQ39"/>
    </sheetView>
  </sheetViews>
  <sheetFormatPr defaultRowHeight="15" x14ac:dyDescent="0.25"/>
  <cols>
    <col min="1" max="1" width="9.7109375" style="4" bestFit="1" customWidth="1"/>
    <col min="2" max="2" width="10.140625" customWidth="1"/>
    <col min="3" max="23" width="6.5703125" customWidth="1"/>
    <col min="24" max="24" width="11.42578125" bestFit="1" customWidth="1"/>
    <col min="25" max="31" width="6.5703125" customWidth="1"/>
    <col min="32" max="32" width="9.140625" bestFit="1" customWidth="1"/>
    <col min="33" max="33" width="6.5703125" customWidth="1"/>
    <col min="34" max="34" width="9.140625" bestFit="1" customWidth="1"/>
    <col min="35" max="35" width="6.5703125" customWidth="1"/>
    <col min="36" max="36" width="11.28515625" customWidth="1"/>
    <col min="37" max="40" width="6.5703125" customWidth="1"/>
    <col min="41" max="41" width="12.42578125" bestFit="1" customWidth="1"/>
    <col min="42" max="51" width="6.5703125" customWidth="1"/>
    <col min="52" max="52" width="14.28515625" bestFit="1" customWidth="1"/>
    <col min="53" max="62" width="6.5703125" customWidth="1"/>
    <col min="63" max="63" width="10.7109375" bestFit="1" customWidth="1"/>
    <col min="64" max="79" width="6.5703125" customWidth="1"/>
    <col min="80" max="80" width="10.7109375" bestFit="1" customWidth="1"/>
    <col min="81" max="99" width="6.5703125" customWidth="1"/>
    <col min="100" max="100" width="10.7109375" bestFit="1" customWidth="1"/>
    <col min="101" max="101" width="6.5703125" customWidth="1"/>
    <col min="102" max="102" width="16.140625" bestFit="1" customWidth="1"/>
    <col min="103" max="103" width="6.5703125" customWidth="1"/>
    <col min="104" max="104" width="11.28515625" bestFit="1" customWidth="1"/>
    <col min="105" max="105" width="6.5703125" customWidth="1"/>
    <col min="106" max="106" width="11.28515625" customWidth="1"/>
    <col min="107" max="107" width="6.5703125" customWidth="1"/>
    <col min="108" max="108" width="11.28515625" customWidth="1"/>
    <col min="109" max="109" width="6.5703125" customWidth="1"/>
    <col min="110" max="110" width="15.5703125" customWidth="1"/>
    <col min="111" max="112" width="30.5703125" customWidth="1"/>
    <col min="113" max="113" width="16.85546875" bestFit="1" customWidth="1"/>
    <col min="117" max="117" width="0.85546875" customWidth="1"/>
    <col min="118" max="118" width="13.42578125" bestFit="1" customWidth="1"/>
  </cols>
  <sheetData>
    <row r="1" spans="1:121" ht="23.25" customHeight="1" thickTop="1" thickBot="1" x14ac:dyDescent="0.3">
      <c r="A1" s="110" t="s">
        <v>0</v>
      </c>
      <c r="B1" s="112" t="s">
        <v>23</v>
      </c>
      <c r="C1" s="118" t="s">
        <v>1</v>
      </c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2"/>
      <c r="W1" s="13"/>
      <c r="X1" s="12" t="s">
        <v>26</v>
      </c>
      <c r="Y1" s="12"/>
      <c r="Z1" s="120" t="s">
        <v>27</v>
      </c>
      <c r="AA1" s="121"/>
      <c r="AB1" s="121"/>
      <c r="AC1" s="121"/>
      <c r="AD1" s="121"/>
      <c r="AE1" s="121"/>
      <c r="AF1" s="121"/>
      <c r="AG1" s="121"/>
      <c r="AH1" s="121"/>
      <c r="AI1" s="122"/>
      <c r="AJ1" s="120" t="s">
        <v>28</v>
      </c>
      <c r="AK1" s="122"/>
      <c r="AL1" s="120" t="s">
        <v>29</v>
      </c>
      <c r="AM1" s="121"/>
      <c r="AN1" s="122"/>
      <c r="AO1" s="120" t="s">
        <v>30</v>
      </c>
      <c r="AP1" s="122"/>
      <c r="AQ1" s="120" t="s">
        <v>31</v>
      </c>
      <c r="AR1" s="121"/>
      <c r="AS1" s="121"/>
      <c r="AT1" s="121"/>
      <c r="AU1" s="121"/>
      <c r="AV1" s="121"/>
      <c r="AW1" s="121"/>
      <c r="AX1" s="121"/>
      <c r="AY1" s="122"/>
      <c r="AZ1" s="120" t="s">
        <v>32</v>
      </c>
      <c r="BA1" s="122"/>
      <c r="BB1" s="120" t="s">
        <v>33</v>
      </c>
      <c r="BC1" s="121"/>
      <c r="BD1" s="121"/>
      <c r="BE1" s="121"/>
      <c r="BF1" s="121"/>
      <c r="BG1" s="121"/>
      <c r="BH1" s="121"/>
      <c r="BI1" s="121"/>
      <c r="BJ1" s="121"/>
      <c r="BK1" s="121"/>
      <c r="BL1" s="122"/>
      <c r="BM1" s="120" t="s">
        <v>34</v>
      </c>
      <c r="BN1" s="121"/>
      <c r="BO1" s="121"/>
      <c r="BP1" s="121"/>
      <c r="BQ1" s="121"/>
      <c r="BR1" s="122"/>
      <c r="BS1" s="120" t="s">
        <v>35</v>
      </c>
      <c r="BT1" s="121"/>
      <c r="BU1" s="121"/>
      <c r="BV1" s="121"/>
      <c r="BW1" s="121"/>
      <c r="BX1" s="121"/>
      <c r="BY1" s="121"/>
      <c r="BZ1" s="121"/>
      <c r="CA1" s="121"/>
      <c r="CB1" s="121"/>
      <c r="CC1" s="122"/>
      <c r="CD1" s="120" t="s">
        <v>36</v>
      </c>
      <c r="CE1" s="121"/>
      <c r="CF1" s="121"/>
      <c r="CG1" s="121"/>
      <c r="CH1" s="121"/>
      <c r="CI1" s="121"/>
      <c r="CJ1" s="121"/>
      <c r="CK1" s="121"/>
      <c r="CL1" s="122"/>
      <c r="CM1" s="120" t="s">
        <v>37</v>
      </c>
      <c r="CN1" s="121"/>
      <c r="CO1" s="121"/>
      <c r="CP1" s="121"/>
      <c r="CQ1" s="121"/>
      <c r="CR1" s="121"/>
      <c r="CS1" s="121"/>
      <c r="CT1" s="121"/>
      <c r="CU1" s="121"/>
      <c r="CV1" s="121"/>
      <c r="CW1" s="122"/>
      <c r="CX1" s="120" t="s">
        <v>38</v>
      </c>
      <c r="CY1" s="122"/>
      <c r="CZ1" s="120" t="s">
        <v>4</v>
      </c>
      <c r="DA1" s="122"/>
      <c r="DB1" s="14"/>
      <c r="DC1" s="14"/>
      <c r="DD1" s="21"/>
      <c r="DE1" s="21"/>
      <c r="DF1" s="21"/>
      <c r="DG1" s="22"/>
    </row>
    <row r="2" spans="1:121" ht="17.25" thickTop="1" thickBot="1" x14ac:dyDescent="0.3">
      <c r="A2" s="110"/>
      <c r="B2" s="112"/>
      <c r="C2" s="116" t="s">
        <v>5</v>
      </c>
      <c r="D2" s="117"/>
      <c r="E2" s="51"/>
      <c r="F2" s="117" t="s">
        <v>6</v>
      </c>
      <c r="G2" s="117"/>
      <c r="H2" s="51"/>
      <c r="I2" s="117" t="s">
        <v>7</v>
      </c>
      <c r="J2" s="117"/>
      <c r="K2" s="51"/>
      <c r="L2" s="118" t="s">
        <v>39</v>
      </c>
      <c r="M2" s="112"/>
      <c r="N2" s="51"/>
      <c r="O2" s="118" t="s">
        <v>40</v>
      </c>
      <c r="P2" s="112"/>
      <c r="Q2" s="51"/>
      <c r="R2" s="118" t="s">
        <v>41</v>
      </c>
      <c r="S2" s="112"/>
      <c r="T2" s="51"/>
      <c r="U2" s="118" t="s">
        <v>42</v>
      </c>
      <c r="V2" s="112"/>
      <c r="W2" s="51"/>
      <c r="X2" s="107" t="s">
        <v>43</v>
      </c>
      <c r="Y2" s="51"/>
      <c r="Z2" s="116" t="s">
        <v>5</v>
      </c>
      <c r="AA2" s="117"/>
      <c r="AB2" s="51"/>
      <c r="AC2" s="118" t="s">
        <v>44</v>
      </c>
      <c r="AD2" s="112"/>
      <c r="AE2" s="51"/>
      <c r="AF2" s="117" t="s">
        <v>9</v>
      </c>
      <c r="AG2" s="51"/>
      <c r="AH2" s="117" t="s">
        <v>8</v>
      </c>
      <c r="AI2" s="51"/>
      <c r="AJ2" s="107" t="s">
        <v>45</v>
      </c>
      <c r="AK2" s="51"/>
      <c r="AL2" s="117" t="s">
        <v>10</v>
      </c>
      <c r="AM2" s="117"/>
      <c r="AN2" s="51"/>
      <c r="AO2" s="107" t="s">
        <v>45</v>
      </c>
      <c r="AP2" s="51"/>
      <c r="AQ2" s="116" t="s">
        <v>13</v>
      </c>
      <c r="AR2" s="117"/>
      <c r="AS2" s="51"/>
      <c r="AT2" s="117" t="s">
        <v>14</v>
      </c>
      <c r="AU2" s="117"/>
      <c r="AV2" s="51"/>
      <c r="AW2" s="118" t="s">
        <v>46</v>
      </c>
      <c r="AX2" s="112"/>
      <c r="AY2" s="51"/>
      <c r="AZ2" s="107" t="s">
        <v>43</v>
      </c>
      <c r="BA2" s="51"/>
      <c r="BB2" s="117" t="s">
        <v>47</v>
      </c>
      <c r="BC2" s="117"/>
      <c r="BD2" s="51"/>
      <c r="BE2" s="117" t="s">
        <v>11</v>
      </c>
      <c r="BF2" s="117"/>
      <c r="BG2" s="51"/>
      <c r="BH2" s="118" t="s">
        <v>12</v>
      </c>
      <c r="BI2" s="112"/>
      <c r="BJ2" s="51"/>
      <c r="BK2" s="107" t="s">
        <v>48</v>
      </c>
      <c r="BL2" s="51"/>
      <c r="BM2" s="117" t="s">
        <v>49</v>
      </c>
      <c r="BN2" s="117"/>
      <c r="BO2" s="51"/>
      <c r="BP2" s="117" t="s">
        <v>11</v>
      </c>
      <c r="BQ2" s="117"/>
      <c r="BR2" s="51"/>
      <c r="BS2" s="117" t="s">
        <v>49</v>
      </c>
      <c r="BT2" s="117"/>
      <c r="BU2" s="51"/>
      <c r="BV2" s="118" t="s">
        <v>50</v>
      </c>
      <c r="BW2" s="112"/>
      <c r="BX2" s="51"/>
      <c r="BY2" s="118" t="s">
        <v>12</v>
      </c>
      <c r="BZ2" s="112"/>
      <c r="CA2" s="51"/>
      <c r="CB2" s="107" t="s">
        <v>48</v>
      </c>
      <c r="CC2" s="51"/>
      <c r="CD2" s="118" t="s">
        <v>51</v>
      </c>
      <c r="CE2" s="112"/>
      <c r="CF2" s="51"/>
      <c r="CG2" s="118" t="s">
        <v>52</v>
      </c>
      <c r="CH2" s="112"/>
      <c r="CI2" s="51"/>
      <c r="CJ2" s="118" t="s">
        <v>53</v>
      </c>
      <c r="CK2" s="112"/>
      <c r="CL2" s="51"/>
      <c r="CM2" s="118" t="s">
        <v>54</v>
      </c>
      <c r="CN2" s="112"/>
      <c r="CO2" s="51"/>
      <c r="CP2" s="118" t="s">
        <v>55</v>
      </c>
      <c r="CQ2" s="112"/>
      <c r="CR2" s="51"/>
      <c r="CS2" s="118" t="s">
        <v>56</v>
      </c>
      <c r="CT2" s="112"/>
      <c r="CU2" s="51"/>
      <c r="CV2" s="107" t="s">
        <v>57</v>
      </c>
      <c r="CW2" s="51"/>
      <c r="CX2" s="107" t="s">
        <v>58</v>
      </c>
      <c r="CY2" s="51"/>
      <c r="CZ2" s="118" t="s">
        <v>15</v>
      </c>
      <c r="DA2" s="51"/>
      <c r="DB2" s="14"/>
      <c r="DC2" s="51"/>
      <c r="DD2" s="21"/>
      <c r="DE2" s="51"/>
      <c r="DF2" s="21"/>
      <c r="DG2" s="22"/>
    </row>
    <row r="3" spans="1:121" ht="15.75" customHeight="1" thickTop="1" thickBot="1" x14ac:dyDescent="0.3">
      <c r="A3" s="110"/>
      <c r="B3" s="112"/>
      <c r="C3" s="96" t="s">
        <v>16</v>
      </c>
      <c r="D3" s="96" t="s">
        <v>17</v>
      </c>
      <c r="E3" s="98" t="s">
        <v>24</v>
      </c>
      <c r="F3" s="96" t="s">
        <v>16</v>
      </c>
      <c r="G3" s="96" t="s">
        <v>17</v>
      </c>
      <c r="H3" s="98" t="s">
        <v>24</v>
      </c>
      <c r="I3" s="96" t="s">
        <v>16</v>
      </c>
      <c r="J3" s="96" t="s">
        <v>17</v>
      </c>
      <c r="K3" s="98" t="s">
        <v>24</v>
      </c>
      <c r="L3" s="96" t="s">
        <v>16</v>
      </c>
      <c r="M3" s="96" t="s">
        <v>17</v>
      </c>
      <c r="N3" s="98" t="s">
        <v>24</v>
      </c>
      <c r="O3" s="97" t="s">
        <v>16</v>
      </c>
      <c r="P3" s="96" t="s">
        <v>17</v>
      </c>
      <c r="Q3" s="98" t="s">
        <v>24</v>
      </c>
      <c r="R3" s="96" t="s">
        <v>16</v>
      </c>
      <c r="S3" s="96" t="s">
        <v>17</v>
      </c>
      <c r="T3" s="98" t="s">
        <v>24</v>
      </c>
      <c r="U3" s="96" t="s">
        <v>16</v>
      </c>
      <c r="V3" s="96" t="s">
        <v>17</v>
      </c>
      <c r="W3" s="98" t="s">
        <v>24</v>
      </c>
      <c r="X3" s="108"/>
      <c r="Y3" s="98" t="s">
        <v>24</v>
      </c>
      <c r="Z3" s="96" t="s">
        <v>16</v>
      </c>
      <c r="AA3" s="96" t="s">
        <v>17</v>
      </c>
      <c r="AB3" s="98" t="s">
        <v>24</v>
      </c>
      <c r="AC3" s="96" t="s">
        <v>16</v>
      </c>
      <c r="AD3" s="96" t="s">
        <v>17</v>
      </c>
      <c r="AE3" s="98" t="s">
        <v>24</v>
      </c>
      <c r="AF3" s="117"/>
      <c r="AG3" s="98" t="s">
        <v>24</v>
      </c>
      <c r="AH3" s="117"/>
      <c r="AI3" s="98" t="s">
        <v>24</v>
      </c>
      <c r="AJ3" s="108"/>
      <c r="AK3" s="98" t="s">
        <v>24</v>
      </c>
      <c r="AL3" s="96" t="s">
        <v>16</v>
      </c>
      <c r="AM3" s="96" t="s">
        <v>17</v>
      </c>
      <c r="AN3" s="98" t="s">
        <v>24</v>
      </c>
      <c r="AO3" s="108"/>
      <c r="AP3" s="98" t="s">
        <v>24</v>
      </c>
      <c r="AQ3" s="96" t="s">
        <v>16</v>
      </c>
      <c r="AR3" s="96" t="s">
        <v>17</v>
      </c>
      <c r="AS3" s="98" t="s">
        <v>24</v>
      </c>
      <c r="AT3" s="96" t="s">
        <v>16</v>
      </c>
      <c r="AU3" s="96" t="s">
        <v>17</v>
      </c>
      <c r="AV3" s="98" t="s">
        <v>24</v>
      </c>
      <c r="AW3" s="96" t="s">
        <v>16</v>
      </c>
      <c r="AX3" s="96" t="s">
        <v>17</v>
      </c>
      <c r="AY3" s="98" t="s">
        <v>24</v>
      </c>
      <c r="AZ3" s="108"/>
      <c r="BA3" s="98" t="s">
        <v>24</v>
      </c>
      <c r="BB3" s="96" t="s">
        <v>16</v>
      </c>
      <c r="BC3" s="96" t="s">
        <v>17</v>
      </c>
      <c r="BD3" s="98" t="s">
        <v>24</v>
      </c>
      <c r="BE3" s="96" t="s">
        <v>16</v>
      </c>
      <c r="BF3" s="96" t="s">
        <v>17</v>
      </c>
      <c r="BG3" s="98" t="s">
        <v>24</v>
      </c>
      <c r="BH3" s="97" t="s">
        <v>16</v>
      </c>
      <c r="BI3" s="97" t="s">
        <v>17</v>
      </c>
      <c r="BJ3" s="98" t="s">
        <v>24</v>
      </c>
      <c r="BK3" s="108"/>
      <c r="BL3" s="98" t="s">
        <v>24</v>
      </c>
      <c r="BM3" s="96" t="s">
        <v>16</v>
      </c>
      <c r="BN3" s="97" t="s">
        <v>17</v>
      </c>
      <c r="BO3" s="98" t="s">
        <v>24</v>
      </c>
      <c r="BP3" s="96" t="s">
        <v>16</v>
      </c>
      <c r="BQ3" s="97" t="s">
        <v>17</v>
      </c>
      <c r="BR3" s="98" t="s">
        <v>24</v>
      </c>
      <c r="BS3" s="96" t="s">
        <v>16</v>
      </c>
      <c r="BT3" s="97" t="s">
        <v>17</v>
      </c>
      <c r="BU3" s="98" t="s">
        <v>24</v>
      </c>
      <c r="BV3" s="96" t="s">
        <v>16</v>
      </c>
      <c r="BW3" s="97" t="s">
        <v>17</v>
      </c>
      <c r="BX3" s="98" t="s">
        <v>24</v>
      </c>
      <c r="BY3" s="96" t="s">
        <v>16</v>
      </c>
      <c r="BZ3" s="97" t="s">
        <v>17</v>
      </c>
      <c r="CA3" s="98" t="s">
        <v>24</v>
      </c>
      <c r="CB3" s="108"/>
      <c r="CC3" s="98" t="s">
        <v>24</v>
      </c>
      <c r="CD3" s="96" t="s">
        <v>16</v>
      </c>
      <c r="CE3" s="97" t="s">
        <v>17</v>
      </c>
      <c r="CF3" s="98" t="s">
        <v>24</v>
      </c>
      <c r="CG3" s="96" t="s">
        <v>16</v>
      </c>
      <c r="CH3" s="97" t="s">
        <v>17</v>
      </c>
      <c r="CI3" s="98" t="s">
        <v>24</v>
      </c>
      <c r="CJ3" s="96" t="s">
        <v>16</v>
      </c>
      <c r="CK3" s="97" t="s">
        <v>17</v>
      </c>
      <c r="CL3" s="98" t="s">
        <v>24</v>
      </c>
      <c r="CM3" s="96" t="s">
        <v>16</v>
      </c>
      <c r="CN3" s="97" t="s">
        <v>17</v>
      </c>
      <c r="CO3" s="98" t="s">
        <v>24</v>
      </c>
      <c r="CP3" s="96" t="s">
        <v>16</v>
      </c>
      <c r="CQ3" s="97" t="s">
        <v>17</v>
      </c>
      <c r="CR3" s="98" t="s">
        <v>24</v>
      </c>
      <c r="CS3" s="96" t="s">
        <v>16</v>
      </c>
      <c r="CT3" s="97" t="s">
        <v>17</v>
      </c>
      <c r="CU3" s="98" t="s">
        <v>24</v>
      </c>
      <c r="CV3" s="108"/>
      <c r="CW3" s="98" t="s">
        <v>24</v>
      </c>
      <c r="CX3" s="108"/>
      <c r="CY3" s="98" t="s">
        <v>24</v>
      </c>
      <c r="CZ3" s="118"/>
      <c r="DA3" s="98" t="s">
        <v>24</v>
      </c>
      <c r="DB3" s="14"/>
      <c r="DC3" s="98" t="s">
        <v>24</v>
      </c>
      <c r="DD3" s="21"/>
      <c r="DE3" s="98" t="s">
        <v>24</v>
      </c>
      <c r="DF3" s="21"/>
      <c r="DG3" s="22"/>
      <c r="DI3" s="123"/>
      <c r="DJ3" s="123"/>
      <c r="DK3" s="123"/>
      <c r="DL3" s="54"/>
      <c r="DM3" s="23"/>
      <c r="DN3" s="23"/>
    </row>
    <row r="4" spans="1:121" ht="15.75" customHeight="1" thickTop="1" thickBot="1" x14ac:dyDescent="0.3">
      <c r="A4" s="111"/>
      <c r="B4" s="113"/>
      <c r="C4" s="97"/>
      <c r="D4" s="97"/>
      <c r="E4" s="99"/>
      <c r="F4" s="97"/>
      <c r="G4" s="97"/>
      <c r="H4" s="99"/>
      <c r="I4" s="97"/>
      <c r="J4" s="97"/>
      <c r="K4" s="99"/>
      <c r="L4" s="97"/>
      <c r="M4" s="97"/>
      <c r="N4" s="99"/>
      <c r="O4" s="106"/>
      <c r="P4" s="97"/>
      <c r="Q4" s="99"/>
      <c r="R4" s="97"/>
      <c r="S4" s="97"/>
      <c r="T4" s="99"/>
      <c r="U4" s="97"/>
      <c r="V4" s="97"/>
      <c r="W4" s="99"/>
      <c r="X4" s="109"/>
      <c r="Y4" s="99"/>
      <c r="Z4" s="97"/>
      <c r="AA4" s="97"/>
      <c r="AB4" s="99"/>
      <c r="AC4" s="97"/>
      <c r="AD4" s="97"/>
      <c r="AE4" s="99"/>
      <c r="AF4" s="107"/>
      <c r="AG4" s="99"/>
      <c r="AH4" s="107"/>
      <c r="AI4" s="99"/>
      <c r="AJ4" s="109"/>
      <c r="AK4" s="99"/>
      <c r="AL4" s="97"/>
      <c r="AM4" s="97"/>
      <c r="AN4" s="99"/>
      <c r="AO4" s="109"/>
      <c r="AP4" s="99"/>
      <c r="AQ4" s="97"/>
      <c r="AR4" s="97"/>
      <c r="AS4" s="99"/>
      <c r="AT4" s="97"/>
      <c r="AU4" s="97"/>
      <c r="AV4" s="99"/>
      <c r="AW4" s="97"/>
      <c r="AX4" s="97"/>
      <c r="AY4" s="99"/>
      <c r="AZ4" s="109"/>
      <c r="BA4" s="99"/>
      <c r="BB4" s="97"/>
      <c r="BC4" s="97"/>
      <c r="BD4" s="99"/>
      <c r="BE4" s="97"/>
      <c r="BF4" s="97"/>
      <c r="BG4" s="99"/>
      <c r="BH4" s="106"/>
      <c r="BI4" s="106"/>
      <c r="BJ4" s="99"/>
      <c r="BK4" s="109"/>
      <c r="BL4" s="99"/>
      <c r="BM4" s="97"/>
      <c r="BN4" s="106"/>
      <c r="BO4" s="99"/>
      <c r="BP4" s="97"/>
      <c r="BQ4" s="106"/>
      <c r="BR4" s="99"/>
      <c r="BS4" s="97"/>
      <c r="BT4" s="106"/>
      <c r="BU4" s="99"/>
      <c r="BV4" s="97"/>
      <c r="BW4" s="106"/>
      <c r="BX4" s="99"/>
      <c r="BY4" s="97"/>
      <c r="BZ4" s="106"/>
      <c r="CA4" s="99"/>
      <c r="CB4" s="109"/>
      <c r="CC4" s="99"/>
      <c r="CD4" s="97"/>
      <c r="CE4" s="106"/>
      <c r="CF4" s="99"/>
      <c r="CG4" s="97"/>
      <c r="CH4" s="106"/>
      <c r="CI4" s="99"/>
      <c r="CJ4" s="97"/>
      <c r="CK4" s="106"/>
      <c r="CL4" s="99"/>
      <c r="CM4" s="97"/>
      <c r="CN4" s="106"/>
      <c r="CO4" s="99"/>
      <c r="CP4" s="97"/>
      <c r="CQ4" s="106"/>
      <c r="CR4" s="99"/>
      <c r="CS4" s="97"/>
      <c r="CT4" s="106"/>
      <c r="CU4" s="99"/>
      <c r="CV4" s="109"/>
      <c r="CW4" s="99"/>
      <c r="CX4" s="109"/>
      <c r="CY4" s="99"/>
      <c r="CZ4" s="126"/>
      <c r="DA4" s="99"/>
      <c r="DB4" s="24"/>
      <c r="DC4" s="99"/>
      <c r="DD4" s="21"/>
      <c r="DE4" s="99"/>
      <c r="DF4" s="21"/>
      <c r="DG4" s="22"/>
      <c r="DI4" s="25" t="s">
        <v>18</v>
      </c>
      <c r="DJ4" s="25" t="s">
        <v>16</v>
      </c>
      <c r="DK4" s="25" t="s">
        <v>17</v>
      </c>
      <c r="DL4" s="15" t="s">
        <v>24</v>
      </c>
      <c r="DM4" s="26"/>
      <c r="DN4" s="25" t="s">
        <v>18</v>
      </c>
      <c r="DO4" s="25" t="s">
        <v>16</v>
      </c>
      <c r="DP4" s="25" t="s">
        <v>17</v>
      </c>
      <c r="DQ4" s="15" t="s">
        <v>24</v>
      </c>
    </row>
    <row r="5" spans="1:121" ht="15.75" customHeight="1" thickBot="1" x14ac:dyDescent="0.3">
      <c r="A5" s="1">
        <v>43344</v>
      </c>
      <c r="B5" s="2"/>
      <c r="C5" s="3"/>
      <c r="D5" s="3"/>
      <c r="E5" s="52"/>
      <c r="F5" s="3"/>
      <c r="G5" s="3"/>
      <c r="H5" s="52"/>
      <c r="I5" s="3"/>
      <c r="J5" s="3"/>
      <c r="K5" s="52"/>
      <c r="L5" s="3"/>
      <c r="M5" s="3"/>
      <c r="N5" s="52"/>
      <c r="O5" s="3"/>
      <c r="P5" s="3"/>
      <c r="Q5" s="52"/>
      <c r="R5" s="3"/>
      <c r="S5" s="3"/>
      <c r="T5" s="52"/>
      <c r="U5" s="3"/>
      <c r="V5" s="3"/>
      <c r="W5" s="52"/>
      <c r="X5" s="3"/>
      <c r="Y5" s="52"/>
      <c r="Z5" s="3"/>
      <c r="AA5" s="3"/>
      <c r="AB5" s="52"/>
      <c r="AC5" s="3"/>
      <c r="AD5" s="3"/>
      <c r="AE5" s="52"/>
      <c r="AF5" s="3"/>
      <c r="AG5" s="52"/>
      <c r="AH5" s="3"/>
      <c r="AI5" s="52"/>
      <c r="AJ5" s="3"/>
      <c r="AK5" s="52"/>
      <c r="AL5" s="3"/>
      <c r="AM5" s="3"/>
      <c r="AN5" s="52"/>
      <c r="AO5" s="3"/>
      <c r="AP5" s="52"/>
      <c r="AQ5" s="3"/>
      <c r="AR5" s="3"/>
      <c r="AS5" s="52"/>
      <c r="AT5" s="3"/>
      <c r="AU5" s="3"/>
      <c r="AV5" s="52"/>
      <c r="AW5" s="3"/>
      <c r="AX5" s="3"/>
      <c r="AY5" s="52"/>
      <c r="AZ5" s="3"/>
      <c r="BA5" s="52"/>
      <c r="BB5" s="3"/>
      <c r="BC5" s="3"/>
      <c r="BD5" s="52"/>
      <c r="BE5" s="3"/>
      <c r="BF5" s="3"/>
      <c r="BG5" s="52"/>
      <c r="BH5" s="3"/>
      <c r="BI5" s="3"/>
      <c r="BJ5" s="52"/>
      <c r="BK5" s="3"/>
      <c r="BL5" s="52"/>
      <c r="BM5" s="3"/>
      <c r="BN5" s="3"/>
      <c r="BO5" s="52"/>
      <c r="BP5" s="3"/>
      <c r="BQ5" s="3"/>
      <c r="BR5" s="52"/>
      <c r="BS5" s="3"/>
      <c r="BT5" s="3"/>
      <c r="BU5" s="52"/>
      <c r="BV5" s="3"/>
      <c r="BW5" s="3"/>
      <c r="BX5" s="52"/>
      <c r="BY5" s="3"/>
      <c r="BZ5" s="3"/>
      <c r="CA5" s="52"/>
      <c r="CB5" s="3"/>
      <c r="CC5" s="52"/>
      <c r="CD5" s="3"/>
      <c r="CE5" s="3"/>
      <c r="CF5" s="52"/>
      <c r="CG5" s="3"/>
      <c r="CH5" s="3"/>
      <c r="CI5" s="52"/>
      <c r="CJ5" s="3"/>
      <c r="CK5" s="3"/>
      <c r="CL5" s="52"/>
      <c r="CM5" s="3"/>
      <c r="CN5" s="3"/>
      <c r="CO5" s="52"/>
      <c r="CP5" s="3"/>
      <c r="CQ5" s="3"/>
      <c r="CR5" s="52"/>
      <c r="CS5" s="3"/>
      <c r="CT5" s="3"/>
      <c r="CU5" s="52"/>
      <c r="CV5" s="3"/>
      <c r="CW5" s="52"/>
      <c r="CX5" s="3"/>
      <c r="CY5" s="52"/>
      <c r="CZ5" s="27"/>
      <c r="DA5" s="52"/>
      <c r="DB5" s="3"/>
      <c r="DC5" s="52"/>
      <c r="DD5" s="46"/>
      <c r="DE5" s="52"/>
      <c r="DF5" s="28"/>
      <c r="DG5" s="29"/>
      <c r="DI5" s="124" t="s">
        <v>22</v>
      </c>
      <c r="DJ5" s="125"/>
      <c r="DK5" s="125"/>
      <c r="DL5" s="125"/>
      <c r="DM5" s="125"/>
      <c r="DN5" s="125"/>
      <c r="DO5" s="125"/>
      <c r="DP5" s="125"/>
      <c r="DQ5" s="125"/>
    </row>
    <row r="6" spans="1:121" ht="15.75" customHeight="1" thickBot="1" x14ac:dyDescent="0.3">
      <c r="A6" s="1">
        <v>43345</v>
      </c>
      <c r="B6" s="2"/>
      <c r="C6" s="3"/>
      <c r="D6" s="3"/>
      <c r="E6" s="52"/>
      <c r="F6" s="3"/>
      <c r="G6" s="3"/>
      <c r="H6" s="52"/>
      <c r="I6" s="3"/>
      <c r="J6" s="3"/>
      <c r="K6" s="52"/>
      <c r="L6" s="3"/>
      <c r="M6" s="3"/>
      <c r="N6" s="52"/>
      <c r="O6" s="3"/>
      <c r="P6" s="3"/>
      <c r="Q6" s="52"/>
      <c r="R6" s="3"/>
      <c r="S6" s="3"/>
      <c r="T6" s="52"/>
      <c r="U6" s="3"/>
      <c r="V6" s="3"/>
      <c r="W6" s="52"/>
      <c r="X6" s="3"/>
      <c r="Y6" s="52"/>
      <c r="Z6" s="3"/>
      <c r="AA6" s="3"/>
      <c r="AB6" s="52"/>
      <c r="AC6" s="3"/>
      <c r="AD6" s="3"/>
      <c r="AE6" s="52"/>
      <c r="AF6" s="3"/>
      <c r="AG6" s="52"/>
      <c r="AH6" s="3"/>
      <c r="AI6" s="52"/>
      <c r="AJ6" s="3"/>
      <c r="AK6" s="52"/>
      <c r="AL6" s="3"/>
      <c r="AM6" s="3"/>
      <c r="AN6" s="52"/>
      <c r="AO6" s="3"/>
      <c r="AP6" s="52"/>
      <c r="AQ6" s="3"/>
      <c r="AR6" s="3"/>
      <c r="AS6" s="52"/>
      <c r="AT6" s="3"/>
      <c r="AU6" s="3"/>
      <c r="AV6" s="52"/>
      <c r="AW6" s="3"/>
      <c r="AX6" s="3"/>
      <c r="AY6" s="52"/>
      <c r="AZ6" s="3"/>
      <c r="BA6" s="52"/>
      <c r="BB6" s="3"/>
      <c r="BC6" s="3"/>
      <c r="BD6" s="52"/>
      <c r="BE6" s="3"/>
      <c r="BF6" s="3"/>
      <c r="BG6" s="52"/>
      <c r="BH6" s="3"/>
      <c r="BI6" s="3"/>
      <c r="BJ6" s="52"/>
      <c r="BK6" s="3"/>
      <c r="BL6" s="52"/>
      <c r="BM6" s="3"/>
      <c r="BN6" s="3"/>
      <c r="BO6" s="52"/>
      <c r="BP6" s="3"/>
      <c r="BQ6" s="3"/>
      <c r="BR6" s="52"/>
      <c r="BS6" s="3"/>
      <c r="BT6" s="3"/>
      <c r="BU6" s="52"/>
      <c r="BV6" s="3"/>
      <c r="BW6" s="3"/>
      <c r="BX6" s="52"/>
      <c r="BY6" s="3"/>
      <c r="BZ6" s="3"/>
      <c r="CA6" s="52"/>
      <c r="CB6" s="3"/>
      <c r="CC6" s="52"/>
      <c r="CD6" s="3"/>
      <c r="CE6" s="3"/>
      <c r="CF6" s="52"/>
      <c r="CG6" s="3"/>
      <c r="CH6" s="3"/>
      <c r="CI6" s="52"/>
      <c r="CJ6" s="3"/>
      <c r="CK6" s="3"/>
      <c r="CL6" s="52"/>
      <c r="CM6" s="3"/>
      <c r="CN6" s="3"/>
      <c r="CO6" s="52"/>
      <c r="CP6" s="3"/>
      <c r="CQ6" s="3"/>
      <c r="CR6" s="52"/>
      <c r="CS6" s="3"/>
      <c r="CT6" s="3"/>
      <c r="CU6" s="52"/>
      <c r="CV6" s="3"/>
      <c r="CW6" s="52"/>
      <c r="CX6" s="3"/>
      <c r="CY6" s="52"/>
      <c r="CZ6" s="27"/>
      <c r="DA6" s="52"/>
      <c r="DB6" s="3"/>
      <c r="DC6" s="52"/>
      <c r="DD6" s="3"/>
      <c r="DE6" s="52"/>
      <c r="DF6" s="7"/>
      <c r="DG6" s="29"/>
      <c r="DI6" s="30" t="s">
        <v>18</v>
      </c>
      <c r="DJ6" s="30" t="s">
        <v>16</v>
      </c>
      <c r="DK6" s="30" t="s">
        <v>17</v>
      </c>
      <c r="DL6" s="65" t="s">
        <v>24</v>
      </c>
      <c r="DM6" s="31"/>
      <c r="DN6" s="30" t="s">
        <v>18</v>
      </c>
      <c r="DO6" s="30" t="s">
        <v>16</v>
      </c>
      <c r="DP6" s="30" t="s">
        <v>17</v>
      </c>
      <c r="DQ6" s="65" t="s">
        <v>24</v>
      </c>
    </row>
    <row r="7" spans="1:121" ht="15.75" customHeight="1" thickBot="1" x14ac:dyDescent="0.3">
      <c r="A7" s="1">
        <v>43346</v>
      </c>
      <c r="B7" s="2"/>
      <c r="C7" s="3"/>
      <c r="D7" s="3"/>
      <c r="E7" s="52"/>
      <c r="F7" s="3"/>
      <c r="G7" s="3"/>
      <c r="H7" s="52"/>
      <c r="I7" s="3"/>
      <c r="J7" s="3"/>
      <c r="K7" s="52"/>
      <c r="L7" s="3"/>
      <c r="M7" s="3"/>
      <c r="N7" s="52"/>
      <c r="O7" s="3"/>
      <c r="P7" s="3"/>
      <c r="Q7" s="52"/>
      <c r="R7" s="3"/>
      <c r="S7" s="3"/>
      <c r="T7" s="52"/>
      <c r="U7" s="3"/>
      <c r="V7" s="3"/>
      <c r="W7" s="52"/>
      <c r="X7" s="3"/>
      <c r="Y7" s="52"/>
      <c r="Z7" s="3"/>
      <c r="AA7" s="3"/>
      <c r="AB7" s="52"/>
      <c r="AC7" s="3"/>
      <c r="AD7" s="3"/>
      <c r="AE7" s="52"/>
      <c r="AF7" s="3"/>
      <c r="AG7" s="52"/>
      <c r="AH7" s="3"/>
      <c r="AI7" s="52"/>
      <c r="AJ7" s="3"/>
      <c r="AK7" s="52"/>
      <c r="AL7" s="3"/>
      <c r="AM7" s="3"/>
      <c r="AN7" s="52"/>
      <c r="AO7" s="3"/>
      <c r="AP7" s="52"/>
      <c r="AQ7" s="3"/>
      <c r="AR7" s="3"/>
      <c r="AS7" s="52"/>
      <c r="AT7" s="3"/>
      <c r="AU7" s="3"/>
      <c r="AV7" s="52"/>
      <c r="AW7" s="3"/>
      <c r="AX7" s="3"/>
      <c r="AY7" s="52"/>
      <c r="AZ7" s="3"/>
      <c r="BA7" s="52"/>
      <c r="BB7" s="3"/>
      <c r="BC7" s="3"/>
      <c r="BD7" s="52"/>
      <c r="BE7" s="3"/>
      <c r="BF7" s="3"/>
      <c r="BG7" s="52"/>
      <c r="BH7" s="3"/>
      <c r="BI7" s="3"/>
      <c r="BJ7" s="52"/>
      <c r="BK7" s="3"/>
      <c r="BL7" s="52"/>
      <c r="BM7" s="3"/>
      <c r="BN7" s="3"/>
      <c r="BO7" s="52"/>
      <c r="BP7" s="3"/>
      <c r="BQ7" s="3"/>
      <c r="BR7" s="52"/>
      <c r="BS7" s="3"/>
      <c r="BT7" s="3"/>
      <c r="BU7" s="52"/>
      <c r="BV7" s="3"/>
      <c r="BW7" s="3"/>
      <c r="BX7" s="52"/>
      <c r="BY7" s="3"/>
      <c r="BZ7" s="3"/>
      <c r="CA7" s="52"/>
      <c r="CB7" s="3"/>
      <c r="CC7" s="52"/>
      <c r="CD7" s="3"/>
      <c r="CE7" s="3"/>
      <c r="CF7" s="52"/>
      <c r="CG7" s="3"/>
      <c r="CH7" s="3"/>
      <c r="CI7" s="52"/>
      <c r="CJ7" s="3"/>
      <c r="CK7" s="3"/>
      <c r="CL7" s="52"/>
      <c r="CM7" s="3"/>
      <c r="CN7" s="3"/>
      <c r="CO7" s="52"/>
      <c r="CP7" s="3"/>
      <c r="CQ7" s="3"/>
      <c r="CR7" s="52"/>
      <c r="CS7" s="3"/>
      <c r="CT7" s="3"/>
      <c r="CU7" s="52"/>
      <c r="CV7" s="3"/>
      <c r="CW7" s="52"/>
      <c r="CX7" s="3"/>
      <c r="CY7" s="52"/>
      <c r="CZ7" s="27"/>
      <c r="DA7" s="52"/>
      <c r="DB7" s="3"/>
      <c r="DC7" s="52"/>
      <c r="DD7" s="3"/>
      <c r="DE7" s="52"/>
      <c r="DF7" s="7"/>
      <c r="DG7" s="29"/>
      <c r="DI7" s="100" t="s">
        <v>59</v>
      </c>
      <c r="DJ7" s="101"/>
      <c r="DK7" s="102"/>
      <c r="DL7" s="62"/>
      <c r="DM7" s="31"/>
      <c r="DN7" s="127" t="s">
        <v>60</v>
      </c>
      <c r="DO7" s="128"/>
      <c r="DP7" s="129"/>
      <c r="DQ7" s="63"/>
    </row>
    <row r="8" spans="1:121" ht="16.5" thickBot="1" x14ac:dyDescent="0.3">
      <c r="A8" s="1">
        <v>43347</v>
      </c>
      <c r="B8" s="2"/>
      <c r="C8" s="3"/>
      <c r="D8" s="3"/>
      <c r="E8" s="52"/>
      <c r="F8" s="3"/>
      <c r="G8" s="3"/>
      <c r="H8" s="52"/>
      <c r="I8" s="3"/>
      <c r="J8" s="3"/>
      <c r="K8" s="52"/>
      <c r="L8" s="3"/>
      <c r="M8" s="3"/>
      <c r="N8" s="52"/>
      <c r="O8" s="3"/>
      <c r="P8" s="3"/>
      <c r="Q8" s="52"/>
      <c r="R8" s="3"/>
      <c r="S8" s="3"/>
      <c r="T8" s="52"/>
      <c r="U8" s="3"/>
      <c r="V8" s="3"/>
      <c r="W8" s="52"/>
      <c r="X8" s="3"/>
      <c r="Y8" s="52"/>
      <c r="Z8" s="3"/>
      <c r="AA8" s="3"/>
      <c r="AB8" s="52"/>
      <c r="AC8" s="3"/>
      <c r="AD8" s="3"/>
      <c r="AE8" s="52"/>
      <c r="AF8" s="3"/>
      <c r="AG8" s="52"/>
      <c r="AH8" s="3"/>
      <c r="AI8" s="52"/>
      <c r="AJ8" s="3"/>
      <c r="AK8" s="52"/>
      <c r="AL8" s="3"/>
      <c r="AM8" s="3"/>
      <c r="AN8" s="52"/>
      <c r="AO8" s="3"/>
      <c r="AP8" s="52"/>
      <c r="AQ8" s="3"/>
      <c r="AR8" s="3"/>
      <c r="AS8" s="52"/>
      <c r="AT8" s="3"/>
      <c r="AU8" s="3"/>
      <c r="AV8" s="52"/>
      <c r="AW8" s="3"/>
      <c r="AX8" s="3"/>
      <c r="AY8" s="52"/>
      <c r="AZ8" s="3"/>
      <c r="BA8" s="52"/>
      <c r="BB8" s="3"/>
      <c r="BC8" s="3"/>
      <c r="BD8" s="52"/>
      <c r="BE8" s="3"/>
      <c r="BF8" s="3"/>
      <c r="BG8" s="52"/>
      <c r="BH8" s="3"/>
      <c r="BI8" s="3"/>
      <c r="BJ8" s="52"/>
      <c r="BK8" s="3"/>
      <c r="BL8" s="52"/>
      <c r="BM8" s="3"/>
      <c r="BN8" s="3"/>
      <c r="BO8" s="52"/>
      <c r="BP8" s="3"/>
      <c r="BQ8" s="3"/>
      <c r="BR8" s="52"/>
      <c r="BS8" s="3"/>
      <c r="BT8" s="3"/>
      <c r="BU8" s="52"/>
      <c r="BV8" s="3"/>
      <c r="BW8" s="3"/>
      <c r="BX8" s="52"/>
      <c r="BY8" s="3"/>
      <c r="BZ8" s="3"/>
      <c r="CA8" s="52"/>
      <c r="CB8" s="3"/>
      <c r="CC8" s="52"/>
      <c r="CD8" s="3"/>
      <c r="CE8" s="3"/>
      <c r="CF8" s="52"/>
      <c r="CG8" s="3"/>
      <c r="CH8" s="3"/>
      <c r="CI8" s="52"/>
      <c r="CJ8" s="3"/>
      <c r="CK8" s="3"/>
      <c r="CL8" s="52"/>
      <c r="CM8" s="3"/>
      <c r="CN8" s="3"/>
      <c r="CO8" s="52"/>
      <c r="CP8" s="3"/>
      <c r="CQ8" s="3"/>
      <c r="CR8" s="52"/>
      <c r="CS8" s="3"/>
      <c r="CT8" s="3"/>
      <c r="CU8" s="52"/>
      <c r="CV8" s="3"/>
      <c r="CW8" s="52"/>
      <c r="CX8" s="3"/>
      <c r="CY8" s="52"/>
      <c r="CZ8" s="27"/>
      <c r="DA8" s="52"/>
      <c r="DB8" s="3"/>
      <c r="DC8" s="52"/>
      <c r="DD8" s="3"/>
      <c r="DE8" s="52"/>
      <c r="DF8" s="7"/>
      <c r="DG8" s="29"/>
      <c r="DI8" s="32" t="s">
        <v>5</v>
      </c>
      <c r="DJ8" s="33">
        <f>'معادلة الفك والتجميع'!$N$7</f>
        <v>0</v>
      </c>
      <c r="DK8" s="33">
        <f>'معادلة الفك والتجميع'!$O$7</f>
        <v>0</v>
      </c>
      <c r="DL8" s="33">
        <f>$E$36</f>
        <v>0</v>
      </c>
      <c r="DM8" s="74"/>
      <c r="DN8" s="32" t="s">
        <v>13</v>
      </c>
      <c r="DO8" s="33">
        <f>'معادلة الفك والتجميع'!$N$70</f>
        <v>0</v>
      </c>
      <c r="DP8" s="33">
        <f>'معادلة الفك والتجميع'!$O$70</f>
        <v>0</v>
      </c>
      <c r="DQ8" s="33">
        <f>$AS$36</f>
        <v>0</v>
      </c>
    </row>
    <row r="9" spans="1:121" ht="16.5" thickBot="1" x14ac:dyDescent="0.3">
      <c r="A9" s="1">
        <v>43348</v>
      </c>
      <c r="B9" s="2"/>
      <c r="C9" s="3"/>
      <c r="D9" s="3"/>
      <c r="E9" s="52"/>
      <c r="F9" s="3"/>
      <c r="G9" s="3"/>
      <c r="H9" s="52"/>
      <c r="I9" s="3"/>
      <c r="J9" s="3"/>
      <c r="K9" s="52"/>
      <c r="L9" s="3"/>
      <c r="M9" s="3"/>
      <c r="N9" s="52"/>
      <c r="O9" s="3"/>
      <c r="P9" s="3"/>
      <c r="Q9" s="52"/>
      <c r="R9" s="3"/>
      <c r="S9" s="3"/>
      <c r="T9" s="52"/>
      <c r="U9" s="3"/>
      <c r="V9" s="3"/>
      <c r="W9" s="52"/>
      <c r="X9" s="3"/>
      <c r="Y9" s="52"/>
      <c r="Z9" s="3"/>
      <c r="AA9" s="3"/>
      <c r="AB9" s="52"/>
      <c r="AC9" s="3"/>
      <c r="AD9" s="3"/>
      <c r="AE9" s="52"/>
      <c r="AF9" s="3"/>
      <c r="AG9" s="52"/>
      <c r="AH9" s="3"/>
      <c r="AI9" s="52"/>
      <c r="AJ9" s="3"/>
      <c r="AK9" s="52"/>
      <c r="AL9" s="3"/>
      <c r="AM9" s="3"/>
      <c r="AN9" s="52"/>
      <c r="AO9" s="3"/>
      <c r="AP9" s="52"/>
      <c r="AQ9" s="3"/>
      <c r="AR9" s="3"/>
      <c r="AS9" s="52"/>
      <c r="AT9" s="3"/>
      <c r="AU9" s="3"/>
      <c r="AV9" s="52"/>
      <c r="AW9" s="3"/>
      <c r="AX9" s="3"/>
      <c r="AY9" s="52"/>
      <c r="AZ9" s="3"/>
      <c r="BA9" s="52"/>
      <c r="BB9" s="3"/>
      <c r="BC9" s="3"/>
      <c r="BD9" s="52"/>
      <c r="BE9" s="3"/>
      <c r="BF9" s="3"/>
      <c r="BG9" s="52"/>
      <c r="BH9" s="3"/>
      <c r="BI9" s="3"/>
      <c r="BJ9" s="52"/>
      <c r="BK9" s="3"/>
      <c r="BL9" s="52"/>
      <c r="BM9" s="3"/>
      <c r="BN9" s="3"/>
      <c r="BO9" s="52"/>
      <c r="BP9" s="3"/>
      <c r="BQ9" s="3"/>
      <c r="BR9" s="52"/>
      <c r="BS9" s="3"/>
      <c r="BT9" s="3"/>
      <c r="BU9" s="52"/>
      <c r="BV9" s="3"/>
      <c r="BW9" s="3"/>
      <c r="BX9" s="52"/>
      <c r="BY9" s="3"/>
      <c r="BZ9" s="3"/>
      <c r="CA9" s="52"/>
      <c r="CB9" s="3"/>
      <c r="CC9" s="52"/>
      <c r="CD9" s="3"/>
      <c r="CE9" s="3"/>
      <c r="CF9" s="52"/>
      <c r="CG9" s="3"/>
      <c r="CH9" s="3"/>
      <c r="CI9" s="52"/>
      <c r="CJ9" s="3"/>
      <c r="CK9" s="3"/>
      <c r="CL9" s="52"/>
      <c r="CM9" s="3"/>
      <c r="CN9" s="3"/>
      <c r="CO9" s="52"/>
      <c r="CP9" s="3"/>
      <c r="CQ9" s="3"/>
      <c r="CR9" s="52"/>
      <c r="CS9" s="3"/>
      <c r="CT9" s="3"/>
      <c r="CU9" s="52"/>
      <c r="CV9" s="3"/>
      <c r="CW9" s="52"/>
      <c r="CX9" s="3"/>
      <c r="CY9" s="52"/>
      <c r="CZ9" s="27"/>
      <c r="DA9" s="52"/>
      <c r="DB9" s="3"/>
      <c r="DC9" s="52"/>
      <c r="DD9" s="3"/>
      <c r="DE9" s="52"/>
      <c r="DF9" s="7"/>
      <c r="DG9" s="29"/>
      <c r="DI9" s="32" t="s">
        <v>6</v>
      </c>
      <c r="DJ9" s="32">
        <f>'معادلة الفك والتجميع'!$N$11</f>
        <v>0</v>
      </c>
      <c r="DK9" s="32">
        <f>'معادلة الفك والتجميع'!$O$11</f>
        <v>0</v>
      </c>
      <c r="DL9" s="33">
        <f>$H$36</f>
        <v>0</v>
      </c>
      <c r="DM9" s="75"/>
      <c r="DN9" s="32" t="s">
        <v>14</v>
      </c>
      <c r="DO9" s="32">
        <f>'معادلة الفك والتجميع'!$N$74</f>
        <v>0</v>
      </c>
      <c r="DP9" s="32">
        <f>'معادلة الفك والتجميع'!$O$74</f>
        <v>0</v>
      </c>
      <c r="DQ9" s="33">
        <f>$AV$36</f>
        <v>0</v>
      </c>
    </row>
    <row r="10" spans="1:121" ht="16.5" thickBot="1" x14ac:dyDescent="0.3">
      <c r="A10" s="1">
        <v>43349</v>
      </c>
      <c r="B10" s="2"/>
      <c r="C10" s="3"/>
      <c r="D10" s="3"/>
      <c r="E10" s="52"/>
      <c r="F10" s="3"/>
      <c r="G10" s="3"/>
      <c r="H10" s="52"/>
      <c r="I10" s="3"/>
      <c r="J10" s="3"/>
      <c r="K10" s="52"/>
      <c r="L10" s="3"/>
      <c r="M10" s="3"/>
      <c r="N10" s="52"/>
      <c r="O10" s="3"/>
      <c r="P10" s="3"/>
      <c r="Q10" s="52"/>
      <c r="R10" s="3"/>
      <c r="S10" s="3"/>
      <c r="T10" s="52"/>
      <c r="U10" s="3"/>
      <c r="V10" s="3"/>
      <c r="W10" s="52"/>
      <c r="X10" s="3"/>
      <c r="Y10" s="52"/>
      <c r="Z10" s="3"/>
      <c r="AA10" s="3"/>
      <c r="AB10" s="52"/>
      <c r="AC10" s="3"/>
      <c r="AD10" s="3"/>
      <c r="AE10" s="52"/>
      <c r="AF10" s="3"/>
      <c r="AG10" s="52"/>
      <c r="AH10" s="3"/>
      <c r="AI10" s="52"/>
      <c r="AJ10" s="3"/>
      <c r="AK10" s="52"/>
      <c r="AL10" s="3"/>
      <c r="AM10" s="3"/>
      <c r="AN10" s="52"/>
      <c r="AO10" s="3"/>
      <c r="AP10" s="52"/>
      <c r="AQ10" s="3"/>
      <c r="AR10" s="3"/>
      <c r="AS10" s="52"/>
      <c r="AT10" s="3"/>
      <c r="AU10" s="3"/>
      <c r="AV10" s="52"/>
      <c r="AW10" s="3"/>
      <c r="AX10" s="3"/>
      <c r="AY10" s="52"/>
      <c r="AZ10" s="3"/>
      <c r="BA10" s="52"/>
      <c r="BB10" s="3"/>
      <c r="BC10" s="3"/>
      <c r="BD10" s="52"/>
      <c r="BE10" s="3"/>
      <c r="BF10" s="3"/>
      <c r="BG10" s="52"/>
      <c r="BH10" s="3"/>
      <c r="BI10" s="3"/>
      <c r="BJ10" s="52"/>
      <c r="BK10" s="3"/>
      <c r="BL10" s="52"/>
      <c r="BM10" s="3"/>
      <c r="BN10" s="3"/>
      <c r="BO10" s="52"/>
      <c r="BP10" s="3"/>
      <c r="BQ10" s="3"/>
      <c r="BR10" s="52"/>
      <c r="BS10" s="3"/>
      <c r="BT10" s="3"/>
      <c r="BU10" s="52"/>
      <c r="BV10" s="3"/>
      <c r="BW10" s="3"/>
      <c r="BX10" s="52"/>
      <c r="BY10" s="3"/>
      <c r="BZ10" s="3"/>
      <c r="CA10" s="52"/>
      <c r="CB10" s="3"/>
      <c r="CC10" s="52"/>
      <c r="CD10" s="3"/>
      <c r="CE10" s="3"/>
      <c r="CF10" s="52"/>
      <c r="CG10" s="3"/>
      <c r="CH10" s="3"/>
      <c r="CI10" s="52"/>
      <c r="CJ10" s="3"/>
      <c r="CK10" s="3"/>
      <c r="CL10" s="52"/>
      <c r="CM10" s="3"/>
      <c r="CN10" s="3"/>
      <c r="CO10" s="52"/>
      <c r="CP10" s="3"/>
      <c r="CQ10" s="3"/>
      <c r="CR10" s="52"/>
      <c r="CS10" s="3"/>
      <c r="CT10" s="3"/>
      <c r="CU10" s="52"/>
      <c r="CV10" s="3"/>
      <c r="CW10" s="52"/>
      <c r="CX10" s="3"/>
      <c r="CY10" s="52"/>
      <c r="CZ10" s="27"/>
      <c r="DA10" s="52"/>
      <c r="DB10" s="3"/>
      <c r="DC10" s="52"/>
      <c r="DD10" s="3"/>
      <c r="DE10" s="52"/>
      <c r="DF10" s="7"/>
      <c r="DG10" s="29"/>
      <c r="DI10" s="32" t="s">
        <v>7</v>
      </c>
      <c r="DJ10" s="33">
        <f>'معادلة الفك والتجميع'!$N$15</f>
        <v>0</v>
      </c>
      <c r="DK10" s="33">
        <f>'معادلة الفك والتجميع'!$O$15</f>
        <v>0</v>
      </c>
      <c r="DL10" s="33">
        <f>$K$36</f>
        <v>0</v>
      </c>
      <c r="DM10" s="74"/>
      <c r="DN10" s="32" t="s">
        <v>46</v>
      </c>
      <c r="DO10" s="33">
        <f>'معادلة الفك والتجميع'!$N$78</f>
        <v>0</v>
      </c>
      <c r="DP10" s="33">
        <f>'معادلة الفك والتجميع'!$O$78</f>
        <v>0</v>
      </c>
      <c r="DQ10" s="33">
        <f>$AY$36</f>
        <v>0</v>
      </c>
    </row>
    <row r="11" spans="1:121" ht="16.5" thickBot="1" x14ac:dyDescent="0.3">
      <c r="A11" s="1">
        <v>43350</v>
      </c>
      <c r="B11" s="2"/>
      <c r="C11" s="3"/>
      <c r="D11" s="3"/>
      <c r="E11" s="52"/>
      <c r="F11" s="3"/>
      <c r="G11" s="3"/>
      <c r="H11" s="52"/>
      <c r="I11" s="3"/>
      <c r="J11" s="3"/>
      <c r="K11" s="52"/>
      <c r="L11" s="3"/>
      <c r="M11" s="3"/>
      <c r="N11" s="52"/>
      <c r="O11" s="3"/>
      <c r="P11" s="3"/>
      <c r="Q11" s="52"/>
      <c r="R11" s="3"/>
      <c r="S11" s="3"/>
      <c r="T11" s="52"/>
      <c r="U11" s="3"/>
      <c r="V11" s="3"/>
      <c r="W11" s="52"/>
      <c r="X11" s="3"/>
      <c r="Y11" s="52"/>
      <c r="Z11" s="3"/>
      <c r="AA11" s="3"/>
      <c r="AB11" s="52"/>
      <c r="AC11" s="3"/>
      <c r="AD11" s="3"/>
      <c r="AE11" s="52"/>
      <c r="AF11" s="3"/>
      <c r="AG11" s="52"/>
      <c r="AH11" s="3"/>
      <c r="AI11" s="52"/>
      <c r="AJ11" s="3"/>
      <c r="AK11" s="52"/>
      <c r="AL11" s="3"/>
      <c r="AM11" s="3"/>
      <c r="AN11" s="52"/>
      <c r="AO11" s="3"/>
      <c r="AP11" s="52"/>
      <c r="AQ11" s="3"/>
      <c r="AR11" s="3"/>
      <c r="AS11" s="52"/>
      <c r="AT11" s="3"/>
      <c r="AU11" s="3"/>
      <c r="AV11" s="52"/>
      <c r="AW11" s="3"/>
      <c r="AX11" s="3"/>
      <c r="AY11" s="52"/>
      <c r="AZ11" s="3"/>
      <c r="BA11" s="52"/>
      <c r="BB11" s="3"/>
      <c r="BC11" s="3"/>
      <c r="BD11" s="52"/>
      <c r="BE11" s="3"/>
      <c r="BF11" s="3"/>
      <c r="BG11" s="52"/>
      <c r="BH11" s="3"/>
      <c r="BI11" s="3"/>
      <c r="BJ11" s="52"/>
      <c r="BK11" s="3"/>
      <c r="BL11" s="52"/>
      <c r="BM11" s="3"/>
      <c r="BN11" s="3"/>
      <c r="BO11" s="52"/>
      <c r="BP11" s="3"/>
      <c r="BQ11" s="3"/>
      <c r="BR11" s="52"/>
      <c r="BS11" s="3"/>
      <c r="BT11" s="3"/>
      <c r="BU11" s="52"/>
      <c r="BV11" s="3"/>
      <c r="BW11" s="3"/>
      <c r="BX11" s="52"/>
      <c r="BY11" s="3"/>
      <c r="BZ11" s="3"/>
      <c r="CA11" s="52"/>
      <c r="CB11" s="3"/>
      <c r="CC11" s="52"/>
      <c r="CD11" s="3"/>
      <c r="CE11" s="3"/>
      <c r="CF11" s="52"/>
      <c r="CG11" s="3"/>
      <c r="CH11" s="3"/>
      <c r="CI11" s="52"/>
      <c r="CJ11" s="3"/>
      <c r="CK11" s="3"/>
      <c r="CL11" s="52"/>
      <c r="CM11" s="3"/>
      <c r="CN11" s="3"/>
      <c r="CO11" s="52"/>
      <c r="CP11" s="3"/>
      <c r="CQ11" s="3"/>
      <c r="CR11" s="52"/>
      <c r="CS11" s="3"/>
      <c r="CT11" s="3"/>
      <c r="CU11" s="52"/>
      <c r="CV11" s="3"/>
      <c r="CW11" s="52"/>
      <c r="CX11" s="3"/>
      <c r="CY11" s="52"/>
      <c r="CZ11" s="27"/>
      <c r="DA11" s="52"/>
      <c r="DB11" s="3"/>
      <c r="DC11" s="52"/>
      <c r="DD11" s="3"/>
      <c r="DE11" s="52"/>
      <c r="DF11" s="7"/>
      <c r="DG11" s="29"/>
      <c r="DI11" s="32" t="s">
        <v>39</v>
      </c>
      <c r="DJ11" s="33">
        <f>'معادلة الفك والتجميع'!$N$19</f>
        <v>0</v>
      </c>
      <c r="DK11" s="33">
        <f>'معادلة الفك والتجميع'!$O$19</f>
        <v>0</v>
      </c>
      <c r="DL11" s="33">
        <f>$N$36</f>
        <v>0</v>
      </c>
      <c r="DM11" s="74"/>
      <c r="DN11" s="142" t="s">
        <v>61</v>
      </c>
      <c r="DO11" s="143"/>
      <c r="DP11" s="144"/>
      <c r="DQ11" s="76"/>
    </row>
    <row r="12" spans="1:121" ht="16.5" thickBot="1" x14ac:dyDescent="0.3">
      <c r="A12" s="1">
        <v>43351</v>
      </c>
      <c r="B12" s="2"/>
      <c r="C12" s="3"/>
      <c r="D12" s="3"/>
      <c r="E12" s="52"/>
      <c r="F12" s="3"/>
      <c r="G12" s="3"/>
      <c r="H12" s="52"/>
      <c r="I12" s="3"/>
      <c r="J12" s="3"/>
      <c r="K12" s="52"/>
      <c r="L12" s="3"/>
      <c r="M12" s="3"/>
      <c r="N12" s="52"/>
      <c r="O12" s="3"/>
      <c r="P12" s="3"/>
      <c r="Q12" s="52"/>
      <c r="R12" s="3"/>
      <c r="S12" s="3"/>
      <c r="T12" s="52"/>
      <c r="U12" s="3"/>
      <c r="V12" s="3"/>
      <c r="W12" s="52"/>
      <c r="X12" s="3"/>
      <c r="Y12" s="52"/>
      <c r="Z12" s="3"/>
      <c r="AA12" s="3"/>
      <c r="AB12" s="52"/>
      <c r="AC12" s="3"/>
      <c r="AD12" s="3"/>
      <c r="AE12" s="52"/>
      <c r="AF12" s="3"/>
      <c r="AG12" s="52"/>
      <c r="AH12" s="3"/>
      <c r="AI12" s="52"/>
      <c r="AJ12" s="3"/>
      <c r="AK12" s="52"/>
      <c r="AL12" s="3"/>
      <c r="AM12" s="3"/>
      <c r="AN12" s="52"/>
      <c r="AO12" s="3"/>
      <c r="AP12" s="52"/>
      <c r="AQ12" s="3"/>
      <c r="AR12" s="3"/>
      <c r="AS12" s="52"/>
      <c r="AT12" s="3"/>
      <c r="AU12" s="3"/>
      <c r="AV12" s="52"/>
      <c r="AW12" s="3"/>
      <c r="AX12" s="3"/>
      <c r="AY12" s="52"/>
      <c r="AZ12" s="3"/>
      <c r="BA12" s="52"/>
      <c r="BB12" s="3"/>
      <c r="BC12" s="3"/>
      <c r="BD12" s="52"/>
      <c r="BE12" s="3"/>
      <c r="BF12" s="3"/>
      <c r="BG12" s="52"/>
      <c r="BH12" s="3"/>
      <c r="BI12" s="3"/>
      <c r="BJ12" s="52"/>
      <c r="BK12" s="3"/>
      <c r="BL12" s="52"/>
      <c r="BM12" s="3"/>
      <c r="BN12" s="3"/>
      <c r="BO12" s="52"/>
      <c r="BP12" s="3"/>
      <c r="BQ12" s="3"/>
      <c r="BR12" s="52"/>
      <c r="BS12" s="3"/>
      <c r="BT12" s="3"/>
      <c r="BU12" s="52"/>
      <c r="BV12" s="3"/>
      <c r="BW12" s="3"/>
      <c r="BX12" s="52"/>
      <c r="BY12" s="3"/>
      <c r="BZ12" s="3"/>
      <c r="CA12" s="52"/>
      <c r="CB12" s="3"/>
      <c r="CC12" s="52"/>
      <c r="CD12" s="3"/>
      <c r="CE12" s="3"/>
      <c r="CF12" s="52"/>
      <c r="CG12" s="3"/>
      <c r="CH12" s="3"/>
      <c r="CI12" s="52"/>
      <c r="CJ12" s="3"/>
      <c r="CK12" s="3"/>
      <c r="CL12" s="52"/>
      <c r="CM12" s="3"/>
      <c r="CN12" s="3"/>
      <c r="CO12" s="52"/>
      <c r="CP12" s="3"/>
      <c r="CQ12" s="3"/>
      <c r="CR12" s="52"/>
      <c r="CS12" s="3"/>
      <c r="CT12" s="3"/>
      <c r="CU12" s="52"/>
      <c r="CV12" s="3"/>
      <c r="CW12" s="52"/>
      <c r="CX12" s="3"/>
      <c r="CY12" s="52"/>
      <c r="CZ12" s="27"/>
      <c r="DA12" s="52"/>
      <c r="DB12" s="3"/>
      <c r="DC12" s="52"/>
      <c r="DD12" s="3"/>
      <c r="DE12" s="52"/>
      <c r="DF12" s="7"/>
      <c r="DG12" s="29"/>
      <c r="DI12" s="32" t="s">
        <v>40</v>
      </c>
      <c r="DJ12" s="33">
        <f>'معادلة الفك والتجميع'!$N$23</f>
        <v>0</v>
      </c>
      <c r="DK12" s="33">
        <f>'معادلة الفك والتجميع'!$O$23</f>
        <v>0</v>
      </c>
      <c r="DL12" s="33">
        <f>$Q$36</f>
        <v>0</v>
      </c>
      <c r="DM12" s="74"/>
      <c r="DN12" s="33" t="s">
        <v>43</v>
      </c>
      <c r="DO12" s="33"/>
      <c r="DP12" s="33">
        <f>'معادلة الفك والتجميع'!$O$83</f>
        <v>0</v>
      </c>
      <c r="DQ12" s="33">
        <f>$BA$36</f>
        <v>0</v>
      </c>
    </row>
    <row r="13" spans="1:121" ht="16.5" thickBot="1" x14ac:dyDescent="0.3">
      <c r="A13" s="1">
        <v>43352</v>
      </c>
      <c r="B13" s="2"/>
      <c r="C13" s="3"/>
      <c r="D13" s="3"/>
      <c r="E13" s="52"/>
      <c r="F13" s="3"/>
      <c r="G13" s="3"/>
      <c r="H13" s="52"/>
      <c r="I13" s="3"/>
      <c r="J13" s="3"/>
      <c r="K13" s="52"/>
      <c r="L13" s="3"/>
      <c r="M13" s="3"/>
      <c r="N13" s="52"/>
      <c r="O13" s="3"/>
      <c r="P13" s="3"/>
      <c r="Q13" s="52"/>
      <c r="R13" s="3"/>
      <c r="S13" s="3"/>
      <c r="T13" s="52"/>
      <c r="U13" s="3"/>
      <c r="V13" s="3"/>
      <c r="W13" s="52"/>
      <c r="X13" s="3"/>
      <c r="Y13" s="52"/>
      <c r="Z13" s="3"/>
      <c r="AA13" s="3"/>
      <c r="AB13" s="52"/>
      <c r="AC13" s="3"/>
      <c r="AD13" s="3"/>
      <c r="AE13" s="52"/>
      <c r="AF13" s="3"/>
      <c r="AG13" s="52"/>
      <c r="AH13" s="3"/>
      <c r="AI13" s="52"/>
      <c r="AJ13" s="3"/>
      <c r="AK13" s="52"/>
      <c r="AL13" s="3"/>
      <c r="AM13" s="3"/>
      <c r="AN13" s="52"/>
      <c r="AO13" s="3"/>
      <c r="AP13" s="52"/>
      <c r="AQ13" s="3"/>
      <c r="AR13" s="3"/>
      <c r="AS13" s="52"/>
      <c r="AT13" s="3"/>
      <c r="AU13" s="3"/>
      <c r="AV13" s="52"/>
      <c r="AW13" s="3"/>
      <c r="AX13" s="3"/>
      <c r="AY13" s="52"/>
      <c r="AZ13" s="3"/>
      <c r="BA13" s="52"/>
      <c r="BB13" s="3"/>
      <c r="BC13" s="3"/>
      <c r="BD13" s="52"/>
      <c r="BE13" s="3"/>
      <c r="BF13" s="3"/>
      <c r="BG13" s="52"/>
      <c r="BH13" s="3"/>
      <c r="BI13" s="3"/>
      <c r="BJ13" s="52"/>
      <c r="BK13" s="3"/>
      <c r="BL13" s="52"/>
      <c r="BM13" s="3"/>
      <c r="BN13" s="3"/>
      <c r="BO13" s="52"/>
      <c r="BP13" s="3"/>
      <c r="BQ13" s="3"/>
      <c r="BR13" s="52"/>
      <c r="BS13" s="3"/>
      <c r="BT13" s="3"/>
      <c r="BU13" s="52"/>
      <c r="BV13" s="3"/>
      <c r="BW13" s="3"/>
      <c r="BX13" s="52"/>
      <c r="BY13" s="3"/>
      <c r="BZ13" s="3"/>
      <c r="CA13" s="52"/>
      <c r="CB13" s="3"/>
      <c r="CC13" s="52"/>
      <c r="CD13" s="3"/>
      <c r="CE13" s="3"/>
      <c r="CF13" s="52"/>
      <c r="CG13" s="3"/>
      <c r="CH13" s="3"/>
      <c r="CI13" s="52"/>
      <c r="CJ13" s="3"/>
      <c r="CK13" s="3"/>
      <c r="CL13" s="52"/>
      <c r="CM13" s="3"/>
      <c r="CN13" s="3"/>
      <c r="CO13" s="52"/>
      <c r="CP13" s="3"/>
      <c r="CQ13" s="3"/>
      <c r="CR13" s="52"/>
      <c r="CS13" s="3"/>
      <c r="CT13" s="3"/>
      <c r="CU13" s="52"/>
      <c r="CV13" s="3"/>
      <c r="CW13" s="52"/>
      <c r="CX13" s="3"/>
      <c r="CY13" s="52"/>
      <c r="CZ13" s="27"/>
      <c r="DA13" s="52"/>
      <c r="DB13" s="3"/>
      <c r="DC13" s="52"/>
      <c r="DD13" s="3"/>
      <c r="DE13" s="52"/>
      <c r="DF13" s="7"/>
      <c r="DG13" s="29"/>
      <c r="DI13" s="32" t="s">
        <v>41</v>
      </c>
      <c r="DJ13" s="33">
        <f>'معادلة الفك والتجميع'!$N$27</f>
        <v>0</v>
      </c>
      <c r="DK13" s="33">
        <f>'معادلة الفك والتجميع'!$O$27</f>
        <v>0</v>
      </c>
      <c r="DL13" s="33">
        <f>$T$36</f>
        <v>0</v>
      </c>
      <c r="DM13" s="75"/>
      <c r="DN13" s="133" t="s">
        <v>62</v>
      </c>
      <c r="DO13" s="134"/>
      <c r="DP13" s="135"/>
      <c r="DQ13" s="77"/>
    </row>
    <row r="14" spans="1:121" ht="16.5" thickBot="1" x14ac:dyDescent="0.3">
      <c r="A14" s="1">
        <v>43353</v>
      </c>
      <c r="B14" s="2"/>
      <c r="C14" s="3"/>
      <c r="D14" s="3"/>
      <c r="E14" s="52"/>
      <c r="F14" s="3"/>
      <c r="G14" s="3"/>
      <c r="H14" s="52"/>
      <c r="I14" s="3"/>
      <c r="J14" s="3"/>
      <c r="K14" s="52"/>
      <c r="L14" s="3"/>
      <c r="M14" s="3"/>
      <c r="N14" s="52"/>
      <c r="O14" s="3"/>
      <c r="P14" s="3"/>
      <c r="Q14" s="52"/>
      <c r="R14" s="3"/>
      <c r="S14" s="3"/>
      <c r="T14" s="52"/>
      <c r="U14" s="3"/>
      <c r="V14" s="3"/>
      <c r="W14" s="52"/>
      <c r="X14" s="3"/>
      <c r="Y14" s="52"/>
      <c r="Z14" s="3"/>
      <c r="AA14" s="3"/>
      <c r="AB14" s="52"/>
      <c r="AC14" s="3"/>
      <c r="AD14" s="3"/>
      <c r="AE14" s="52"/>
      <c r="AF14" s="3"/>
      <c r="AG14" s="52"/>
      <c r="AH14" s="3"/>
      <c r="AI14" s="52"/>
      <c r="AJ14" s="3"/>
      <c r="AK14" s="52"/>
      <c r="AL14" s="3"/>
      <c r="AM14" s="3"/>
      <c r="AN14" s="52"/>
      <c r="AO14" s="3"/>
      <c r="AP14" s="52"/>
      <c r="AQ14" s="3"/>
      <c r="AR14" s="3"/>
      <c r="AS14" s="52"/>
      <c r="AT14" s="3"/>
      <c r="AU14" s="3"/>
      <c r="AV14" s="52"/>
      <c r="AW14" s="3"/>
      <c r="AX14" s="3"/>
      <c r="AY14" s="52"/>
      <c r="AZ14" s="3"/>
      <c r="BA14" s="52"/>
      <c r="BB14" s="3"/>
      <c r="BC14" s="3"/>
      <c r="BD14" s="52"/>
      <c r="BE14" s="3"/>
      <c r="BF14" s="3"/>
      <c r="BG14" s="52"/>
      <c r="BH14" s="3"/>
      <c r="BI14" s="3"/>
      <c r="BJ14" s="52"/>
      <c r="BK14" s="3"/>
      <c r="BL14" s="52"/>
      <c r="BM14" s="3"/>
      <c r="BN14" s="3"/>
      <c r="BO14" s="52"/>
      <c r="BP14" s="3"/>
      <c r="BQ14" s="3"/>
      <c r="BR14" s="52"/>
      <c r="BS14" s="3"/>
      <c r="BT14" s="3"/>
      <c r="BU14" s="52"/>
      <c r="BV14" s="3"/>
      <c r="BW14" s="3"/>
      <c r="BX14" s="52"/>
      <c r="BY14" s="3"/>
      <c r="BZ14" s="3"/>
      <c r="CA14" s="52"/>
      <c r="CB14" s="3"/>
      <c r="CC14" s="52"/>
      <c r="CD14" s="3"/>
      <c r="CE14" s="3"/>
      <c r="CF14" s="52"/>
      <c r="CG14" s="3"/>
      <c r="CH14" s="3"/>
      <c r="CI14" s="52"/>
      <c r="CJ14" s="3"/>
      <c r="CK14" s="3"/>
      <c r="CL14" s="52"/>
      <c r="CM14" s="3"/>
      <c r="CN14" s="3"/>
      <c r="CO14" s="52"/>
      <c r="CP14" s="3"/>
      <c r="CQ14" s="3"/>
      <c r="CR14" s="52"/>
      <c r="CS14" s="3"/>
      <c r="CT14" s="3"/>
      <c r="CU14" s="52"/>
      <c r="CV14" s="3"/>
      <c r="CW14" s="52"/>
      <c r="CX14" s="3"/>
      <c r="CY14" s="52"/>
      <c r="CZ14" s="27"/>
      <c r="DA14" s="52"/>
      <c r="DB14" s="3"/>
      <c r="DC14" s="52"/>
      <c r="DD14" s="3"/>
      <c r="DE14" s="52"/>
      <c r="DF14" s="7"/>
      <c r="DG14" s="29"/>
      <c r="DI14" s="32" t="s">
        <v>42</v>
      </c>
      <c r="DJ14" s="33">
        <f>'معادلة الفك والتجميع'!$N$31</f>
        <v>0</v>
      </c>
      <c r="DK14" s="33">
        <f>'معادلة الفك والتجميع'!$O$31</f>
        <v>0</v>
      </c>
      <c r="DL14" s="33">
        <f>$W$36</f>
        <v>0</v>
      </c>
      <c r="DM14" s="74"/>
      <c r="DN14" s="33" t="s">
        <v>47</v>
      </c>
      <c r="DO14" s="33">
        <f>'معادلة الفك والتجميع'!$N$88</f>
        <v>0</v>
      </c>
      <c r="DP14" s="33">
        <f>'معادلة الفك والتجميع'!$O$88</f>
        <v>0</v>
      </c>
      <c r="DQ14" s="33">
        <f>$BD$36</f>
        <v>0</v>
      </c>
    </row>
    <row r="15" spans="1:121" ht="16.5" thickBot="1" x14ac:dyDescent="0.3">
      <c r="A15" s="1">
        <v>43354</v>
      </c>
      <c r="B15" s="2"/>
      <c r="C15" s="3"/>
      <c r="D15" s="3"/>
      <c r="E15" s="52"/>
      <c r="F15" s="3"/>
      <c r="G15" s="3"/>
      <c r="H15" s="52"/>
      <c r="I15" s="3"/>
      <c r="J15" s="3"/>
      <c r="K15" s="52"/>
      <c r="L15" s="3"/>
      <c r="M15" s="3"/>
      <c r="N15" s="52"/>
      <c r="O15" s="3"/>
      <c r="P15" s="3"/>
      <c r="Q15" s="52"/>
      <c r="R15" s="3"/>
      <c r="S15" s="3"/>
      <c r="T15" s="52"/>
      <c r="U15" s="3"/>
      <c r="V15" s="3"/>
      <c r="W15" s="52"/>
      <c r="X15" s="3"/>
      <c r="Y15" s="52"/>
      <c r="Z15" s="3"/>
      <c r="AA15" s="3"/>
      <c r="AB15" s="52"/>
      <c r="AC15" s="3"/>
      <c r="AD15" s="3"/>
      <c r="AE15" s="52"/>
      <c r="AF15" s="3"/>
      <c r="AG15" s="52"/>
      <c r="AH15" s="3"/>
      <c r="AI15" s="52"/>
      <c r="AJ15" s="3"/>
      <c r="AK15" s="52"/>
      <c r="AL15" s="3"/>
      <c r="AM15" s="3"/>
      <c r="AN15" s="52"/>
      <c r="AO15" s="3"/>
      <c r="AP15" s="52"/>
      <c r="AQ15" s="3"/>
      <c r="AR15" s="3"/>
      <c r="AS15" s="52"/>
      <c r="AT15" s="3"/>
      <c r="AU15" s="3"/>
      <c r="AV15" s="52"/>
      <c r="AW15" s="3"/>
      <c r="AX15" s="3"/>
      <c r="AY15" s="52"/>
      <c r="AZ15" s="3"/>
      <c r="BA15" s="52"/>
      <c r="BB15" s="3"/>
      <c r="BC15" s="3"/>
      <c r="BD15" s="52"/>
      <c r="BE15" s="3"/>
      <c r="BF15" s="3"/>
      <c r="BG15" s="52"/>
      <c r="BH15" s="3"/>
      <c r="BI15" s="3"/>
      <c r="BJ15" s="52"/>
      <c r="BK15" s="3"/>
      <c r="BL15" s="52"/>
      <c r="BM15" s="3"/>
      <c r="BN15" s="3"/>
      <c r="BO15" s="52"/>
      <c r="BP15" s="3"/>
      <c r="BQ15" s="3"/>
      <c r="BR15" s="52"/>
      <c r="BS15" s="3"/>
      <c r="BT15" s="3"/>
      <c r="BU15" s="52"/>
      <c r="BV15" s="3"/>
      <c r="BW15" s="3"/>
      <c r="BX15" s="52"/>
      <c r="BY15" s="3"/>
      <c r="BZ15" s="3"/>
      <c r="CA15" s="52"/>
      <c r="CB15" s="3"/>
      <c r="CC15" s="52"/>
      <c r="CD15" s="3"/>
      <c r="CE15" s="3"/>
      <c r="CF15" s="52"/>
      <c r="CG15" s="3"/>
      <c r="CH15" s="3"/>
      <c r="CI15" s="52"/>
      <c r="CJ15" s="3"/>
      <c r="CK15" s="3"/>
      <c r="CL15" s="52"/>
      <c r="CM15" s="3"/>
      <c r="CN15" s="3"/>
      <c r="CO15" s="52"/>
      <c r="CP15" s="3"/>
      <c r="CQ15" s="3"/>
      <c r="CR15" s="52"/>
      <c r="CS15" s="3"/>
      <c r="CT15" s="3"/>
      <c r="CU15" s="52"/>
      <c r="CV15" s="3"/>
      <c r="CW15" s="52"/>
      <c r="CX15" s="3"/>
      <c r="CY15" s="52"/>
      <c r="CZ15" s="27"/>
      <c r="DA15" s="52"/>
      <c r="DB15" s="3"/>
      <c r="DC15" s="52"/>
      <c r="DD15" s="3"/>
      <c r="DE15" s="52"/>
      <c r="DF15" s="3"/>
      <c r="DG15" s="35"/>
      <c r="DI15" s="103" t="s">
        <v>63</v>
      </c>
      <c r="DJ15" s="104"/>
      <c r="DK15" s="105"/>
      <c r="DL15" s="78"/>
      <c r="DM15" s="75"/>
      <c r="DN15" s="33" t="s">
        <v>11</v>
      </c>
      <c r="DO15" s="33">
        <f>'معادلة الفك والتجميع'!$N$92</f>
        <v>0</v>
      </c>
      <c r="DP15" s="33">
        <f>'معادلة الفك والتجميع'!$O$92</f>
        <v>0</v>
      </c>
      <c r="DQ15" s="33">
        <f>$BG$36</f>
        <v>0</v>
      </c>
    </row>
    <row r="16" spans="1:121" ht="16.5" thickBot="1" x14ac:dyDescent="0.3">
      <c r="A16" s="1">
        <v>43355</v>
      </c>
      <c r="B16" s="2"/>
      <c r="C16" s="3"/>
      <c r="D16" s="3"/>
      <c r="E16" s="52"/>
      <c r="F16" s="3"/>
      <c r="G16" s="3"/>
      <c r="H16" s="52"/>
      <c r="I16" s="3"/>
      <c r="J16" s="3"/>
      <c r="K16" s="52"/>
      <c r="L16" s="3"/>
      <c r="M16" s="3"/>
      <c r="N16" s="52"/>
      <c r="O16" s="3"/>
      <c r="P16" s="3"/>
      <c r="Q16" s="52"/>
      <c r="R16" s="3"/>
      <c r="S16" s="3"/>
      <c r="T16" s="52"/>
      <c r="U16" s="3"/>
      <c r="V16" s="3"/>
      <c r="W16" s="52"/>
      <c r="X16" s="3"/>
      <c r="Y16" s="52"/>
      <c r="Z16" s="3"/>
      <c r="AA16" s="3"/>
      <c r="AB16" s="52"/>
      <c r="AC16" s="3"/>
      <c r="AD16" s="3"/>
      <c r="AE16" s="52"/>
      <c r="AF16" s="3"/>
      <c r="AG16" s="52"/>
      <c r="AH16" s="3"/>
      <c r="AI16" s="52"/>
      <c r="AJ16" s="3"/>
      <c r="AK16" s="52"/>
      <c r="AL16" s="3"/>
      <c r="AM16" s="3"/>
      <c r="AN16" s="52"/>
      <c r="AO16" s="3"/>
      <c r="AP16" s="52"/>
      <c r="AQ16" s="3"/>
      <c r="AR16" s="3"/>
      <c r="AS16" s="52"/>
      <c r="AT16" s="3"/>
      <c r="AU16" s="3"/>
      <c r="AV16" s="52"/>
      <c r="AW16" s="3"/>
      <c r="AX16" s="3"/>
      <c r="AY16" s="52"/>
      <c r="AZ16" s="3"/>
      <c r="BA16" s="52"/>
      <c r="BB16" s="3"/>
      <c r="BC16" s="3"/>
      <c r="BD16" s="52"/>
      <c r="BE16" s="3"/>
      <c r="BF16" s="3"/>
      <c r="BG16" s="52"/>
      <c r="BH16" s="3"/>
      <c r="BI16" s="3"/>
      <c r="BJ16" s="52"/>
      <c r="BK16" s="3"/>
      <c r="BL16" s="52"/>
      <c r="BM16" s="3"/>
      <c r="BN16" s="3"/>
      <c r="BO16" s="52"/>
      <c r="BP16" s="3"/>
      <c r="BQ16" s="3"/>
      <c r="BR16" s="52"/>
      <c r="BS16" s="3"/>
      <c r="BT16" s="3"/>
      <c r="BU16" s="52"/>
      <c r="BV16" s="3"/>
      <c r="BW16" s="3"/>
      <c r="BX16" s="52"/>
      <c r="BY16" s="3"/>
      <c r="BZ16" s="3"/>
      <c r="CA16" s="52"/>
      <c r="CB16" s="3"/>
      <c r="CC16" s="52"/>
      <c r="CD16" s="3"/>
      <c r="CE16" s="3"/>
      <c r="CF16" s="52"/>
      <c r="CG16" s="3"/>
      <c r="CH16" s="3"/>
      <c r="CI16" s="52"/>
      <c r="CJ16" s="3"/>
      <c r="CK16" s="3"/>
      <c r="CL16" s="52"/>
      <c r="CM16" s="3"/>
      <c r="CN16" s="3"/>
      <c r="CO16" s="52"/>
      <c r="CP16" s="3"/>
      <c r="CQ16" s="3"/>
      <c r="CR16" s="52"/>
      <c r="CS16" s="3"/>
      <c r="CT16" s="3"/>
      <c r="CU16" s="52"/>
      <c r="CV16" s="3"/>
      <c r="CW16" s="52"/>
      <c r="CX16" s="3"/>
      <c r="CY16" s="52"/>
      <c r="CZ16" s="27"/>
      <c r="DA16" s="52"/>
      <c r="DB16" s="3"/>
      <c r="DC16" s="52"/>
      <c r="DD16" s="3"/>
      <c r="DE16" s="52"/>
      <c r="DF16" s="7"/>
      <c r="DG16" s="29"/>
      <c r="DI16" s="32" t="s">
        <v>43</v>
      </c>
      <c r="DJ16" s="33"/>
      <c r="DK16" s="33">
        <f>'معادلة الفك والتجميع'!$O$35</f>
        <v>0</v>
      </c>
      <c r="DL16" s="33">
        <f>$Y$36</f>
        <v>0</v>
      </c>
      <c r="DM16" s="74"/>
      <c r="DN16" s="33" t="s">
        <v>12</v>
      </c>
      <c r="DO16" s="33">
        <f>'معادلة الفك والتجميع'!$N$96</f>
        <v>0</v>
      </c>
      <c r="DP16" s="33">
        <f>'معادلة الفك والتجميع'!$O$96</f>
        <v>0</v>
      </c>
      <c r="DQ16" s="33">
        <f>$BJ$36</f>
        <v>0</v>
      </c>
    </row>
    <row r="17" spans="1:121" ht="16.5" thickBot="1" x14ac:dyDescent="0.3">
      <c r="A17" s="1">
        <v>43356</v>
      </c>
      <c r="B17" s="2"/>
      <c r="C17" s="3"/>
      <c r="D17" s="3"/>
      <c r="E17" s="52"/>
      <c r="F17" s="3"/>
      <c r="G17" s="3"/>
      <c r="H17" s="52"/>
      <c r="I17" s="3"/>
      <c r="J17" s="3"/>
      <c r="K17" s="52"/>
      <c r="L17" s="3"/>
      <c r="M17" s="3"/>
      <c r="N17" s="52"/>
      <c r="O17" s="3"/>
      <c r="P17" s="3"/>
      <c r="Q17" s="52"/>
      <c r="R17" s="3"/>
      <c r="S17" s="3"/>
      <c r="T17" s="52"/>
      <c r="U17" s="3"/>
      <c r="V17" s="3"/>
      <c r="W17" s="52"/>
      <c r="X17" s="3"/>
      <c r="Y17" s="52"/>
      <c r="Z17" s="3"/>
      <c r="AA17" s="3"/>
      <c r="AB17" s="52"/>
      <c r="AC17" s="3"/>
      <c r="AD17" s="3"/>
      <c r="AE17" s="52"/>
      <c r="AF17" s="3"/>
      <c r="AG17" s="52"/>
      <c r="AH17" s="3"/>
      <c r="AI17" s="52"/>
      <c r="AJ17" s="3"/>
      <c r="AK17" s="52"/>
      <c r="AL17" s="3"/>
      <c r="AM17" s="3"/>
      <c r="AN17" s="52"/>
      <c r="AO17" s="3"/>
      <c r="AP17" s="52"/>
      <c r="AQ17" s="3"/>
      <c r="AR17" s="3"/>
      <c r="AS17" s="52"/>
      <c r="AT17" s="3"/>
      <c r="AU17" s="3"/>
      <c r="AV17" s="52"/>
      <c r="AW17" s="3"/>
      <c r="AX17" s="3"/>
      <c r="AY17" s="52"/>
      <c r="AZ17" s="3"/>
      <c r="BA17" s="52"/>
      <c r="BB17" s="3"/>
      <c r="BC17" s="3"/>
      <c r="BD17" s="52"/>
      <c r="BE17" s="3"/>
      <c r="BF17" s="3"/>
      <c r="BG17" s="52"/>
      <c r="BH17" s="3"/>
      <c r="BI17" s="3"/>
      <c r="BJ17" s="52"/>
      <c r="BK17" s="3"/>
      <c r="BL17" s="52"/>
      <c r="BM17" s="3"/>
      <c r="BN17" s="3"/>
      <c r="BO17" s="52"/>
      <c r="BP17" s="3"/>
      <c r="BQ17" s="3"/>
      <c r="BR17" s="52"/>
      <c r="BS17" s="3"/>
      <c r="BT17" s="3"/>
      <c r="BU17" s="52"/>
      <c r="BV17" s="3"/>
      <c r="BW17" s="3"/>
      <c r="BX17" s="52"/>
      <c r="BY17" s="3"/>
      <c r="BZ17" s="3"/>
      <c r="CA17" s="52"/>
      <c r="CB17" s="3"/>
      <c r="CC17" s="52"/>
      <c r="CD17" s="3"/>
      <c r="CE17" s="3"/>
      <c r="CF17" s="52"/>
      <c r="CG17" s="3"/>
      <c r="CH17" s="3"/>
      <c r="CI17" s="52"/>
      <c r="CJ17" s="3"/>
      <c r="CK17" s="3"/>
      <c r="CL17" s="52"/>
      <c r="CM17" s="3"/>
      <c r="CN17" s="3"/>
      <c r="CO17" s="52"/>
      <c r="CP17" s="3"/>
      <c r="CQ17" s="3"/>
      <c r="CR17" s="52"/>
      <c r="CS17" s="3"/>
      <c r="CT17" s="3"/>
      <c r="CU17" s="52"/>
      <c r="CV17" s="3"/>
      <c r="CW17" s="52"/>
      <c r="CX17" s="3"/>
      <c r="CY17" s="52"/>
      <c r="CZ17" s="27"/>
      <c r="DA17" s="52"/>
      <c r="DB17" s="3"/>
      <c r="DC17" s="52"/>
      <c r="DD17" s="3"/>
      <c r="DE17" s="52"/>
      <c r="DF17" s="7"/>
      <c r="DG17" s="29"/>
      <c r="DI17" s="130" t="s">
        <v>64</v>
      </c>
      <c r="DJ17" s="131"/>
      <c r="DK17" s="132"/>
      <c r="DL17" s="79"/>
      <c r="DM17" s="74"/>
      <c r="DN17" s="33" t="s">
        <v>48</v>
      </c>
      <c r="DO17" s="33"/>
      <c r="DP17" s="33">
        <f>'معادلة الفك والتجميع'!$O$100</f>
        <v>0</v>
      </c>
      <c r="DQ17" s="33">
        <f>$BL$36</f>
        <v>0</v>
      </c>
    </row>
    <row r="18" spans="1:121" ht="16.5" thickBot="1" x14ac:dyDescent="0.3">
      <c r="A18" s="1">
        <v>43357</v>
      </c>
      <c r="B18" s="2"/>
      <c r="C18" s="3"/>
      <c r="D18" s="3"/>
      <c r="E18" s="52"/>
      <c r="F18" s="3"/>
      <c r="G18" s="3"/>
      <c r="H18" s="52"/>
      <c r="I18" s="3"/>
      <c r="J18" s="3"/>
      <c r="K18" s="52"/>
      <c r="L18" s="3"/>
      <c r="M18" s="3"/>
      <c r="N18" s="52"/>
      <c r="O18" s="3"/>
      <c r="P18" s="3"/>
      <c r="Q18" s="52"/>
      <c r="R18" s="3"/>
      <c r="S18" s="3"/>
      <c r="T18" s="52"/>
      <c r="U18" s="3"/>
      <c r="V18" s="3"/>
      <c r="W18" s="52"/>
      <c r="X18" s="3"/>
      <c r="Y18" s="52"/>
      <c r="Z18" s="3"/>
      <c r="AA18" s="3"/>
      <c r="AB18" s="52"/>
      <c r="AC18" s="3"/>
      <c r="AD18" s="3"/>
      <c r="AE18" s="52"/>
      <c r="AF18" s="3"/>
      <c r="AG18" s="52"/>
      <c r="AH18" s="3"/>
      <c r="AI18" s="52"/>
      <c r="AJ18" s="3"/>
      <c r="AK18" s="52"/>
      <c r="AL18" s="3"/>
      <c r="AM18" s="3"/>
      <c r="AN18" s="52"/>
      <c r="AO18" s="3"/>
      <c r="AP18" s="52"/>
      <c r="AQ18" s="3"/>
      <c r="AR18" s="3"/>
      <c r="AS18" s="52"/>
      <c r="AT18" s="3"/>
      <c r="AU18" s="3"/>
      <c r="AV18" s="52"/>
      <c r="AW18" s="3"/>
      <c r="AX18" s="3"/>
      <c r="AY18" s="52"/>
      <c r="AZ18" s="3"/>
      <c r="BA18" s="52"/>
      <c r="BB18" s="3"/>
      <c r="BC18" s="3"/>
      <c r="BD18" s="52"/>
      <c r="BE18" s="3"/>
      <c r="BF18" s="3"/>
      <c r="BG18" s="52"/>
      <c r="BH18" s="3"/>
      <c r="BI18" s="3"/>
      <c r="BJ18" s="52"/>
      <c r="BK18" s="3"/>
      <c r="BL18" s="52"/>
      <c r="BM18" s="3"/>
      <c r="BN18" s="3"/>
      <c r="BO18" s="52"/>
      <c r="BP18" s="3"/>
      <c r="BQ18" s="3"/>
      <c r="BR18" s="52"/>
      <c r="BS18" s="3"/>
      <c r="BT18" s="3"/>
      <c r="BU18" s="52"/>
      <c r="BV18" s="3"/>
      <c r="BW18" s="3"/>
      <c r="BX18" s="52"/>
      <c r="BY18" s="3"/>
      <c r="BZ18" s="3"/>
      <c r="CA18" s="52"/>
      <c r="CB18" s="3"/>
      <c r="CC18" s="52"/>
      <c r="CD18" s="3"/>
      <c r="CE18" s="3"/>
      <c r="CF18" s="52"/>
      <c r="CG18" s="3"/>
      <c r="CH18" s="3"/>
      <c r="CI18" s="52"/>
      <c r="CJ18" s="3"/>
      <c r="CK18" s="3"/>
      <c r="CL18" s="52"/>
      <c r="CM18" s="3"/>
      <c r="CN18" s="3"/>
      <c r="CO18" s="52"/>
      <c r="CP18" s="3"/>
      <c r="CQ18" s="3"/>
      <c r="CR18" s="52"/>
      <c r="CS18" s="3"/>
      <c r="CT18" s="3"/>
      <c r="CU18" s="52"/>
      <c r="CV18" s="3"/>
      <c r="CW18" s="52"/>
      <c r="CX18" s="3"/>
      <c r="CY18" s="52"/>
      <c r="CZ18" s="27"/>
      <c r="DA18" s="52"/>
      <c r="DB18" s="3"/>
      <c r="DC18" s="52"/>
      <c r="DD18" s="3"/>
      <c r="DE18" s="52"/>
      <c r="DF18" s="7"/>
      <c r="DG18" s="29"/>
      <c r="DI18" s="32" t="s">
        <v>5</v>
      </c>
      <c r="DJ18" s="33">
        <f>'معادلة الفك والتجميع'!$N$40</f>
        <v>0</v>
      </c>
      <c r="DK18" s="33">
        <f>'معادلة الفك والتجميع'!$O$40</f>
        <v>0</v>
      </c>
      <c r="DL18" s="33">
        <f>$AB$36</f>
        <v>0</v>
      </c>
      <c r="DM18" s="74"/>
      <c r="DN18" s="145" t="s">
        <v>34</v>
      </c>
      <c r="DO18" s="146"/>
      <c r="DP18" s="147"/>
      <c r="DQ18" s="80"/>
    </row>
    <row r="19" spans="1:121" ht="16.5" thickBot="1" x14ac:dyDescent="0.3">
      <c r="A19" s="1">
        <v>43358</v>
      </c>
      <c r="B19" s="2"/>
      <c r="C19" s="3"/>
      <c r="D19" s="3"/>
      <c r="E19" s="52"/>
      <c r="F19" s="3"/>
      <c r="G19" s="3"/>
      <c r="H19" s="52"/>
      <c r="I19" s="3"/>
      <c r="J19" s="3"/>
      <c r="K19" s="52"/>
      <c r="L19" s="3"/>
      <c r="M19" s="3"/>
      <c r="N19" s="52"/>
      <c r="O19" s="3"/>
      <c r="P19" s="3"/>
      <c r="Q19" s="52"/>
      <c r="R19" s="3"/>
      <c r="S19" s="3"/>
      <c r="T19" s="52"/>
      <c r="U19" s="3"/>
      <c r="V19" s="3"/>
      <c r="W19" s="52"/>
      <c r="X19" s="3"/>
      <c r="Y19" s="52"/>
      <c r="Z19" s="3"/>
      <c r="AA19" s="3"/>
      <c r="AB19" s="52"/>
      <c r="AC19" s="3"/>
      <c r="AD19" s="3"/>
      <c r="AE19" s="52"/>
      <c r="AF19" s="3"/>
      <c r="AG19" s="52"/>
      <c r="AH19" s="3"/>
      <c r="AI19" s="52"/>
      <c r="AJ19" s="3"/>
      <c r="AK19" s="52"/>
      <c r="AL19" s="3"/>
      <c r="AM19" s="3"/>
      <c r="AN19" s="52"/>
      <c r="AO19" s="3"/>
      <c r="AP19" s="52"/>
      <c r="AQ19" s="3"/>
      <c r="AR19" s="3"/>
      <c r="AS19" s="52"/>
      <c r="AT19" s="3"/>
      <c r="AU19" s="3"/>
      <c r="AV19" s="52"/>
      <c r="AW19" s="3"/>
      <c r="AX19" s="3"/>
      <c r="AY19" s="52"/>
      <c r="AZ19" s="3"/>
      <c r="BA19" s="52"/>
      <c r="BB19" s="3"/>
      <c r="BC19" s="3"/>
      <c r="BD19" s="52"/>
      <c r="BE19" s="3"/>
      <c r="BF19" s="3"/>
      <c r="BG19" s="52"/>
      <c r="BH19" s="3"/>
      <c r="BI19" s="3"/>
      <c r="BJ19" s="52"/>
      <c r="BK19" s="3"/>
      <c r="BL19" s="52"/>
      <c r="BM19" s="3"/>
      <c r="BN19" s="3"/>
      <c r="BO19" s="52"/>
      <c r="BP19" s="3"/>
      <c r="BQ19" s="3"/>
      <c r="BR19" s="52"/>
      <c r="BS19" s="3"/>
      <c r="BT19" s="3"/>
      <c r="BU19" s="52"/>
      <c r="BV19" s="3"/>
      <c r="BW19" s="3"/>
      <c r="BX19" s="52"/>
      <c r="BY19" s="3"/>
      <c r="BZ19" s="3"/>
      <c r="CA19" s="52"/>
      <c r="CB19" s="3"/>
      <c r="CC19" s="52"/>
      <c r="CD19" s="3"/>
      <c r="CE19" s="3"/>
      <c r="CF19" s="52"/>
      <c r="CG19" s="3"/>
      <c r="CH19" s="3"/>
      <c r="CI19" s="52"/>
      <c r="CJ19" s="3"/>
      <c r="CK19" s="3"/>
      <c r="CL19" s="52"/>
      <c r="CM19" s="3"/>
      <c r="CN19" s="3"/>
      <c r="CO19" s="52"/>
      <c r="CP19" s="3"/>
      <c r="CQ19" s="3"/>
      <c r="CR19" s="52"/>
      <c r="CS19" s="3"/>
      <c r="CT19" s="3"/>
      <c r="CU19" s="52"/>
      <c r="CV19" s="3"/>
      <c r="CW19" s="52"/>
      <c r="CX19" s="3"/>
      <c r="CY19" s="52"/>
      <c r="CZ19" s="27"/>
      <c r="DA19" s="52"/>
      <c r="DB19" s="3"/>
      <c r="DC19" s="52"/>
      <c r="DD19" s="3"/>
      <c r="DE19" s="52"/>
      <c r="DF19" s="7"/>
      <c r="DG19" s="29"/>
      <c r="DI19" s="32" t="s">
        <v>44</v>
      </c>
      <c r="DJ19" s="33">
        <f>'معادلة الفك والتجميع'!$N$44</f>
        <v>0</v>
      </c>
      <c r="DK19" s="33">
        <f>'معادلة الفك والتجميع'!$O$44</f>
        <v>0</v>
      </c>
      <c r="DL19" s="33">
        <f>$AE$36</f>
        <v>0</v>
      </c>
      <c r="DM19" s="74"/>
      <c r="DN19" s="33" t="s">
        <v>49</v>
      </c>
      <c r="DO19" s="33">
        <f>'معادلة الفك والتجميع'!$N$105</f>
        <v>0</v>
      </c>
      <c r="DP19" s="33">
        <f>'معادلة الفك والتجميع'!$O$105</f>
        <v>0</v>
      </c>
      <c r="DQ19" s="33">
        <f>$BO$36</f>
        <v>0</v>
      </c>
    </row>
    <row r="20" spans="1:121" ht="16.5" thickBot="1" x14ac:dyDescent="0.3">
      <c r="A20" s="1">
        <v>43359</v>
      </c>
      <c r="B20" s="2"/>
      <c r="C20" s="3"/>
      <c r="D20" s="3"/>
      <c r="E20" s="52"/>
      <c r="F20" s="3"/>
      <c r="G20" s="3"/>
      <c r="H20" s="52"/>
      <c r="I20" s="3"/>
      <c r="J20" s="3"/>
      <c r="K20" s="52"/>
      <c r="L20" s="3"/>
      <c r="M20" s="3"/>
      <c r="N20" s="52"/>
      <c r="O20" s="3"/>
      <c r="P20" s="3"/>
      <c r="Q20" s="52"/>
      <c r="R20" s="3"/>
      <c r="S20" s="3"/>
      <c r="T20" s="52"/>
      <c r="U20" s="3"/>
      <c r="V20" s="3"/>
      <c r="W20" s="52"/>
      <c r="X20" s="3"/>
      <c r="Y20" s="52"/>
      <c r="Z20" s="3"/>
      <c r="AA20" s="3"/>
      <c r="AB20" s="52"/>
      <c r="AC20" s="3"/>
      <c r="AD20" s="3"/>
      <c r="AE20" s="52"/>
      <c r="AF20" s="3"/>
      <c r="AG20" s="52"/>
      <c r="AH20" s="3"/>
      <c r="AI20" s="52"/>
      <c r="AJ20" s="3"/>
      <c r="AK20" s="52"/>
      <c r="AL20" s="3"/>
      <c r="AM20" s="3"/>
      <c r="AN20" s="52"/>
      <c r="AO20" s="3"/>
      <c r="AP20" s="52"/>
      <c r="AQ20" s="3"/>
      <c r="AR20" s="3"/>
      <c r="AS20" s="52"/>
      <c r="AT20" s="3"/>
      <c r="AU20" s="3"/>
      <c r="AV20" s="52"/>
      <c r="AW20" s="3"/>
      <c r="AX20" s="3"/>
      <c r="AY20" s="52"/>
      <c r="AZ20" s="3"/>
      <c r="BA20" s="52"/>
      <c r="BB20" s="3"/>
      <c r="BC20" s="3"/>
      <c r="BD20" s="52"/>
      <c r="BE20" s="3"/>
      <c r="BF20" s="3"/>
      <c r="BG20" s="52"/>
      <c r="BH20" s="3"/>
      <c r="BI20" s="3"/>
      <c r="BJ20" s="52"/>
      <c r="BK20" s="3"/>
      <c r="BL20" s="52"/>
      <c r="BM20" s="3"/>
      <c r="BN20" s="3"/>
      <c r="BO20" s="52"/>
      <c r="BP20" s="3"/>
      <c r="BQ20" s="3"/>
      <c r="BR20" s="52"/>
      <c r="BS20" s="3"/>
      <c r="BT20" s="3"/>
      <c r="BU20" s="52"/>
      <c r="BV20" s="3"/>
      <c r="BW20" s="3"/>
      <c r="BX20" s="52"/>
      <c r="BY20" s="3"/>
      <c r="BZ20" s="3"/>
      <c r="CA20" s="52"/>
      <c r="CB20" s="3"/>
      <c r="CC20" s="52"/>
      <c r="CD20" s="3"/>
      <c r="CE20" s="3"/>
      <c r="CF20" s="52"/>
      <c r="CG20" s="3"/>
      <c r="CH20" s="3"/>
      <c r="CI20" s="52"/>
      <c r="CJ20" s="3"/>
      <c r="CK20" s="3"/>
      <c r="CL20" s="52"/>
      <c r="CM20" s="3"/>
      <c r="CN20" s="3"/>
      <c r="CO20" s="52"/>
      <c r="CP20" s="3"/>
      <c r="CQ20" s="3"/>
      <c r="CR20" s="52"/>
      <c r="CS20" s="3"/>
      <c r="CT20" s="3"/>
      <c r="CU20" s="52"/>
      <c r="CV20" s="3"/>
      <c r="CW20" s="52"/>
      <c r="CX20" s="3"/>
      <c r="CY20" s="52"/>
      <c r="CZ20" s="27"/>
      <c r="DA20" s="52"/>
      <c r="DB20" s="3"/>
      <c r="DC20" s="52"/>
      <c r="DD20" s="3"/>
      <c r="DE20" s="52"/>
      <c r="DF20" s="7"/>
      <c r="DG20" s="29"/>
      <c r="DI20" s="32" t="s">
        <v>9</v>
      </c>
      <c r="DJ20" s="33"/>
      <c r="DK20" s="33">
        <f>'معادلة الفك والتجميع'!$O$48</f>
        <v>0</v>
      </c>
      <c r="DL20" s="33">
        <f>$AG$36</f>
        <v>0</v>
      </c>
      <c r="DM20" s="74"/>
      <c r="DN20" s="33" t="s">
        <v>11</v>
      </c>
      <c r="DO20" s="33">
        <f>'معادلة الفك والتجميع'!$N$109</f>
        <v>0</v>
      </c>
      <c r="DP20" s="33">
        <f>'معادلة الفك والتجميع'!$O$109</f>
        <v>0</v>
      </c>
      <c r="DQ20" s="33">
        <f>$BR$36</f>
        <v>0</v>
      </c>
    </row>
    <row r="21" spans="1:121" ht="16.5" thickBot="1" x14ac:dyDescent="0.3">
      <c r="A21" s="1">
        <v>43360</v>
      </c>
      <c r="B21" s="2"/>
      <c r="C21" s="3"/>
      <c r="D21" s="3"/>
      <c r="E21" s="52"/>
      <c r="F21" s="3"/>
      <c r="G21" s="3"/>
      <c r="H21" s="52"/>
      <c r="I21" s="3"/>
      <c r="J21" s="3"/>
      <c r="K21" s="52"/>
      <c r="L21" s="3"/>
      <c r="M21" s="3"/>
      <c r="N21" s="52"/>
      <c r="O21" s="3"/>
      <c r="P21" s="3"/>
      <c r="Q21" s="52"/>
      <c r="R21" s="3"/>
      <c r="S21" s="3"/>
      <c r="T21" s="52"/>
      <c r="U21" s="3"/>
      <c r="V21" s="3"/>
      <c r="W21" s="52"/>
      <c r="X21" s="3"/>
      <c r="Y21" s="52"/>
      <c r="Z21" s="3"/>
      <c r="AA21" s="3"/>
      <c r="AB21" s="52"/>
      <c r="AC21" s="3"/>
      <c r="AD21" s="3"/>
      <c r="AE21" s="52"/>
      <c r="AF21" s="3"/>
      <c r="AG21" s="52"/>
      <c r="AH21" s="3"/>
      <c r="AI21" s="52"/>
      <c r="AJ21" s="3"/>
      <c r="AK21" s="52"/>
      <c r="AL21" s="3"/>
      <c r="AM21" s="3"/>
      <c r="AN21" s="52"/>
      <c r="AO21" s="3"/>
      <c r="AP21" s="52"/>
      <c r="AQ21" s="3"/>
      <c r="AR21" s="3"/>
      <c r="AS21" s="52"/>
      <c r="AT21" s="3"/>
      <c r="AU21" s="3"/>
      <c r="AV21" s="52"/>
      <c r="AW21" s="3"/>
      <c r="AX21" s="3"/>
      <c r="AY21" s="52"/>
      <c r="AZ21" s="3"/>
      <c r="BA21" s="52"/>
      <c r="BB21" s="3"/>
      <c r="BC21" s="3"/>
      <c r="BD21" s="52"/>
      <c r="BE21" s="3"/>
      <c r="BF21" s="3"/>
      <c r="BG21" s="52"/>
      <c r="BH21" s="3"/>
      <c r="BI21" s="3"/>
      <c r="BJ21" s="52"/>
      <c r="BK21" s="3"/>
      <c r="BL21" s="52"/>
      <c r="BM21" s="3"/>
      <c r="BN21" s="3"/>
      <c r="BO21" s="52"/>
      <c r="BP21" s="3"/>
      <c r="BQ21" s="3"/>
      <c r="BR21" s="52"/>
      <c r="BS21" s="3"/>
      <c r="BT21" s="3"/>
      <c r="BU21" s="52"/>
      <c r="BV21" s="3"/>
      <c r="BW21" s="3"/>
      <c r="BX21" s="52"/>
      <c r="BY21" s="3"/>
      <c r="BZ21" s="3"/>
      <c r="CA21" s="52"/>
      <c r="CB21" s="3"/>
      <c r="CC21" s="52"/>
      <c r="CD21" s="3"/>
      <c r="CE21" s="3"/>
      <c r="CF21" s="52"/>
      <c r="CG21" s="3"/>
      <c r="CH21" s="3"/>
      <c r="CI21" s="52"/>
      <c r="CJ21" s="3"/>
      <c r="CK21" s="3"/>
      <c r="CL21" s="52"/>
      <c r="CM21" s="3"/>
      <c r="CN21" s="3"/>
      <c r="CO21" s="52"/>
      <c r="CP21" s="3"/>
      <c r="CQ21" s="3"/>
      <c r="CR21" s="52"/>
      <c r="CS21" s="3"/>
      <c r="CT21" s="3"/>
      <c r="CU21" s="52"/>
      <c r="CV21" s="3"/>
      <c r="CW21" s="52"/>
      <c r="CX21" s="3"/>
      <c r="CY21" s="52"/>
      <c r="CZ21" s="27"/>
      <c r="DA21" s="52"/>
      <c r="DB21" s="3"/>
      <c r="DC21" s="52"/>
      <c r="DD21" s="3"/>
      <c r="DE21" s="52"/>
      <c r="DF21" s="7"/>
      <c r="DG21" s="29"/>
      <c r="DI21" s="32" t="s">
        <v>8</v>
      </c>
      <c r="DJ21" s="33"/>
      <c r="DK21" s="33">
        <f>'معادلة الفك والتجميع'!$O$52</f>
        <v>0</v>
      </c>
      <c r="DL21" s="33">
        <f>$AI$36</f>
        <v>0</v>
      </c>
      <c r="DM21" s="75"/>
      <c r="DN21" s="142" t="s">
        <v>65</v>
      </c>
      <c r="DO21" s="143"/>
      <c r="DP21" s="144"/>
      <c r="DQ21" s="76"/>
    </row>
    <row r="22" spans="1:121" ht="16.5" thickBot="1" x14ac:dyDescent="0.3">
      <c r="A22" s="1">
        <v>43361</v>
      </c>
      <c r="B22" s="2"/>
      <c r="C22" s="3"/>
      <c r="D22" s="3"/>
      <c r="E22" s="52"/>
      <c r="F22" s="3"/>
      <c r="G22" s="3"/>
      <c r="H22" s="52"/>
      <c r="I22" s="3"/>
      <c r="J22" s="3"/>
      <c r="K22" s="52"/>
      <c r="L22" s="3"/>
      <c r="M22" s="3"/>
      <c r="N22" s="52"/>
      <c r="O22" s="3"/>
      <c r="P22" s="3"/>
      <c r="Q22" s="52"/>
      <c r="R22" s="3"/>
      <c r="S22" s="3"/>
      <c r="T22" s="52"/>
      <c r="U22" s="3"/>
      <c r="V22" s="3"/>
      <c r="W22" s="52"/>
      <c r="X22" s="3"/>
      <c r="Y22" s="52"/>
      <c r="Z22" s="3"/>
      <c r="AA22" s="3"/>
      <c r="AB22" s="52"/>
      <c r="AC22" s="3"/>
      <c r="AD22" s="3"/>
      <c r="AE22" s="52"/>
      <c r="AF22" s="3"/>
      <c r="AG22" s="52"/>
      <c r="AH22" s="3"/>
      <c r="AI22" s="52"/>
      <c r="AJ22" s="3"/>
      <c r="AK22" s="52"/>
      <c r="AL22" s="3"/>
      <c r="AM22" s="3"/>
      <c r="AN22" s="52"/>
      <c r="AO22" s="3"/>
      <c r="AP22" s="52"/>
      <c r="AQ22" s="3"/>
      <c r="AR22" s="3"/>
      <c r="AS22" s="52"/>
      <c r="AT22" s="3"/>
      <c r="AU22" s="3"/>
      <c r="AV22" s="52"/>
      <c r="AW22" s="3"/>
      <c r="AX22" s="3"/>
      <c r="AY22" s="52"/>
      <c r="AZ22" s="3"/>
      <c r="BA22" s="52"/>
      <c r="BB22" s="3"/>
      <c r="BC22" s="3"/>
      <c r="BD22" s="52"/>
      <c r="BE22" s="3"/>
      <c r="BF22" s="3"/>
      <c r="BG22" s="52"/>
      <c r="BH22" s="3"/>
      <c r="BI22" s="3"/>
      <c r="BJ22" s="52"/>
      <c r="BK22" s="3"/>
      <c r="BL22" s="52"/>
      <c r="BM22" s="3"/>
      <c r="BN22" s="3"/>
      <c r="BO22" s="52"/>
      <c r="BP22" s="3"/>
      <c r="BQ22" s="3"/>
      <c r="BR22" s="52"/>
      <c r="BS22" s="3"/>
      <c r="BT22" s="3"/>
      <c r="BU22" s="52"/>
      <c r="BV22" s="3"/>
      <c r="BW22" s="3"/>
      <c r="BX22" s="52"/>
      <c r="BY22" s="3"/>
      <c r="BZ22" s="3"/>
      <c r="CA22" s="52"/>
      <c r="CB22" s="3"/>
      <c r="CC22" s="52"/>
      <c r="CD22" s="3"/>
      <c r="CE22" s="3"/>
      <c r="CF22" s="52"/>
      <c r="CG22" s="3"/>
      <c r="CH22" s="3"/>
      <c r="CI22" s="52"/>
      <c r="CJ22" s="3"/>
      <c r="CK22" s="3"/>
      <c r="CL22" s="52"/>
      <c r="CM22" s="3"/>
      <c r="CN22" s="3"/>
      <c r="CO22" s="52"/>
      <c r="CP22" s="3"/>
      <c r="CQ22" s="3"/>
      <c r="CR22" s="52"/>
      <c r="CS22" s="3"/>
      <c r="CT22" s="3"/>
      <c r="CU22" s="52"/>
      <c r="CV22" s="3"/>
      <c r="CW22" s="52"/>
      <c r="CX22" s="3"/>
      <c r="CY22" s="52"/>
      <c r="CZ22" s="27"/>
      <c r="DA22" s="52"/>
      <c r="DB22" s="3"/>
      <c r="DC22" s="52"/>
      <c r="DD22" s="3"/>
      <c r="DE22" s="52"/>
      <c r="DF22" s="7"/>
      <c r="DG22" s="29"/>
      <c r="DI22" s="133" t="s">
        <v>66</v>
      </c>
      <c r="DJ22" s="134"/>
      <c r="DK22" s="135"/>
      <c r="DL22" s="77"/>
      <c r="DM22" s="74"/>
      <c r="DN22" s="33" t="s">
        <v>49</v>
      </c>
      <c r="DO22" s="33">
        <f>'معادلة الفك والتجميع'!$N$114</f>
        <v>0</v>
      </c>
      <c r="DP22" s="33">
        <f>'معادلة الفك والتجميع'!$O$114</f>
        <v>0</v>
      </c>
      <c r="DQ22" s="33">
        <f>$BU$36</f>
        <v>0</v>
      </c>
    </row>
    <row r="23" spans="1:121" ht="16.5" thickBot="1" x14ac:dyDescent="0.3">
      <c r="A23" s="1">
        <v>43362</v>
      </c>
      <c r="B23" s="2"/>
      <c r="C23" s="3"/>
      <c r="D23" s="3"/>
      <c r="E23" s="52"/>
      <c r="F23" s="3"/>
      <c r="G23" s="3"/>
      <c r="H23" s="52"/>
      <c r="I23" s="3"/>
      <c r="J23" s="3"/>
      <c r="K23" s="52"/>
      <c r="L23" s="3"/>
      <c r="M23" s="3"/>
      <c r="N23" s="52"/>
      <c r="O23" s="3"/>
      <c r="P23" s="3"/>
      <c r="Q23" s="52"/>
      <c r="R23" s="3"/>
      <c r="S23" s="3"/>
      <c r="T23" s="52"/>
      <c r="U23" s="3"/>
      <c r="V23" s="3"/>
      <c r="W23" s="52"/>
      <c r="X23" s="3"/>
      <c r="Y23" s="52"/>
      <c r="Z23" s="3"/>
      <c r="AA23" s="3"/>
      <c r="AB23" s="52"/>
      <c r="AC23" s="3"/>
      <c r="AD23" s="3"/>
      <c r="AE23" s="52"/>
      <c r="AF23" s="3"/>
      <c r="AG23" s="52"/>
      <c r="AH23" s="3"/>
      <c r="AI23" s="52"/>
      <c r="AJ23" s="3"/>
      <c r="AK23" s="52"/>
      <c r="AL23" s="3"/>
      <c r="AM23" s="3"/>
      <c r="AN23" s="52"/>
      <c r="AO23" s="3"/>
      <c r="AP23" s="52"/>
      <c r="AQ23" s="3"/>
      <c r="AR23" s="3"/>
      <c r="AS23" s="52"/>
      <c r="AT23" s="3"/>
      <c r="AU23" s="3"/>
      <c r="AV23" s="52"/>
      <c r="AW23" s="3"/>
      <c r="AX23" s="3"/>
      <c r="AY23" s="52"/>
      <c r="AZ23" s="3"/>
      <c r="BA23" s="52"/>
      <c r="BB23" s="3"/>
      <c r="BC23" s="3"/>
      <c r="BD23" s="52"/>
      <c r="BE23" s="3"/>
      <c r="BF23" s="3"/>
      <c r="BG23" s="52"/>
      <c r="BH23" s="3"/>
      <c r="BI23" s="3"/>
      <c r="BJ23" s="52"/>
      <c r="BK23" s="3"/>
      <c r="BL23" s="52"/>
      <c r="BM23" s="3"/>
      <c r="BN23" s="3"/>
      <c r="BO23" s="52"/>
      <c r="BP23" s="3"/>
      <c r="BQ23" s="3"/>
      <c r="BR23" s="52"/>
      <c r="BS23" s="3"/>
      <c r="BT23" s="3"/>
      <c r="BU23" s="52"/>
      <c r="BV23" s="3"/>
      <c r="BW23" s="3"/>
      <c r="BX23" s="52"/>
      <c r="BY23" s="3"/>
      <c r="BZ23" s="3"/>
      <c r="CA23" s="52"/>
      <c r="CB23" s="3"/>
      <c r="CC23" s="52"/>
      <c r="CD23" s="3"/>
      <c r="CE23" s="3"/>
      <c r="CF23" s="52"/>
      <c r="CG23" s="3"/>
      <c r="CH23" s="3"/>
      <c r="CI23" s="52"/>
      <c r="CJ23" s="3"/>
      <c r="CK23" s="3"/>
      <c r="CL23" s="52"/>
      <c r="CM23" s="3"/>
      <c r="CN23" s="3"/>
      <c r="CO23" s="52"/>
      <c r="CP23" s="3"/>
      <c r="CQ23" s="3"/>
      <c r="CR23" s="52"/>
      <c r="CS23" s="3"/>
      <c r="CT23" s="3"/>
      <c r="CU23" s="52"/>
      <c r="CV23" s="3"/>
      <c r="CW23" s="52"/>
      <c r="CX23" s="3"/>
      <c r="CY23" s="52"/>
      <c r="CZ23" s="27"/>
      <c r="DA23" s="52"/>
      <c r="DB23" s="3"/>
      <c r="DC23" s="52"/>
      <c r="DD23" s="3"/>
      <c r="DE23" s="52"/>
      <c r="DF23" s="7"/>
      <c r="DG23" s="29"/>
      <c r="DI23" s="32" t="s">
        <v>45</v>
      </c>
      <c r="DJ23" s="33"/>
      <c r="DK23" s="33">
        <f>'معادلة الفك والتجميع'!$O$56</f>
        <v>0</v>
      </c>
      <c r="DL23" s="33">
        <f>$AK$36</f>
        <v>0</v>
      </c>
      <c r="DM23" s="75"/>
      <c r="DN23" s="33" t="s">
        <v>50</v>
      </c>
      <c r="DO23" s="33">
        <f>'معادلة الفك والتجميع'!$N$118</f>
        <v>0</v>
      </c>
      <c r="DP23" s="33">
        <f>'معادلة الفك والتجميع'!$O$118</f>
        <v>0</v>
      </c>
      <c r="DQ23" s="33">
        <f>$BX$36</f>
        <v>0</v>
      </c>
    </row>
    <row r="24" spans="1:121" ht="16.5" thickBot="1" x14ac:dyDescent="0.3">
      <c r="A24" s="1">
        <v>43363</v>
      </c>
      <c r="B24" s="2"/>
      <c r="C24" s="3"/>
      <c r="D24" s="3"/>
      <c r="E24" s="52"/>
      <c r="F24" s="3"/>
      <c r="G24" s="3"/>
      <c r="H24" s="52"/>
      <c r="I24" s="3"/>
      <c r="J24" s="3"/>
      <c r="K24" s="52"/>
      <c r="L24" s="3"/>
      <c r="M24" s="3"/>
      <c r="N24" s="52"/>
      <c r="O24" s="3"/>
      <c r="P24" s="3"/>
      <c r="Q24" s="52"/>
      <c r="R24" s="3"/>
      <c r="S24" s="3"/>
      <c r="T24" s="52"/>
      <c r="U24" s="3"/>
      <c r="V24" s="3"/>
      <c r="W24" s="52"/>
      <c r="X24" s="3"/>
      <c r="Y24" s="52"/>
      <c r="Z24" s="3"/>
      <c r="AA24" s="3"/>
      <c r="AB24" s="52"/>
      <c r="AC24" s="3"/>
      <c r="AD24" s="3"/>
      <c r="AE24" s="52"/>
      <c r="AF24" s="3"/>
      <c r="AG24" s="52"/>
      <c r="AH24" s="3"/>
      <c r="AI24" s="52"/>
      <c r="AJ24" s="3"/>
      <c r="AK24" s="52"/>
      <c r="AL24" s="3"/>
      <c r="AM24" s="3"/>
      <c r="AN24" s="52"/>
      <c r="AO24" s="3"/>
      <c r="AP24" s="52"/>
      <c r="AQ24" s="3"/>
      <c r="AR24" s="3"/>
      <c r="AS24" s="52"/>
      <c r="AT24" s="3"/>
      <c r="AU24" s="3"/>
      <c r="AV24" s="52"/>
      <c r="AW24" s="3"/>
      <c r="AX24" s="3"/>
      <c r="AY24" s="52"/>
      <c r="AZ24" s="3"/>
      <c r="BA24" s="52"/>
      <c r="BB24" s="3"/>
      <c r="BC24" s="3"/>
      <c r="BD24" s="52"/>
      <c r="BE24" s="3"/>
      <c r="BF24" s="3"/>
      <c r="BG24" s="52"/>
      <c r="BH24" s="3"/>
      <c r="BI24" s="3"/>
      <c r="BJ24" s="52"/>
      <c r="BK24" s="3"/>
      <c r="BL24" s="52"/>
      <c r="BM24" s="3"/>
      <c r="BN24" s="3"/>
      <c r="BO24" s="52"/>
      <c r="BP24" s="3"/>
      <c r="BQ24" s="3"/>
      <c r="BR24" s="52"/>
      <c r="BS24" s="3"/>
      <c r="BT24" s="3"/>
      <c r="BU24" s="52"/>
      <c r="BV24" s="3"/>
      <c r="BW24" s="3"/>
      <c r="BX24" s="52"/>
      <c r="BY24" s="3"/>
      <c r="BZ24" s="3"/>
      <c r="CA24" s="52"/>
      <c r="CB24" s="3"/>
      <c r="CC24" s="52"/>
      <c r="CD24" s="3"/>
      <c r="CE24" s="3"/>
      <c r="CF24" s="52"/>
      <c r="CG24" s="3"/>
      <c r="CH24" s="3"/>
      <c r="CI24" s="52"/>
      <c r="CJ24" s="3"/>
      <c r="CK24" s="3"/>
      <c r="CL24" s="52"/>
      <c r="CM24" s="3"/>
      <c r="CN24" s="3"/>
      <c r="CO24" s="52"/>
      <c r="CP24" s="3"/>
      <c r="CQ24" s="3"/>
      <c r="CR24" s="52"/>
      <c r="CS24" s="3"/>
      <c r="CT24" s="3"/>
      <c r="CU24" s="52"/>
      <c r="CV24" s="3"/>
      <c r="CW24" s="52"/>
      <c r="CX24" s="3"/>
      <c r="CY24" s="52"/>
      <c r="CZ24" s="27"/>
      <c r="DA24" s="52"/>
      <c r="DB24" s="3"/>
      <c r="DC24" s="52"/>
      <c r="DD24" s="3"/>
      <c r="DE24" s="52"/>
      <c r="DF24" s="7"/>
      <c r="DG24" s="29"/>
      <c r="DI24" s="136" t="s">
        <v>67</v>
      </c>
      <c r="DJ24" s="137"/>
      <c r="DK24" s="138"/>
      <c r="DL24" s="81"/>
      <c r="DM24" s="74"/>
      <c r="DN24" s="33" t="s">
        <v>12</v>
      </c>
      <c r="DO24" s="33">
        <f>'معادلة الفك والتجميع'!$N$122</f>
        <v>0</v>
      </c>
      <c r="DP24" s="33">
        <f>'معادلة الفك والتجميع'!$O$122</f>
        <v>0</v>
      </c>
      <c r="DQ24" s="33">
        <f>$CA$36</f>
        <v>0</v>
      </c>
    </row>
    <row r="25" spans="1:121" ht="16.5" thickBot="1" x14ac:dyDescent="0.3">
      <c r="A25" s="1">
        <v>43364</v>
      </c>
      <c r="B25" s="2"/>
      <c r="C25" s="3"/>
      <c r="D25" s="3"/>
      <c r="E25" s="52"/>
      <c r="F25" s="3"/>
      <c r="G25" s="3"/>
      <c r="H25" s="52"/>
      <c r="I25" s="3"/>
      <c r="J25" s="3"/>
      <c r="K25" s="52"/>
      <c r="L25" s="3"/>
      <c r="M25" s="3"/>
      <c r="N25" s="52"/>
      <c r="O25" s="3"/>
      <c r="P25" s="3"/>
      <c r="Q25" s="52"/>
      <c r="R25" s="3"/>
      <c r="S25" s="3"/>
      <c r="T25" s="52"/>
      <c r="U25" s="3"/>
      <c r="V25" s="3"/>
      <c r="W25" s="52"/>
      <c r="X25" s="3"/>
      <c r="Y25" s="52"/>
      <c r="Z25" s="3"/>
      <c r="AA25" s="3"/>
      <c r="AB25" s="52"/>
      <c r="AC25" s="3"/>
      <c r="AD25" s="3"/>
      <c r="AE25" s="52"/>
      <c r="AF25" s="3"/>
      <c r="AG25" s="52"/>
      <c r="AH25" s="3"/>
      <c r="AI25" s="52"/>
      <c r="AJ25" s="3"/>
      <c r="AK25" s="52"/>
      <c r="AL25" s="3"/>
      <c r="AM25" s="3"/>
      <c r="AN25" s="52"/>
      <c r="AO25" s="3"/>
      <c r="AP25" s="52"/>
      <c r="AQ25" s="3"/>
      <c r="AR25" s="3"/>
      <c r="AS25" s="52"/>
      <c r="AT25" s="3"/>
      <c r="AU25" s="3"/>
      <c r="AV25" s="52"/>
      <c r="AW25" s="3"/>
      <c r="AX25" s="3"/>
      <c r="AY25" s="52"/>
      <c r="AZ25" s="3"/>
      <c r="BA25" s="52"/>
      <c r="BB25" s="3"/>
      <c r="BC25" s="3"/>
      <c r="BD25" s="52"/>
      <c r="BE25" s="3"/>
      <c r="BF25" s="3"/>
      <c r="BG25" s="52"/>
      <c r="BH25" s="3"/>
      <c r="BI25" s="3"/>
      <c r="BJ25" s="52"/>
      <c r="BK25" s="3"/>
      <c r="BL25" s="52"/>
      <c r="BM25" s="3"/>
      <c r="BN25" s="3"/>
      <c r="BO25" s="52"/>
      <c r="BP25" s="3"/>
      <c r="BQ25" s="3"/>
      <c r="BR25" s="52"/>
      <c r="BS25" s="3"/>
      <c r="BT25" s="3"/>
      <c r="BU25" s="52"/>
      <c r="BV25" s="3"/>
      <c r="BW25" s="3"/>
      <c r="BX25" s="52"/>
      <c r="BY25" s="3"/>
      <c r="BZ25" s="3"/>
      <c r="CA25" s="52"/>
      <c r="CB25" s="3"/>
      <c r="CC25" s="52"/>
      <c r="CD25" s="3"/>
      <c r="CE25" s="3"/>
      <c r="CF25" s="52"/>
      <c r="CG25" s="3"/>
      <c r="CH25" s="3"/>
      <c r="CI25" s="52"/>
      <c r="CJ25" s="3"/>
      <c r="CK25" s="3"/>
      <c r="CL25" s="52"/>
      <c r="CM25" s="3"/>
      <c r="CN25" s="3"/>
      <c r="CO25" s="52"/>
      <c r="CP25" s="3"/>
      <c r="CQ25" s="3"/>
      <c r="CR25" s="52"/>
      <c r="CS25" s="3"/>
      <c r="CT25" s="3"/>
      <c r="CU25" s="52"/>
      <c r="CV25" s="3"/>
      <c r="CW25" s="52"/>
      <c r="CX25" s="3"/>
      <c r="CY25" s="52"/>
      <c r="CZ25" s="27"/>
      <c r="DA25" s="52"/>
      <c r="DB25" s="3"/>
      <c r="DC25" s="52"/>
      <c r="DD25" s="3"/>
      <c r="DE25" s="52"/>
      <c r="DF25" s="7"/>
      <c r="DG25" s="29"/>
      <c r="DI25" s="32" t="s">
        <v>19</v>
      </c>
      <c r="DJ25" s="33">
        <f>'معادلة الفك والتجميع'!$N$61</f>
        <v>0</v>
      </c>
      <c r="DK25" s="33">
        <f>'معادلة الفك والتجميع'!$O$61</f>
        <v>0</v>
      </c>
      <c r="DL25" s="33">
        <f>$AN$36</f>
        <v>0</v>
      </c>
      <c r="DM25" s="82"/>
      <c r="DN25" s="33" t="s">
        <v>48</v>
      </c>
      <c r="DO25" s="33"/>
      <c r="DP25" s="33">
        <f>'معادلة الفك والتجميع'!$O$126</f>
        <v>0</v>
      </c>
      <c r="DQ25" s="33">
        <f>$CC$36</f>
        <v>0</v>
      </c>
    </row>
    <row r="26" spans="1:121" ht="16.5" thickBot="1" x14ac:dyDescent="0.3">
      <c r="A26" s="1">
        <v>43365</v>
      </c>
      <c r="B26" s="2"/>
      <c r="C26" s="3"/>
      <c r="D26" s="3"/>
      <c r="E26" s="52"/>
      <c r="F26" s="3"/>
      <c r="G26" s="3"/>
      <c r="H26" s="52"/>
      <c r="I26" s="3"/>
      <c r="J26" s="3"/>
      <c r="K26" s="52"/>
      <c r="L26" s="3"/>
      <c r="M26" s="3"/>
      <c r="N26" s="52"/>
      <c r="O26" s="3"/>
      <c r="P26" s="3"/>
      <c r="Q26" s="52"/>
      <c r="R26" s="3"/>
      <c r="S26" s="3"/>
      <c r="T26" s="52"/>
      <c r="U26" s="3"/>
      <c r="V26" s="3"/>
      <c r="W26" s="52"/>
      <c r="X26" s="3"/>
      <c r="Y26" s="52"/>
      <c r="Z26" s="3"/>
      <c r="AA26" s="3"/>
      <c r="AB26" s="52"/>
      <c r="AC26" s="3"/>
      <c r="AD26" s="3"/>
      <c r="AE26" s="52"/>
      <c r="AF26" s="3"/>
      <c r="AG26" s="52"/>
      <c r="AH26" s="3"/>
      <c r="AI26" s="52"/>
      <c r="AJ26" s="3"/>
      <c r="AK26" s="52"/>
      <c r="AL26" s="3"/>
      <c r="AM26" s="3"/>
      <c r="AN26" s="52"/>
      <c r="AO26" s="3"/>
      <c r="AP26" s="52"/>
      <c r="AQ26" s="3"/>
      <c r="AR26" s="3"/>
      <c r="AS26" s="52"/>
      <c r="AT26" s="3"/>
      <c r="AU26" s="3"/>
      <c r="AV26" s="52"/>
      <c r="AW26" s="3"/>
      <c r="AX26" s="3"/>
      <c r="AY26" s="52"/>
      <c r="AZ26" s="3"/>
      <c r="BA26" s="52"/>
      <c r="BB26" s="3"/>
      <c r="BC26" s="3"/>
      <c r="BD26" s="52"/>
      <c r="BE26" s="3"/>
      <c r="BF26" s="3"/>
      <c r="BG26" s="52"/>
      <c r="BH26" s="3"/>
      <c r="BI26" s="3"/>
      <c r="BJ26" s="52"/>
      <c r="BK26" s="3"/>
      <c r="BL26" s="52"/>
      <c r="BM26" s="3"/>
      <c r="BN26" s="3"/>
      <c r="BO26" s="52"/>
      <c r="BP26" s="3"/>
      <c r="BQ26" s="3"/>
      <c r="BR26" s="52"/>
      <c r="BS26" s="3"/>
      <c r="BT26" s="3"/>
      <c r="BU26" s="52"/>
      <c r="BV26" s="3"/>
      <c r="BW26" s="3"/>
      <c r="BX26" s="52"/>
      <c r="BY26" s="3"/>
      <c r="BZ26" s="3"/>
      <c r="CA26" s="52"/>
      <c r="CB26" s="3"/>
      <c r="CC26" s="52"/>
      <c r="CD26" s="3"/>
      <c r="CE26" s="3"/>
      <c r="CF26" s="52"/>
      <c r="CG26" s="3"/>
      <c r="CH26" s="3"/>
      <c r="CI26" s="52"/>
      <c r="CJ26" s="3"/>
      <c r="CK26" s="3"/>
      <c r="CL26" s="52"/>
      <c r="CM26" s="3"/>
      <c r="CN26" s="3"/>
      <c r="CO26" s="52"/>
      <c r="CP26" s="3"/>
      <c r="CQ26" s="3"/>
      <c r="CR26" s="52"/>
      <c r="CS26" s="3"/>
      <c r="CT26" s="3"/>
      <c r="CU26" s="52"/>
      <c r="CV26" s="3"/>
      <c r="CW26" s="52"/>
      <c r="CX26" s="3"/>
      <c r="CY26" s="52"/>
      <c r="CZ26" s="27"/>
      <c r="DA26" s="52"/>
      <c r="DB26" s="3"/>
      <c r="DC26" s="52"/>
      <c r="DD26" s="3"/>
      <c r="DE26" s="52"/>
      <c r="DF26" s="7"/>
      <c r="DG26" s="29"/>
      <c r="DI26" s="139" t="s">
        <v>68</v>
      </c>
      <c r="DJ26" s="140"/>
      <c r="DK26" s="141"/>
      <c r="DL26" s="83"/>
      <c r="DM26" s="82"/>
      <c r="DN26" s="148" t="s">
        <v>38</v>
      </c>
      <c r="DO26" s="149"/>
      <c r="DP26" s="150"/>
      <c r="DQ26" s="84"/>
    </row>
    <row r="27" spans="1:121" ht="16.5" thickBot="1" x14ac:dyDescent="0.3">
      <c r="A27" s="1">
        <v>43366</v>
      </c>
      <c r="B27" s="2"/>
      <c r="C27" s="3"/>
      <c r="D27" s="3"/>
      <c r="E27" s="52"/>
      <c r="F27" s="3"/>
      <c r="G27" s="3"/>
      <c r="H27" s="52"/>
      <c r="I27" s="3"/>
      <c r="J27" s="3"/>
      <c r="K27" s="52"/>
      <c r="L27" s="3"/>
      <c r="M27" s="3"/>
      <c r="N27" s="52"/>
      <c r="O27" s="3"/>
      <c r="P27" s="3"/>
      <c r="Q27" s="52"/>
      <c r="R27" s="3"/>
      <c r="S27" s="3"/>
      <c r="T27" s="52"/>
      <c r="U27" s="3"/>
      <c r="V27" s="3"/>
      <c r="W27" s="52"/>
      <c r="X27" s="3"/>
      <c r="Y27" s="52"/>
      <c r="Z27" s="3"/>
      <c r="AA27" s="3"/>
      <c r="AB27" s="52"/>
      <c r="AC27" s="3"/>
      <c r="AD27" s="3"/>
      <c r="AE27" s="52"/>
      <c r="AF27" s="3"/>
      <c r="AG27" s="52"/>
      <c r="AH27" s="3"/>
      <c r="AI27" s="52"/>
      <c r="AJ27" s="3"/>
      <c r="AK27" s="52"/>
      <c r="AL27" s="3"/>
      <c r="AM27" s="3"/>
      <c r="AN27" s="52"/>
      <c r="AO27" s="3"/>
      <c r="AP27" s="52"/>
      <c r="AQ27" s="3"/>
      <c r="AR27" s="3"/>
      <c r="AS27" s="52"/>
      <c r="AT27" s="3"/>
      <c r="AU27" s="3"/>
      <c r="AV27" s="52"/>
      <c r="AW27" s="3"/>
      <c r="AX27" s="3"/>
      <c r="AY27" s="52"/>
      <c r="AZ27" s="3"/>
      <c r="BA27" s="52"/>
      <c r="BB27" s="3"/>
      <c r="BC27" s="3"/>
      <c r="BD27" s="52"/>
      <c r="BE27" s="3"/>
      <c r="BF27" s="3"/>
      <c r="BG27" s="52"/>
      <c r="BH27" s="3"/>
      <c r="BI27" s="3"/>
      <c r="BJ27" s="52"/>
      <c r="BK27" s="3"/>
      <c r="BL27" s="52"/>
      <c r="BM27" s="3"/>
      <c r="BN27" s="3"/>
      <c r="BO27" s="52"/>
      <c r="BP27" s="3"/>
      <c r="BQ27" s="3"/>
      <c r="BR27" s="52"/>
      <c r="BS27" s="3"/>
      <c r="BT27" s="3"/>
      <c r="BU27" s="52"/>
      <c r="BV27" s="3"/>
      <c r="BW27" s="3"/>
      <c r="BX27" s="52"/>
      <c r="BY27" s="3"/>
      <c r="BZ27" s="3"/>
      <c r="CA27" s="52"/>
      <c r="CB27" s="3"/>
      <c r="CC27" s="52"/>
      <c r="CD27" s="3"/>
      <c r="CE27" s="3"/>
      <c r="CF27" s="52"/>
      <c r="CG27" s="3"/>
      <c r="CH27" s="3"/>
      <c r="CI27" s="52"/>
      <c r="CJ27" s="3"/>
      <c r="CK27" s="3"/>
      <c r="CL27" s="52"/>
      <c r="CM27" s="3"/>
      <c r="CN27" s="3"/>
      <c r="CO27" s="52"/>
      <c r="CP27" s="3"/>
      <c r="CQ27" s="3"/>
      <c r="CR27" s="52"/>
      <c r="CS27" s="3"/>
      <c r="CT27" s="3"/>
      <c r="CU27" s="52"/>
      <c r="CV27" s="3"/>
      <c r="CW27" s="52"/>
      <c r="CX27" s="3"/>
      <c r="CY27" s="52"/>
      <c r="CZ27" s="27"/>
      <c r="DA27" s="52"/>
      <c r="DB27" s="3"/>
      <c r="DC27" s="52"/>
      <c r="DD27" s="3"/>
      <c r="DE27" s="52"/>
      <c r="DF27" s="7"/>
      <c r="DG27" s="29"/>
      <c r="DI27" s="37" t="s">
        <v>45</v>
      </c>
      <c r="DJ27" s="38"/>
      <c r="DK27" s="38">
        <f>'معادلة الفك والتجميع'!$O$65</f>
        <v>0</v>
      </c>
      <c r="DL27" s="33">
        <f>$AP$36</f>
        <v>0</v>
      </c>
      <c r="DM27" s="82"/>
      <c r="DN27" s="33" t="s">
        <v>58</v>
      </c>
      <c r="DO27" s="33"/>
      <c r="DP27" s="33">
        <f>'معادلة الفك والتجميع'!$O$160</f>
        <v>0</v>
      </c>
      <c r="DQ27" s="33">
        <f>$CY$36</f>
        <v>0</v>
      </c>
    </row>
    <row r="28" spans="1:121" ht="16.5" thickBot="1" x14ac:dyDescent="0.3">
      <c r="A28" s="1">
        <v>43367</v>
      </c>
      <c r="B28" s="2"/>
      <c r="C28" s="3"/>
      <c r="D28" s="3"/>
      <c r="E28" s="52"/>
      <c r="F28" s="3"/>
      <c r="G28" s="3"/>
      <c r="H28" s="52"/>
      <c r="I28" s="3"/>
      <c r="J28" s="3"/>
      <c r="K28" s="52"/>
      <c r="L28" s="3"/>
      <c r="M28" s="3"/>
      <c r="N28" s="52"/>
      <c r="O28" s="3"/>
      <c r="P28" s="3"/>
      <c r="Q28" s="52"/>
      <c r="R28" s="3"/>
      <c r="S28" s="3"/>
      <c r="T28" s="52"/>
      <c r="U28" s="3"/>
      <c r="V28" s="3"/>
      <c r="W28" s="52"/>
      <c r="X28" s="3"/>
      <c r="Y28" s="52"/>
      <c r="Z28" s="3"/>
      <c r="AA28" s="3"/>
      <c r="AB28" s="52"/>
      <c r="AC28" s="3"/>
      <c r="AD28" s="3"/>
      <c r="AE28" s="52"/>
      <c r="AF28" s="3"/>
      <c r="AG28" s="52"/>
      <c r="AH28" s="3"/>
      <c r="AI28" s="52"/>
      <c r="AJ28" s="3"/>
      <c r="AK28" s="52"/>
      <c r="AL28" s="3"/>
      <c r="AM28" s="3"/>
      <c r="AN28" s="52"/>
      <c r="AO28" s="3"/>
      <c r="AP28" s="52"/>
      <c r="AQ28" s="3"/>
      <c r="AR28" s="3"/>
      <c r="AS28" s="52"/>
      <c r="AT28" s="3"/>
      <c r="AU28" s="3"/>
      <c r="AV28" s="52"/>
      <c r="AW28" s="3"/>
      <c r="AX28" s="3"/>
      <c r="AY28" s="52"/>
      <c r="AZ28" s="3"/>
      <c r="BA28" s="52"/>
      <c r="BB28" s="3"/>
      <c r="BC28" s="3"/>
      <c r="BD28" s="52"/>
      <c r="BE28" s="3"/>
      <c r="BF28" s="3"/>
      <c r="BG28" s="52"/>
      <c r="BH28" s="3"/>
      <c r="BI28" s="3"/>
      <c r="BJ28" s="52"/>
      <c r="BK28" s="3"/>
      <c r="BL28" s="52"/>
      <c r="BM28" s="3"/>
      <c r="BN28" s="3"/>
      <c r="BO28" s="52"/>
      <c r="BP28" s="3"/>
      <c r="BQ28" s="3"/>
      <c r="BR28" s="52"/>
      <c r="BS28" s="3"/>
      <c r="BT28" s="3"/>
      <c r="BU28" s="52"/>
      <c r="BV28" s="3"/>
      <c r="BW28" s="3"/>
      <c r="BX28" s="52"/>
      <c r="BY28" s="3"/>
      <c r="BZ28" s="3"/>
      <c r="CA28" s="52"/>
      <c r="CB28" s="3"/>
      <c r="CC28" s="52"/>
      <c r="CD28" s="3"/>
      <c r="CE28" s="3"/>
      <c r="CF28" s="52"/>
      <c r="CG28" s="3"/>
      <c r="CH28" s="3"/>
      <c r="CI28" s="52"/>
      <c r="CJ28" s="3"/>
      <c r="CK28" s="3"/>
      <c r="CL28" s="52"/>
      <c r="CM28" s="3"/>
      <c r="CN28" s="3"/>
      <c r="CO28" s="52"/>
      <c r="CP28" s="3"/>
      <c r="CQ28" s="3"/>
      <c r="CR28" s="52"/>
      <c r="CS28" s="3"/>
      <c r="CT28" s="3"/>
      <c r="CU28" s="52"/>
      <c r="CV28" s="3"/>
      <c r="CW28" s="52"/>
      <c r="CX28" s="3"/>
      <c r="CY28" s="52"/>
      <c r="CZ28" s="27"/>
      <c r="DA28" s="52"/>
      <c r="DB28" s="3"/>
      <c r="DC28" s="52"/>
      <c r="DD28" s="3"/>
      <c r="DE28" s="52"/>
      <c r="DF28" s="7"/>
      <c r="DG28" s="29"/>
      <c r="DI28" s="85"/>
      <c r="DJ28" s="85"/>
      <c r="DK28" s="85"/>
      <c r="DL28" s="85"/>
      <c r="DM28" s="82"/>
      <c r="DN28" s="158" t="s">
        <v>69</v>
      </c>
      <c r="DO28" s="159"/>
      <c r="DP28" s="160"/>
      <c r="DQ28" s="86"/>
    </row>
    <row r="29" spans="1:121" ht="16.5" thickBot="1" x14ac:dyDescent="0.3">
      <c r="A29" s="1">
        <v>43368</v>
      </c>
      <c r="B29" s="2"/>
      <c r="C29" s="3"/>
      <c r="D29" s="3"/>
      <c r="E29" s="52"/>
      <c r="F29" s="3"/>
      <c r="G29" s="3"/>
      <c r="H29" s="52"/>
      <c r="I29" s="3"/>
      <c r="J29" s="3"/>
      <c r="K29" s="52"/>
      <c r="L29" s="3"/>
      <c r="M29" s="3"/>
      <c r="N29" s="52"/>
      <c r="O29" s="3"/>
      <c r="P29" s="3"/>
      <c r="Q29" s="52"/>
      <c r="R29" s="3"/>
      <c r="S29" s="3"/>
      <c r="T29" s="52"/>
      <c r="U29" s="3"/>
      <c r="V29" s="3"/>
      <c r="W29" s="52"/>
      <c r="X29" s="3"/>
      <c r="Y29" s="52"/>
      <c r="Z29" s="3"/>
      <c r="AA29" s="3"/>
      <c r="AB29" s="52"/>
      <c r="AC29" s="3"/>
      <c r="AD29" s="3"/>
      <c r="AE29" s="52"/>
      <c r="AF29" s="3"/>
      <c r="AG29" s="52"/>
      <c r="AH29" s="3"/>
      <c r="AI29" s="52"/>
      <c r="AJ29" s="3"/>
      <c r="AK29" s="52"/>
      <c r="AL29" s="3"/>
      <c r="AM29" s="3"/>
      <c r="AN29" s="52"/>
      <c r="AO29" s="3"/>
      <c r="AP29" s="52"/>
      <c r="AQ29" s="3"/>
      <c r="AR29" s="3"/>
      <c r="AS29" s="52"/>
      <c r="AT29" s="3"/>
      <c r="AU29" s="3"/>
      <c r="AV29" s="52"/>
      <c r="AW29" s="3"/>
      <c r="AX29" s="3"/>
      <c r="AY29" s="52"/>
      <c r="AZ29" s="3"/>
      <c r="BA29" s="52"/>
      <c r="BB29" s="3"/>
      <c r="BC29" s="3"/>
      <c r="BD29" s="52"/>
      <c r="BE29" s="3"/>
      <c r="BF29" s="3"/>
      <c r="BG29" s="52"/>
      <c r="BH29" s="3"/>
      <c r="BI29" s="3"/>
      <c r="BJ29" s="52"/>
      <c r="BK29" s="3"/>
      <c r="BL29" s="52"/>
      <c r="BM29" s="3"/>
      <c r="BN29" s="3"/>
      <c r="BO29" s="52"/>
      <c r="BP29" s="3"/>
      <c r="BQ29" s="3"/>
      <c r="BR29" s="52"/>
      <c r="BS29" s="3"/>
      <c r="BT29" s="3"/>
      <c r="BU29" s="52"/>
      <c r="BV29" s="3"/>
      <c r="BW29" s="3"/>
      <c r="BX29" s="52"/>
      <c r="BY29" s="3"/>
      <c r="BZ29" s="3"/>
      <c r="CA29" s="52"/>
      <c r="CB29" s="3"/>
      <c r="CC29" s="52"/>
      <c r="CD29" s="3"/>
      <c r="CE29" s="3"/>
      <c r="CF29" s="52"/>
      <c r="CG29" s="3"/>
      <c r="CH29" s="3"/>
      <c r="CI29" s="52"/>
      <c r="CJ29" s="3"/>
      <c r="CK29" s="3"/>
      <c r="CL29" s="52"/>
      <c r="CM29" s="3"/>
      <c r="CN29" s="3"/>
      <c r="CO29" s="52"/>
      <c r="CP29" s="3"/>
      <c r="CQ29" s="3"/>
      <c r="CR29" s="52"/>
      <c r="CS29" s="3"/>
      <c r="CT29" s="3"/>
      <c r="CU29" s="52"/>
      <c r="CV29" s="3"/>
      <c r="CW29" s="52"/>
      <c r="CX29" s="3"/>
      <c r="CY29" s="52"/>
      <c r="CZ29" s="27"/>
      <c r="DA29" s="52"/>
      <c r="DB29" s="3"/>
      <c r="DC29" s="52"/>
      <c r="DD29" s="3"/>
      <c r="DE29" s="52"/>
      <c r="DF29" s="7"/>
      <c r="DG29" s="29"/>
      <c r="DI29" s="139" t="s">
        <v>70</v>
      </c>
      <c r="DJ29" s="140"/>
      <c r="DK29" s="141"/>
      <c r="DL29" s="83"/>
      <c r="DM29" s="82"/>
      <c r="DN29" s="33" t="s">
        <v>15</v>
      </c>
      <c r="DO29" s="33"/>
      <c r="DP29" s="33">
        <f>'معادلة الفك والتجميع'!$O$165</f>
        <v>0</v>
      </c>
      <c r="DQ29" s="33">
        <f>$DA$36</f>
        <v>0</v>
      </c>
    </row>
    <row r="30" spans="1:121" ht="16.5" thickBot="1" x14ac:dyDescent="0.3">
      <c r="A30" s="5">
        <v>43369</v>
      </c>
      <c r="B30" s="3"/>
      <c r="C30" s="3"/>
      <c r="D30" s="3"/>
      <c r="E30" s="52"/>
      <c r="F30" s="3"/>
      <c r="G30" s="3"/>
      <c r="H30" s="52"/>
      <c r="I30" s="3"/>
      <c r="J30" s="3"/>
      <c r="K30" s="52"/>
      <c r="L30" s="3"/>
      <c r="M30" s="3"/>
      <c r="N30" s="52"/>
      <c r="O30" s="3"/>
      <c r="P30" s="3"/>
      <c r="Q30" s="52"/>
      <c r="R30" s="3"/>
      <c r="S30" s="3"/>
      <c r="T30" s="52"/>
      <c r="U30" s="3"/>
      <c r="V30" s="3"/>
      <c r="W30" s="52"/>
      <c r="X30" s="3"/>
      <c r="Y30" s="52"/>
      <c r="Z30" s="3"/>
      <c r="AA30" s="3"/>
      <c r="AB30" s="52"/>
      <c r="AC30" s="3"/>
      <c r="AD30" s="3"/>
      <c r="AE30" s="52"/>
      <c r="AF30" s="3"/>
      <c r="AG30" s="52"/>
      <c r="AH30" s="3"/>
      <c r="AI30" s="52"/>
      <c r="AJ30" s="3"/>
      <c r="AK30" s="52"/>
      <c r="AL30" s="3"/>
      <c r="AM30" s="3"/>
      <c r="AN30" s="52"/>
      <c r="AO30" s="3"/>
      <c r="AP30" s="52"/>
      <c r="AQ30" s="3"/>
      <c r="AR30" s="3"/>
      <c r="AS30" s="52"/>
      <c r="AT30" s="3"/>
      <c r="AU30" s="3"/>
      <c r="AV30" s="52"/>
      <c r="AW30" s="3"/>
      <c r="AX30" s="3"/>
      <c r="AY30" s="52"/>
      <c r="AZ30" s="3"/>
      <c r="BA30" s="52"/>
      <c r="BB30" s="3"/>
      <c r="BC30" s="3"/>
      <c r="BD30" s="52"/>
      <c r="BE30" s="3"/>
      <c r="BF30" s="3"/>
      <c r="BG30" s="52"/>
      <c r="BH30" s="3"/>
      <c r="BI30" s="3"/>
      <c r="BJ30" s="52"/>
      <c r="BK30" s="3"/>
      <c r="BL30" s="52"/>
      <c r="BM30" s="3"/>
      <c r="BN30" s="3"/>
      <c r="BO30" s="52"/>
      <c r="BP30" s="3"/>
      <c r="BQ30" s="3"/>
      <c r="BR30" s="52"/>
      <c r="BS30" s="3"/>
      <c r="BT30" s="3"/>
      <c r="BU30" s="52"/>
      <c r="BV30" s="3"/>
      <c r="BW30" s="3"/>
      <c r="BX30" s="52"/>
      <c r="BY30" s="3"/>
      <c r="BZ30" s="3"/>
      <c r="CA30" s="52"/>
      <c r="CB30" s="3"/>
      <c r="CC30" s="52"/>
      <c r="CD30" s="3"/>
      <c r="CE30" s="3"/>
      <c r="CF30" s="52"/>
      <c r="CG30" s="3"/>
      <c r="CH30" s="3"/>
      <c r="CI30" s="52"/>
      <c r="CJ30" s="3"/>
      <c r="CK30" s="3"/>
      <c r="CL30" s="52"/>
      <c r="CM30" s="3"/>
      <c r="CN30" s="3"/>
      <c r="CO30" s="52"/>
      <c r="CP30" s="3"/>
      <c r="CQ30" s="3"/>
      <c r="CR30" s="52"/>
      <c r="CS30" s="3"/>
      <c r="CT30" s="3"/>
      <c r="CU30" s="52"/>
      <c r="CV30" s="3"/>
      <c r="CW30" s="52"/>
      <c r="CX30" s="3"/>
      <c r="CY30" s="52"/>
      <c r="CZ30" s="27"/>
      <c r="DA30" s="52"/>
      <c r="DB30" s="3"/>
      <c r="DC30" s="52"/>
      <c r="DD30" s="3"/>
      <c r="DE30" s="52"/>
      <c r="DF30" s="7"/>
      <c r="DG30" s="29"/>
      <c r="DI30" s="33" t="s">
        <v>54</v>
      </c>
      <c r="DJ30" s="33">
        <f>'معادلة الفك والتجميع'!$N$143</f>
        <v>0</v>
      </c>
      <c r="DK30" s="33">
        <f>'معادلة الفك والتجميع'!$O$143</f>
        <v>0</v>
      </c>
      <c r="DL30" s="33">
        <f>$CO$36</f>
        <v>0</v>
      </c>
      <c r="DM30" s="82"/>
      <c r="DN30" s="161" t="s">
        <v>71</v>
      </c>
      <c r="DO30" s="162"/>
      <c r="DP30" s="163"/>
      <c r="DQ30" s="87"/>
    </row>
    <row r="31" spans="1:121" ht="16.5" thickBot="1" x14ac:dyDescent="0.3">
      <c r="A31" s="5">
        <v>43370</v>
      </c>
      <c r="B31" s="7"/>
      <c r="C31" s="7"/>
      <c r="D31" s="7"/>
      <c r="E31" s="53"/>
      <c r="F31" s="7"/>
      <c r="G31" s="7"/>
      <c r="H31" s="53"/>
      <c r="I31" s="7"/>
      <c r="J31" s="7"/>
      <c r="K31" s="53"/>
      <c r="L31" s="7"/>
      <c r="M31" s="7"/>
      <c r="N31" s="53"/>
      <c r="O31" s="7"/>
      <c r="P31" s="7"/>
      <c r="Q31" s="53"/>
      <c r="R31" s="7"/>
      <c r="S31" s="7"/>
      <c r="T31" s="53"/>
      <c r="U31" s="7"/>
      <c r="V31" s="7"/>
      <c r="W31" s="53"/>
      <c r="X31" s="7"/>
      <c r="Y31" s="53"/>
      <c r="Z31" s="7"/>
      <c r="AA31" s="7"/>
      <c r="AB31" s="53"/>
      <c r="AC31" s="7"/>
      <c r="AD31" s="7"/>
      <c r="AE31" s="53"/>
      <c r="AF31" s="7"/>
      <c r="AG31" s="53"/>
      <c r="AH31" s="7"/>
      <c r="AI31" s="53"/>
      <c r="AJ31" s="7"/>
      <c r="AK31" s="53"/>
      <c r="AL31" s="7"/>
      <c r="AM31" s="7"/>
      <c r="AN31" s="53"/>
      <c r="AO31" s="7"/>
      <c r="AP31" s="53"/>
      <c r="AQ31" s="7"/>
      <c r="AR31" s="7"/>
      <c r="AS31" s="53"/>
      <c r="AT31" s="7"/>
      <c r="AU31" s="7"/>
      <c r="AV31" s="53"/>
      <c r="AW31" s="7"/>
      <c r="AX31" s="7"/>
      <c r="AY31" s="53"/>
      <c r="AZ31" s="7"/>
      <c r="BA31" s="53"/>
      <c r="BB31" s="7"/>
      <c r="BC31" s="7"/>
      <c r="BD31" s="53"/>
      <c r="BE31" s="7"/>
      <c r="BF31" s="7"/>
      <c r="BG31" s="53"/>
      <c r="BH31" s="7"/>
      <c r="BI31" s="7"/>
      <c r="BJ31" s="53"/>
      <c r="BK31" s="7"/>
      <c r="BL31" s="53"/>
      <c r="BM31" s="7"/>
      <c r="BN31" s="7"/>
      <c r="BO31" s="53"/>
      <c r="BP31" s="7"/>
      <c r="BQ31" s="7"/>
      <c r="BR31" s="53"/>
      <c r="BS31" s="7"/>
      <c r="BT31" s="7"/>
      <c r="BU31" s="53"/>
      <c r="BV31" s="7"/>
      <c r="BW31" s="7"/>
      <c r="BX31" s="53"/>
      <c r="BY31" s="7"/>
      <c r="BZ31" s="7"/>
      <c r="CA31" s="53"/>
      <c r="CB31" s="7"/>
      <c r="CC31" s="53"/>
      <c r="CD31" s="7"/>
      <c r="CE31" s="7"/>
      <c r="CF31" s="53"/>
      <c r="CG31" s="7"/>
      <c r="CH31" s="7"/>
      <c r="CI31" s="53"/>
      <c r="CJ31" s="7"/>
      <c r="CK31" s="7"/>
      <c r="CL31" s="53"/>
      <c r="CM31" s="7"/>
      <c r="CN31" s="7"/>
      <c r="CO31" s="53"/>
      <c r="CP31" s="7"/>
      <c r="CQ31" s="7"/>
      <c r="CR31" s="53"/>
      <c r="CS31" s="7"/>
      <c r="CT31" s="7"/>
      <c r="CU31" s="53"/>
      <c r="CV31" s="7"/>
      <c r="CW31" s="53"/>
      <c r="CX31" s="7"/>
      <c r="CY31" s="53"/>
      <c r="CZ31" s="39"/>
      <c r="DA31" s="53"/>
      <c r="DB31" s="7"/>
      <c r="DC31" s="53"/>
      <c r="DD31" s="7"/>
      <c r="DE31" s="53"/>
      <c r="DF31" s="7"/>
      <c r="DG31" s="29"/>
      <c r="DI31" s="33" t="s">
        <v>55</v>
      </c>
      <c r="DJ31" s="33">
        <f>'معادلة الفك والتجميع'!$N$147</f>
        <v>0</v>
      </c>
      <c r="DK31" s="33">
        <f>'معادلة الفك والتجميع'!$O$147</f>
        <v>0</v>
      </c>
      <c r="DL31" s="33">
        <f>$CR$36</f>
        <v>0</v>
      </c>
      <c r="DM31" s="82"/>
      <c r="DN31" s="33" t="s">
        <v>51</v>
      </c>
      <c r="DO31" s="33">
        <f>'معادلة الفك والتجميع'!$N$131</f>
        <v>0</v>
      </c>
      <c r="DP31" s="33">
        <f>'معادلة الفك والتجميع'!$O$131</f>
        <v>0</v>
      </c>
      <c r="DQ31" s="33">
        <f>$CF$36</f>
        <v>0</v>
      </c>
    </row>
    <row r="32" spans="1:121" ht="16.5" thickBot="1" x14ac:dyDescent="0.3">
      <c r="A32" s="5">
        <v>43371</v>
      </c>
      <c r="B32" s="7"/>
      <c r="C32" s="7"/>
      <c r="D32" s="7"/>
      <c r="E32" s="53"/>
      <c r="F32" s="7"/>
      <c r="G32" s="7"/>
      <c r="H32" s="53"/>
      <c r="I32" s="7"/>
      <c r="J32" s="7"/>
      <c r="K32" s="53"/>
      <c r="L32" s="7"/>
      <c r="M32" s="7"/>
      <c r="N32" s="53"/>
      <c r="O32" s="7"/>
      <c r="P32" s="7"/>
      <c r="Q32" s="53"/>
      <c r="R32" s="7"/>
      <c r="S32" s="7"/>
      <c r="T32" s="53"/>
      <c r="U32" s="7"/>
      <c r="V32" s="7"/>
      <c r="W32" s="53"/>
      <c r="X32" s="7"/>
      <c r="Y32" s="53"/>
      <c r="Z32" s="7"/>
      <c r="AA32" s="7"/>
      <c r="AB32" s="53"/>
      <c r="AC32" s="7"/>
      <c r="AD32" s="7"/>
      <c r="AE32" s="53"/>
      <c r="AF32" s="7"/>
      <c r="AG32" s="53"/>
      <c r="AH32" s="7"/>
      <c r="AI32" s="53"/>
      <c r="AJ32" s="7"/>
      <c r="AK32" s="53"/>
      <c r="AL32" s="7"/>
      <c r="AM32" s="7"/>
      <c r="AN32" s="53"/>
      <c r="AO32" s="7"/>
      <c r="AP32" s="53"/>
      <c r="AQ32" s="7"/>
      <c r="AR32" s="7"/>
      <c r="AS32" s="53"/>
      <c r="AT32" s="7"/>
      <c r="AU32" s="7"/>
      <c r="AV32" s="53"/>
      <c r="AW32" s="7"/>
      <c r="AX32" s="7"/>
      <c r="AY32" s="53"/>
      <c r="AZ32" s="7"/>
      <c r="BA32" s="53"/>
      <c r="BB32" s="7"/>
      <c r="BC32" s="7"/>
      <c r="BD32" s="53"/>
      <c r="BE32" s="7"/>
      <c r="BF32" s="7"/>
      <c r="BG32" s="53"/>
      <c r="BH32" s="7"/>
      <c r="BI32" s="7"/>
      <c r="BJ32" s="53"/>
      <c r="BK32" s="7"/>
      <c r="BL32" s="53"/>
      <c r="BM32" s="7"/>
      <c r="BN32" s="7"/>
      <c r="BO32" s="53"/>
      <c r="BP32" s="7"/>
      <c r="BQ32" s="7"/>
      <c r="BR32" s="53"/>
      <c r="BS32" s="7"/>
      <c r="BT32" s="7"/>
      <c r="BU32" s="53"/>
      <c r="BV32" s="7"/>
      <c r="BW32" s="7"/>
      <c r="BX32" s="53"/>
      <c r="BY32" s="7"/>
      <c r="BZ32" s="7"/>
      <c r="CA32" s="53"/>
      <c r="CB32" s="7"/>
      <c r="CC32" s="53"/>
      <c r="CD32" s="7"/>
      <c r="CE32" s="7"/>
      <c r="CF32" s="53"/>
      <c r="CG32" s="7"/>
      <c r="CH32" s="7"/>
      <c r="CI32" s="53"/>
      <c r="CJ32" s="7"/>
      <c r="CK32" s="7"/>
      <c r="CL32" s="53"/>
      <c r="CM32" s="7"/>
      <c r="CN32" s="7"/>
      <c r="CO32" s="53"/>
      <c r="CP32" s="7"/>
      <c r="CQ32" s="7"/>
      <c r="CR32" s="53"/>
      <c r="CS32" s="7"/>
      <c r="CT32" s="7"/>
      <c r="CU32" s="53"/>
      <c r="CV32" s="7"/>
      <c r="CW32" s="53"/>
      <c r="CX32" s="7"/>
      <c r="CY32" s="53"/>
      <c r="CZ32" s="39"/>
      <c r="DA32" s="53"/>
      <c r="DB32" s="7"/>
      <c r="DC32" s="53"/>
      <c r="DD32" s="7"/>
      <c r="DE32" s="53"/>
      <c r="DF32" s="7"/>
      <c r="DG32" s="29"/>
      <c r="DI32" s="33" t="s">
        <v>56</v>
      </c>
      <c r="DJ32" s="38">
        <f>'معادلة الفك والتجميع'!$N$151</f>
        <v>0</v>
      </c>
      <c r="DK32" s="38">
        <f>'معادلة الفك والتجميع'!$O$151</f>
        <v>0</v>
      </c>
      <c r="DL32" s="33">
        <f>$CU$36</f>
        <v>0</v>
      </c>
      <c r="DM32" s="82"/>
      <c r="DN32" s="33" t="s">
        <v>52</v>
      </c>
      <c r="DO32" s="38">
        <f>'معادلة الفك والتجميع'!$N$135</f>
        <v>0</v>
      </c>
      <c r="DP32" s="38">
        <f>'معادلة الفك والتجميع'!$O$135</f>
        <v>0</v>
      </c>
      <c r="DQ32" s="33">
        <f>$CI$36</f>
        <v>0</v>
      </c>
    </row>
    <row r="33" spans="1:121" ht="16.5" thickBot="1" x14ac:dyDescent="0.3">
      <c r="A33" s="5">
        <v>43372</v>
      </c>
      <c r="B33" s="7"/>
      <c r="C33" s="7"/>
      <c r="D33" s="7"/>
      <c r="E33" s="53"/>
      <c r="F33" s="7"/>
      <c r="G33" s="7"/>
      <c r="H33" s="53"/>
      <c r="I33" s="7"/>
      <c r="J33" s="7"/>
      <c r="K33" s="53"/>
      <c r="L33" s="7"/>
      <c r="M33" s="7"/>
      <c r="N33" s="53"/>
      <c r="O33" s="7"/>
      <c r="P33" s="7"/>
      <c r="Q33" s="53"/>
      <c r="R33" s="7"/>
      <c r="S33" s="7"/>
      <c r="T33" s="53"/>
      <c r="U33" s="7"/>
      <c r="V33" s="7"/>
      <c r="W33" s="53"/>
      <c r="X33" s="7"/>
      <c r="Y33" s="53"/>
      <c r="Z33" s="7"/>
      <c r="AA33" s="7"/>
      <c r="AB33" s="53"/>
      <c r="AC33" s="7"/>
      <c r="AD33" s="7"/>
      <c r="AE33" s="53"/>
      <c r="AF33" s="7"/>
      <c r="AG33" s="53"/>
      <c r="AH33" s="7"/>
      <c r="AI33" s="53"/>
      <c r="AJ33" s="7"/>
      <c r="AK33" s="53"/>
      <c r="AL33" s="7"/>
      <c r="AM33" s="7"/>
      <c r="AN33" s="53"/>
      <c r="AO33" s="7"/>
      <c r="AP33" s="53"/>
      <c r="AQ33" s="7"/>
      <c r="AR33" s="7"/>
      <c r="AS33" s="53"/>
      <c r="AT33" s="7"/>
      <c r="AU33" s="7"/>
      <c r="AV33" s="53"/>
      <c r="AW33" s="7"/>
      <c r="AX33" s="7"/>
      <c r="AY33" s="53"/>
      <c r="AZ33" s="7"/>
      <c r="BA33" s="53"/>
      <c r="BB33" s="7"/>
      <c r="BC33" s="7"/>
      <c r="BD33" s="53"/>
      <c r="BE33" s="7"/>
      <c r="BF33" s="7"/>
      <c r="BG33" s="53"/>
      <c r="BH33" s="7"/>
      <c r="BI33" s="7"/>
      <c r="BJ33" s="53"/>
      <c r="BK33" s="7"/>
      <c r="BL33" s="53"/>
      <c r="BM33" s="7"/>
      <c r="BN33" s="7"/>
      <c r="BO33" s="53"/>
      <c r="BP33" s="7"/>
      <c r="BQ33" s="7"/>
      <c r="BR33" s="53"/>
      <c r="BS33" s="7"/>
      <c r="BT33" s="7"/>
      <c r="BU33" s="53"/>
      <c r="BV33" s="7"/>
      <c r="BW33" s="7"/>
      <c r="BX33" s="53"/>
      <c r="BY33" s="7"/>
      <c r="BZ33" s="7"/>
      <c r="CA33" s="53"/>
      <c r="CB33" s="7"/>
      <c r="CC33" s="53"/>
      <c r="CD33" s="7"/>
      <c r="CE33" s="7"/>
      <c r="CF33" s="53"/>
      <c r="CG33" s="7"/>
      <c r="CH33" s="7"/>
      <c r="CI33" s="53"/>
      <c r="CJ33" s="7"/>
      <c r="CK33" s="7"/>
      <c r="CL33" s="53"/>
      <c r="CM33" s="7"/>
      <c r="CN33" s="7"/>
      <c r="CO33" s="53"/>
      <c r="CP33" s="7"/>
      <c r="CQ33" s="7"/>
      <c r="CR33" s="53"/>
      <c r="CS33" s="7"/>
      <c r="CT33" s="7"/>
      <c r="CU33" s="53"/>
      <c r="CV33" s="7"/>
      <c r="CW33" s="53"/>
      <c r="CX33" s="7"/>
      <c r="CY33" s="53"/>
      <c r="CZ33" s="39"/>
      <c r="DA33" s="53"/>
      <c r="DB33" s="7"/>
      <c r="DC33" s="53"/>
      <c r="DD33" s="7"/>
      <c r="DE33" s="53"/>
      <c r="DF33" s="7"/>
      <c r="DG33" s="29"/>
      <c r="DI33" s="33" t="s">
        <v>57</v>
      </c>
      <c r="DJ33" s="33"/>
      <c r="DK33" s="33">
        <f>'معادلة الفك والتجميع'!$O$155</f>
        <v>0</v>
      </c>
      <c r="DL33" s="33">
        <f>$CW$36</f>
        <v>0</v>
      </c>
      <c r="DM33" s="88"/>
      <c r="DN33" s="33" t="s">
        <v>53</v>
      </c>
      <c r="DO33" s="33">
        <f>'معادلة الفك والتجميع'!$N$139</f>
        <v>0</v>
      </c>
      <c r="DP33" s="33">
        <f>'معادلة الفك والتجميع'!$O$139</f>
        <v>0</v>
      </c>
      <c r="DQ33" s="33">
        <f>$CL$36</f>
        <v>0</v>
      </c>
    </row>
    <row r="34" spans="1:121" ht="16.5" thickBot="1" x14ac:dyDescent="0.3">
      <c r="A34" s="5">
        <v>43373</v>
      </c>
      <c r="B34" s="7"/>
      <c r="C34" s="7"/>
      <c r="D34" s="7"/>
      <c r="E34" s="53"/>
      <c r="F34" s="7"/>
      <c r="G34" s="7"/>
      <c r="H34" s="53"/>
      <c r="I34" s="7"/>
      <c r="J34" s="7"/>
      <c r="K34" s="53"/>
      <c r="L34" s="7"/>
      <c r="M34" s="7"/>
      <c r="N34" s="53"/>
      <c r="O34" s="7"/>
      <c r="P34" s="7"/>
      <c r="Q34" s="53"/>
      <c r="R34" s="7"/>
      <c r="S34" s="7"/>
      <c r="T34" s="53"/>
      <c r="U34" s="7"/>
      <c r="V34" s="7"/>
      <c r="W34" s="53"/>
      <c r="X34" s="7"/>
      <c r="Y34" s="53"/>
      <c r="Z34" s="7"/>
      <c r="AA34" s="7"/>
      <c r="AB34" s="53"/>
      <c r="AC34" s="7"/>
      <c r="AD34" s="7"/>
      <c r="AE34" s="53"/>
      <c r="AF34" s="7"/>
      <c r="AG34" s="53"/>
      <c r="AH34" s="7"/>
      <c r="AI34" s="53"/>
      <c r="AJ34" s="7"/>
      <c r="AK34" s="53"/>
      <c r="AL34" s="7"/>
      <c r="AM34" s="7"/>
      <c r="AN34" s="53"/>
      <c r="AO34" s="7"/>
      <c r="AP34" s="53"/>
      <c r="AQ34" s="7"/>
      <c r="AR34" s="7"/>
      <c r="AS34" s="53"/>
      <c r="AT34" s="7"/>
      <c r="AU34" s="7"/>
      <c r="AV34" s="53"/>
      <c r="AW34" s="7"/>
      <c r="AX34" s="7"/>
      <c r="AY34" s="53"/>
      <c r="AZ34" s="7"/>
      <c r="BA34" s="53"/>
      <c r="BB34" s="7"/>
      <c r="BC34" s="7"/>
      <c r="BD34" s="53"/>
      <c r="BE34" s="7"/>
      <c r="BF34" s="7"/>
      <c r="BG34" s="53"/>
      <c r="BH34" s="7"/>
      <c r="BI34" s="7"/>
      <c r="BJ34" s="53"/>
      <c r="BK34" s="7"/>
      <c r="BL34" s="53"/>
      <c r="BM34" s="7"/>
      <c r="BN34" s="7"/>
      <c r="BO34" s="53"/>
      <c r="BP34" s="7"/>
      <c r="BQ34" s="7"/>
      <c r="BR34" s="53"/>
      <c r="BS34" s="7"/>
      <c r="BT34" s="7"/>
      <c r="BU34" s="53"/>
      <c r="BV34" s="7"/>
      <c r="BW34" s="7"/>
      <c r="BX34" s="53"/>
      <c r="BY34" s="7"/>
      <c r="BZ34" s="7"/>
      <c r="CA34" s="53"/>
      <c r="CB34" s="7"/>
      <c r="CC34" s="53"/>
      <c r="CD34" s="7"/>
      <c r="CE34" s="7"/>
      <c r="CF34" s="53"/>
      <c r="CG34" s="7"/>
      <c r="CH34" s="7"/>
      <c r="CI34" s="53"/>
      <c r="CJ34" s="7"/>
      <c r="CK34" s="7"/>
      <c r="CL34" s="53"/>
      <c r="CM34" s="7"/>
      <c r="CN34" s="7"/>
      <c r="CO34" s="53"/>
      <c r="CP34" s="7"/>
      <c r="CQ34" s="7"/>
      <c r="CR34" s="53"/>
      <c r="CS34" s="7"/>
      <c r="CT34" s="7"/>
      <c r="CU34" s="53"/>
      <c r="CV34" s="7"/>
      <c r="CW34" s="53"/>
      <c r="CX34" s="7"/>
      <c r="CY34" s="53"/>
      <c r="CZ34" s="39"/>
      <c r="DA34" s="53"/>
      <c r="DB34" s="7"/>
      <c r="DC34" s="53"/>
      <c r="DD34" s="7"/>
      <c r="DE34" s="53"/>
      <c r="DF34" s="7"/>
      <c r="DG34" s="29"/>
      <c r="DI34" s="40"/>
      <c r="DJ34" s="40"/>
      <c r="DK34" s="40"/>
      <c r="DL34" s="40"/>
      <c r="DM34" s="41"/>
      <c r="DN34" s="40"/>
      <c r="DO34" s="40"/>
      <c r="DP34" s="40"/>
    </row>
    <row r="35" spans="1:121" ht="16.5" thickBot="1" x14ac:dyDescent="0.3">
      <c r="A35" s="5">
        <v>43374</v>
      </c>
      <c r="B35" s="7"/>
      <c r="C35" s="7"/>
      <c r="D35" s="7"/>
      <c r="E35" s="53"/>
      <c r="F35" s="7"/>
      <c r="G35" s="7"/>
      <c r="H35" s="53"/>
      <c r="I35" s="7"/>
      <c r="J35" s="7"/>
      <c r="K35" s="53"/>
      <c r="L35" s="7"/>
      <c r="M35" s="7"/>
      <c r="N35" s="53"/>
      <c r="O35" s="7"/>
      <c r="P35" s="7"/>
      <c r="Q35" s="53"/>
      <c r="R35" s="7"/>
      <c r="S35" s="7"/>
      <c r="T35" s="53"/>
      <c r="U35" s="7"/>
      <c r="V35" s="7"/>
      <c r="W35" s="53"/>
      <c r="X35" s="7"/>
      <c r="Y35" s="53"/>
      <c r="Z35" s="7"/>
      <c r="AA35" s="7"/>
      <c r="AB35" s="53"/>
      <c r="AC35" s="7"/>
      <c r="AD35" s="7"/>
      <c r="AE35" s="53"/>
      <c r="AF35" s="7"/>
      <c r="AG35" s="53"/>
      <c r="AH35" s="7"/>
      <c r="AI35" s="53"/>
      <c r="AJ35" s="7"/>
      <c r="AK35" s="53"/>
      <c r="AL35" s="7"/>
      <c r="AM35" s="7"/>
      <c r="AN35" s="53"/>
      <c r="AO35" s="7"/>
      <c r="AP35" s="53"/>
      <c r="AQ35" s="7"/>
      <c r="AR35" s="7"/>
      <c r="AS35" s="53"/>
      <c r="AT35" s="7"/>
      <c r="AU35" s="7"/>
      <c r="AV35" s="53"/>
      <c r="AW35" s="7"/>
      <c r="AX35" s="7"/>
      <c r="AY35" s="53"/>
      <c r="AZ35" s="7"/>
      <c r="BA35" s="53"/>
      <c r="BB35" s="7"/>
      <c r="BC35" s="7"/>
      <c r="BD35" s="53"/>
      <c r="BE35" s="7"/>
      <c r="BF35" s="7"/>
      <c r="BG35" s="53"/>
      <c r="BH35" s="7"/>
      <c r="BI35" s="7"/>
      <c r="BJ35" s="53"/>
      <c r="BK35" s="7"/>
      <c r="BL35" s="53"/>
      <c r="BM35" s="7"/>
      <c r="BN35" s="7"/>
      <c r="BO35" s="53"/>
      <c r="BP35" s="7"/>
      <c r="BQ35" s="7"/>
      <c r="BR35" s="53"/>
      <c r="BS35" s="7"/>
      <c r="BT35" s="7"/>
      <c r="BU35" s="53"/>
      <c r="BV35" s="7"/>
      <c r="BW35" s="7"/>
      <c r="BX35" s="53"/>
      <c r="BY35" s="7"/>
      <c r="BZ35" s="7"/>
      <c r="CA35" s="53"/>
      <c r="CB35" s="7"/>
      <c r="CC35" s="53"/>
      <c r="CD35" s="7"/>
      <c r="CE35" s="7"/>
      <c r="CF35" s="53"/>
      <c r="CG35" s="7"/>
      <c r="CH35" s="7"/>
      <c r="CI35" s="53"/>
      <c r="CJ35" s="7"/>
      <c r="CK35" s="7"/>
      <c r="CL35" s="53"/>
      <c r="CM35" s="7"/>
      <c r="CN35" s="7"/>
      <c r="CO35" s="53"/>
      <c r="CP35" s="7"/>
      <c r="CQ35" s="7"/>
      <c r="CR35" s="53"/>
      <c r="CS35" s="7"/>
      <c r="CT35" s="7"/>
      <c r="CU35" s="53"/>
      <c r="CV35" s="7"/>
      <c r="CW35" s="53"/>
      <c r="CX35" s="7"/>
      <c r="CY35" s="53"/>
      <c r="CZ35" s="39"/>
      <c r="DA35" s="53"/>
      <c r="DB35" s="7"/>
      <c r="DC35" s="53"/>
      <c r="DD35" s="7"/>
      <c r="DE35" s="53"/>
      <c r="DF35" s="7"/>
      <c r="DG35" s="29"/>
      <c r="DI35" s="22"/>
      <c r="DJ35" s="22"/>
      <c r="DK35" s="22"/>
      <c r="DL35" s="22"/>
      <c r="DM35" s="41"/>
      <c r="DN35" s="22"/>
      <c r="DO35" s="22"/>
      <c r="DP35" s="22"/>
    </row>
    <row r="36" spans="1:121" ht="15.75" thickBot="1" x14ac:dyDescent="0.3">
      <c r="A36" s="5" t="s">
        <v>20</v>
      </c>
      <c r="B36" s="7"/>
      <c r="C36" s="7">
        <f>SUM(C5:C35)</f>
        <v>0</v>
      </c>
      <c r="D36" s="7">
        <f t="shared" ref="D36:BO36" si="0">SUM(D5:D35)</f>
        <v>0</v>
      </c>
      <c r="E36" s="7">
        <f t="shared" si="0"/>
        <v>0</v>
      </c>
      <c r="F36" s="7">
        <f t="shared" si="0"/>
        <v>0</v>
      </c>
      <c r="G36" s="7">
        <f t="shared" si="0"/>
        <v>0</v>
      </c>
      <c r="H36" s="7">
        <f t="shared" si="0"/>
        <v>0</v>
      </c>
      <c r="I36" s="7">
        <f t="shared" si="0"/>
        <v>0</v>
      </c>
      <c r="J36" s="7">
        <f t="shared" si="0"/>
        <v>0</v>
      </c>
      <c r="K36" s="7">
        <f t="shared" si="0"/>
        <v>0</v>
      </c>
      <c r="L36" s="7">
        <f t="shared" si="0"/>
        <v>0</v>
      </c>
      <c r="M36" s="7">
        <f t="shared" si="0"/>
        <v>0</v>
      </c>
      <c r="N36" s="7">
        <f t="shared" si="0"/>
        <v>0</v>
      </c>
      <c r="O36" s="7">
        <f t="shared" si="0"/>
        <v>0</v>
      </c>
      <c r="P36" s="7">
        <f t="shared" si="0"/>
        <v>0</v>
      </c>
      <c r="Q36" s="7">
        <f t="shared" si="0"/>
        <v>0</v>
      </c>
      <c r="R36" s="7">
        <f t="shared" si="0"/>
        <v>0</v>
      </c>
      <c r="S36" s="7">
        <f t="shared" si="0"/>
        <v>0</v>
      </c>
      <c r="T36" s="7">
        <f t="shared" si="0"/>
        <v>0</v>
      </c>
      <c r="U36" s="7">
        <f t="shared" si="0"/>
        <v>0</v>
      </c>
      <c r="V36" s="7">
        <f t="shared" si="0"/>
        <v>0</v>
      </c>
      <c r="W36" s="7">
        <f t="shared" si="0"/>
        <v>0</v>
      </c>
      <c r="X36" s="7">
        <f t="shared" si="0"/>
        <v>0</v>
      </c>
      <c r="Y36" s="7">
        <f t="shared" si="0"/>
        <v>0</v>
      </c>
      <c r="Z36" s="7">
        <f t="shared" si="0"/>
        <v>0</v>
      </c>
      <c r="AA36" s="7">
        <f t="shared" si="0"/>
        <v>0</v>
      </c>
      <c r="AB36" s="7">
        <f t="shared" si="0"/>
        <v>0</v>
      </c>
      <c r="AC36" s="7">
        <f t="shared" si="0"/>
        <v>0</v>
      </c>
      <c r="AD36" s="7">
        <f t="shared" si="0"/>
        <v>0</v>
      </c>
      <c r="AE36" s="7">
        <f t="shared" si="0"/>
        <v>0</v>
      </c>
      <c r="AF36" s="7">
        <f t="shared" si="0"/>
        <v>0</v>
      </c>
      <c r="AG36" s="7">
        <f t="shared" si="0"/>
        <v>0</v>
      </c>
      <c r="AH36" s="7">
        <f t="shared" si="0"/>
        <v>0</v>
      </c>
      <c r="AI36" s="7">
        <f t="shared" si="0"/>
        <v>0</v>
      </c>
      <c r="AJ36" s="7">
        <f t="shared" si="0"/>
        <v>0</v>
      </c>
      <c r="AK36" s="7">
        <f t="shared" si="0"/>
        <v>0</v>
      </c>
      <c r="AL36" s="7">
        <f t="shared" si="0"/>
        <v>0</v>
      </c>
      <c r="AM36" s="7">
        <f t="shared" si="0"/>
        <v>0</v>
      </c>
      <c r="AN36" s="7">
        <f t="shared" si="0"/>
        <v>0</v>
      </c>
      <c r="AO36" s="7">
        <f t="shared" si="0"/>
        <v>0</v>
      </c>
      <c r="AP36" s="7">
        <f t="shared" si="0"/>
        <v>0</v>
      </c>
      <c r="AQ36" s="7">
        <f t="shared" si="0"/>
        <v>0</v>
      </c>
      <c r="AR36" s="7">
        <f t="shared" si="0"/>
        <v>0</v>
      </c>
      <c r="AS36" s="7">
        <f t="shared" si="0"/>
        <v>0</v>
      </c>
      <c r="AT36" s="7">
        <f t="shared" si="0"/>
        <v>0</v>
      </c>
      <c r="AU36" s="7">
        <f t="shared" si="0"/>
        <v>0</v>
      </c>
      <c r="AV36" s="7">
        <f t="shared" si="0"/>
        <v>0</v>
      </c>
      <c r="AW36" s="7">
        <f t="shared" si="0"/>
        <v>0</v>
      </c>
      <c r="AX36" s="7">
        <f t="shared" si="0"/>
        <v>0</v>
      </c>
      <c r="AY36" s="7">
        <f t="shared" si="0"/>
        <v>0</v>
      </c>
      <c r="AZ36" s="7">
        <f t="shared" si="0"/>
        <v>0</v>
      </c>
      <c r="BA36" s="7">
        <f t="shared" si="0"/>
        <v>0</v>
      </c>
      <c r="BB36" s="7">
        <f t="shared" si="0"/>
        <v>0</v>
      </c>
      <c r="BC36" s="7">
        <f t="shared" si="0"/>
        <v>0</v>
      </c>
      <c r="BD36" s="7">
        <f t="shared" si="0"/>
        <v>0</v>
      </c>
      <c r="BE36" s="7">
        <f t="shared" si="0"/>
        <v>0</v>
      </c>
      <c r="BF36" s="7">
        <f t="shared" si="0"/>
        <v>0</v>
      </c>
      <c r="BG36" s="7">
        <f t="shared" si="0"/>
        <v>0</v>
      </c>
      <c r="BH36" s="7">
        <f t="shared" si="0"/>
        <v>0</v>
      </c>
      <c r="BI36" s="7">
        <f t="shared" si="0"/>
        <v>0</v>
      </c>
      <c r="BJ36" s="7">
        <f t="shared" si="0"/>
        <v>0</v>
      </c>
      <c r="BK36" s="7">
        <f t="shared" si="0"/>
        <v>0</v>
      </c>
      <c r="BL36" s="7">
        <f t="shared" si="0"/>
        <v>0</v>
      </c>
      <c r="BM36" s="7">
        <f t="shared" si="0"/>
        <v>0</v>
      </c>
      <c r="BN36" s="7">
        <f t="shared" si="0"/>
        <v>0</v>
      </c>
      <c r="BO36" s="7">
        <f t="shared" si="0"/>
        <v>0</v>
      </c>
      <c r="BP36" s="7">
        <f t="shared" ref="BP36:DF36" si="1">SUM(BP5:BP35)</f>
        <v>0</v>
      </c>
      <c r="BQ36" s="7">
        <f t="shared" si="1"/>
        <v>0</v>
      </c>
      <c r="BR36" s="7">
        <f t="shared" si="1"/>
        <v>0</v>
      </c>
      <c r="BS36" s="7">
        <f t="shared" si="1"/>
        <v>0</v>
      </c>
      <c r="BT36" s="7">
        <f t="shared" si="1"/>
        <v>0</v>
      </c>
      <c r="BU36" s="7">
        <f t="shared" si="1"/>
        <v>0</v>
      </c>
      <c r="BV36" s="7">
        <f t="shared" si="1"/>
        <v>0</v>
      </c>
      <c r="BW36" s="7">
        <f t="shared" si="1"/>
        <v>0</v>
      </c>
      <c r="BX36" s="7">
        <f t="shared" si="1"/>
        <v>0</v>
      </c>
      <c r="BY36" s="7">
        <f t="shared" si="1"/>
        <v>0</v>
      </c>
      <c r="BZ36" s="7">
        <f t="shared" si="1"/>
        <v>0</v>
      </c>
      <c r="CA36" s="7">
        <f t="shared" si="1"/>
        <v>0</v>
      </c>
      <c r="CB36" s="7">
        <f t="shared" si="1"/>
        <v>0</v>
      </c>
      <c r="CC36" s="7">
        <f t="shared" si="1"/>
        <v>0</v>
      </c>
      <c r="CD36" s="7">
        <f t="shared" si="1"/>
        <v>0</v>
      </c>
      <c r="CE36" s="7">
        <f t="shared" si="1"/>
        <v>0</v>
      </c>
      <c r="CF36" s="7">
        <f t="shared" si="1"/>
        <v>0</v>
      </c>
      <c r="CG36" s="7">
        <f t="shared" si="1"/>
        <v>0</v>
      </c>
      <c r="CH36" s="7">
        <f t="shared" si="1"/>
        <v>0</v>
      </c>
      <c r="CI36" s="7">
        <f t="shared" si="1"/>
        <v>0</v>
      </c>
      <c r="CJ36" s="7">
        <f t="shared" si="1"/>
        <v>0</v>
      </c>
      <c r="CK36" s="7">
        <f t="shared" si="1"/>
        <v>0</v>
      </c>
      <c r="CL36" s="7">
        <f t="shared" si="1"/>
        <v>0</v>
      </c>
      <c r="CM36" s="7">
        <f t="shared" si="1"/>
        <v>0</v>
      </c>
      <c r="CN36" s="7">
        <f t="shared" si="1"/>
        <v>0</v>
      </c>
      <c r="CO36" s="7">
        <f t="shared" si="1"/>
        <v>0</v>
      </c>
      <c r="CP36" s="7">
        <f t="shared" si="1"/>
        <v>0</v>
      </c>
      <c r="CQ36" s="7">
        <f t="shared" si="1"/>
        <v>0</v>
      </c>
      <c r="CR36" s="7">
        <f t="shared" si="1"/>
        <v>0</v>
      </c>
      <c r="CS36" s="7">
        <f t="shared" si="1"/>
        <v>0</v>
      </c>
      <c r="CT36" s="7">
        <f t="shared" si="1"/>
        <v>0</v>
      </c>
      <c r="CU36" s="7">
        <f t="shared" si="1"/>
        <v>0</v>
      </c>
      <c r="CV36" s="7">
        <f t="shared" si="1"/>
        <v>0</v>
      </c>
      <c r="CW36" s="7">
        <f t="shared" si="1"/>
        <v>0</v>
      </c>
      <c r="CX36" s="7">
        <f t="shared" si="1"/>
        <v>0</v>
      </c>
      <c r="CY36" s="7">
        <f t="shared" si="1"/>
        <v>0</v>
      </c>
      <c r="CZ36" s="7">
        <f t="shared" si="1"/>
        <v>0</v>
      </c>
      <c r="DA36" s="7">
        <f t="shared" si="1"/>
        <v>0</v>
      </c>
      <c r="DB36" s="7">
        <f t="shared" si="1"/>
        <v>0</v>
      </c>
      <c r="DC36" s="7">
        <f t="shared" si="1"/>
        <v>0</v>
      </c>
      <c r="DD36" s="7">
        <f t="shared" si="1"/>
        <v>0</v>
      </c>
      <c r="DE36" s="7">
        <f t="shared" si="1"/>
        <v>0</v>
      </c>
      <c r="DF36" s="7">
        <f t="shared" si="1"/>
        <v>0</v>
      </c>
      <c r="DG36" s="29"/>
      <c r="DI36" s="42"/>
      <c r="DJ36" s="42"/>
      <c r="DK36" s="42"/>
      <c r="DL36" s="42"/>
    </row>
    <row r="37" spans="1:12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  <c r="CR37" s="44"/>
      <c r="CS37" s="44"/>
      <c r="CT37" s="44"/>
      <c r="CU37" s="44"/>
      <c r="CV37" s="44"/>
      <c r="CW37" s="44"/>
      <c r="CX37" s="44"/>
      <c r="CY37" s="44"/>
      <c r="CZ37" s="44"/>
      <c r="DA37" s="44"/>
      <c r="DB37" s="44"/>
      <c r="DC37" s="151"/>
      <c r="DD37" s="151"/>
      <c r="DE37" s="151"/>
      <c r="DF37" s="151"/>
      <c r="DI37" s="42"/>
      <c r="DJ37" s="42"/>
      <c r="DK37" s="42"/>
      <c r="DL37" s="42"/>
    </row>
    <row r="38" spans="1:121" ht="15.75" thickBot="1" x14ac:dyDescent="0.3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44"/>
      <c r="CR38" s="44"/>
      <c r="CS38" s="44"/>
      <c r="CT38" s="44"/>
      <c r="CU38" s="44"/>
      <c r="CV38" s="44"/>
      <c r="CW38" s="44"/>
      <c r="CX38" s="44"/>
      <c r="CY38" s="44"/>
      <c r="CZ38" s="44"/>
      <c r="DA38" s="44"/>
      <c r="DB38" s="44"/>
      <c r="DC38" s="152"/>
      <c r="DD38" s="152"/>
      <c r="DE38" s="152"/>
      <c r="DF38" s="152"/>
      <c r="DI38" s="42"/>
      <c r="DJ38" s="42"/>
      <c r="DK38" s="42"/>
      <c r="DL38" s="42"/>
    </row>
    <row r="39" spans="1:121" ht="27.75" thickTop="1" thickBot="1" x14ac:dyDescent="0.3">
      <c r="A39" s="153" t="s">
        <v>25</v>
      </c>
      <c r="B39" s="154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  <c r="AJ39" s="154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4"/>
      <c r="BI39" s="154"/>
      <c r="BJ39" s="154"/>
      <c r="BK39" s="154"/>
      <c r="BL39" s="154"/>
      <c r="BM39" s="154"/>
      <c r="BN39" s="154"/>
      <c r="BO39" s="154"/>
      <c r="BP39" s="154"/>
      <c r="BQ39" s="154"/>
      <c r="BR39" s="154"/>
      <c r="BS39" s="154"/>
      <c r="BT39" s="154"/>
      <c r="BU39" s="154"/>
      <c r="BV39" s="154"/>
      <c r="BW39" s="154"/>
      <c r="BX39" s="154"/>
      <c r="BY39" s="154"/>
      <c r="BZ39" s="154"/>
      <c r="CA39" s="154"/>
      <c r="CB39" s="154"/>
      <c r="CC39" s="154"/>
      <c r="CD39" s="154"/>
      <c r="CE39" s="154"/>
      <c r="CF39" s="154"/>
      <c r="CG39" s="154"/>
      <c r="CH39" s="154"/>
      <c r="CI39" s="154"/>
      <c r="CJ39" s="154"/>
      <c r="CK39" s="154"/>
      <c r="CL39" s="154"/>
      <c r="CM39" s="154"/>
      <c r="CN39" s="154"/>
      <c r="CO39" s="154"/>
      <c r="CP39" s="154"/>
      <c r="CQ39" s="154"/>
      <c r="CR39" s="154"/>
      <c r="CS39" s="154"/>
      <c r="CT39" s="154"/>
      <c r="CU39" s="154"/>
      <c r="CV39" s="154"/>
      <c r="CW39" s="154"/>
      <c r="CX39" s="154"/>
      <c r="CY39" s="155"/>
      <c r="CZ39" s="156"/>
      <c r="DA39" s="45"/>
      <c r="DB39" s="45"/>
      <c r="DC39" s="157"/>
      <c r="DD39" s="157"/>
      <c r="DE39" s="157"/>
      <c r="DF39" s="157"/>
      <c r="DI39" s="167" t="s">
        <v>72</v>
      </c>
      <c r="DJ39" s="168"/>
      <c r="DK39" s="168"/>
      <c r="DL39" s="168"/>
      <c r="DM39" s="168"/>
      <c r="DN39" s="168"/>
      <c r="DO39" s="168"/>
      <c r="DP39" s="168"/>
      <c r="DQ39" s="169"/>
    </row>
    <row r="40" spans="1:121" ht="22.5" thickTop="1" thickBot="1" x14ac:dyDescent="0.3">
      <c r="A40" s="110" t="s">
        <v>0</v>
      </c>
      <c r="B40" s="112" t="s">
        <v>73</v>
      </c>
      <c r="C40" s="118" t="s">
        <v>1</v>
      </c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2"/>
      <c r="W40" s="13"/>
      <c r="X40" s="12" t="s">
        <v>26</v>
      </c>
      <c r="Y40" s="12"/>
      <c r="Z40" s="120" t="s">
        <v>27</v>
      </c>
      <c r="AA40" s="121"/>
      <c r="AB40" s="121"/>
      <c r="AC40" s="121"/>
      <c r="AD40" s="121"/>
      <c r="AE40" s="121"/>
      <c r="AF40" s="121"/>
      <c r="AG40" s="121"/>
      <c r="AH40" s="121"/>
      <c r="AI40" s="122"/>
      <c r="AJ40" s="120" t="s">
        <v>28</v>
      </c>
      <c r="AK40" s="122"/>
      <c r="AL40" s="120" t="s">
        <v>29</v>
      </c>
      <c r="AM40" s="121"/>
      <c r="AN40" s="122"/>
      <c r="AO40" s="120" t="s">
        <v>30</v>
      </c>
      <c r="AP40" s="122"/>
      <c r="AQ40" s="120" t="s">
        <v>31</v>
      </c>
      <c r="AR40" s="121"/>
      <c r="AS40" s="121"/>
      <c r="AT40" s="121"/>
      <c r="AU40" s="121"/>
      <c r="AV40" s="121"/>
      <c r="AW40" s="121"/>
      <c r="AX40" s="121"/>
      <c r="AY40" s="122"/>
      <c r="AZ40" s="120" t="s">
        <v>32</v>
      </c>
      <c r="BA40" s="122"/>
      <c r="BB40" s="120" t="s">
        <v>33</v>
      </c>
      <c r="BC40" s="121"/>
      <c r="BD40" s="121"/>
      <c r="BE40" s="121"/>
      <c r="BF40" s="121"/>
      <c r="BG40" s="121"/>
      <c r="BH40" s="121"/>
      <c r="BI40" s="121"/>
      <c r="BJ40" s="121"/>
      <c r="BK40" s="121"/>
      <c r="BL40" s="122"/>
      <c r="BM40" s="120" t="s">
        <v>34</v>
      </c>
      <c r="BN40" s="121"/>
      <c r="BO40" s="121"/>
      <c r="BP40" s="121"/>
      <c r="BQ40" s="121"/>
      <c r="BR40" s="122"/>
      <c r="BS40" s="120" t="s">
        <v>35</v>
      </c>
      <c r="BT40" s="121"/>
      <c r="BU40" s="121"/>
      <c r="BV40" s="121"/>
      <c r="BW40" s="121"/>
      <c r="BX40" s="121"/>
      <c r="BY40" s="121"/>
      <c r="BZ40" s="121"/>
      <c r="CA40" s="121"/>
      <c r="CB40" s="121"/>
      <c r="CC40" s="122"/>
      <c r="CD40" s="120" t="s">
        <v>36</v>
      </c>
      <c r="CE40" s="121"/>
      <c r="CF40" s="121"/>
      <c r="CG40" s="121"/>
      <c r="CH40" s="121"/>
      <c r="CI40" s="121"/>
      <c r="CJ40" s="121"/>
      <c r="CK40" s="121"/>
      <c r="CL40" s="122"/>
      <c r="CM40" s="120" t="s">
        <v>37</v>
      </c>
      <c r="CN40" s="121"/>
      <c r="CO40" s="121"/>
      <c r="CP40" s="121"/>
      <c r="CQ40" s="121"/>
      <c r="CR40" s="121"/>
      <c r="CS40" s="121"/>
      <c r="CT40" s="121"/>
      <c r="CU40" s="121"/>
      <c r="CV40" s="121"/>
      <c r="CW40" s="122"/>
      <c r="CX40" s="120" t="s">
        <v>38</v>
      </c>
      <c r="CY40" s="122"/>
      <c r="CZ40" s="120" t="s">
        <v>4</v>
      </c>
      <c r="DA40" s="122"/>
      <c r="DB40" s="14"/>
      <c r="DC40" s="14"/>
      <c r="DD40" s="21"/>
      <c r="DE40" s="21"/>
      <c r="DF40" s="21"/>
      <c r="DI40" s="30" t="s">
        <v>18</v>
      </c>
      <c r="DJ40" s="30" t="s">
        <v>16</v>
      </c>
      <c r="DK40" s="30" t="s">
        <v>17</v>
      </c>
      <c r="DL40" s="65" t="s">
        <v>24</v>
      </c>
      <c r="DM40" s="31"/>
      <c r="DN40" s="30" t="s">
        <v>18</v>
      </c>
      <c r="DO40" s="30" t="s">
        <v>16</v>
      </c>
      <c r="DP40" s="30" t="s">
        <v>17</v>
      </c>
      <c r="DQ40" s="65" t="s">
        <v>24</v>
      </c>
    </row>
    <row r="41" spans="1:121" ht="18.75" thickTop="1" thickBot="1" x14ac:dyDescent="0.3">
      <c r="A41" s="110"/>
      <c r="B41" s="112"/>
      <c r="C41" s="116" t="s">
        <v>5</v>
      </c>
      <c r="D41" s="117"/>
      <c r="E41" s="51"/>
      <c r="F41" s="117" t="s">
        <v>6</v>
      </c>
      <c r="G41" s="117"/>
      <c r="H41" s="51"/>
      <c r="I41" s="117" t="s">
        <v>7</v>
      </c>
      <c r="J41" s="117"/>
      <c r="K41" s="51"/>
      <c r="L41" s="118" t="s">
        <v>39</v>
      </c>
      <c r="M41" s="112"/>
      <c r="N41" s="51"/>
      <c r="O41" s="118" t="s">
        <v>40</v>
      </c>
      <c r="P41" s="112"/>
      <c r="Q41" s="51"/>
      <c r="R41" s="118" t="s">
        <v>41</v>
      </c>
      <c r="S41" s="112"/>
      <c r="T41" s="51"/>
      <c r="U41" s="118" t="s">
        <v>42</v>
      </c>
      <c r="V41" s="112"/>
      <c r="W41" s="51"/>
      <c r="X41" s="107" t="s">
        <v>43</v>
      </c>
      <c r="Y41" s="51"/>
      <c r="Z41" s="116" t="s">
        <v>5</v>
      </c>
      <c r="AA41" s="117"/>
      <c r="AB41" s="51"/>
      <c r="AC41" s="118" t="s">
        <v>44</v>
      </c>
      <c r="AD41" s="112"/>
      <c r="AE41" s="51"/>
      <c r="AF41" s="117" t="s">
        <v>9</v>
      </c>
      <c r="AG41" s="51"/>
      <c r="AH41" s="117" t="s">
        <v>8</v>
      </c>
      <c r="AI41" s="51"/>
      <c r="AJ41" s="107" t="s">
        <v>45</v>
      </c>
      <c r="AK41" s="51"/>
      <c r="AL41" s="117" t="s">
        <v>10</v>
      </c>
      <c r="AM41" s="117"/>
      <c r="AN41" s="51"/>
      <c r="AO41" s="107" t="s">
        <v>45</v>
      </c>
      <c r="AP41" s="51"/>
      <c r="AQ41" s="116" t="s">
        <v>13</v>
      </c>
      <c r="AR41" s="117"/>
      <c r="AS41" s="51"/>
      <c r="AT41" s="117" t="s">
        <v>14</v>
      </c>
      <c r="AU41" s="117"/>
      <c r="AV41" s="51"/>
      <c r="AW41" s="118" t="s">
        <v>46</v>
      </c>
      <c r="AX41" s="112"/>
      <c r="AY41" s="51"/>
      <c r="AZ41" s="107" t="s">
        <v>43</v>
      </c>
      <c r="BA41" s="51"/>
      <c r="BB41" s="117" t="s">
        <v>47</v>
      </c>
      <c r="BC41" s="117"/>
      <c r="BD41" s="51"/>
      <c r="BE41" s="117" t="s">
        <v>11</v>
      </c>
      <c r="BF41" s="117"/>
      <c r="BG41" s="51"/>
      <c r="BH41" s="118" t="s">
        <v>12</v>
      </c>
      <c r="BI41" s="112"/>
      <c r="BJ41" s="51"/>
      <c r="BK41" s="107" t="s">
        <v>48</v>
      </c>
      <c r="BL41" s="51"/>
      <c r="BM41" s="117" t="s">
        <v>49</v>
      </c>
      <c r="BN41" s="117"/>
      <c r="BO41" s="51"/>
      <c r="BP41" s="117" t="s">
        <v>11</v>
      </c>
      <c r="BQ41" s="117"/>
      <c r="BR41" s="51"/>
      <c r="BS41" s="117" t="s">
        <v>49</v>
      </c>
      <c r="BT41" s="117"/>
      <c r="BU41" s="51"/>
      <c r="BV41" s="118" t="s">
        <v>50</v>
      </c>
      <c r="BW41" s="112"/>
      <c r="BX41" s="51"/>
      <c r="BY41" s="118" t="s">
        <v>12</v>
      </c>
      <c r="BZ41" s="112"/>
      <c r="CA41" s="51"/>
      <c r="CB41" s="107" t="s">
        <v>48</v>
      </c>
      <c r="CC41" s="51"/>
      <c r="CD41" s="118" t="s">
        <v>51</v>
      </c>
      <c r="CE41" s="112"/>
      <c r="CF41" s="51"/>
      <c r="CG41" s="118" t="s">
        <v>52</v>
      </c>
      <c r="CH41" s="112"/>
      <c r="CI41" s="51"/>
      <c r="CJ41" s="118" t="s">
        <v>53</v>
      </c>
      <c r="CK41" s="112"/>
      <c r="CL41" s="51"/>
      <c r="CM41" s="118" t="s">
        <v>54</v>
      </c>
      <c r="CN41" s="112"/>
      <c r="CO41" s="51"/>
      <c r="CP41" s="118" t="s">
        <v>55</v>
      </c>
      <c r="CQ41" s="112"/>
      <c r="CR41" s="51"/>
      <c r="CS41" s="118" t="s">
        <v>56</v>
      </c>
      <c r="CT41" s="112"/>
      <c r="CU41" s="51"/>
      <c r="CV41" s="107" t="s">
        <v>57</v>
      </c>
      <c r="CW41" s="51"/>
      <c r="CX41" s="107" t="s">
        <v>58</v>
      </c>
      <c r="CY41" s="51"/>
      <c r="CZ41" s="118" t="s">
        <v>15</v>
      </c>
      <c r="DA41" s="51"/>
      <c r="DB41" s="14"/>
      <c r="DC41" s="51"/>
      <c r="DD41" s="21"/>
      <c r="DE41" s="51"/>
      <c r="DF41" s="21"/>
      <c r="DI41" s="100" t="s">
        <v>59</v>
      </c>
      <c r="DJ41" s="101"/>
      <c r="DK41" s="102"/>
      <c r="DL41" s="62"/>
      <c r="DM41" s="31"/>
      <c r="DN41" s="127" t="s">
        <v>60</v>
      </c>
      <c r="DO41" s="128"/>
      <c r="DP41" s="129"/>
      <c r="DQ41" s="63"/>
    </row>
    <row r="42" spans="1:121" ht="15.75" customHeight="1" thickTop="1" thickBot="1" x14ac:dyDescent="0.3">
      <c r="A42" s="110"/>
      <c r="B42" s="112"/>
      <c r="C42" s="96" t="s">
        <v>16</v>
      </c>
      <c r="D42" s="96" t="s">
        <v>17</v>
      </c>
      <c r="E42" s="98" t="s">
        <v>24</v>
      </c>
      <c r="F42" s="96" t="s">
        <v>16</v>
      </c>
      <c r="G42" s="96" t="s">
        <v>17</v>
      </c>
      <c r="H42" s="98" t="s">
        <v>24</v>
      </c>
      <c r="I42" s="96" t="s">
        <v>16</v>
      </c>
      <c r="J42" s="96" t="s">
        <v>17</v>
      </c>
      <c r="K42" s="98" t="s">
        <v>24</v>
      </c>
      <c r="L42" s="96" t="s">
        <v>16</v>
      </c>
      <c r="M42" s="96" t="s">
        <v>17</v>
      </c>
      <c r="N42" s="98" t="s">
        <v>24</v>
      </c>
      <c r="O42" s="97" t="s">
        <v>16</v>
      </c>
      <c r="P42" s="96" t="s">
        <v>17</v>
      </c>
      <c r="Q42" s="98" t="s">
        <v>24</v>
      </c>
      <c r="R42" s="96" t="s">
        <v>16</v>
      </c>
      <c r="S42" s="96" t="s">
        <v>17</v>
      </c>
      <c r="T42" s="98" t="s">
        <v>24</v>
      </c>
      <c r="U42" s="96" t="s">
        <v>16</v>
      </c>
      <c r="V42" s="96" t="s">
        <v>17</v>
      </c>
      <c r="W42" s="98" t="s">
        <v>24</v>
      </c>
      <c r="X42" s="108"/>
      <c r="Y42" s="98" t="s">
        <v>24</v>
      </c>
      <c r="Z42" s="96" t="s">
        <v>16</v>
      </c>
      <c r="AA42" s="96" t="s">
        <v>17</v>
      </c>
      <c r="AB42" s="98" t="s">
        <v>24</v>
      </c>
      <c r="AC42" s="96" t="s">
        <v>16</v>
      </c>
      <c r="AD42" s="96" t="s">
        <v>17</v>
      </c>
      <c r="AE42" s="98" t="s">
        <v>24</v>
      </c>
      <c r="AF42" s="117"/>
      <c r="AG42" s="98" t="s">
        <v>24</v>
      </c>
      <c r="AH42" s="117"/>
      <c r="AI42" s="98" t="s">
        <v>24</v>
      </c>
      <c r="AJ42" s="108"/>
      <c r="AK42" s="98" t="s">
        <v>24</v>
      </c>
      <c r="AL42" s="96" t="s">
        <v>16</v>
      </c>
      <c r="AM42" s="96" t="s">
        <v>17</v>
      </c>
      <c r="AN42" s="98" t="s">
        <v>24</v>
      </c>
      <c r="AO42" s="108"/>
      <c r="AP42" s="98" t="s">
        <v>24</v>
      </c>
      <c r="AQ42" s="96" t="s">
        <v>16</v>
      </c>
      <c r="AR42" s="96" t="s">
        <v>17</v>
      </c>
      <c r="AS42" s="98" t="s">
        <v>24</v>
      </c>
      <c r="AT42" s="96" t="s">
        <v>16</v>
      </c>
      <c r="AU42" s="96" t="s">
        <v>17</v>
      </c>
      <c r="AV42" s="98" t="s">
        <v>24</v>
      </c>
      <c r="AW42" s="96" t="s">
        <v>16</v>
      </c>
      <c r="AX42" s="96" t="s">
        <v>17</v>
      </c>
      <c r="AY42" s="98" t="s">
        <v>24</v>
      </c>
      <c r="AZ42" s="108"/>
      <c r="BA42" s="98" t="s">
        <v>24</v>
      </c>
      <c r="BB42" s="96" t="s">
        <v>16</v>
      </c>
      <c r="BC42" s="96" t="s">
        <v>17</v>
      </c>
      <c r="BD42" s="98" t="s">
        <v>24</v>
      </c>
      <c r="BE42" s="96" t="s">
        <v>16</v>
      </c>
      <c r="BF42" s="96" t="s">
        <v>17</v>
      </c>
      <c r="BG42" s="98" t="s">
        <v>24</v>
      </c>
      <c r="BH42" s="97" t="s">
        <v>16</v>
      </c>
      <c r="BI42" s="97" t="s">
        <v>17</v>
      </c>
      <c r="BJ42" s="98" t="s">
        <v>24</v>
      </c>
      <c r="BK42" s="108"/>
      <c r="BL42" s="98" t="s">
        <v>24</v>
      </c>
      <c r="BM42" s="96" t="s">
        <v>16</v>
      </c>
      <c r="BN42" s="97" t="s">
        <v>17</v>
      </c>
      <c r="BO42" s="98" t="s">
        <v>24</v>
      </c>
      <c r="BP42" s="96" t="s">
        <v>16</v>
      </c>
      <c r="BQ42" s="97" t="s">
        <v>17</v>
      </c>
      <c r="BR42" s="98" t="s">
        <v>24</v>
      </c>
      <c r="BS42" s="96" t="s">
        <v>16</v>
      </c>
      <c r="BT42" s="97" t="s">
        <v>17</v>
      </c>
      <c r="BU42" s="98" t="s">
        <v>24</v>
      </c>
      <c r="BV42" s="96" t="s">
        <v>16</v>
      </c>
      <c r="BW42" s="97" t="s">
        <v>17</v>
      </c>
      <c r="BX42" s="98" t="s">
        <v>24</v>
      </c>
      <c r="BY42" s="96" t="s">
        <v>16</v>
      </c>
      <c r="BZ42" s="97" t="s">
        <v>17</v>
      </c>
      <c r="CA42" s="98" t="s">
        <v>24</v>
      </c>
      <c r="CB42" s="108"/>
      <c r="CC42" s="98" t="s">
        <v>24</v>
      </c>
      <c r="CD42" s="96" t="s">
        <v>16</v>
      </c>
      <c r="CE42" s="97" t="s">
        <v>17</v>
      </c>
      <c r="CF42" s="98" t="s">
        <v>24</v>
      </c>
      <c r="CG42" s="96" t="s">
        <v>16</v>
      </c>
      <c r="CH42" s="97" t="s">
        <v>17</v>
      </c>
      <c r="CI42" s="98" t="s">
        <v>24</v>
      </c>
      <c r="CJ42" s="96" t="s">
        <v>16</v>
      </c>
      <c r="CK42" s="97" t="s">
        <v>17</v>
      </c>
      <c r="CL42" s="98" t="s">
        <v>24</v>
      </c>
      <c r="CM42" s="96" t="s">
        <v>16</v>
      </c>
      <c r="CN42" s="97" t="s">
        <v>17</v>
      </c>
      <c r="CO42" s="98" t="s">
        <v>24</v>
      </c>
      <c r="CP42" s="96" t="s">
        <v>16</v>
      </c>
      <c r="CQ42" s="97" t="s">
        <v>17</v>
      </c>
      <c r="CR42" s="98" t="s">
        <v>24</v>
      </c>
      <c r="CS42" s="96" t="s">
        <v>16</v>
      </c>
      <c r="CT42" s="97" t="s">
        <v>17</v>
      </c>
      <c r="CU42" s="98" t="s">
        <v>24</v>
      </c>
      <c r="CV42" s="108"/>
      <c r="CW42" s="98" t="s">
        <v>24</v>
      </c>
      <c r="CX42" s="108"/>
      <c r="CY42" s="98" t="s">
        <v>24</v>
      </c>
      <c r="CZ42" s="118"/>
      <c r="DA42" s="98" t="s">
        <v>24</v>
      </c>
      <c r="DB42" s="14"/>
      <c r="DC42" s="98" t="s">
        <v>24</v>
      </c>
      <c r="DD42" s="21"/>
      <c r="DE42" s="98" t="s">
        <v>24</v>
      </c>
      <c r="DF42" s="21"/>
      <c r="DI42" s="32" t="s">
        <v>5</v>
      </c>
      <c r="DJ42" s="33">
        <f>'معادلة الفك والتجميع'!$N$176</f>
        <v>0</v>
      </c>
      <c r="DK42" s="33">
        <f>'معادلة الفك والتجميع'!$O$176</f>
        <v>0</v>
      </c>
      <c r="DL42" s="33">
        <f>$E$75</f>
        <v>0</v>
      </c>
      <c r="DM42" s="31"/>
      <c r="DN42" s="32" t="s">
        <v>13</v>
      </c>
      <c r="DO42" s="33">
        <f>'معادلة الفك والتجميع'!$N$239</f>
        <v>0</v>
      </c>
      <c r="DP42" s="33">
        <f>'معادلة الفك والتجميع'!$O$239</f>
        <v>0</v>
      </c>
      <c r="DQ42" s="33">
        <f>$AS$75</f>
        <v>0</v>
      </c>
    </row>
    <row r="43" spans="1:121" ht="15.75" customHeight="1" thickTop="1" thickBot="1" x14ac:dyDescent="0.3">
      <c r="A43" s="111"/>
      <c r="B43" s="113"/>
      <c r="C43" s="97"/>
      <c r="D43" s="97"/>
      <c r="E43" s="99"/>
      <c r="F43" s="97"/>
      <c r="G43" s="97"/>
      <c r="H43" s="99"/>
      <c r="I43" s="97"/>
      <c r="J43" s="97"/>
      <c r="K43" s="99"/>
      <c r="L43" s="97"/>
      <c r="M43" s="97"/>
      <c r="N43" s="99"/>
      <c r="O43" s="106"/>
      <c r="P43" s="97"/>
      <c r="Q43" s="99"/>
      <c r="R43" s="97"/>
      <c r="S43" s="97"/>
      <c r="T43" s="99"/>
      <c r="U43" s="97"/>
      <c r="V43" s="97"/>
      <c r="W43" s="99"/>
      <c r="X43" s="109"/>
      <c r="Y43" s="99"/>
      <c r="Z43" s="97"/>
      <c r="AA43" s="97"/>
      <c r="AB43" s="99"/>
      <c r="AC43" s="97"/>
      <c r="AD43" s="97"/>
      <c r="AE43" s="99"/>
      <c r="AF43" s="107"/>
      <c r="AG43" s="99"/>
      <c r="AH43" s="107"/>
      <c r="AI43" s="99"/>
      <c r="AJ43" s="109"/>
      <c r="AK43" s="99"/>
      <c r="AL43" s="97"/>
      <c r="AM43" s="97"/>
      <c r="AN43" s="99"/>
      <c r="AO43" s="109"/>
      <c r="AP43" s="99"/>
      <c r="AQ43" s="97"/>
      <c r="AR43" s="97"/>
      <c r="AS43" s="99"/>
      <c r="AT43" s="97"/>
      <c r="AU43" s="97"/>
      <c r="AV43" s="99"/>
      <c r="AW43" s="97"/>
      <c r="AX43" s="97"/>
      <c r="AY43" s="99"/>
      <c r="AZ43" s="109"/>
      <c r="BA43" s="99"/>
      <c r="BB43" s="97"/>
      <c r="BC43" s="97"/>
      <c r="BD43" s="99"/>
      <c r="BE43" s="97"/>
      <c r="BF43" s="97"/>
      <c r="BG43" s="99"/>
      <c r="BH43" s="106"/>
      <c r="BI43" s="106"/>
      <c r="BJ43" s="99"/>
      <c r="BK43" s="109"/>
      <c r="BL43" s="99"/>
      <c r="BM43" s="97"/>
      <c r="BN43" s="106"/>
      <c r="BO43" s="99"/>
      <c r="BP43" s="97"/>
      <c r="BQ43" s="106"/>
      <c r="BR43" s="99"/>
      <c r="BS43" s="97"/>
      <c r="BT43" s="106"/>
      <c r="BU43" s="99"/>
      <c r="BV43" s="97"/>
      <c r="BW43" s="106"/>
      <c r="BX43" s="99"/>
      <c r="BY43" s="97"/>
      <c r="BZ43" s="106"/>
      <c r="CA43" s="99"/>
      <c r="CB43" s="109"/>
      <c r="CC43" s="99"/>
      <c r="CD43" s="97"/>
      <c r="CE43" s="106"/>
      <c r="CF43" s="99"/>
      <c r="CG43" s="97"/>
      <c r="CH43" s="106"/>
      <c r="CI43" s="99"/>
      <c r="CJ43" s="97"/>
      <c r="CK43" s="106"/>
      <c r="CL43" s="99"/>
      <c r="CM43" s="97"/>
      <c r="CN43" s="106"/>
      <c r="CO43" s="99"/>
      <c r="CP43" s="97"/>
      <c r="CQ43" s="106"/>
      <c r="CR43" s="99"/>
      <c r="CS43" s="97"/>
      <c r="CT43" s="106"/>
      <c r="CU43" s="99"/>
      <c r="CV43" s="109"/>
      <c r="CW43" s="99"/>
      <c r="CX43" s="109"/>
      <c r="CY43" s="99"/>
      <c r="CZ43" s="126"/>
      <c r="DA43" s="99"/>
      <c r="DB43" s="24"/>
      <c r="DC43" s="99"/>
      <c r="DD43" s="21"/>
      <c r="DE43" s="99"/>
      <c r="DF43" s="21"/>
      <c r="DI43" s="32" t="s">
        <v>6</v>
      </c>
      <c r="DJ43" s="32">
        <f>'معادلة الفك والتجميع'!$N$180</f>
        <v>0</v>
      </c>
      <c r="DK43" s="32">
        <f>'معادلة الفك والتجميع'!$O$180</f>
        <v>0</v>
      </c>
      <c r="DL43" s="33">
        <f>$H$75</f>
        <v>0</v>
      </c>
      <c r="DM43" s="34"/>
      <c r="DN43" s="32" t="s">
        <v>14</v>
      </c>
      <c r="DO43" s="32">
        <f>'معادلة الفك والتجميع'!$N$243</f>
        <v>0</v>
      </c>
      <c r="DP43" s="32">
        <f>'معادلة الفك والتجميع'!$O$243</f>
        <v>0</v>
      </c>
      <c r="DQ43" s="33">
        <f>$AV$75</f>
        <v>0</v>
      </c>
    </row>
    <row r="44" spans="1:121" ht="16.5" thickBot="1" x14ac:dyDescent="0.3">
      <c r="A44" s="1">
        <v>43344</v>
      </c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46"/>
      <c r="DA44" s="3"/>
      <c r="DB44" s="46"/>
      <c r="DC44" s="3"/>
      <c r="DD44" s="46"/>
      <c r="DE44" s="3"/>
      <c r="DF44" s="47"/>
      <c r="DI44" s="32" t="s">
        <v>7</v>
      </c>
      <c r="DJ44" s="33">
        <f>'معادلة الفك والتجميع'!$N$184</f>
        <v>0</v>
      </c>
      <c r="DK44" s="33">
        <f>'معادلة الفك والتجميع'!$O$184</f>
        <v>0</v>
      </c>
      <c r="DL44" s="33">
        <f>$K$75</f>
        <v>0</v>
      </c>
      <c r="DM44" s="31"/>
      <c r="DN44" s="32" t="s">
        <v>46</v>
      </c>
      <c r="DO44" s="33">
        <f>'معادلة الفك والتجميع'!$N$247</f>
        <v>0</v>
      </c>
      <c r="DP44" s="33">
        <f>'معادلة الفك والتجميع'!$O$247</f>
        <v>0</v>
      </c>
      <c r="DQ44" s="33">
        <f>$AY$75</f>
        <v>0</v>
      </c>
    </row>
    <row r="45" spans="1:121" ht="18" thickBot="1" x14ac:dyDescent="0.3">
      <c r="A45" s="1">
        <v>43345</v>
      </c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6"/>
      <c r="DI45" s="32" t="s">
        <v>39</v>
      </c>
      <c r="DJ45" s="33">
        <f>'معادلة الفك والتجميع'!$N$188</f>
        <v>0</v>
      </c>
      <c r="DK45" s="33">
        <f>'معادلة الفك والتجميع'!$O$188</f>
        <v>0</v>
      </c>
      <c r="DL45" s="33">
        <f>$N$75</f>
        <v>0</v>
      </c>
      <c r="DM45" s="31"/>
      <c r="DN45" s="127" t="s">
        <v>61</v>
      </c>
      <c r="DO45" s="128"/>
      <c r="DP45" s="129"/>
      <c r="DQ45" s="76"/>
    </row>
    <row r="46" spans="1:121" ht="16.5" thickBot="1" x14ac:dyDescent="0.3">
      <c r="A46" s="1">
        <v>43346</v>
      </c>
      <c r="B46" s="2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6"/>
      <c r="DI46" s="32" t="s">
        <v>40</v>
      </c>
      <c r="DJ46" s="33">
        <f>'معادلة الفك والتجميع'!$N$192</f>
        <v>0</v>
      </c>
      <c r="DK46" s="33">
        <f>'معادلة الفك والتجميع'!$O$192</f>
        <v>0</v>
      </c>
      <c r="DL46" s="33">
        <f>$Q$75</f>
        <v>0</v>
      </c>
      <c r="DM46" s="31"/>
      <c r="DN46" s="33" t="s">
        <v>43</v>
      </c>
      <c r="DO46" s="33"/>
      <c r="DP46" s="33">
        <f>'معادلة الفك والتجميع'!$O$252</f>
        <v>0</v>
      </c>
      <c r="DQ46" s="33">
        <f>$BA$75</f>
        <v>0</v>
      </c>
    </row>
    <row r="47" spans="1:121" ht="21.75" thickBot="1" x14ac:dyDescent="0.3">
      <c r="A47" s="1">
        <v>43347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6"/>
      <c r="DI47" s="32" t="s">
        <v>41</v>
      </c>
      <c r="DJ47" s="33">
        <f>'معادلة الفك والتجميع'!$N$196</f>
        <v>0</v>
      </c>
      <c r="DK47" s="33">
        <f>'معادلة الفك والتجميع'!$O$196</f>
        <v>0</v>
      </c>
      <c r="DL47" s="33">
        <f>$T$75</f>
        <v>0</v>
      </c>
      <c r="DM47" s="34"/>
      <c r="DN47" s="176" t="s">
        <v>62</v>
      </c>
      <c r="DO47" s="177"/>
      <c r="DP47" s="178"/>
      <c r="DQ47" s="77"/>
    </row>
    <row r="48" spans="1:121" ht="16.5" thickBot="1" x14ac:dyDescent="0.3">
      <c r="A48" s="1">
        <v>43348</v>
      </c>
      <c r="B48" s="2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6"/>
      <c r="DI48" s="32" t="s">
        <v>42</v>
      </c>
      <c r="DJ48" s="33">
        <f>'معادلة الفك والتجميع'!$N$200</f>
        <v>0</v>
      </c>
      <c r="DK48" s="33">
        <f>'معادلة الفك والتجميع'!$O$200</f>
        <v>0</v>
      </c>
      <c r="DL48" s="33">
        <f>$W$75</f>
        <v>0</v>
      </c>
      <c r="DM48" s="31"/>
      <c r="DN48" s="33" t="s">
        <v>47</v>
      </c>
      <c r="DO48" s="33">
        <f>'معادلة الفك والتجميع'!$N$257</f>
        <v>0</v>
      </c>
      <c r="DP48" s="33">
        <f>'معادلة الفك والتجميع'!$O$257</f>
        <v>0</v>
      </c>
      <c r="DQ48" s="33">
        <f>$BD$75</f>
        <v>0</v>
      </c>
    </row>
    <row r="49" spans="1:121" ht="21.75" thickBot="1" x14ac:dyDescent="0.3">
      <c r="A49" s="1">
        <v>43349</v>
      </c>
      <c r="B49" s="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6"/>
      <c r="DI49" s="170" t="s">
        <v>63</v>
      </c>
      <c r="DJ49" s="171"/>
      <c r="DK49" s="172"/>
      <c r="DL49" s="78"/>
      <c r="DM49" s="34"/>
      <c r="DN49" s="33" t="s">
        <v>11</v>
      </c>
      <c r="DO49" s="33">
        <f>'معادلة الفك والتجميع'!$N$261</f>
        <v>0</v>
      </c>
      <c r="DP49" s="33">
        <f>'معادلة الفك والتجميع'!$O$261</f>
        <v>0</v>
      </c>
      <c r="DQ49" s="33">
        <f>$BG$75</f>
        <v>0</v>
      </c>
    </row>
    <row r="50" spans="1:121" ht="16.5" thickBot="1" x14ac:dyDescent="0.3">
      <c r="A50" s="1">
        <v>43350</v>
      </c>
      <c r="B50" s="2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6"/>
      <c r="DI50" s="32" t="s">
        <v>43</v>
      </c>
      <c r="DJ50" s="33"/>
      <c r="DK50" s="33">
        <f>'معادلة الفك والتجميع'!$O$204</f>
        <v>0</v>
      </c>
      <c r="DL50" s="33">
        <f>$Y$75</f>
        <v>0</v>
      </c>
      <c r="DM50" s="31"/>
      <c r="DN50" s="33" t="s">
        <v>12</v>
      </c>
      <c r="DO50" s="33">
        <f>'معادلة الفك والتجميع'!$N$265</f>
        <v>0</v>
      </c>
      <c r="DP50" s="33">
        <f>'معادلة الفك والتجميع'!$O$265</f>
        <v>0</v>
      </c>
      <c r="DQ50" s="33">
        <f>$BJ$75</f>
        <v>0</v>
      </c>
    </row>
    <row r="51" spans="1:121" ht="18" thickBot="1" x14ac:dyDescent="0.3">
      <c r="A51" s="1">
        <v>43351</v>
      </c>
      <c r="B51" s="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6"/>
      <c r="DI51" s="173" t="s">
        <v>64</v>
      </c>
      <c r="DJ51" s="174"/>
      <c r="DK51" s="175"/>
      <c r="DL51" s="79"/>
      <c r="DM51" s="31"/>
      <c r="DN51" s="33" t="s">
        <v>48</v>
      </c>
      <c r="DO51" s="33"/>
      <c r="DP51" s="33">
        <f>'معادلة الفك والتجميع'!$O$269</f>
        <v>0</v>
      </c>
      <c r="DQ51" s="33">
        <f>$BL$75</f>
        <v>0</v>
      </c>
    </row>
    <row r="52" spans="1:121" ht="18" thickBot="1" x14ac:dyDescent="0.3">
      <c r="A52" s="1">
        <v>43352</v>
      </c>
      <c r="B52" s="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6"/>
      <c r="DI52" s="32" t="s">
        <v>5</v>
      </c>
      <c r="DJ52" s="33">
        <f>'معادلة الفك والتجميع'!$N$209</f>
        <v>0</v>
      </c>
      <c r="DK52" s="33">
        <f>'معادلة الفك والتجميع'!$O$209</f>
        <v>0</v>
      </c>
      <c r="DL52" s="33">
        <f>$AB$75</f>
        <v>0</v>
      </c>
      <c r="DM52" s="31"/>
      <c r="DN52" s="185" t="s">
        <v>34</v>
      </c>
      <c r="DO52" s="186"/>
      <c r="DP52" s="187"/>
      <c r="DQ52" s="80"/>
    </row>
    <row r="53" spans="1:121" ht="16.5" thickBot="1" x14ac:dyDescent="0.3">
      <c r="A53" s="1">
        <v>43353</v>
      </c>
      <c r="B53" s="2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6"/>
      <c r="DI53" s="32" t="s">
        <v>44</v>
      </c>
      <c r="DJ53" s="33">
        <f>'معادلة الفك والتجميع'!$N$213</f>
        <v>0</v>
      </c>
      <c r="DK53" s="33">
        <f>'معادلة الفك والتجميع'!$O$213</f>
        <v>0</v>
      </c>
      <c r="DL53" s="33">
        <f>$AE$75</f>
        <v>0</v>
      </c>
      <c r="DM53" s="31"/>
      <c r="DN53" s="33" t="s">
        <v>49</v>
      </c>
      <c r="DO53" s="33">
        <f>'معادلة الفك والتجميع'!$N$274</f>
        <v>0</v>
      </c>
      <c r="DP53" s="33">
        <f>'معادلة الفك والتجميع'!$O$274</f>
        <v>0</v>
      </c>
      <c r="DQ53" s="33">
        <f>$BO$75</f>
        <v>0</v>
      </c>
    </row>
    <row r="54" spans="1:121" ht="16.5" thickBot="1" x14ac:dyDescent="0.3">
      <c r="A54" s="1">
        <v>43354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I54" s="32" t="s">
        <v>9</v>
      </c>
      <c r="DJ54" s="33"/>
      <c r="DK54" s="33">
        <f>'معادلة الفك والتجميع'!$O$217</f>
        <v>0</v>
      </c>
      <c r="DL54" s="33">
        <f>$AG$75</f>
        <v>0</v>
      </c>
      <c r="DM54" s="31"/>
      <c r="DN54" s="33" t="s">
        <v>11</v>
      </c>
      <c r="DO54" s="33">
        <f>'معادلة الفك والتجميع'!$N$278</f>
        <v>0</v>
      </c>
      <c r="DP54" s="33">
        <f>'معادلة الفك والتجميع'!$O$278</f>
        <v>0</v>
      </c>
      <c r="DQ54" s="33">
        <f>$BR$75</f>
        <v>0</v>
      </c>
    </row>
    <row r="55" spans="1:121" ht="21.75" thickBot="1" x14ac:dyDescent="0.3">
      <c r="A55" s="1">
        <v>43355</v>
      </c>
      <c r="B55" s="2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6"/>
      <c r="DI55" s="32" t="s">
        <v>8</v>
      </c>
      <c r="DJ55" s="33"/>
      <c r="DK55" s="33">
        <f>'معادلة الفك والتجميع'!$O$221</f>
        <v>0</v>
      </c>
      <c r="DL55" s="33">
        <f>$AI$75</f>
        <v>0</v>
      </c>
      <c r="DM55" s="34"/>
      <c r="DN55" s="127" t="s">
        <v>65</v>
      </c>
      <c r="DO55" s="128"/>
      <c r="DP55" s="129"/>
      <c r="DQ55" s="76"/>
    </row>
    <row r="56" spans="1:121" ht="18" thickBot="1" x14ac:dyDescent="0.3">
      <c r="A56" s="1">
        <v>43356</v>
      </c>
      <c r="B56" s="2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6"/>
      <c r="DI56" s="176" t="s">
        <v>66</v>
      </c>
      <c r="DJ56" s="177"/>
      <c r="DK56" s="178"/>
      <c r="DL56" s="77"/>
      <c r="DM56" s="31"/>
      <c r="DN56" s="33" t="s">
        <v>49</v>
      </c>
      <c r="DO56" s="33">
        <f>'معادلة الفك والتجميع'!$N$283</f>
        <v>0</v>
      </c>
      <c r="DP56" s="33">
        <f>'معادلة الفك والتجميع'!$O$283</f>
        <v>0</v>
      </c>
      <c r="DQ56" s="33">
        <f>$BU$75</f>
        <v>0</v>
      </c>
    </row>
    <row r="57" spans="1:121" ht="21.75" thickBot="1" x14ac:dyDescent="0.3">
      <c r="A57" s="1">
        <v>43357</v>
      </c>
      <c r="B57" s="2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6"/>
      <c r="DI57" s="32" t="s">
        <v>45</v>
      </c>
      <c r="DJ57" s="33"/>
      <c r="DK57" s="33">
        <f>'معادلة الفك والتجميع'!$O$225</f>
        <v>0</v>
      </c>
      <c r="DL57" s="33">
        <f>$AK$75</f>
        <v>0</v>
      </c>
      <c r="DM57" s="34"/>
      <c r="DN57" s="33" t="s">
        <v>50</v>
      </c>
      <c r="DO57" s="33">
        <f>'معادلة الفك والتجميع'!$N$287</f>
        <v>0</v>
      </c>
      <c r="DP57" s="33">
        <f>'معادلة الفك والتجميع'!$O$287</f>
        <v>0</v>
      </c>
      <c r="DQ57" s="33">
        <f>$BX$75</f>
        <v>0</v>
      </c>
    </row>
    <row r="58" spans="1:121" ht="18" thickBot="1" x14ac:dyDescent="0.3">
      <c r="A58" s="1">
        <v>43358</v>
      </c>
      <c r="B58" s="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6"/>
      <c r="DI58" s="179" t="s">
        <v>67</v>
      </c>
      <c r="DJ58" s="180"/>
      <c r="DK58" s="181"/>
      <c r="DL58" s="81"/>
      <c r="DM58" s="31"/>
      <c r="DN58" s="33" t="s">
        <v>12</v>
      </c>
      <c r="DO58" s="33">
        <f>'معادلة الفك والتجميع'!$N$291</f>
        <v>0</v>
      </c>
      <c r="DP58" s="33">
        <f>'معادلة الفك والتجميع'!$O$291</f>
        <v>0</v>
      </c>
      <c r="DQ58" s="33">
        <f>$CA$75</f>
        <v>0</v>
      </c>
    </row>
    <row r="59" spans="1:121" ht="16.5" thickBot="1" x14ac:dyDescent="0.3">
      <c r="A59" s="1">
        <v>43359</v>
      </c>
      <c r="B59" s="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6"/>
      <c r="DI59" s="32" t="s">
        <v>19</v>
      </c>
      <c r="DJ59" s="33">
        <f>'معادلة الفك والتجميع'!$N$230</f>
        <v>0</v>
      </c>
      <c r="DK59" s="33">
        <f>'معادلة الفك والتجميع'!$O$230</f>
        <v>0</v>
      </c>
      <c r="DL59" s="33">
        <f>$AN$75</f>
        <v>0</v>
      </c>
      <c r="DM59" s="36"/>
      <c r="DN59" s="33" t="s">
        <v>48</v>
      </c>
      <c r="DO59" s="33"/>
      <c r="DP59" s="33">
        <f>'معادلة الفك والتجميع'!$O$295</f>
        <v>0</v>
      </c>
      <c r="DQ59" s="33">
        <f>$CC$75</f>
        <v>0</v>
      </c>
    </row>
    <row r="60" spans="1:121" ht="18" thickBot="1" x14ac:dyDescent="0.3">
      <c r="A60" s="1">
        <v>43360</v>
      </c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6"/>
      <c r="DI60" s="182" t="s">
        <v>68</v>
      </c>
      <c r="DJ60" s="183"/>
      <c r="DK60" s="184"/>
      <c r="DL60" s="83"/>
      <c r="DM60" s="36"/>
      <c r="DN60" s="188" t="s">
        <v>38</v>
      </c>
      <c r="DO60" s="189"/>
      <c r="DP60" s="190"/>
      <c r="DQ60" s="84"/>
    </row>
    <row r="61" spans="1:121" ht="16.5" thickBot="1" x14ac:dyDescent="0.3">
      <c r="A61" s="1">
        <v>43361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6"/>
      <c r="DI61" s="37" t="s">
        <v>45</v>
      </c>
      <c r="DJ61" s="38"/>
      <c r="DK61" s="38">
        <f>'معادلة الفك والتجميع'!$O$234</f>
        <v>0</v>
      </c>
      <c r="DL61" s="33">
        <f>$AP$75</f>
        <v>0</v>
      </c>
      <c r="DM61" s="36"/>
      <c r="DN61" s="33" t="s">
        <v>58</v>
      </c>
      <c r="DO61" s="33"/>
      <c r="DP61" s="33">
        <f>'معادلة الفك والتجميع'!$O$329</f>
        <v>0</v>
      </c>
      <c r="DQ61" s="33">
        <f>$CY$75</f>
        <v>0</v>
      </c>
    </row>
    <row r="62" spans="1:121" ht="18" thickBot="1" x14ac:dyDescent="0.3">
      <c r="A62" s="1">
        <v>43362</v>
      </c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6"/>
      <c r="DI62" s="64"/>
      <c r="DJ62" s="64"/>
      <c r="DK62" s="64"/>
      <c r="DL62" s="85"/>
      <c r="DM62" s="36"/>
      <c r="DN62" s="164" t="s">
        <v>69</v>
      </c>
      <c r="DO62" s="165"/>
      <c r="DP62" s="166"/>
      <c r="DQ62" s="86"/>
    </row>
    <row r="63" spans="1:121" ht="18" thickBot="1" x14ac:dyDescent="0.3">
      <c r="A63" s="1">
        <v>43363</v>
      </c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6"/>
      <c r="DI63" s="182" t="s">
        <v>70</v>
      </c>
      <c r="DJ63" s="183"/>
      <c r="DK63" s="184"/>
      <c r="DL63" s="83"/>
      <c r="DM63" s="36"/>
      <c r="DN63" s="33" t="s">
        <v>15</v>
      </c>
      <c r="DO63" s="33"/>
      <c r="DP63" s="33">
        <f>'معادلة الفك والتجميع'!$O$334</f>
        <v>0</v>
      </c>
      <c r="DQ63" s="33">
        <f>$DA$75</f>
        <v>0</v>
      </c>
    </row>
    <row r="64" spans="1:121" ht="18" thickBot="1" x14ac:dyDescent="0.3">
      <c r="A64" s="1">
        <v>43364</v>
      </c>
      <c r="B64" s="2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6"/>
      <c r="DI64" s="33" t="s">
        <v>54</v>
      </c>
      <c r="DJ64" s="33">
        <f>'معادلة الفك والتجميع'!$N$312</f>
        <v>0</v>
      </c>
      <c r="DK64" s="33">
        <f>'معادلة الفك والتجميع'!$O$312</f>
        <v>0</v>
      </c>
      <c r="DL64" s="33">
        <f>$CO$75</f>
        <v>0</v>
      </c>
      <c r="DM64" s="36"/>
      <c r="DN64" s="100" t="s">
        <v>71</v>
      </c>
      <c r="DO64" s="101"/>
      <c r="DP64" s="102"/>
      <c r="DQ64" s="87"/>
    </row>
    <row r="65" spans="1:121" ht="16.5" thickBot="1" x14ac:dyDescent="0.3">
      <c r="A65" s="1">
        <v>43365</v>
      </c>
      <c r="B65" s="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6"/>
      <c r="DI65" s="33" t="s">
        <v>55</v>
      </c>
      <c r="DJ65" s="33">
        <f>'معادلة الفك والتجميع'!$N$316</f>
        <v>0</v>
      </c>
      <c r="DK65" s="33">
        <f>'معادلة الفك والتجميع'!$O$316</f>
        <v>0</v>
      </c>
      <c r="DL65" s="33">
        <f>$CR$75</f>
        <v>0</v>
      </c>
      <c r="DM65" s="36"/>
      <c r="DN65" s="33" t="s">
        <v>51</v>
      </c>
      <c r="DO65" s="33">
        <f>'معادلة الفك والتجميع'!$N$300</f>
        <v>0</v>
      </c>
      <c r="DP65" s="33">
        <f>'معادلة الفك والتجميع'!$O$300</f>
        <v>0</v>
      </c>
      <c r="DQ65" s="33">
        <f>$CF$75</f>
        <v>0</v>
      </c>
    </row>
    <row r="66" spans="1:121" ht="16.5" thickBot="1" x14ac:dyDescent="0.3">
      <c r="A66" s="1">
        <v>43366</v>
      </c>
      <c r="B66" s="2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6"/>
      <c r="DI66" s="33" t="s">
        <v>56</v>
      </c>
      <c r="DJ66" s="38">
        <f>'معادلة الفك والتجميع'!$N$320</f>
        <v>0</v>
      </c>
      <c r="DK66" s="38">
        <f>'معادلة الفك والتجميع'!$O$320</f>
        <v>0</v>
      </c>
      <c r="DL66" s="33">
        <f>$CU$75</f>
        <v>0</v>
      </c>
      <c r="DM66" s="36"/>
      <c r="DN66" s="33" t="s">
        <v>52</v>
      </c>
      <c r="DO66" s="38">
        <f>'معادلة الفك والتجميع'!$N$304</f>
        <v>0</v>
      </c>
      <c r="DP66" s="38">
        <f>'معادلة الفك والتجميع'!$O$304</f>
        <v>0</v>
      </c>
      <c r="DQ66" s="33">
        <f>$CI$75</f>
        <v>0</v>
      </c>
    </row>
    <row r="67" spans="1:121" ht="16.5" thickBot="1" x14ac:dyDescent="0.3">
      <c r="A67" s="1">
        <v>43367</v>
      </c>
      <c r="B67" s="2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6"/>
      <c r="DI67" s="33" t="s">
        <v>57</v>
      </c>
      <c r="DJ67" s="33"/>
      <c r="DK67" s="33">
        <f>'معادلة الفك والتجميع'!$O$324</f>
        <v>0</v>
      </c>
      <c r="DL67" s="33">
        <f>$CW$75</f>
        <v>0</v>
      </c>
      <c r="DM67" s="55"/>
      <c r="DN67" s="33" t="s">
        <v>53</v>
      </c>
      <c r="DO67" s="33">
        <f>'معادلة الفك والتجميع'!$N$308</f>
        <v>0</v>
      </c>
      <c r="DP67" s="33">
        <f>'معادلة الفك والتجميع'!$O$308</f>
        <v>0</v>
      </c>
      <c r="DQ67" s="33">
        <f>$CL$75</f>
        <v>0</v>
      </c>
    </row>
    <row r="68" spans="1:121" ht="15.75" thickBot="1" x14ac:dyDescent="0.3">
      <c r="A68" s="1">
        <v>43368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6"/>
    </row>
    <row r="69" spans="1:121" ht="15.75" thickBot="1" x14ac:dyDescent="0.3">
      <c r="A69" s="5">
        <v>43369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6"/>
    </row>
    <row r="70" spans="1:121" ht="15.75" thickBot="1" x14ac:dyDescent="0.3">
      <c r="A70" s="5">
        <v>43370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  <c r="CH70" s="48"/>
      <c r="CI70" s="48"/>
      <c r="CJ70" s="48"/>
      <c r="CK70" s="48"/>
      <c r="CL70" s="48"/>
      <c r="CM70" s="48"/>
      <c r="CN70" s="48"/>
      <c r="CO70" s="48"/>
      <c r="CP70" s="48"/>
      <c r="CQ70" s="48"/>
      <c r="CR70" s="48"/>
      <c r="CS70" s="48"/>
      <c r="CT70" s="48"/>
      <c r="CU70" s="48"/>
      <c r="CV70" s="48"/>
      <c r="CW70" s="48"/>
      <c r="CX70" s="48"/>
      <c r="CY70" s="48"/>
      <c r="CZ70" s="48"/>
      <c r="DA70" s="48"/>
      <c r="DB70" s="6"/>
      <c r="DC70" s="48"/>
      <c r="DD70" s="6"/>
      <c r="DE70" s="48"/>
      <c r="DF70" s="6"/>
    </row>
    <row r="71" spans="1:121" ht="15.75" thickBot="1" x14ac:dyDescent="0.3">
      <c r="A71" s="5">
        <v>43371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  <c r="CJ71" s="48"/>
      <c r="CK71" s="48"/>
      <c r="CL71" s="48"/>
      <c r="CM71" s="48"/>
      <c r="CN71" s="48"/>
      <c r="CO71" s="48"/>
      <c r="CP71" s="48"/>
      <c r="CQ71" s="48"/>
      <c r="CR71" s="48"/>
      <c r="CS71" s="48"/>
      <c r="CT71" s="48"/>
      <c r="CU71" s="48"/>
      <c r="CV71" s="48"/>
      <c r="CW71" s="48"/>
      <c r="CX71" s="48"/>
      <c r="CY71" s="48"/>
      <c r="CZ71" s="48"/>
      <c r="DA71" s="48"/>
      <c r="DB71" s="6"/>
      <c r="DC71" s="48"/>
      <c r="DD71" s="6"/>
      <c r="DE71" s="48"/>
      <c r="DF71" s="6"/>
    </row>
    <row r="72" spans="1:121" ht="15.75" thickBot="1" x14ac:dyDescent="0.3">
      <c r="A72" s="5">
        <v>43372</v>
      </c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  <c r="CJ72" s="48"/>
      <c r="CK72" s="48"/>
      <c r="CL72" s="48"/>
      <c r="CM72" s="48"/>
      <c r="CN72" s="48"/>
      <c r="CO72" s="48"/>
      <c r="CP72" s="48"/>
      <c r="CQ72" s="48"/>
      <c r="CR72" s="48"/>
      <c r="CS72" s="48"/>
      <c r="CT72" s="48"/>
      <c r="CU72" s="48"/>
      <c r="CV72" s="48"/>
      <c r="CW72" s="48"/>
      <c r="CX72" s="48"/>
      <c r="CY72" s="48"/>
      <c r="CZ72" s="48"/>
      <c r="DA72" s="48"/>
      <c r="DB72" s="6"/>
      <c r="DC72" s="48"/>
      <c r="DD72" s="6"/>
      <c r="DE72" s="48"/>
      <c r="DF72" s="6"/>
    </row>
    <row r="73" spans="1:121" ht="15.75" thickBot="1" x14ac:dyDescent="0.3">
      <c r="A73" s="5">
        <v>43373</v>
      </c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8"/>
      <c r="CA73" s="48"/>
      <c r="CB73" s="48"/>
      <c r="CC73" s="48"/>
      <c r="CD73" s="48"/>
      <c r="CE73" s="48"/>
      <c r="CF73" s="48"/>
      <c r="CG73" s="48"/>
      <c r="CH73" s="48"/>
      <c r="CI73" s="48"/>
      <c r="CJ73" s="48"/>
      <c r="CK73" s="48"/>
      <c r="CL73" s="48"/>
      <c r="CM73" s="48"/>
      <c r="CN73" s="48"/>
      <c r="CO73" s="48"/>
      <c r="CP73" s="48"/>
      <c r="CQ73" s="48"/>
      <c r="CR73" s="48"/>
      <c r="CS73" s="48"/>
      <c r="CT73" s="48"/>
      <c r="CU73" s="48"/>
      <c r="CV73" s="48"/>
      <c r="CW73" s="48"/>
      <c r="CX73" s="48"/>
      <c r="CY73" s="48"/>
      <c r="CZ73" s="48"/>
      <c r="DA73" s="48"/>
      <c r="DB73" s="6"/>
      <c r="DC73" s="48"/>
      <c r="DD73" s="6"/>
      <c r="DE73" s="48"/>
      <c r="DF73" s="6"/>
    </row>
    <row r="74" spans="1:121" ht="15.75" thickBot="1" x14ac:dyDescent="0.3">
      <c r="A74" s="8">
        <v>43374</v>
      </c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49"/>
      <c r="CA74" s="49"/>
      <c r="CB74" s="49"/>
      <c r="CC74" s="49"/>
      <c r="CD74" s="49"/>
      <c r="CE74" s="49"/>
      <c r="CF74" s="49"/>
      <c r="CG74" s="49"/>
      <c r="CH74" s="49"/>
      <c r="CI74" s="49"/>
      <c r="CJ74" s="49"/>
      <c r="CK74" s="49"/>
      <c r="CL74" s="49"/>
      <c r="CM74" s="49"/>
      <c r="CN74" s="49"/>
      <c r="CO74" s="49"/>
      <c r="CP74" s="49"/>
      <c r="CQ74" s="49"/>
      <c r="CR74" s="49"/>
      <c r="CS74" s="49"/>
      <c r="CT74" s="49"/>
      <c r="CU74" s="49"/>
      <c r="CV74" s="49"/>
      <c r="CW74" s="49"/>
      <c r="CX74" s="49"/>
      <c r="CY74" s="49"/>
      <c r="CZ74" s="49"/>
      <c r="DA74" s="49"/>
      <c r="DB74" s="6"/>
      <c r="DC74" s="49"/>
      <c r="DD74" s="6"/>
      <c r="DE74" s="49"/>
      <c r="DF74" s="6"/>
    </row>
    <row r="75" spans="1:121" ht="24.75" thickTop="1" thickBot="1" x14ac:dyDescent="0.3">
      <c r="A75" s="114" t="s">
        <v>20</v>
      </c>
      <c r="B75" s="115"/>
      <c r="C75" s="50">
        <f>SUM(C44:C74)</f>
        <v>0</v>
      </c>
      <c r="D75" s="50">
        <f t="shared" ref="D75:BO75" si="2">SUM(D44:D74)</f>
        <v>0</v>
      </c>
      <c r="E75" s="50">
        <f t="shared" si="2"/>
        <v>0</v>
      </c>
      <c r="F75" s="50">
        <f t="shared" si="2"/>
        <v>0</v>
      </c>
      <c r="G75" s="50">
        <f t="shared" si="2"/>
        <v>0</v>
      </c>
      <c r="H75" s="50">
        <f t="shared" si="2"/>
        <v>0</v>
      </c>
      <c r="I75" s="50">
        <f t="shared" si="2"/>
        <v>0</v>
      </c>
      <c r="J75" s="50">
        <f t="shared" si="2"/>
        <v>0</v>
      </c>
      <c r="K75" s="50">
        <f t="shared" si="2"/>
        <v>0</v>
      </c>
      <c r="L75" s="50">
        <f t="shared" si="2"/>
        <v>0</v>
      </c>
      <c r="M75" s="50">
        <f t="shared" si="2"/>
        <v>0</v>
      </c>
      <c r="N75" s="50">
        <f t="shared" si="2"/>
        <v>0</v>
      </c>
      <c r="O75" s="50">
        <f t="shared" si="2"/>
        <v>0</v>
      </c>
      <c r="P75" s="50">
        <f t="shared" si="2"/>
        <v>0</v>
      </c>
      <c r="Q75" s="50">
        <f t="shared" si="2"/>
        <v>0</v>
      </c>
      <c r="R75" s="50">
        <f t="shared" si="2"/>
        <v>0</v>
      </c>
      <c r="S75" s="50">
        <f t="shared" si="2"/>
        <v>0</v>
      </c>
      <c r="T75" s="50">
        <f t="shared" si="2"/>
        <v>0</v>
      </c>
      <c r="U75" s="50">
        <f t="shared" si="2"/>
        <v>0</v>
      </c>
      <c r="V75" s="50">
        <f t="shared" si="2"/>
        <v>0</v>
      </c>
      <c r="W75" s="50">
        <f t="shared" si="2"/>
        <v>0</v>
      </c>
      <c r="X75" s="50">
        <f t="shared" si="2"/>
        <v>0</v>
      </c>
      <c r="Y75" s="50">
        <f t="shared" si="2"/>
        <v>0</v>
      </c>
      <c r="Z75" s="50">
        <f t="shared" si="2"/>
        <v>0</v>
      </c>
      <c r="AA75" s="50">
        <f t="shared" si="2"/>
        <v>0</v>
      </c>
      <c r="AB75" s="50">
        <f t="shared" si="2"/>
        <v>0</v>
      </c>
      <c r="AC75" s="50">
        <f t="shared" si="2"/>
        <v>0</v>
      </c>
      <c r="AD75" s="50">
        <f t="shared" si="2"/>
        <v>0</v>
      </c>
      <c r="AE75" s="50">
        <f t="shared" si="2"/>
        <v>0</v>
      </c>
      <c r="AF75" s="50">
        <f t="shared" si="2"/>
        <v>0</v>
      </c>
      <c r="AG75" s="50">
        <f t="shared" si="2"/>
        <v>0</v>
      </c>
      <c r="AH75" s="50">
        <f t="shared" si="2"/>
        <v>0</v>
      </c>
      <c r="AI75" s="50">
        <f t="shared" si="2"/>
        <v>0</v>
      </c>
      <c r="AJ75" s="50">
        <f t="shared" si="2"/>
        <v>0</v>
      </c>
      <c r="AK75" s="50">
        <f t="shared" si="2"/>
        <v>0</v>
      </c>
      <c r="AL75" s="50">
        <f t="shared" si="2"/>
        <v>0</v>
      </c>
      <c r="AM75" s="50">
        <f t="shared" si="2"/>
        <v>0</v>
      </c>
      <c r="AN75" s="50">
        <f t="shared" si="2"/>
        <v>0</v>
      </c>
      <c r="AO75" s="50">
        <f t="shared" si="2"/>
        <v>0</v>
      </c>
      <c r="AP75" s="50">
        <f t="shared" si="2"/>
        <v>0</v>
      </c>
      <c r="AQ75" s="50">
        <f t="shared" si="2"/>
        <v>0</v>
      </c>
      <c r="AR75" s="50">
        <f t="shared" si="2"/>
        <v>0</v>
      </c>
      <c r="AS75" s="50">
        <f t="shared" si="2"/>
        <v>0</v>
      </c>
      <c r="AT75" s="50">
        <f t="shared" si="2"/>
        <v>0</v>
      </c>
      <c r="AU75" s="50">
        <f t="shared" si="2"/>
        <v>0</v>
      </c>
      <c r="AV75" s="50">
        <f t="shared" si="2"/>
        <v>0</v>
      </c>
      <c r="AW75" s="50">
        <f t="shared" si="2"/>
        <v>0</v>
      </c>
      <c r="AX75" s="50">
        <f t="shared" si="2"/>
        <v>0</v>
      </c>
      <c r="AY75" s="50">
        <f t="shared" si="2"/>
        <v>0</v>
      </c>
      <c r="AZ75" s="50">
        <f t="shared" si="2"/>
        <v>0</v>
      </c>
      <c r="BA75" s="50">
        <f t="shared" si="2"/>
        <v>0</v>
      </c>
      <c r="BB75" s="50">
        <f t="shared" si="2"/>
        <v>0</v>
      </c>
      <c r="BC75" s="50">
        <f t="shared" si="2"/>
        <v>0</v>
      </c>
      <c r="BD75" s="50">
        <f t="shared" si="2"/>
        <v>0</v>
      </c>
      <c r="BE75" s="50">
        <f t="shared" si="2"/>
        <v>0</v>
      </c>
      <c r="BF75" s="50">
        <f t="shared" si="2"/>
        <v>0</v>
      </c>
      <c r="BG75" s="50">
        <f t="shared" si="2"/>
        <v>0</v>
      </c>
      <c r="BH75" s="50">
        <f t="shared" si="2"/>
        <v>0</v>
      </c>
      <c r="BI75" s="50">
        <f t="shared" si="2"/>
        <v>0</v>
      </c>
      <c r="BJ75" s="50">
        <f t="shared" si="2"/>
        <v>0</v>
      </c>
      <c r="BK75" s="50">
        <f t="shared" si="2"/>
        <v>0</v>
      </c>
      <c r="BL75" s="50">
        <f t="shared" si="2"/>
        <v>0</v>
      </c>
      <c r="BM75" s="50">
        <f t="shared" si="2"/>
        <v>0</v>
      </c>
      <c r="BN75" s="50">
        <f t="shared" si="2"/>
        <v>0</v>
      </c>
      <c r="BO75" s="50">
        <f t="shared" si="2"/>
        <v>0</v>
      </c>
      <c r="BP75" s="50">
        <f t="shared" ref="BP75:DE75" si="3">SUM(BP44:BP74)</f>
        <v>0</v>
      </c>
      <c r="BQ75" s="50">
        <f t="shared" si="3"/>
        <v>0</v>
      </c>
      <c r="BR75" s="50">
        <f t="shared" si="3"/>
        <v>0</v>
      </c>
      <c r="BS75" s="50">
        <f t="shared" si="3"/>
        <v>0</v>
      </c>
      <c r="BT75" s="50">
        <f t="shared" si="3"/>
        <v>0</v>
      </c>
      <c r="BU75" s="50">
        <f t="shared" si="3"/>
        <v>0</v>
      </c>
      <c r="BV75" s="50">
        <f t="shared" si="3"/>
        <v>0</v>
      </c>
      <c r="BW75" s="50">
        <f t="shared" si="3"/>
        <v>0</v>
      </c>
      <c r="BX75" s="50">
        <f t="shared" si="3"/>
        <v>0</v>
      </c>
      <c r="BY75" s="50">
        <f t="shared" si="3"/>
        <v>0</v>
      </c>
      <c r="BZ75" s="50">
        <f t="shared" si="3"/>
        <v>0</v>
      </c>
      <c r="CA75" s="50">
        <f t="shared" si="3"/>
        <v>0</v>
      </c>
      <c r="CB75" s="50">
        <f t="shared" si="3"/>
        <v>0</v>
      </c>
      <c r="CC75" s="50">
        <f t="shared" si="3"/>
        <v>0</v>
      </c>
      <c r="CD75" s="50">
        <f t="shared" si="3"/>
        <v>0</v>
      </c>
      <c r="CE75" s="50">
        <f t="shared" si="3"/>
        <v>0</v>
      </c>
      <c r="CF75" s="50">
        <f t="shared" si="3"/>
        <v>0</v>
      </c>
      <c r="CG75" s="50">
        <f t="shared" si="3"/>
        <v>0</v>
      </c>
      <c r="CH75" s="50">
        <f t="shared" si="3"/>
        <v>0</v>
      </c>
      <c r="CI75" s="50">
        <f t="shared" si="3"/>
        <v>0</v>
      </c>
      <c r="CJ75" s="50">
        <f t="shared" si="3"/>
        <v>0</v>
      </c>
      <c r="CK75" s="50">
        <f t="shared" si="3"/>
        <v>0</v>
      </c>
      <c r="CL75" s="50">
        <f t="shared" si="3"/>
        <v>0</v>
      </c>
      <c r="CM75" s="50">
        <f t="shared" si="3"/>
        <v>0</v>
      </c>
      <c r="CN75" s="50">
        <f t="shared" si="3"/>
        <v>0</v>
      </c>
      <c r="CO75" s="50">
        <f t="shared" si="3"/>
        <v>0</v>
      </c>
      <c r="CP75" s="50">
        <f t="shared" si="3"/>
        <v>0</v>
      </c>
      <c r="CQ75" s="50">
        <f t="shared" si="3"/>
        <v>0</v>
      </c>
      <c r="CR75" s="50">
        <f t="shared" si="3"/>
        <v>0</v>
      </c>
      <c r="CS75" s="50">
        <f t="shared" si="3"/>
        <v>0</v>
      </c>
      <c r="CT75" s="50">
        <f t="shared" si="3"/>
        <v>0</v>
      </c>
      <c r="CU75" s="50">
        <f t="shared" si="3"/>
        <v>0</v>
      </c>
      <c r="CV75" s="50">
        <f t="shared" si="3"/>
        <v>0</v>
      </c>
      <c r="CW75" s="50">
        <f t="shared" si="3"/>
        <v>0</v>
      </c>
      <c r="CX75" s="50">
        <f t="shared" si="3"/>
        <v>0</v>
      </c>
      <c r="CY75" s="50">
        <f t="shared" si="3"/>
        <v>0</v>
      </c>
      <c r="CZ75" s="50">
        <f t="shared" si="3"/>
        <v>0</v>
      </c>
      <c r="DA75" s="50">
        <f t="shared" si="3"/>
        <v>0</v>
      </c>
      <c r="DB75" s="50">
        <f t="shared" si="3"/>
        <v>0</v>
      </c>
      <c r="DC75" s="50">
        <f t="shared" si="3"/>
        <v>0</v>
      </c>
      <c r="DD75" s="50">
        <f t="shared" si="3"/>
        <v>0</v>
      </c>
      <c r="DE75" s="50">
        <f t="shared" si="3"/>
        <v>0</v>
      </c>
      <c r="DF75" s="50">
        <f t="shared" ref="DF75" si="4">SUM(DF44:DF74)</f>
        <v>0</v>
      </c>
    </row>
    <row r="76" spans="1:121" ht="15.75" thickTop="1" x14ac:dyDescent="0.25"/>
  </sheetData>
  <mergeCells count="333">
    <mergeCell ref="DI58:DK58"/>
    <mergeCell ref="DI60:DK60"/>
    <mergeCell ref="DN60:DP60"/>
    <mergeCell ref="DN62:DP62"/>
    <mergeCell ref="DI63:DK63"/>
    <mergeCell ref="DN64:DP64"/>
    <mergeCell ref="DI39:DQ39"/>
    <mergeCell ref="CT42:CT43"/>
    <mergeCell ref="CU42:CU43"/>
    <mergeCell ref="CW42:CW43"/>
    <mergeCell ref="CY42:CY43"/>
    <mergeCell ref="DA42:DA43"/>
    <mergeCell ref="DC42:DC43"/>
    <mergeCell ref="DE42:DE43"/>
    <mergeCell ref="CX41:CX43"/>
    <mergeCell ref="CZ41:CZ43"/>
    <mergeCell ref="DI41:DK41"/>
    <mergeCell ref="DN41:DP41"/>
    <mergeCell ref="DN45:DP45"/>
    <mergeCell ref="DN47:DP47"/>
    <mergeCell ref="DI49:DK49"/>
    <mergeCell ref="DI51:DK51"/>
    <mergeCell ref="DI56:DK56"/>
    <mergeCell ref="DN52:DP52"/>
    <mergeCell ref="DN55:DP55"/>
    <mergeCell ref="BY41:BZ41"/>
    <mergeCell ref="CB41:CB43"/>
    <mergeCell ref="BS42:BS43"/>
    <mergeCell ref="BT42:BT43"/>
    <mergeCell ref="BU42:BU43"/>
    <mergeCell ref="BV42:BV43"/>
    <mergeCell ref="BW42:BW43"/>
    <mergeCell ref="BX42:BX43"/>
    <mergeCell ref="BY42:BY43"/>
    <mergeCell ref="BZ42:BZ43"/>
    <mergeCell ref="CA42:CA43"/>
    <mergeCell ref="BS41:BT41"/>
    <mergeCell ref="BV41:BW41"/>
    <mergeCell ref="CD41:CE41"/>
    <mergeCell ref="CG41:CH41"/>
    <mergeCell ref="CJ41:CK41"/>
    <mergeCell ref="CM41:CN41"/>
    <mergeCell ref="CP41:CQ41"/>
    <mergeCell ref="CS41:CT41"/>
    <mergeCell ref="CV41:CV43"/>
    <mergeCell ref="CC42:CC43"/>
    <mergeCell ref="CK42:CK43"/>
    <mergeCell ref="CL42:CL43"/>
    <mergeCell ref="AK42:AK43"/>
    <mergeCell ref="AL42:AL43"/>
    <mergeCell ref="AM42:AM43"/>
    <mergeCell ref="AN42:AN43"/>
    <mergeCell ref="AP42:AP43"/>
    <mergeCell ref="AB42:AB43"/>
    <mergeCell ref="AC42:AC43"/>
    <mergeCell ref="AD42:AD43"/>
    <mergeCell ref="AE42:AE43"/>
    <mergeCell ref="AG42:AG43"/>
    <mergeCell ref="AI42:AI43"/>
    <mergeCell ref="AQ42:AQ43"/>
    <mergeCell ref="AR42:AR43"/>
    <mergeCell ref="AS42:AS43"/>
    <mergeCell ref="AT42:AT43"/>
    <mergeCell ref="AU42:AU43"/>
    <mergeCell ref="AV42:AV43"/>
    <mergeCell ref="AW42:AW43"/>
    <mergeCell ref="AX42:AX43"/>
    <mergeCell ref="AY42:AY43"/>
    <mergeCell ref="BQ42:BQ43"/>
    <mergeCell ref="BR42:BR43"/>
    <mergeCell ref="AT41:AU41"/>
    <mergeCell ref="AW41:AX41"/>
    <mergeCell ref="AZ41:AZ43"/>
    <mergeCell ref="BB41:BC41"/>
    <mergeCell ref="BE41:BF41"/>
    <mergeCell ref="BH41:BI41"/>
    <mergeCell ref="BK41:BK43"/>
    <mergeCell ref="BM41:BN41"/>
    <mergeCell ref="BP41:BQ41"/>
    <mergeCell ref="BA42:BA43"/>
    <mergeCell ref="BB42:BB43"/>
    <mergeCell ref="BC42:BC43"/>
    <mergeCell ref="BD42:BD43"/>
    <mergeCell ref="BE42:BE43"/>
    <mergeCell ref="BF42:BF43"/>
    <mergeCell ref="BG42:BG43"/>
    <mergeCell ref="BH42:BH43"/>
    <mergeCell ref="BI42:BI43"/>
    <mergeCell ref="BJ42:BJ43"/>
    <mergeCell ref="BL42:BL43"/>
    <mergeCell ref="BM42:BM43"/>
    <mergeCell ref="BN42:BN43"/>
    <mergeCell ref="BO42:BO43"/>
    <mergeCell ref="BP42:BP43"/>
    <mergeCell ref="DN28:DP28"/>
    <mergeCell ref="DI29:DK29"/>
    <mergeCell ref="DN30:DP30"/>
    <mergeCell ref="CM42:CM43"/>
    <mergeCell ref="CN42:CN43"/>
    <mergeCell ref="CO42:CO43"/>
    <mergeCell ref="CP42:CP43"/>
    <mergeCell ref="CQ42:CQ43"/>
    <mergeCell ref="CR42:CR43"/>
    <mergeCell ref="CS42:CS43"/>
    <mergeCell ref="CD42:CD43"/>
    <mergeCell ref="CE42:CE43"/>
    <mergeCell ref="CF42:CF43"/>
    <mergeCell ref="CG42:CG43"/>
    <mergeCell ref="CH42:CH43"/>
    <mergeCell ref="CI42:CI43"/>
    <mergeCell ref="CJ42:CJ43"/>
    <mergeCell ref="I41:J41"/>
    <mergeCell ref="L41:M41"/>
    <mergeCell ref="O41:P41"/>
    <mergeCell ref="R41:S41"/>
    <mergeCell ref="U41:V41"/>
    <mergeCell ref="X41:X43"/>
    <mergeCell ref="Z41:AA41"/>
    <mergeCell ref="K42:K43"/>
    <mergeCell ref="L42:L43"/>
    <mergeCell ref="Y42:Y43"/>
    <mergeCell ref="Z42:Z43"/>
    <mergeCell ref="AA42:AA43"/>
    <mergeCell ref="AC41:AD41"/>
    <mergeCell ref="AF41:AF43"/>
    <mergeCell ref="AH41:AH43"/>
    <mergeCell ref="AJ41:AJ43"/>
    <mergeCell ref="AL41:AM41"/>
    <mergeCell ref="AO41:AO43"/>
    <mergeCell ref="AQ41:AR41"/>
    <mergeCell ref="DC37:DF38"/>
    <mergeCell ref="A39:CZ39"/>
    <mergeCell ref="DC39:DF39"/>
    <mergeCell ref="C40:V40"/>
    <mergeCell ref="Z40:AI40"/>
    <mergeCell ref="AJ40:AK40"/>
    <mergeCell ref="AL40:AN40"/>
    <mergeCell ref="AO40:AP40"/>
    <mergeCell ref="AQ40:AY40"/>
    <mergeCell ref="AZ40:BA40"/>
    <mergeCell ref="BB40:BL40"/>
    <mergeCell ref="BM40:BR40"/>
    <mergeCell ref="BS40:CC40"/>
    <mergeCell ref="CD40:CL40"/>
    <mergeCell ref="CM40:CW40"/>
    <mergeCell ref="CX40:CY40"/>
    <mergeCell ref="CZ40:DA40"/>
    <mergeCell ref="DN11:DP11"/>
    <mergeCell ref="DN13:DP13"/>
    <mergeCell ref="DI15:DK15"/>
    <mergeCell ref="DI17:DK17"/>
    <mergeCell ref="DN18:DP18"/>
    <mergeCell ref="DN21:DP21"/>
    <mergeCell ref="DI22:DK22"/>
    <mergeCell ref="DI24:DK24"/>
    <mergeCell ref="DI26:DK26"/>
    <mergeCell ref="DN26:DP26"/>
    <mergeCell ref="CY3:CY4"/>
    <mergeCell ref="DA3:DA4"/>
    <mergeCell ref="DC3:DC4"/>
    <mergeCell ref="DE3:DE4"/>
    <mergeCell ref="DI3:DK3"/>
    <mergeCell ref="DI5:DQ5"/>
    <mergeCell ref="CZ2:CZ4"/>
    <mergeCell ref="DI7:DK7"/>
    <mergeCell ref="DN7:DP7"/>
    <mergeCell ref="AL3:AL4"/>
    <mergeCell ref="AM3:AM4"/>
    <mergeCell ref="AN3:AN4"/>
    <mergeCell ref="AP3:AP4"/>
    <mergeCell ref="AI3:AI4"/>
    <mergeCell ref="AD3:AD4"/>
    <mergeCell ref="AG3:AG4"/>
    <mergeCell ref="U3:U4"/>
    <mergeCell ref="V3:V4"/>
    <mergeCell ref="W3:W4"/>
    <mergeCell ref="Y3:Y4"/>
    <mergeCell ref="Z3:Z4"/>
    <mergeCell ref="AB3:AB4"/>
    <mergeCell ref="AC3:AC4"/>
    <mergeCell ref="AE3:AE4"/>
    <mergeCell ref="AA3:AA4"/>
    <mergeCell ref="AQ3:AQ4"/>
    <mergeCell ref="AR3:AR4"/>
    <mergeCell ref="AS3:AS4"/>
    <mergeCell ref="AT3:AT4"/>
    <mergeCell ref="AU3:AU4"/>
    <mergeCell ref="AV3:AV4"/>
    <mergeCell ref="AW3:AW4"/>
    <mergeCell ref="AX3:AX4"/>
    <mergeCell ref="AY3:AY4"/>
    <mergeCell ref="BA3:BA4"/>
    <mergeCell ref="BB3:BB4"/>
    <mergeCell ref="BC3:BC4"/>
    <mergeCell ref="BD3:BD4"/>
    <mergeCell ref="BE3:BE4"/>
    <mergeCell ref="CB2:CB4"/>
    <mergeCell ref="CD2:CE2"/>
    <mergeCell ref="CG2:CH2"/>
    <mergeCell ref="CJ2:CK2"/>
    <mergeCell ref="BB2:BC2"/>
    <mergeCell ref="BE2:BF2"/>
    <mergeCell ref="BH2:BI2"/>
    <mergeCell ref="BK2:BK4"/>
    <mergeCell ref="BM2:BN2"/>
    <mergeCell ref="BP2:BQ2"/>
    <mergeCell ref="BS2:BT2"/>
    <mergeCell ref="BV2:BW2"/>
    <mergeCell ref="BY2:BZ2"/>
    <mergeCell ref="BF3:BF4"/>
    <mergeCell ref="BG3:BG4"/>
    <mergeCell ref="BH3:BH4"/>
    <mergeCell ref="BI3:BI4"/>
    <mergeCell ref="BJ3:BJ4"/>
    <mergeCell ref="BL3:BL4"/>
    <mergeCell ref="CP2:CQ2"/>
    <mergeCell ref="CS2:CT2"/>
    <mergeCell ref="CV2:CV4"/>
    <mergeCell ref="CX2:CX4"/>
    <mergeCell ref="CF3:CF4"/>
    <mergeCell ref="CG3:CG4"/>
    <mergeCell ref="CH3:CH4"/>
    <mergeCell ref="CI3:CI4"/>
    <mergeCell ref="CJ3:CJ4"/>
    <mergeCell ref="CK3:CK4"/>
    <mergeCell ref="CL3:CL4"/>
    <mergeCell ref="CM3:CM4"/>
    <mergeCell ref="CN3:CN4"/>
    <mergeCell ref="CO3:CO4"/>
    <mergeCell ref="CP3:CP4"/>
    <mergeCell ref="CQ3:CQ4"/>
    <mergeCell ref="CR3:CR4"/>
    <mergeCell ref="CS3:CS4"/>
    <mergeCell ref="CT3:CT4"/>
    <mergeCell ref="CU3:CU4"/>
    <mergeCell ref="CW3:CW4"/>
    <mergeCell ref="BP3:BP4"/>
    <mergeCell ref="BQ3:BQ4"/>
    <mergeCell ref="BR3:BR4"/>
    <mergeCell ref="BS3:BS4"/>
    <mergeCell ref="BT3:BT4"/>
    <mergeCell ref="BU3:BU4"/>
    <mergeCell ref="CM2:CN2"/>
    <mergeCell ref="BV3:BV4"/>
    <mergeCell ref="BW3:BW4"/>
    <mergeCell ref="BX3:BX4"/>
    <mergeCell ref="BY3:BY4"/>
    <mergeCell ref="BZ3:BZ4"/>
    <mergeCell ref="CA3:CA4"/>
    <mergeCell ref="CC3:CC4"/>
    <mergeCell ref="CD3:CD4"/>
    <mergeCell ref="CE3:CE4"/>
    <mergeCell ref="CX1:CY1"/>
    <mergeCell ref="CZ1:DA1"/>
    <mergeCell ref="C2:D2"/>
    <mergeCell ref="F2:G2"/>
    <mergeCell ref="I2:J2"/>
    <mergeCell ref="L2:M2"/>
    <mergeCell ref="O2:P2"/>
    <mergeCell ref="R2:S2"/>
    <mergeCell ref="U2:V2"/>
    <mergeCell ref="X2:X4"/>
    <mergeCell ref="Z2:AA2"/>
    <mergeCell ref="AC2:AD2"/>
    <mergeCell ref="AF2:AF4"/>
    <mergeCell ref="AH2:AH4"/>
    <mergeCell ref="AJ2:AJ4"/>
    <mergeCell ref="AL2:AM2"/>
    <mergeCell ref="AO2:AO4"/>
    <mergeCell ref="AQ2:AR2"/>
    <mergeCell ref="AT2:AU2"/>
    <mergeCell ref="AW2:AX2"/>
    <mergeCell ref="AZ2:AZ4"/>
    <mergeCell ref="BM3:BM4"/>
    <mergeCell ref="BN3:BN4"/>
    <mergeCell ref="BO3:BO4"/>
    <mergeCell ref="AL1:AN1"/>
    <mergeCell ref="AO1:AP1"/>
    <mergeCell ref="AQ1:AY1"/>
    <mergeCell ref="AZ1:BA1"/>
    <mergeCell ref="BB1:BL1"/>
    <mergeCell ref="BM1:BR1"/>
    <mergeCell ref="BS1:CC1"/>
    <mergeCell ref="CD1:CL1"/>
    <mergeCell ref="CM1:CW1"/>
    <mergeCell ref="A75:B75"/>
    <mergeCell ref="T42:T43"/>
    <mergeCell ref="U42:U43"/>
    <mergeCell ref="V42:V43"/>
    <mergeCell ref="W42:W43"/>
    <mergeCell ref="C42:C43"/>
    <mergeCell ref="D42:D43"/>
    <mergeCell ref="E42:E43"/>
    <mergeCell ref="F42:F43"/>
    <mergeCell ref="G42:G43"/>
    <mergeCell ref="H42:H43"/>
    <mergeCell ref="I42:I43"/>
    <mergeCell ref="J42:J43"/>
    <mergeCell ref="M42:M43"/>
    <mergeCell ref="N42:N43"/>
    <mergeCell ref="S42:S43"/>
    <mergeCell ref="A40:A43"/>
    <mergeCell ref="B40:B43"/>
    <mergeCell ref="O42:O43"/>
    <mergeCell ref="P42:P43"/>
    <mergeCell ref="Q42:Q43"/>
    <mergeCell ref="R42:R43"/>
    <mergeCell ref="C41:D41"/>
    <mergeCell ref="F41:G41"/>
    <mergeCell ref="Z1:AI1"/>
    <mergeCell ref="AJ1:AK1"/>
    <mergeCell ref="A1:A4"/>
    <mergeCell ref="B1:B4"/>
    <mergeCell ref="L3:L4"/>
    <mergeCell ref="M3:M4"/>
    <mergeCell ref="S3:S4"/>
    <mergeCell ref="J3:J4"/>
    <mergeCell ref="D3:D4"/>
    <mergeCell ref="F3:F4"/>
    <mergeCell ref="G3:G4"/>
    <mergeCell ref="I3:I4"/>
    <mergeCell ref="E3:E4"/>
    <mergeCell ref="H3:H4"/>
    <mergeCell ref="K3:K4"/>
    <mergeCell ref="N3:N4"/>
    <mergeCell ref="C3:C4"/>
    <mergeCell ref="C1:V1"/>
    <mergeCell ref="O3:O4"/>
    <mergeCell ref="P3:P4"/>
    <mergeCell ref="Q3:Q4"/>
    <mergeCell ref="R3:R4"/>
    <mergeCell ref="T3:T4"/>
    <mergeCell ref="AK3:AK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"/>
  <dimension ref="A1:DQ76"/>
  <sheetViews>
    <sheetView rightToLeft="1" workbookViewId="0">
      <pane xSplit="1" ySplit="4" topLeftCell="AO5" activePane="bottomRight" state="frozen"/>
      <selection pane="topRight" activeCell="B1" sqref="B1"/>
      <selection pane="bottomLeft" activeCell="A5" sqref="A5"/>
      <selection pane="bottomRight" activeCell="AO2" sqref="AO2:AR4"/>
    </sheetView>
  </sheetViews>
  <sheetFormatPr defaultRowHeight="15" x14ac:dyDescent="0.25"/>
  <cols>
    <col min="1" max="1" width="9.7109375" style="4" bestFit="1" customWidth="1"/>
    <col min="2" max="2" width="10.140625" customWidth="1"/>
    <col min="3" max="23" width="6.5703125" customWidth="1"/>
    <col min="24" max="24" width="11.42578125" bestFit="1" customWidth="1"/>
    <col min="25" max="31" width="6.5703125" customWidth="1"/>
    <col min="32" max="32" width="9.140625" bestFit="1" customWidth="1"/>
    <col min="33" max="33" width="6.5703125" customWidth="1"/>
    <col min="34" max="34" width="9.140625" bestFit="1" customWidth="1"/>
    <col min="35" max="35" width="6.5703125" customWidth="1"/>
    <col min="36" max="36" width="11.28515625" customWidth="1"/>
    <col min="37" max="40" width="6.5703125" customWidth="1"/>
    <col min="41" max="41" width="12.42578125" bestFit="1" customWidth="1"/>
    <col min="42" max="51" width="6.5703125" customWidth="1"/>
    <col min="52" max="52" width="14.28515625" bestFit="1" customWidth="1"/>
    <col min="53" max="62" width="6.5703125" customWidth="1"/>
    <col min="63" max="63" width="10.7109375" bestFit="1" customWidth="1"/>
    <col min="64" max="79" width="6.5703125" customWidth="1"/>
    <col min="80" max="80" width="10.7109375" bestFit="1" customWidth="1"/>
    <col min="81" max="99" width="6.5703125" customWidth="1"/>
    <col min="100" max="100" width="10.7109375" bestFit="1" customWidth="1"/>
    <col min="101" max="101" width="6.5703125" customWidth="1"/>
    <col min="102" max="102" width="16.140625" bestFit="1" customWidth="1"/>
    <col min="103" max="103" width="6.5703125" customWidth="1"/>
    <col min="104" max="104" width="11.28515625" bestFit="1" customWidth="1"/>
    <col min="105" max="105" width="6.5703125" customWidth="1"/>
    <col min="106" max="106" width="11.28515625" customWidth="1"/>
    <col min="107" max="107" width="6.5703125" customWidth="1"/>
    <col min="108" max="108" width="11.28515625" customWidth="1"/>
    <col min="109" max="109" width="6.5703125" customWidth="1"/>
    <col min="110" max="110" width="15.5703125" customWidth="1"/>
    <col min="111" max="112" width="30.5703125" customWidth="1"/>
    <col min="113" max="113" width="16.85546875" bestFit="1" customWidth="1"/>
    <col min="117" max="117" width="0.85546875" customWidth="1"/>
    <col min="118" max="118" width="13.42578125" bestFit="1" customWidth="1"/>
  </cols>
  <sheetData>
    <row r="1" spans="1:121" ht="23.25" customHeight="1" thickTop="1" thickBot="1" x14ac:dyDescent="0.3">
      <c r="A1" s="110" t="s">
        <v>0</v>
      </c>
      <c r="B1" s="112" t="s">
        <v>23</v>
      </c>
      <c r="C1" s="118" t="s">
        <v>1</v>
      </c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2"/>
      <c r="W1" s="13"/>
      <c r="X1" s="12" t="s">
        <v>26</v>
      </c>
      <c r="Y1" s="12"/>
      <c r="Z1" s="120" t="s">
        <v>27</v>
      </c>
      <c r="AA1" s="121"/>
      <c r="AB1" s="121"/>
      <c r="AC1" s="121"/>
      <c r="AD1" s="121"/>
      <c r="AE1" s="121"/>
      <c r="AF1" s="121"/>
      <c r="AG1" s="121"/>
      <c r="AH1" s="121"/>
      <c r="AI1" s="122"/>
      <c r="AJ1" s="120" t="s">
        <v>28</v>
      </c>
      <c r="AK1" s="122"/>
      <c r="AL1" s="120" t="s">
        <v>29</v>
      </c>
      <c r="AM1" s="121"/>
      <c r="AN1" s="122"/>
      <c r="AO1" s="120" t="s">
        <v>30</v>
      </c>
      <c r="AP1" s="122"/>
      <c r="AQ1" s="120" t="s">
        <v>31</v>
      </c>
      <c r="AR1" s="121"/>
      <c r="AS1" s="121"/>
      <c r="AT1" s="121"/>
      <c r="AU1" s="121"/>
      <c r="AV1" s="121"/>
      <c r="AW1" s="121"/>
      <c r="AX1" s="121"/>
      <c r="AY1" s="122"/>
      <c r="AZ1" s="120" t="s">
        <v>32</v>
      </c>
      <c r="BA1" s="122"/>
      <c r="BB1" s="120" t="s">
        <v>33</v>
      </c>
      <c r="BC1" s="121"/>
      <c r="BD1" s="121"/>
      <c r="BE1" s="121"/>
      <c r="BF1" s="121"/>
      <c r="BG1" s="121"/>
      <c r="BH1" s="121"/>
      <c r="BI1" s="121"/>
      <c r="BJ1" s="121"/>
      <c r="BK1" s="121"/>
      <c r="BL1" s="122"/>
      <c r="BM1" s="120" t="s">
        <v>34</v>
      </c>
      <c r="BN1" s="121"/>
      <c r="BO1" s="121"/>
      <c r="BP1" s="121"/>
      <c r="BQ1" s="121"/>
      <c r="BR1" s="122"/>
      <c r="BS1" s="120" t="s">
        <v>35</v>
      </c>
      <c r="BT1" s="121"/>
      <c r="BU1" s="121"/>
      <c r="BV1" s="121"/>
      <c r="BW1" s="121"/>
      <c r="BX1" s="121"/>
      <c r="BY1" s="121"/>
      <c r="BZ1" s="121"/>
      <c r="CA1" s="121"/>
      <c r="CB1" s="121"/>
      <c r="CC1" s="122"/>
      <c r="CD1" s="120" t="s">
        <v>36</v>
      </c>
      <c r="CE1" s="121"/>
      <c r="CF1" s="121"/>
      <c r="CG1" s="121"/>
      <c r="CH1" s="121"/>
      <c r="CI1" s="121"/>
      <c r="CJ1" s="121"/>
      <c r="CK1" s="121"/>
      <c r="CL1" s="122"/>
      <c r="CM1" s="120" t="s">
        <v>37</v>
      </c>
      <c r="CN1" s="121"/>
      <c r="CO1" s="121"/>
      <c r="CP1" s="121"/>
      <c r="CQ1" s="121"/>
      <c r="CR1" s="121"/>
      <c r="CS1" s="121"/>
      <c r="CT1" s="121"/>
      <c r="CU1" s="121"/>
      <c r="CV1" s="121"/>
      <c r="CW1" s="122"/>
      <c r="CX1" s="120" t="s">
        <v>38</v>
      </c>
      <c r="CY1" s="122"/>
      <c r="CZ1" s="120" t="s">
        <v>4</v>
      </c>
      <c r="DA1" s="122"/>
      <c r="DB1" s="14"/>
      <c r="DC1" s="14"/>
      <c r="DD1" s="21"/>
      <c r="DE1" s="21"/>
      <c r="DF1" s="21"/>
      <c r="DG1" s="22"/>
    </row>
    <row r="2" spans="1:121" ht="17.25" thickTop="1" thickBot="1" x14ac:dyDescent="0.3">
      <c r="A2" s="110"/>
      <c r="B2" s="112"/>
      <c r="C2" s="116" t="s">
        <v>5</v>
      </c>
      <c r="D2" s="117"/>
      <c r="E2" s="51"/>
      <c r="F2" s="117" t="s">
        <v>6</v>
      </c>
      <c r="G2" s="117"/>
      <c r="H2" s="51"/>
      <c r="I2" s="117" t="s">
        <v>7</v>
      </c>
      <c r="J2" s="117"/>
      <c r="K2" s="51"/>
      <c r="L2" s="118" t="s">
        <v>39</v>
      </c>
      <c r="M2" s="112"/>
      <c r="N2" s="51"/>
      <c r="O2" s="118" t="s">
        <v>40</v>
      </c>
      <c r="P2" s="112"/>
      <c r="Q2" s="51"/>
      <c r="R2" s="118" t="s">
        <v>41</v>
      </c>
      <c r="S2" s="112"/>
      <c r="T2" s="51"/>
      <c r="U2" s="118" t="s">
        <v>42</v>
      </c>
      <c r="V2" s="112"/>
      <c r="W2" s="51"/>
      <c r="X2" s="107" t="s">
        <v>43</v>
      </c>
      <c r="Y2" s="51"/>
      <c r="Z2" s="116" t="s">
        <v>5</v>
      </c>
      <c r="AA2" s="117"/>
      <c r="AB2" s="51"/>
      <c r="AC2" s="118" t="s">
        <v>44</v>
      </c>
      <c r="AD2" s="112"/>
      <c r="AE2" s="51"/>
      <c r="AF2" s="117" t="s">
        <v>9</v>
      </c>
      <c r="AG2" s="51"/>
      <c r="AH2" s="117" t="s">
        <v>8</v>
      </c>
      <c r="AI2" s="51"/>
      <c r="AJ2" s="107" t="s">
        <v>45</v>
      </c>
      <c r="AK2" s="51"/>
      <c r="AL2" s="117" t="s">
        <v>10</v>
      </c>
      <c r="AM2" s="117"/>
      <c r="AN2" s="51"/>
      <c r="AO2" s="107" t="s">
        <v>45</v>
      </c>
      <c r="AP2" s="51"/>
      <c r="AQ2" s="116" t="s">
        <v>13</v>
      </c>
      <c r="AR2" s="117"/>
      <c r="AS2" s="51"/>
      <c r="AT2" s="117" t="s">
        <v>14</v>
      </c>
      <c r="AU2" s="117"/>
      <c r="AV2" s="51"/>
      <c r="AW2" s="118" t="s">
        <v>46</v>
      </c>
      <c r="AX2" s="112"/>
      <c r="AY2" s="51"/>
      <c r="AZ2" s="107" t="s">
        <v>43</v>
      </c>
      <c r="BA2" s="51"/>
      <c r="BB2" s="117" t="s">
        <v>47</v>
      </c>
      <c r="BC2" s="117"/>
      <c r="BD2" s="51"/>
      <c r="BE2" s="117" t="s">
        <v>11</v>
      </c>
      <c r="BF2" s="117"/>
      <c r="BG2" s="51"/>
      <c r="BH2" s="118" t="s">
        <v>12</v>
      </c>
      <c r="BI2" s="112"/>
      <c r="BJ2" s="51"/>
      <c r="BK2" s="107" t="s">
        <v>48</v>
      </c>
      <c r="BL2" s="51"/>
      <c r="BM2" s="117" t="s">
        <v>49</v>
      </c>
      <c r="BN2" s="117"/>
      <c r="BO2" s="51"/>
      <c r="BP2" s="117" t="s">
        <v>11</v>
      </c>
      <c r="BQ2" s="117"/>
      <c r="BR2" s="51"/>
      <c r="BS2" s="117" t="s">
        <v>49</v>
      </c>
      <c r="BT2" s="117"/>
      <c r="BU2" s="51"/>
      <c r="BV2" s="118" t="s">
        <v>50</v>
      </c>
      <c r="BW2" s="112"/>
      <c r="BX2" s="51"/>
      <c r="BY2" s="118" t="s">
        <v>12</v>
      </c>
      <c r="BZ2" s="112"/>
      <c r="CA2" s="51"/>
      <c r="CB2" s="107" t="s">
        <v>48</v>
      </c>
      <c r="CC2" s="51"/>
      <c r="CD2" s="118" t="s">
        <v>51</v>
      </c>
      <c r="CE2" s="112"/>
      <c r="CF2" s="51"/>
      <c r="CG2" s="118" t="s">
        <v>52</v>
      </c>
      <c r="CH2" s="112"/>
      <c r="CI2" s="51"/>
      <c r="CJ2" s="118" t="s">
        <v>53</v>
      </c>
      <c r="CK2" s="112"/>
      <c r="CL2" s="51"/>
      <c r="CM2" s="118" t="s">
        <v>54</v>
      </c>
      <c r="CN2" s="112"/>
      <c r="CO2" s="51"/>
      <c r="CP2" s="118" t="s">
        <v>55</v>
      </c>
      <c r="CQ2" s="112"/>
      <c r="CR2" s="51"/>
      <c r="CS2" s="118" t="s">
        <v>56</v>
      </c>
      <c r="CT2" s="112"/>
      <c r="CU2" s="51"/>
      <c r="CV2" s="107" t="s">
        <v>57</v>
      </c>
      <c r="CW2" s="51"/>
      <c r="CX2" s="107" t="s">
        <v>58</v>
      </c>
      <c r="CY2" s="51"/>
      <c r="CZ2" s="118" t="s">
        <v>15</v>
      </c>
      <c r="DA2" s="51"/>
      <c r="DB2" s="14"/>
      <c r="DC2" s="51"/>
      <c r="DD2" s="21"/>
      <c r="DE2" s="51"/>
      <c r="DF2" s="21"/>
      <c r="DG2" s="22"/>
    </row>
    <row r="3" spans="1:121" ht="15.75" customHeight="1" thickTop="1" thickBot="1" x14ac:dyDescent="0.3">
      <c r="A3" s="110"/>
      <c r="B3" s="112"/>
      <c r="C3" s="96" t="s">
        <v>16</v>
      </c>
      <c r="D3" s="96" t="s">
        <v>17</v>
      </c>
      <c r="E3" s="98" t="s">
        <v>24</v>
      </c>
      <c r="F3" s="96" t="s">
        <v>16</v>
      </c>
      <c r="G3" s="96" t="s">
        <v>17</v>
      </c>
      <c r="H3" s="98" t="s">
        <v>24</v>
      </c>
      <c r="I3" s="96" t="s">
        <v>16</v>
      </c>
      <c r="J3" s="96" t="s">
        <v>17</v>
      </c>
      <c r="K3" s="98" t="s">
        <v>24</v>
      </c>
      <c r="L3" s="96" t="s">
        <v>16</v>
      </c>
      <c r="M3" s="96" t="s">
        <v>17</v>
      </c>
      <c r="N3" s="98" t="s">
        <v>24</v>
      </c>
      <c r="O3" s="97" t="s">
        <v>16</v>
      </c>
      <c r="P3" s="96" t="s">
        <v>17</v>
      </c>
      <c r="Q3" s="98" t="s">
        <v>24</v>
      </c>
      <c r="R3" s="96" t="s">
        <v>16</v>
      </c>
      <c r="S3" s="96" t="s">
        <v>17</v>
      </c>
      <c r="T3" s="98" t="s">
        <v>24</v>
      </c>
      <c r="U3" s="96" t="s">
        <v>16</v>
      </c>
      <c r="V3" s="96" t="s">
        <v>17</v>
      </c>
      <c r="W3" s="98" t="s">
        <v>24</v>
      </c>
      <c r="X3" s="108"/>
      <c r="Y3" s="98" t="s">
        <v>24</v>
      </c>
      <c r="Z3" s="96" t="s">
        <v>16</v>
      </c>
      <c r="AA3" s="96" t="s">
        <v>17</v>
      </c>
      <c r="AB3" s="98" t="s">
        <v>24</v>
      </c>
      <c r="AC3" s="96" t="s">
        <v>16</v>
      </c>
      <c r="AD3" s="96" t="s">
        <v>17</v>
      </c>
      <c r="AE3" s="98" t="s">
        <v>24</v>
      </c>
      <c r="AF3" s="117"/>
      <c r="AG3" s="98" t="s">
        <v>24</v>
      </c>
      <c r="AH3" s="117"/>
      <c r="AI3" s="98" t="s">
        <v>24</v>
      </c>
      <c r="AJ3" s="108"/>
      <c r="AK3" s="98" t="s">
        <v>24</v>
      </c>
      <c r="AL3" s="96" t="s">
        <v>16</v>
      </c>
      <c r="AM3" s="96" t="s">
        <v>17</v>
      </c>
      <c r="AN3" s="98" t="s">
        <v>24</v>
      </c>
      <c r="AO3" s="108"/>
      <c r="AP3" s="98" t="s">
        <v>24</v>
      </c>
      <c r="AQ3" s="96" t="s">
        <v>16</v>
      </c>
      <c r="AR3" s="96" t="s">
        <v>17</v>
      </c>
      <c r="AS3" s="98" t="s">
        <v>24</v>
      </c>
      <c r="AT3" s="96" t="s">
        <v>16</v>
      </c>
      <c r="AU3" s="96" t="s">
        <v>17</v>
      </c>
      <c r="AV3" s="98" t="s">
        <v>24</v>
      </c>
      <c r="AW3" s="96" t="s">
        <v>16</v>
      </c>
      <c r="AX3" s="96" t="s">
        <v>17</v>
      </c>
      <c r="AY3" s="98" t="s">
        <v>24</v>
      </c>
      <c r="AZ3" s="108"/>
      <c r="BA3" s="98" t="s">
        <v>24</v>
      </c>
      <c r="BB3" s="96" t="s">
        <v>16</v>
      </c>
      <c r="BC3" s="96" t="s">
        <v>17</v>
      </c>
      <c r="BD3" s="98" t="s">
        <v>24</v>
      </c>
      <c r="BE3" s="96" t="s">
        <v>16</v>
      </c>
      <c r="BF3" s="96" t="s">
        <v>17</v>
      </c>
      <c r="BG3" s="98" t="s">
        <v>24</v>
      </c>
      <c r="BH3" s="97" t="s">
        <v>16</v>
      </c>
      <c r="BI3" s="97" t="s">
        <v>17</v>
      </c>
      <c r="BJ3" s="98" t="s">
        <v>24</v>
      </c>
      <c r="BK3" s="108"/>
      <c r="BL3" s="98" t="s">
        <v>24</v>
      </c>
      <c r="BM3" s="96" t="s">
        <v>16</v>
      </c>
      <c r="BN3" s="97" t="s">
        <v>17</v>
      </c>
      <c r="BO3" s="98" t="s">
        <v>24</v>
      </c>
      <c r="BP3" s="96" t="s">
        <v>16</v>
      </c>
      <c r="BQ3" s="97" t="s">
        <v>17</v>
      </c>
      <c r="BR3" s="98" t="s">
        <v>24</v>
      </c>
      <c r="BS3" s="96" t="s">
        <v>16</v>
      </c>
      <c r="BT3" s="97" t="s">
        <v>17</v>
      </c>
      <c r="BU3" s="98" t="s">
        <v>24</v>
      </c>
      <c r="BV3" s="96" t="s">
        <v>16</v>
      </c>
      <c r="BW3" s="97" t="s">
        <v>17</v>
      </c>
      <c r="BX3" s="98" t="s">
        <v>24</v>
      </c>
      <c r="BY3" s="96" t="s">
        <v>16</v>
      </c>
      <c r="BZ3" s="97" t="s">
        <v>17</v>
      </c>
      <c r="CA3" s="98" t="s">
        <v>24</v>
      </c>
      <c r="CB3" s="108"/>
      <c r="CC3" s="98" t="s">
        <v>24</v>
      </c>
      <c r="CD3" s="96" t="s">
        <v>16</v>
      </c>
      <c r="CE3" s="97" t="s">
        <v>17</v>
      </c>
      <c r="CF3" s="98" t="s">
        <v>24</v>
      </c>
      <c r="CG3" s="96" t="s">
        <v>16</v>
      </c>
      <c r="CH3" s="97" t="s">
        <v>17</v>
      </c>
      <c r="CI3" s="98" t="s">
        <v>24</v>
      </c>
      <c r="CJ3" s="96" t="s">
        <v>16</v>
      </c>
      <c r="CK3" s="97" t="s">
        <v>17</v>
      </c>
      <c r="CL3" s="98" t="s">
        <v>24</v>
      </c>
      <c r="CM3" s="96" t="s">
        <v>16</v>
      </c>
      <c r="CN3" s="97" t="s">
        <v>17</v>
      </c>
      <c r="CO3" s="98" t="s">
        <v>24</v>
      </c>
      <c r="CP3" s="96" t="s">
        <v>16</v>
      </c>
      <c r="CQ3" s="97" t="s">
        <v>17</v>
      </c>
      <c r="CR3" s="98" t="s">
        <v>24</v>
      </c>
      <c r="CS3" s="96" t="s">
        <v>16</v>
      </c>
      <c r="CT3" s="97" t="s">
        <v>17</v>
      </c>
      <c r="CU3" s="98" t="s">
        <v>24</v>
      </c>
      <c r="CV3" s="108"/>
      <c r="CW3" s="98" t="s">
        <v>24</v>
      </c>
      <c r="CX3" s="108"/>
      <c r="CY3" s="98" t="s">
        <v>24</v>
      </c>
      <c r="CZ3" s="118"/>
      <c r="DA3" s="98" t="s">
        <v>24</v>
      </c>
      <c r="DB3" s="14"/>
      <c r="DC3" s="98" t="s">
        <v>24</v>
      </c>
      <c r="DD3" s="21"/>
      <c r="DE3" s="98" t="s">
        <v>24</v>
      </c>
      <c r="DF3" s="21"/>
      <c r="DG3" s="22"/>
      <c r="DI3" s="123"/>
      <c r="DJ3" s="123"/>
      <c r="DK3" s="123"/>
      <c r="DL3" s="54"/>
      <c r="DM3" s="23"/>
      <c r="DN3" s="23"/>
    </row>
    <row r="4" spans="1:121" ht="15.75" customHeight="1" thickTop="1" thickBot="1" x14ac:dyDescent="0.3">
      <c r="A4" s="111"/>
      <c r="B4" s="113"/>
      <c r="C4" s="97"/>
      <c r="D4" s="97"/>
      <c r="E4" s="99"/>
      <c r="F4" s="97"/>
      <c r="G4" s="97"/>
      <c r="H4" s="99"/>
      <c r="I4" s="97"/>
      <c r="J4" s="97"/>
      <c r="K4" s="99"/>
      <c r="L4" s="97"/>
      <c r="M4" s="97"/>
      <c r="N4" s="99"/>
      <c r="O4" s="106"/>
      <c r="P4" s="97"/>
      <c r="Q4" s="99"/>
      <c r="R4" s="97"/>
      <c r="S4" s="97"/>
      <c r="T4" s="99"/>
      <c r="U4" s="97"/>
      <c r="V4" s="97"/>
      <c r="W4" s="99"/>
      <c r="X4" s="109"/>
      <c r="Y4" s="99"/>
      <c r="Z4" s="97"/>
      <c r="AA4" s="97"/>
      <c r="AB4" s="99"/>
      <c r="AC4" s="97"/>
      <c r="AD4" s="97"/>
      <c r="AE4" s="99"/>
      <c r="AF4" s="107"/>
      <c r="AG4" s="99"/>
      <c r="AH4" s="107"/>
      <c r="AI4" s="99"/>
      <c r="AJ4" s="109"/>
      <c r="AK4" s="99"/>
      <c r="AL4" s="97"/>
      <c r="AM4" s="97"/>
      <c r="AN4" s="99"/>
      <c r="AO4" s="109"/>
      <c r="AP4" s="99"/>
      <c r="AQ4" s="97"/>
      <c r="AR4" s="97"/>
      <c r="AS4" s="99"/>
      <c r="AT4" s="97"/>
      <c r="AU4" s="97"/>
      <c r="AV4" s="99"/>
      <c r="AW4" s="97"/>
      <c r="AX4" s="97"/>
      <c r="AY4" s="99"/>
      <c r="AZ4" s="109"/>
      <c r="BA4" s="99"/>
      <c r="BB4" s="97"/>
      <c r="BC4" s="97"/>
      <c r="BD4" s="99"/>
      <c r="BE4" s="97"/>
      <c r="BF4" s="97"/>
      <c r="BG4" s="99"/>
      <c r="BH4" s="106"/>
      <c r="BI4" s="106"/>
      <c r="BJ4" s="99"/>
      <c r="BK4" s="109"/>
      <c r="BL4" s="99"/>
      <c r="BM4" s="97"/>
      <c r="BN4" s="106"/>
      <c r="BO4" s="99"/>
      <c r="BP4" s="97"/>
      <c r="BQ4" s="106"/>
      <c r="BR4" s="99"/>
      <c r="BS4" s="97"/>
      <c r="BT4" s="106"/>
      <c r="BU4" s="99"/>
      <c r="BV4" s="97"/>
      <c r="BW4" s="106"/>
      <c r="BX4" s="99"/>
      <c r="BY4" s="97"/>
      <c r="BZ4" s="106"/>
      <c r="CA4" s="99"/>
      <c r="CB4" s="109"/>
      <c r="CC4" s="99"/>
      <c r="CD4" s="97"/>
      <c r="CE4" s="106"/>
      <c r="CF4" s="99"/>
      <c r="CG4" s="97"/>
      <c r="CH4" s="106"/>
      <c r="CI4" s="99"/>
      <c r="CJ4" s="97"/>
      <c r="CK4" s="106"/>
      <c r="CL4" s="99"/>
      <c r="CM4" s="97"/>
      <c r="CN4" s="106"/>
      <c r="CO4" s="99"/>
      <c r="CP4" s="97"/>
      <c r="CQ4" s="106"/>
      <c r="CR4" s="99"/>
      <c r="CS4" s="97"/>
      <c r="CT4" s="106"/>
      <c r="CU4" s="99"/>
      <c r="CV4" s="109"/>
      <c r="CW4" s="99"/>
      <c r="CX4" s="109"/>
      <c r="CY4" s="99"/>
      <c r="CZ4" s="126"/>
      <c r="DA4" s="99"/>
      <c r="DB4" s="24"/>
      <c r="DC4" s="99"/>
      <c r="DD4" s="21"/>
      <c r="DE4" s="99"/>
      <c r="DF4" s="21"/>
      <c r="DG4" s="22"/>
      <c r="DI4" s="25" t="s">
        <v>18</v>
      </c>
      <c r="DJ4" s="25" t="s">
        <v>16</v>
      </c>
      <c r="DK4" s="25" t="s">
        <v>17</v>
      </c>
      <c r="DL4" s="15" t="s">
        <v>24</v>
      </c>
      <c r="DM4" s="26"/>
      <c r="DN4" s="25" t="s">
        <v>18</v>
      </c>
      <c r="DO4" s="25" t="s">
        <v>16</v>
      </c>
      <c r="DP4" s="25" t="s">
        <v>17</v>
      </c>
      <c r="DQ4" s="15" t="s">
        <v>24</v>
      </c>
    </row>
    <row r="5" spans="1:121" ht="15.75" customHeight="1" thickBot="1" x14ac:dyDescent="0.3">
      <c r="A5" s="1">
        <v>43344</v>
      </c>
      <c r="B5" s="2"/>
      <c r="C5" s="3"/>
      <c r="D5" s="3"/>
      <c r="E5" s="52"/>
      <c r="F5" s="3"/>
      <c r="G5" s="3"/>
      <c r="H5" s="52"/>
      <c r="I5" s="3"/>
      <c r="J5" s="3"/>
      <c r="K5" s="52"/>
      <c r="L5" s="3"/>
      <c r="M5" s="3"/>
      <c r="N5" s="52"/>
      <c r="O5" s="3"/>
      <c r="P5" s="3"/>
      <c r="Q5" s="52"/>
      <c r="R5" s="3"/>
      <c r="S5" s="3"/>
      <c r="T5" s="52"/>
      <c r="U5" s="3"/>
      <c r="V5" s="3"/>
      <c r="W5" s="52"/>
      <c r="X5" s="3"/>
      <c r="Y5" s="52"/>
      <c r="Z5" s="3"/>
      <c r="AA5" s="3"/>
      <c r="AB5" s="52"/>
      <c r="AC5" s="3"/>
      <c r="AD5" s="3"/>
      <c r="AE5" s="52"/>
      <c r="AF5" s="3"/>
      <c r="AG5" s="52"/>
      <c r="AH5" s="3"/>
      <c r="AI5" s="52"/>
      <c r="AJ5" s="3"/>
      <c r="AK5" s="52"/>
      <c r="AL5" s="3"/>
      <c r="AM5" s="3"/>
      <c r="AN5" s="52"/>
      <c r="AO5" s="3"/>
      <c r="AP5" s="52"/>
      <c r="AQ5" s="3"/>
      <c r="AR5" s="3"/>
      <c r="AS5" s="52"/>
      <c r="AT5" s="3"/>
      <c r="AU5" s="3"/>
      <c r="AV5" s="52"/>
      <c r="AW5" s="3"/>
      <c r="AX5" s="3"/>
      <c r="AY5" s="52"/>
      <c r="AZ5" s="3"/>
      <c r="BA5" s="52"/>
      <c r="BB5" s="3"/>
      <c r="BC5" s="3"/>
      <c r="BD5" s="52"/>
      <c r="BE5" s="3"/>
      <c r="BF5" s="3"/>
      <c r="BG5" s="52"/>
      <c r="BH5" s="3"/>
      <c r="BI5" s="3"/>
      <c r="BJ5" s="52"/>
      <c r="BK5" s="3"/>
      <c r="BL5" s="52"/>
      <c r="BM5" s="3"/>
      <c r="BN5" s="3"/>
      <c r="BO5" s="52"/>
      <c r="BP5" s="3"/>
      <c r="BQ5" s="3"/>
      <c r="BR5" s="52"/>
      <c r="BS5" s="3"/>
      <c r="BT5" s="3"/>
      <c r="BU5" s="52"/>
      <c r="BV5" s="3"/>
      <c r="BW5" s="3"/>
      <c r="BX5" s="52"/>
      <c r="BY5" s="3"/>
      <c r="BZ5" s="3"/>
      <c r="CA5" s="52"/>
      <c r="CB5" s="3"/>
      <c r="CC5" s="52"/>
      <c r="CD5" s="3"/>
      <c r="CE5" s="3"/>
      <c r="CF5" s="52"/>
      <c r="CG5" s="3"/>
      <c r="CH5" s="3"/>
      <c r="CI5" s="52"/>
      <c r="CJ5" s="3"/>
      <c r="CK5" s="3"/>
      <c r="CL5" s="52"/>
      <c r="CM5" s="3"/>
      <c r="CN5" s="3"/>
      <c r="CO5" s="52"/>
      <c r="CP5" s="3"/>
      <c r="CQ5" s="3"/>
      <c r="CR5" s="52"/>
      <c r="CS5" s="3"/>
      <c r="CT5" s="3"/>
      <c r="CU5" s="52"/>
      <c r="CV5" s="3"/>
      <c r="CW5" s="52"/>
      <c r="CX5" s="3"/>
      <c r="CY5" s="52"/>
      <c r="CZ5" s="27"/>
      <c r="DA5" s="52"/>
      <c r="DB5" s="3"/>
      <c r="DC5" s="52"/>
      <c r="DD5" s="46"/>
      <c r="DE5" s="52"/>
      <c r="DF5" s="28"/>
      <c r="DG5" s="29"/>
      <c r="DI5" s="124" t="s">
        <v>22</v>
      </c>
      <c r="DJ5" s="125"/>
      <c r="DK5" s="125"/>
      <c r="DL5" s="125"/>
      <c r="DM5" s="125"/>
      <c r="DN5" s="125"/>
      <c r="DO5" s="125"/>
      <c r="DP5" s="125"/>
      <c r="DQ5" s="125"/>
    </row>
    <row r="6" spans="1:121" ht="15.75" customHeight="1" thickBot="1" x14ac:dyDescent="0.3">
      <c r="A6" s="1">
        <v>43345</v>
      </c>
      <c r="B6" s="2"/>
      <c r="C6" s="3"/>
      <c r="D6" s="3"/>
      <c r="E6" s="52"/>
      <c r="F6" s="3"/>
      <c r="G6" s="3"/>
      <c r="H6" s="52"/>
      <c r="I6" s="3"/>
      <c r="J6" s="3"/>
      <c r="K6" s="52"/>
      <c r="L6" s="3"/>
      <c r="M6" s="3"/>
      <c r="N6" s="52"/>
      <c r="O6" s="3"/>
      <c r="P6" s="3"/>
      <c r="Q6" s="52"/>
      <c r="R6" s="3"/>
      <c r="S6" s="3"/>
      <c r="T6" s="52"/>
      <c r="U6" s="3"/>
      <c r="V6" s="3"/>
      <c r="W6" s="52"/>
      <c r="X6" s="3"/>
      <c r="Y6" s="52"/>
      <c r="Z6" s="3"/>
      <c r="AA6" s="3"/>
      <c r="AB6" s="52"/>
      <c r="AC6" s="3"/>
      <c r="AD6" s="3"/>
      <c r="AE6" s="52"/>
      <c r="AF6" s="3"/>
      <c r="AG6" s="52"/>
      <c r="AH6" s="3"/>
      <c r="AI6" s="52"/>
      <c r="AJ6" s="3"/>
      <c r="AK6" s="52"/>
      <c r="AL6" s="3"/>
      <c r="AM6" s="3"/>
      <c r="AN6" s="52"/>
      <c r="AO6" s="3"/>
      <c r="AP6" s="52"/>
      <c r="AQ6" s="3"/>
      <c r="AR6" s="3"/>
      <c r="AS6" s="52"/>
      <c r="AT6" s="3"/>
      <c r="AU6" s="3"/>
      <c r="AV6" s="52"/>
      <c r="AW6" s="3"/>
      <c r="AX6" s="3"/>
      <c r="AY6" s="52"/>
      <c r="AZ6" s="3"/>
      <c r="BA6" s="52"/>
      <c r="BB6" s="3"/>
      <c r="BC6" s="3"/>
      <c r="BD6" s="52"/>
      <c r="BE6" s="3"/>
      <c r="BF6" s="3"/>
      <c r="BG6" s="52"/>
      <c r="BH6" s="3"/>
      <c r="BI6" s="3"/>
      <c r="BJ6" s="52"/>
      <c r="BK6" s="3"/>
      <c r="BL6" s="52"/>
      <c r="BM6" s="3"/>
      <c r="BN6" s="3"/>
      <c r="BO6" s="52"/>
      <c r="BP6" s="3"/>
      <c r="BQ6" s="3"/>
      <c r="BR6" s="52"/>
      <c r="BS6" s="3"/>
      <c r="BT6" s="3"/>
      <c r="BU6" s="52"/>
      <c r="BV6" s="3"/>
      <c r="BW6" s="3"/>
      <c r="BX6" s="52"/>
      <c r="BY6" s="3"/>
      <c r="BZ6" s="3"/>
      <c r="CA6" s="52"/>
      <c r="CB6" s="3"/>
      <c r="CC6" s="52"/>
      <c r="CD6" s="3"/>
      <c r="CE6" s="3"/>
      <c r="CF6" s="52"/>
      <c r="CG6" s="3"/>
      <c r="CH6" s="3"/>
      <c r="CI6" s="52"/>
      <c r="CJ6" s="3"/>
      <c r="CK6" s="3"/>
      <c r="CL6" s="52"/>
      <c r="CM6" s="3"/>
      <c r="CN6" s="3"/>
      <c r="CO6" s="52"/>
      <c r="CP6" s="3"/>
      <c r="CQ6" s="3"/>
      <c r="CR6" s="52"/>
      <c r="CS6" s="3"/>
      <c r="CT6" s="3"/>
      <c r="CU6" s="52"/>
      <c r="CV6" s="3"/>
      <c r="CW6" s="52"/>
      <c r="CX6" s="3"/>
      <c r="CY6" s="52"/>
      <c r="CZ6" s="27"/>
      <c r="DA6" s="52"/>
      <c r="DB6" s="3"/>
      <c r="DC6" s="52"/>
      <c r="DD6" s="3"/>
      <c r="DE6" s="52"/>
      <c r="DF6" s="7"/>
      <c r="DG6" s="29"/>
      <c r="DI6" s="30" t="s">
        <v>18</v>
      </c>
      <c r="DJ6" s="30" t="s">
        <v>16</v>
      </c>
      <c r="DK6" s="30" t="s">
        <v>17</v>
      </c>
      <c r="DL6" s="65" t="s">
        <v>24</v>
      </c>
      <c r="DM6" s="31"/>
      <c r="DN6" s="30" t="s">
        <v>18</v>
      </c>
      <c r="DO6" s="30" t="s">
        <v>16</v>
      </c>
      <c r="DP6" s="30" t="s">
        <v>17</v>
      </c>
      <c r="DQ6" s="65" t="s">
        <v>24</v>
      </c>
    </row>
    <row r="7" spans="1:121" ht="15.75" customHeight="1" thickBot="1" x14ac:dyDescent="0.3">
      <c r="A7" s="1">
        <v>43346</v>
      </c>
      <c r="B7" s="2"/>
      <c r="C7" s="3"/>
      <c r="D7" s="3"/>
      <c r="E7" s="52"/>
      <c r="F7" s="3"/>
      <c r="G7" s="3"/>
      <c r="H7" s="52"/>
      <c r="I7" s="3"/>
      <c r="J7" s="3"/>
      <c r="K7" s="52"/>
      <c r="L7" s="3"/>
      <c r="M7" s="3"/>
      <c r="N7" s="52"/>
      <c r="O7" s="3"/>
      <c r="P7" s="3"/>
      <c r="Q7" s="52"/>
      <c r="R7" s="3"/>
      <c r="S7" s="3"/>
      <c r="T7" s="52"/>
      <c r="U7" s="3"/>
      <c r="V7" s="3"/>
      <c r="W7" s="52"/>
      <c r="X7" s="3"/>
      <c r="Y7" s="52"/>
      <c r="Z7" s="3"/>
      <c r="AA7" s="3"/>
      <c r="AB7" s="52"/>
      <c r="AC7" s="3"/>
      <c r="AD7" s="3"/>
      <c r="AE7" s="52"/>
      <c r="AF7" s="3"/>
      <c r="AG7" s="52"/>
      <c r="AH7" s="3"/>
      <c r="AI7" s="52"/>
      <c r="AJ7" s="3"/>
      <c r="AK7" s="52"/>
      <c r="AL7" s="3"/>
      <c r="AM7" s="3"/>
      <c r="AN7" s="52"/>
      <c r="AO7" s="3"/>
      <c r="AP7" s="52"/>
      <c r="AQ7" s="3"/>
      <c r="AR7" s="3"/>
      <c r="AS7" s="52"/>
      <c r="AT7" s="3"/>
      <c r="AU7" s="3"/>
      <c r="AV7" s="52"/>
      <c r="AW7" s="3"/>
      <c r="AX7" s="3"/>
      <c r="AY7" s="52"/>
      <c r="AZ7" s="3"/>
      <c r="BA7" s="52"/>
      <c r="BB7" s="3"/>
      <c r="BC7" s="3"/>
      <c r="BD7" s="52"/>
      <c r="BE7" s="3"/>
      <c r="BF7" s="3"/>
      <c r="BG7" s="52"/>
      <c r="BH7" s="3"/>
      <c r="BI7" s="3"/>
      <c r="BJ7" s="52"/>
      <c r="BK7" s="3"/>
      <c r="BL7" s="52"/>
      <c r="BM7" s="3"/>
      <c r="BN7" s="3"/>
      <c r="BO7" s="52"/>
      <c r="BP7" s="3"/>
      <c r="BQ7" s="3"/>
      <c r="BR7" s="52"/>
      <c r="BS7" s="3"/>
      <c r="BT7" s="3"/>
      <c r="BU7" s="52"/>
      <c r="BV7" s="3"/>
      <c r="BW7" s="3"/>
      <c r="BX7" s="52"/>
      <c r="BY7" s="3"/>
      <c r="BZ7" s="3"/>
      <c r="CA7" s="52"/>
      <c r="CB7" s="3"/>
      <c r="CC7" s="52"/>
      <c r="CD7" s="3"/>
      <c r="CE7" s="3"/>
      <c r="CF7" s="52"/>
      <c r="CG7" s="3"/>
      <c r="CH7" s="3"/>
      <c r="CI7" s="52"/>
      <c r="CJ7" s="3"/>
      <c r="CK7" s="3"/>
      <c r="CL7" s="52"/>
      <c r="CM7" s="3"/>
      <c r="CN7" s="3"/>
      <c r="CO7" s="52"/>
      <c r="CP7" s="3"/>
      <c r="CQ7" s="3"/>
      <c r="CR7" s="52"/>
      <c r="CS7" s="3"/>
      <c r="CT7" s="3"/>
      <c r="CU7" s="52"/>
      <c r="CV7" s="3"/>
      <c r="CW7" s="52"/>
      <c r="CX7" s="3"/>
      <c r="CY7" s="52"/>
      <c r="CZ7" s="27"/>
      <c r="DA7" s="52"/>
      <c r="DB7" s="3"/>
      <c r="DC7" s="52"/>
      <c r="DD7" s="3"/>
      <c r="DE7" s="52"/>
      <c r="DF7" s="7"/>
      <c r="DG7" s="29"/>
      <c r="DI7" s="100" t="s">
        <v>59</v>
      </c>
      <c r="DJ7" s="101"/>
      <c r="DK7" s="102"/>
      <c r="DL7" s="62"/>
      <c r="DM7" s="31"/>
      <c r="DN7" s="127" t="s">
        <v>60</v>
      </c>
      <c r="DO7" s="128"/>
      <c r="DP7" s="129"/>
      <c r="DQ7" s="63"/>
    </row>
    <row r="8" spans="1:121" ht="16.5" thickBot="1" x14ac:dyDescent="0.3">
      <c r="A8" s="1">
        <v>43347</v>
      </c>
      <c r="B8" s="2"/>
      <c r="C8" s="3"/>
      <c r="D8" s="3"/>
      <c r="E8" s="52"/>
      <c r="F8" s="3"/>
      <c r="G8" s="3"/>
      <c r="H8" s="52"/>
      <c r="I8" s="3"/>
      <c r="J8" s="3"/>
      <c r="K8" s="52"/>
      <c r="L8" s="3"/>
      <c r="M8" s="3"/>
      <c r="N8" s="52"/>
      <c r="O8" s="3"/>
      <c r="P8" s="3"/>
      <c r="Q8" s="52"/>
      <c r="R8" s="3"/>
      <c r="S8" s="3"/>
      <c r="T8" s="52"/>
      <c r="U8" s="3"/>
      <c r="V8" s="3"/>
      <c r="W8" s="52"/>
      <c r="X8" s="3"/>
      <c r="Y8" s="52"/>
      <c r="Z8" s="3"/>
      <c r="AA8" s="3"/>
      <c r="AB8" s="52"/>
      <c r="AC8" s="3"/>
      <c r="AD8" s="3"/>
      <c r="AE8" s="52"/>
      <c r="AF8" s="3"/>
      <c r="AG8" s="52"/>
      <c r="AH8" s="3"/>
      <c r="AI8" s="52"/>
      <c r="AJ8" s="3"/>
      <c r="AK8" s="52"/>
      <c r="AL8" s="3"/>
      <c r="AM8" s="3"/>
      <c r="AN8" s="52"/>
      <c r="AO8" s="3"/>
      <c r="AP8" s="52"/>
      <c r="AQ8" s="3"/>
      <c r="AR8" s="3"/>
      <c r="AS8" s="52"/>
      <c r="AT8" s="3"/>
      <c r="AU8" s="3"/>
      <c r="AV8" s="52"/>
      <c r="AW8" s="3"/>
      <c r="AX8" s="3"/>
      <c r="AY8" s="52"/>
      <c r="AZ8" s="3"/>
      <c r="BA8" s="52"/>
      <c r="BB8" s="3"/>
      <c r="BC8" s="3"/>
      <c r="BD8" s="52"/>
      <c r="BE8" s="3"/>
      <c r="BF8" s="3"/>
      <c r="BG8" s="52"/>
      <c r="BH8" s="3"/>
      <c r="BI8" s="3"/>
      <c r="BJ8" s="52"/>
      <c r="BK8" s="3"/>
      <c r="BL8" s="52"/>
      <c r="BM8" s="3"/>
      <c r="BN8" s="3"/>
      <c r="BO8" s="52"/>
      <c r="BP8" s="3"/>
      <c r="BQ8" s="3"/>
      <c r="BR8" s="52"/>
      <c r="BS8" s="3"/>
      <c r="BT8" s="3"/>
      <c r="BU8" s="52"/>
      <c r="BV8" s="3"/>
      <c r="BW8" s="3"/>
      <c r="BX8" s="52"/>
      <c r="BY8" s="3"/>
      <c r="BZ8" s="3"/>
      <c r="CA8" s="52"/>
      <c r="CB8" s="3"/>
      <c r="CC8" s="52"/>
      <c r="CD8" s="3"/>
      <c r="CE8" s="3"/>
      <c r="CF8" s="52"/>
      <c r="CG8" s="3"/>
      <c r="CH8" s="3"/>
      <c r="CI8" s="52"/>
      <c r="CJ8" s="3"/>
      <c r="CK8" s="3"/>
      <c r="CL8" s="52"/>
      <c r="CM8" s="3"/>
      <c r="CN8" s="3"/>
      <c r="CO8" s="52"/>
      <c r="CP8" s="3"/>
      <c r="CQ8" s="3"/>
      <c r="CR8" s="52"/>
      <c r="CS8" s="3"/>
      <c r="CT8" s="3"/>
      <c r="CU8" s="52"/>
      <c r="CV8" s="3"/>
      <c r="CW8" s="52"/>
      <c r="CX8" s="3"/>
      <c r="CY8" s="52"/>
      <c r="CZ8" s="27"/>
      <c r="DA8" s="52"/>
      <c r="DB8" s="3"/>
      <c r="DC8" s="52"/>
      <c r="DD8" s="3"/>
      <c r="DE8" s="52"/>
      <c r="DF8" s="7"/>
      <c r="DG8" s="29"/>
      <c r="DI8" s="32" t="s">
        <v>5</v>
      </c>
      <c r="DJ8" s="33">
        <f>'معادلة الفك والتجميع'!$R$7</f>
        <v>0</v>
      </c>
      <c r="DK8" s="33">
        <f>'معادلة الفك والتجميع'!$S$7</f>
        <v>0</v>
      </c>
      <c r="DL8" s="33">
        <f>$E$36</f>
        <v>0</v>
      </c>
      <c r="DM8" s="74"/>
      <c r="DN8" s="32" t="s">
        <v>13</v>
      </c>
      <c r="DO8" s="33">
        <f>'معادلة الفك والتجميع'!$R$70</f>
        <v>0</v>
      </c>
      <c r="DP8" s="33">
        <f>'معادلة الفك والتجميع'!$S$70</f>
        <v>0</v>
      </c>
      <c r="DQ8" s="33">
        <f>$AS$36</f>
        <v>0</v>
      </c>
    </row>
    <row r="9" spans="1:121" ht="16.5" thickBot="1" x14ac:dyDescent="0.3">
      <c r="A9" s="1">
        <v>43348</v>
      </c>
      <c r="B9" s="2"/>
      <c r="C9" s="3"/>
      <c r="D9" s="3"/>
      <c r="E9" s="52"/>
      <c r="F9" s="3"/>
      <c r="G9" s="3"/>
      <c r="H9" s="52"/>
      <c r="I9" s="3"/>
      <c r="J9" s="3"/>
      <c r="K9" s="52"/>
      <c r="L9" s="3"/>
      <c r="M9" s="3"/>
      <c r="N9" s="52"/>
      <c r="O9" s="3"/>
      <c r="P9" s="3"/>
      <c r="Q9" s="52"/>
      <c r="R9" s="3"/>
      <c r="S9" s="3"/>
      <c r="T9" s="52"/>
      <c r="U9" s="3"/>
      <c r="V9" s="3"/>
      <c r="W9" s="52"/>
      <c r="X9" s="3"/>
      <c r="Y9" s="52"/>
      <c r="Z9" s="3"/>
      <c r="AA9" s="3"/>
      <c r="AB9" s="52"/>
      <c r="AC9" s="3"/>
      <c r="AD9" s="3"/>
      <c r="AE9" s="52"/>
      <c r="AF9" s="3"/>
      <c r="AG9" s="52"/>
      <c r="AH9" s="3"/>
      <c r="AI9" s="52"/>
      <c r="AJ9" s="3"/>
      <c r="AK9" s="52"/>
      <c r="AL9" s="3"/>
      <c r="AM9" s="3"/>
      <c r="AN9" s="52"/>
      <c r="AO9" s="3"/>
      <c r="AP9" s="52"/>
      <c r="AQ9" s="3"/>
      <c r="AR9" s="3"/>
      <c r="AS9" s="52"/>
      <c r="AT9" s="3"/>
      <c r="AU9" s="3"/>
      <c r="AV9" s="52"/>
      <c r="AW9" s="3"/>
      <c r="AX9" s="3"/>
      <c r="AY9" s="52"/>
      <c r="AZ9" s="3"/>
      <c r="BA9" s="52"/>
      <c r="BB9" s="3"/>
      <c r="BC9" s="3"/>
      <c r="BD9" s="52"/>
      <c r="BE9" s="3"/>
      <c r="BF9" s="3"/>
      <c r="BG9" s="52"/>
      <c r="BH9" s="3"/>
      <c r="BI9" s="3"/>
      <c r="BJ9" s="52"/>
      <c r="BK9" s="3"/>
      <c r="BL9" s="52"/>
      <c r="BM9" s="3"/>
      <c r="BN9" s="3"/>
      <c r="BO9" s="52"/>
      <c r="BP9" s="3"/>
      <c r="BQ9" s="3"/>
      <c r="BR9" s="52"/>
      <c r="BS9" s="3"/>
      <c r="BT9" s="3"/>
      <c r="BU9" s="52"/>
      <c r="BV9" s="3"/>
      <c r="BW9" s="3"/>
      <c r="BX9" s="52"/>
      <c r="BY9" s="3"/>
      <c r="BZ9" s="3"/>
      <c r="CA9" s="52"/>
      <c r="CB9" s="3"/>
      <c r="CC9" s="52"/>
      <c r="CD9" s="3"/>
      <c r="CE9" s="3"/>
      <c r="CF9" s="52"/>
      <c r="CG9" s="3"/>
      <c r="CH9" s="3"/>
      <c r="CI9" s="52"/>
      <c r="CJ9" s="3"/>
      <c r="CK9" s="3"/>
      <c r="CL9" s="52"/>
      <c r="CM9" s="3"/>
      <c r="CN9" s="3"/>
      <c r="CO9" s="52"/>
      <c r="CP9" s="3"/>
      <c r="CQ9" s="3"/>
      <c r="CR9" s="52"/>
      <c r="CS9" s="3"/>
      <c r="CT9" s="3"/>
      <c r="CU9" s="52"/>
      <c r="CV9" s="3"/>
      <c r="CW9" s="52"/>
      <c r="CX9" s="3"/>
      <c r="CY9" s="52"/>
      <c r="CZ9" s="27"/>
      <c r="DA9" s="52"/>
      <c r="DB9" s="3"/>
      <c r="DC9" s="52"/>
      <c r="DD9" s="3"/>
      <c r="DE9" s="52"/>
      <c r="DF9" s="7"/>
      <c r="DG9" s="29"/>
      <c r="DI9" s="32" t="s">
        <v>6</v>
      </c>
      <c r="DJ9" s="32">
        <f>'معادلة الفك والتجميع'!$R$11</f>
        <v>0</v>
      </c>
      <c r="DK9" s="32">
        <f>'معادلة الفك والتجميع'!$S$11</f>
        <v>0</v>
      </c>
      <c r="DL9" s="33">
        <f>$H$36</f>
        <v>0</v>
      </c>
      <c r="DM9" s="75"/>
      <c r="DN9" s="32" t="s">
        <v>14</v>
      </c>
      <c r="DO9" s="32">
        <f>'معادلة الفك والتجميع'!$R$74</f>
        <v>0</v>
      </c>
      <c r="DP9" s="32">
        <f>'معادلة الفك والتجميع'!$S$74</f>
        <v>0</v>
      </c>
      <c r="DQ9" s="33">
        <f>$AV$36</f>
        <v>0</v>
      </c>
    </row>
    <row r="10" spans="1:121" ht="16.5" thickBot="1" x14ac:dyDescent="0.3">
      <c r="A10" s="1">
        <v>43349</v>
      </c>
      <c r="B10" s="2"/>
      <c r="C10" s="3"/>
      <c r="D10" s="3"/>
      <c r="E10" s="52"/>
      <c r="F10" s="3"/>
      <c r="G10" s="3"/>
      <c r="H10" s="52"/>
      <c r="I10" s="3"/>
      <c r="J10" s="3"/>
      <c r="K10" s="52"/>
      <c r="L10" s="3"/>
      <c r="M10" s="3"/>
      <c r="N10" s="52"/>
      <c r="O10" s="3"/>
      <c r="P10" s="3"/>
      <c r="Q10" s="52"/>
      <c r="R10" s="3"/>
      <c r="S10" s="3"/>
      <c r="T10" s="52"/>
      <c r="U10" s="3"/>
      <c r="V10" s="3"/>
      <c r="W10" s="52"/>
      <c r="X10" s="3"/>
      <c r="Y10" s="52"/>
      <c r="Z10" s="3"/>
      <c r="AA10" s="3"/>
      <c r="AB10" s="52"/>
      <c r="AC10" s="3"/>
      <c r="AD10" s="3"/>
      <c r="AE10" s="52"/>
      <c r="AF10" s="3"/>
      <c r="AG10" s="52"/>
      <c r="AH10" s="3"/>
      <c r="AI10" s="52"/>
      <c r="AJ10" s="3"/>
      <c r="AK10" s="52"/>
      <c r="AL10" s="3"/>
      <c r="AM10" s="3"/>
      <c r="AN10" s="52"/>
      <c r="AO10" s="3"/>
      <c r="AP10" s="52"/>
      <c r="AQ10" s="3"/>
      <c r="AR10" s="3"/>
      <c r="AS10" s="52"/>
      <c r="AT10" s="3"/>
      <c r="AU10" s="3"/>
      <c r="AV10" s="52"/>
      <c r="AW10" s="3"/>
      <c r="AX10" s="3"/>
      <c r="AY10" s="52"/>
      <c r="AZ10" s="3"/>
      <c r="BA10" s="52"/>
      <c r="BB10" s="3"/>
      <c r="BC10" s="3"/>
      <c r="BD10" s="52"/>
      <c r="BE10" s="3"/>
      <c r="BF10" s="3"/>
      <c r="BG10" s="52"/>
      <c r="BH10" s="3"/>
      <c r="BI10" s="3"/>
      <c r="BJ10" s="52"/>
      <c r="BK10" s="3"/>
      <c r="BL10" s="52"/>
      <c r="BM10" s="3"/>
      <c r="BN10" s="3"/>
      <c r="BO10" s="52"/>
      <c r="BP10" s="3"/>
      <c r="BQ10" s="3"/>
      <c r="BR10" s="52"/>
      <c r="BS10" s="3"/>
      <c r="BT10" s="3"/>
      <c r="BU10" s="52"/>
      <c r="BV10" s="3"/>
      <c r="BW10" s="3"/>
      <c r="BX10" s="52"/>
      <c r="BY10" s="3"/>
      <c r="BZ10" s="3"/>
      <c r="CA10" s="52"/>
      <c r="CB10" s="3"/>
      <c r="CC10" s="52"/>
      <c r="CD10" s="3"/>
      <c r="CE10" s="3"/>
      <c r="CF10" s="52"/>
      <c r="CG10" s="3"/>
      <c r="CH10" s="3"/>
      <c r="CI10" s="52"/>
      <c r="CJ10" s="3"/>
      <c r="CK10" s="3"/>
      <c r="CL10" s="52"/>
      <c r="CM10" s="3"/>
      <c r="CN10" s="3"/>
      <c r="CO10" s="52"/>
      <c r="CP10" s="3"/>
      <c r="CQ10" s="3"/>
      <c r="CR10" s="52"/>
      <c r="CS10" s="3"/>
      <c r="CT10" s="3"/>
      <c r="CU10" s="52"/>
      <c r="CV10" s="3"/>
      <c r="CW10" s="52"/>
      <c r="CX10" s="3"/>
      <c r="CY10" s="52"/>
      <c r="CZ10" s="27"/>
      <c r="DA10" s="52"/>
      <c r="DB10" s="3"/>
      <c r="DC10" s="52"/>
      <c r="DD10" s="3"/>
      <c r="DE10" s="52"/>
      <c r="DF10" s="7"/>
      <c r="DG10" s="29"/>
      <c r="DI10" s="32" t="s">
        <v>7</v>
      </c>
      <c r="DJ10" s="33">
        <f>'معادلة الفك والتجميع'!$R$15</f>
        <v>0</v>
      </c>
      <c r="DK10" s="33">
        <f>'معادلة الفك والتجميع'!$S$15</f>
        <v>0</v>
      </c>
      <c r="DL10" s="33">
        <f>$K$36</f>
        <v>0</v>
      </c>
      <c r="DM10" s="74"/>
      <c r="DN10" s="32" t="s">
        <v>46</v>
      </c>
      <c r="DO10" s="33">
        <f>'معادلة الفك والتجميع'!$R$78</f>
        <v>0</v>
      </c>
      <c r="DP10" s="33">
        <f>'معادلة الفك والتجميع'!$S$78</f>
        <v>0</v>
      </c>
      <c r="DQ10" s="33">
        <f>$AY$36</f>
        <v>0</v>
      </c>
    </row>
    <row r="11" spans="1:121" ht="16.5" thickBot="1" x14ac:dyDescent="0.3">
      <c r="A11" s="1">
        <v>43350</v>
      </c>
      <c r="B11" s="2"/>
      <c r="C11" s="3"/>
      <c r="D11" s="3"/>
      <c r="E11" s="52"/>
      <c r="F11" s="3"/>
      <c r="G11" s="3"/>
      <c r="H11" s="52"/>
      <c r="I11" s="3"/>
      <c r="J11" s="3"/>
      <c r="K11" s="52"/>
      <c r="L11" s="3"/>
      <c r="M11" s="3"/>
      <c r="N11" s="52"/>
      <c r="O11" s="3"/>
      <c r="P11" s="3"/>
      <c r="Q11" s="52"/>
      <c r="R11" s="3"/>
      <c r="S11" s="3"/>
      <c r="T11" s="52"/>
      <c r="U11" s="3"/>
      <c r="V11" s="3"/>
      <c r="W11" s="52"/>
      <c r="X11" s="3"/>
      <c r="Y11" s="52"/>
      <c r="Z11" s="3"/>
      <c r="AA11" s="3"/>
      <c r="AB11" s="52"/>
      <c r="AC11" s="3"/>
      <c r="AD11" s="3"/>
      <c r="AE11" s="52"/>
      <c r="AF11" s="3"/>
      <c r="AG11" s="52"/>
      <c r="AH11" s="3"/>
      <c r="AI11" s="52"/>
      <c r="AJ11" s="3"/>
      <c r="AK11" s="52"/>
      <c r="AL11" s="3"/>
      <c r="AM11" s="3"/>
      <c r="AN11" s="52"/>
      <c r="AO11" s="3"/>
      <c r="AP11" s="52"/>
      <c r="AQ11" s="3"/>
      <c r="AR11" s="3"/>
      <c r="AS11" s="52"/>
      <c r="AT11" s="3"/>
      <c r="AU11" s="3"/>
      <c r="AV11" s="52"/>
      <c r="AW11" s="3"/>
      <c r="AX11" s="3"/>
      <c r="AY11" s="52"/>
      <c r="AZ11" s="3"/>
      <c r="BA11" s="52"/>
      <c r="BB11" s="3"/>
      <c r="BC11" s="3"/>
      <c r="BD11" s="52"/>
      <c r="BE11" s="3"/>
      <c r="BF11" s="3"/>
      <c r="BG11" s="52"/>
      <c r="BH11" s="3"/>
      <c r="BI11" s="3"/>
      <c r="BJ11" s="52"/>
      <c r="BK11" s="3"/>
      <c r="BL11" s="52"/>
      <c r="BM11" s="3"/>
      <c r="BN11" s="3"/>
      <c r="BO11" s="52"/>
      <c r="BP11" s="3"/>
      <c r="BQ11" s="3"/>
      <c r="BR11" s="52"/>
      <c r="BS11" s="3"/>
      <c r="BT11" s="3"/>
      <c r="BU11" s="52"/>
      <c r="BV11" s="3"/>
      <c r="BW11" s="3"/>
      <c r="BX11" s="52"/>
      <c r="BY11" s="3"/>
      <c r="BZ11" s="3"/>
      <c r="CA11" s="52"/>
      <c r="CB11" s="3"/>
      <c r="CC11" s="52"/>
      <c r="CD11" s="3"/>
      <c r="CE11" s="3"/>
      <c r="CF11" s="52"/>
      <c r="CG11" s="3"/>
      <c r="CH11" s="3"/>
      <c r="CI11" s="52"/>
      <c r="CJ11" s="3"/>
      <c r="CK11" s="3"/>
      <c r="CL11" s="52"/>
      <c r="CM11" s="3"/>
      <c r="CN11" s="3"/>
      <c r="CO11" s="52"/>
      <c r="CP11" s="3"/>
      <c r="CQ11" s="3"/>
      <c r="CR11" s="52"/>
      <c r="CS11" s="3"/>
      <c r="CT11" s="3"/>
      <c r="CU11" s="52"/>
      <c r="CV11" s="3"/>
      <c r="CW11" s="52"/>
      <c r="CX11" s="3"/>
      <c r="CY11" s="52"/>
      <c r="CZ11" s="27"/>
      <c r="DA11" s="52"/>
      <c r="DB11" s="3"/>
      <c r="DC11" s="52"/>
      <c r="DD11" s="3"/>
      <c r="DE11" s="52"/>
      <c r="DF11" s="7"/>
      <c r="DG11" s="29"/>
      <c r="DI11" s="32" t="s">
        <v>39</v>
      </c>
      <c r="DJ11" s="33">
        <f>'معادلة الفك والتجميع'!$R$19</f>
        <v>0</v>
      </c>
      <c r="DK11" s="33">
        <f>'معادلة الفك والتجميع'!$S$19</f>
        <v>0</v>
      </c>
      <c r="DL11" s="33">
        <f>$N$36</f>
        <v>0</v>
      </c>
      <c r="DM11" s="74"/>
      <c r="DN11" s="142" t="s">
        <v>61</v>
      </c>
      <c r="DO11" s="143"/>
      <c r="DP11" s="144"/>
      <c r="DQ11" s="76"/>
    </row>
    <row r="12" spans="1:121" ht="16.5" thickBot="1" x14ac:dyDescent="0.3">
      <c r="A12" s="1">
        <v>43351</v>
      </c>
      <c r="B12" s="2"/>
      <c r="C12" s="3"/>
      <c r="D12" s="3"/>
      <c r="E12" s="52"/>
      <c r="F12" s="3"/>
      <c r="G12" s="3"/>
      <c r="H12" s="52"/>
      <c r="I12" s="3"/>
      <c r="J12" s="3"/>
      <c r="K12" s="52"/>
      <c r="L12" s="3"/>
      <c r="M12" s="3"/>
      <c r="N12" s="52"/>
      <c r="O12" s="3"/>
      <c r="P12" s="3"/>
      <c r="Q12" s="52"/>
      <c r="R12" s="3"/>
      <c r="S12" s="3"/>
      <c r="T12" s="52"/>
      <c r="U12" s="3"/>
      <c r="V12" s="3"/>
      <c r="W12" s="52"/>
      <c r="X12" s="3"/>
      <c r="Y12" s="52"/>
      <c r="Z12" s="3"/>
      <c r="AA12" s="3"/>
      <c r="AB12" s="52"/>
      <c r="AC12" s="3"/>
      <c r="AD12" s="3"/>
      <c r="AE12" s="52"/>
      <c r="AF12" s="3"/>
      <c r="AG12" s="52"/>
      <c r="AH12" s="3"/>
      <c r="AI12" s="52"/>
      <c r="AJ12" s="3"/>
      <c r="AK12" s="52"/>
      <c r="AL12" s="3"/>
      <c r="AM12" s="3"/>
      <c r="AN12" s="52"/>
      <c r="AO12" s="3"/>
      <c r="AP12" s="52"/>
      <c r="AQ12" s="3"/>
      <c r="AR12" s="3"/>
      <c r="AS12" s="52"/>
      <c r="AT12" s="3"/>
      <c r="AU12" s="3"/>
      <c r="AV12" s="52"/>
      <c r="AW12" s="3"/>
      <c r="AX12" s="3"/>
      <c r="AY12" s="52"/>
      <c r="AZ12" s="3"/>
      <c r="BA12" s="52"/>
      <c r="BB12" s="3"/>
      <c r="BC12" s="3"/>
      <c r="BD12" s="52"/>
      <c r="BE12" s="3"/>
      <c r="BF12" s="3"/>
      <c r="BG12" s="52"/>
      <c r="BH12" s="3"/>
      <c r="BI12" s="3"/>
      <c r="BJ12" s="52"/>
      <c r="BK12" s="3"/>
      <c r="BL12" s="52"/>
      <c r="BM12" s="3"/>
      <c r="BN12" s="3"/>
      <c r="BO12" s="52"/>
      <c r="BP12" s="3"/>
      <c r="BQ12" s="3"/>
      <c r="BR12" s="52"/>
      <c r="BS12" s="3"/>
      <c r="BT12" s="3"/>
      <c r="BU12" s="52"/>
      <c r="BV12" s="3"/>
      <c r="BW12" s="3"/>
      <c r="BX12" s="52"/>
      <c r="BY12" s="3"/>
      <c r="BZ12" s="3"/>
      <c r="CA12" s="52"/>
      <c r="CB12" s="3"/>
      <c r="CC12" s="52"/>
      <c r="CD12" s="3"/>
      <c r="CE12" s="3"/>
      <c r="CF12" s="52"/>
      <c r="CG12" s="3"/>
      <c r="CH12" s="3"/>
      <c r="CI12" s="52"/>
      <c r="CJ12" s="3"/>
      <c r="CK12" s="3"/>
      <c r="CL12" s="52"/>
      <c r="CM12" s="3"/>
      <c r="CN12" s="3"/>
      <c r="CO12" s="52"/>
      <c r="CP12" s="3"/>
      <c r="CQ12" s="3"/>
      <c r="CR12" s="52"/>
      <c r="CS12" s="3"/>
      <c r="CT12" s="3"/>
      <c r="CU12" s="52"/>
      <c r="CV12" s="3"/>
      <c r="CW12" s="52"/>
      <c r="CX12" s="3"/>
      <c r="CY12" s="52"/>
      <c r="CZ12" s="27"/>
      <c r="DA12" s="52"/>
      <c r="DB12" s="3"/>
      <c r="DC12" s="52"/>
      <c r="DD12" s="3"/>
      <c r="DE12" s="52"/>
      <c r="DF12" s="7"/>
      <c r="DG12" s="29"/>
      <c r="DI12" s="32" t="s">
        <v>40</v>
      </c>
      <c r="DJ12" s="33">
        <f>'معادلة الفك والتجميع'!$R$23</f>
        <v>0</v>
      </c>
      <c r="DK12" s="33">
        <f>'معادلة الفك والتجميع'!$S$23</f>
        <v>0</v>
      </c>
      <c r="DL12" s="33">
        <f>$Q$36</f>
        <v>0</v>
      </c>
      <c r="DM12" s="74"/>
      <c r="DN12" s="33" t="s">
        <v>43</v>
      </c>
      <c r="DO12" s="33"/>
      <c r="DP12" s="33">
        <f>'معادلة الفك والتجميع'!$S$83</f>
        <v>0</v>
      </c>
      <c r="DQ12" s="33">
        <f>$BA$36</f>
        <v>0</v>
      </c>
    </row>
    <row r="13" spans="1:121" ht="16.5" thickBot="1" x14ac:dyDescent="0.3">
      <c r="A13" s="1">
        <v>43352</v>
      </c>
      <c r="B13" s="2"/>
      <c r="C13" s="3"/>
      <c r="D13" s="3"/>
      <c r="E13" s="52"/>
      <c r="F13" s="3"/>
      <c r="G13" s="3"/>
      <c r="H13" s="52"/>
      <c r="I13" s="3"/>
      <c r="J13" s="3"/>
      <c r="K13" s="52"/>
      <c r="L13" s="3"/>
      <c r="M13" s="3"/>
      <c r="N13" s="52"/>
      <c r="O13" s="3"/>
      <c r="P13" s="3"/>
      <c r="Q13" s="52"/>
      <c r="R13" s="3"/>
      <c r="S13" s="3"/>
      <c r="T13" s="52"/>
      <c r="U13" s="3"/>
      <c r="V13" s="3"/>
      <c r="W13" s="52"/>
      <c r="X13" s="3"/>
      <c r="Y13" s="52"/>
      <c r="Z13" s="3"/>
      <c r="AA13" s="3"/>
      <c r="AB13" s="52"/>
      <c r="AC13" s="3"/>
      <c r="AD13" s="3"/>
      <c r="AE13" s="52"/>
      <c r="AF13" s="3"/>
      <c r="AG13" s="52"/>
      <c r="AH13" s="3"/>
      <c r="AI13" s="52"/>
      <c r="AJ13" s="3"/>
      <c r="AK13" s="52"/>
      <c r="AL13" s="3"/>
      <c r="AM13" s="3"/>
      <c r="AN13" s="52"/>
      <c r="AO13" s="3"/>
      <c r="AP13" s="52"/>
      <c r="AQ13" s="3"/>
      <c r="AR13" s="3"/>
      <c r="AS13" s="52"/>
      <c r="AT13" s="3"/>
      <c r="AU13" s="3"/>
      <c r="AV13" s="52"/>
      <c r="AW13" s="3"/>
      <c r="AX13" s="3"/>
      <c r="AY13" s="52"/>
      <c r="AZ13" s="3"/>
      <c r="BA13" s="52"/>
      <c r="BB13" s="3"/>
      <c r="BC13" s="3"/>
      <c r="BD13" s="52"/>
      <c r="BE13" s="3"/>
      <c r="BF13" s="3"/>
      <c r="BG13" s="52"/>
      <c r="BH13" s="3"/>
      <c r="BI13" s="3"/>
      <c r="BJ13" s="52"/>
      <c r="BK13" s="3"/>
      <c r="BL13" s="52"/>
      <c r="BM13" s="3"/>
      <c r="BN13" s="3"/>
      <c r="BO13" s="52"/>
      <c r="BP13" s="3"/>
      <c r="BQ13" s="3"/>
      <c r="BR13" s="52"/>
      <c r="BS13" s="3"/>
      <c r="BT13" s="3"/>
      <c r="BU13" s="52"/>
      <c r="BV13" s="3"/>
      <c r="BW13" s="3"/>
      <c r="BX13" s="52"/>
      <c r="BY13" s="3"/>
      <c r="BZ13" s="3"/>
      <c r="CA13" s="52"/>
      <c r="CB13" s="3"/>
      <c r="CC13" s="52"/>
      <c r="CD13" s="3"/>
      <c r="CE13" s="3"/>
      <c r="CF13" s="52"/>
      <c r="CG13" s="3"/>
      <c r="CH13" s="3"/>
      <c r="CI13" s="52"/>
      <c r="CJ13" s="3"/>
      <c r="CK13" s="3"/>
      <c r="CL13" s="52"/>
      <c r="CM13" s="3"/>
      <c r="CN13" s="3"/>
      <c r="CO13" s="52"/>
      <c r="CP13" s="3"/>
      <c r="CQ13" s="3"/>
      <c r="CR13" s="52"/>
      <c r="CS13" s="3"/>
      <c r="CT13" s="3"/>
      <c r="CU13" s="52"/>
      <c r="CV13" s="3"/>
      <c r="CW13" s="52"/>
      <c r="CX13" s="3"/>
      <c r="CY13" s="52"/>
      <c r="CZ13" s="27"/>
      <c r="DA13" s="52"/>
      <c r="DB13" s="3"/>
      <c r="DC13" s="52"/>
      <c r="DD13" s="3"/>
      <c r="DE13" s="52"/>
      <c r="DF13" s="7"/>
      <c r="DG13" s="29"/>
      <c r="DI13" s="32" t="s">
        <v>41</v>
      </c>
      <c r="DJ13" s="33">
        <f>'معادلة الفك والتجميع'!$R$27</f>
        <v>0</v>
      </c>
      <c r="DK13" s="33">
        <f>'معادلة الفك والتجميع'!$S$27</f>
        <v>0</v>
      </c>
      <c r="DL13" s="33">
        <f>$T$36</f>
        <v>0</v>
      </c>
      <c r="DM13" s="75"/>
      <c r="DN13" s="133" t="s">
        <v>62</v>
      </c>
      <c r="DO13" s="134"/>
      <c r="DP13" s="135"/>
      <c r="DQ13" s="77"/>
    </row>
    <row r="14" spans="1:121" ht="16.5" thickBot="1" x14ac:dyDescent="0.3">
      <c r="A14" s="1">
        <v>43353</v>
      </c>
      <c r="B14" s="2"/>
      <c r="C14" s="3"/>
      <c r="D14" s="3"/>
      <c r="E14" s="52"/>
      <c r="F14" s="3"/>
      <c r="G14" s="3"/>
      <c r="H14" s="52"/>
      <c r="I14" s="3"/>
      <c r="J14" s="3"/>
      <c r="K14" s="52"/>
      <c r="L14" s="3"/>
      <c r="M14" s="3"/>
      <c r="N14" s="52"/>
      <c r="O14" s="3"/>
      <c r="P14" s="3"/>
      <c r="Q14" s="52"/>
      <c r="R14" s="3"/>
      <c r="S14" s="3"/>
      <c r="T14" s="52"/>
      <c r="U14" s="3"/>
      <c r="V14" s="3"/>
      <c r="W14" s="52"/>
      <c r="X14" s="3"/>
      <c r="Y14" s="52"/>
      <c r="Z14" s="3"/>
      <c r="AA14" s="3"/>
      <c r="AB14" s="52"/>
      <c r="AC14" s="3"/>
      <c r="AD14" s="3"/>
      <c r="AE14" s="52"/>
      <c r="AF14" s="3"/>
      <c r="AG14" s="52"/>
      <c r="AH14" s="3"/>
      <c r="AI14" s="52"/>
      <c r="AJ14" s="3"/>
      <c r="AK14" s="52"/>
      <c r="AL14" s="3"/>
      <c r="AM14" s="3"/>
      <c r="AN14" s="52"/>
      <c r="AO14" s="3"/>
      <c r="AP14" s="52"/>
      <c r="AQ14" s="3"/>
      <c r="AR14" s="3"/>
      <c r="AS14" s="52"/>
      <c r="AT14" s="3"/>
      <c r="AU14" s="3"/>
      <c r="AV14" s="52"/>
      <c r="AW14" s="3"/>
      <c r="AX14" s="3"/>
      <c r="AY14" s="52"/>
      <c r="AZ14" s="3"/>
      <c r="BA14" s="52"/>
      <c r="BB14" s="3"/>
      <c r="BC14" s="3"/>
      <c r="BD14" s="52"/>
      <c r="BE14" s="3"/>
      <c r="BF14" s="3"/>
      <c r="BG14" s="52"/>
      <c r="BH14" s="3"/>
      <c r="BI14" s="3"/>
      <c r="BJ14" s="52"/>
      <c r="BK14" s="3"/>
      <c r="BL14" s="52"/>
      <c r="BM14" s="3"/>
      <c r="BN14" s="3"/>
      <c r="BO14" s="52"/>
      <c r="BP14" s="3"/>
      <c r="BQ14" s="3"/>
      <c r="BR14" s="52"/>
      <c r="BS14" s="3"/>
      <c r="BT14" s="3"/>
      <c r="BU14" s="52"/>
      <c r="BV14" s="3"/>
      <c r="BW14" s="3"/>
      <c r="BX14" s="52"/>
      <c r="BY14" s="3"/>
      <c r="BZ14" s="3"/>
      <c r="CA14" s="52"/>
      <c r="CB14" s="3"/>
      <c r="CC14" s="52"/>
      <c r="CD14" s="3"/>
      <c r="CE14" s="3"/>
      <c r="CF14" s="52"/>
      <c r="CG14" s="3"/>
      <c r="CH14" s="3"/>
      <c r="CI14" s="52"/>
      <c r="CJ14" s="3"/>
      <c r="CK14" s="3"/>
      <c r="CL14" s="52"/>
      <c r="CM14" s="3"/>
      <c r="CN14" s="3"/>
      <c r="CO14" s="52"/>
      <c r="CP14" s="3"/>
      <c r="CQ14" s="3"/>
      <c r="CR14" s="52"/>
      <c r="CS14" s="3"/>
      <c r="CT14" s="3"/>
      <c r="CU14" s="52"/>
      <c r="CV14" s="3"/>
      <c r="CW14" s="52"/>
      <c r="CX14" s="3"/>
      <c r="CY14" s="52"/>
      <c r="CZ14" s="27"/>
      <c r="DA14" s="52"/>
      <c r="DB14" s="3"/>
      <c r="DC14" s="52"/>
      <c r="DD14" s="3"/>
      <c r="DE14" s="52"/>
      <c r="DF14" s="7"/>
      <c r="DG14" s="29"/>
      <c r="DI14" s="32" t="s">
        <v>42</v>
      </c>
      <c r="DJ14" s="33">
        <f>'معادلة الفك والتجميع'!$R$31</f>
        <v>0</v>
      </c>
      <c r="DK14" s="33">
        <f>'معادلة الفك والتجميع'!$S$31</f>
        <v>0</v>
      </c>
      <c r="DL14" s="33">
        <f>$W$36</f>
        <v>0</v>
      </c>
      <c r="DM14" s="74"/>
      <c r="DN14" s="33" t="s">
        <v>47</v>
      </c>
      <c r="DO14" s="33">
        <f>'معادلة الفك والتجميع'!$R$88</f>
        <v>0</v>
      </c>
      <c r="DP14" s="33">
        <f>'معادلة الفك والتجميع'!$S$88</f>
        <v>0</v>
      </c>
      <c r="DQ14" s="33">
        <f>$BD$36</f>
        <v>0</v>
      </c>
    </row>
    <row r="15" spans="1:121" ht="16.5" thickBot="1" x14ac:dyDescent="0.3">
      <c r="A15" s="1">
        <v>43354</v>
      </c>
      <c r="B15" s="2"/>
      <c r="C15" s="3"/>
      <c r="D15" s="3"/>
      <c r="E15" s="52"/>
      <c r="F15" s="3"/>
      <c r="G15" s="3"/>
      <c r="H15" s="52"/>
      <c r="I15" s="3"/>
      <c r="J15" s="3"/>
      <c r="K15" s="52"/>
      <c r="L15" s="3"/>
      <c r="M15" s="3"/>
      <c r="N15" s="52"/>
      <c r="O15" s="3"/>
      <c r="P15" s="3"/>
      <c r="Q15" s="52"/>
      <c r="R15" s="3"/>
      <c r="S15" s="3"/>
      <c r="T15" s="52"/>
      <c r="U15" s="3"/>
      <c r="V15" s="3"/>
      <c r="W15" s="52"/>
      <c r="X15" s="3"/>
      <c r="Y15" s="52"/>
      <c r="Z15" s="3"/>
      <c r="AA15" s="3"/>
      <c r="AB15" s="52"/>
      <c r="AC15" s="3"/>
      <c r="AD15" s="3"/>
      <c r="AE15" s="52"/>
      <c r="AF15" s="3"/>
      <c r="AG15" s="52"/>
      <c r="AH15" s="3"/>
      <c r="AI15" s="52"/>
      <c r="AJ15" s="3"/>
      <c r="AK15" s="52"/>
      <c r="AL15" s="3"/>
      <c r="AM15" s="3"/>
      <c r="AN15" s="52"/>
      <c r="AO15" s="3"/>
      <c r="AP15" s="52"/>
      <c r="AQ15" s="3"/>
      <c r="AR15" s="3"/>
      <c r="AS15" s="52"/>
      <c r="AT15" s="3"/>
      <c r="AU15" s="3"/>
      <c r="AV15" s="52"/>
      <c r="AW15" s="3"/>
      <c r="AX15" s="3"/>
      <c r="AY15" s="52"/>
      <c r="AZ15" s="3"/>
      <c r="BA15" s="52"/>
      <c r="BB15" s="3"/>
      <c r="BC15" s="3"/>
      <c r="BD15" s="52"/>
      <c r="BE15" s="3"/>
      <c r="BF15" s="3"/>
      <c r="BG15" s="52"/>
      <c r="BH15" s="3"/>
      <c r="BI15" s="3"/>
      <c r="BJ15" s="52"/>
      <c r="BK15" s="3"/>
      <c r="BL15" s="52"/>
      <c r="BM15" s="3"/>
      <c r="BN15" s="3"/>
      <c r="BO15" s="52"/>
      <c r="BP15" s="3"/>
      <c r="BQ15" s="3"/>
      <c r="BR15" s="52"/>
      <c r="BS15" s="3"/>
      <c r="BT15" s="3"/>
      <c r="BU15" s="52"/>
      <c r="BV15" s="3"/>
      <c r="BW15" s="3"/>
      <c r="BX15" s="52"/>
      <c r="BY15" s="3"/>
      <c r="BZ15" s="3"/>
      <c r="CA15" s="52"/>
      <c r="CB15" s="3"/>
      <c r="CC15" s="52"/>
      <c r="CD15" s="3"/>
      <c r="CE15" s="3"/>
      <c r="CF15" s="52"/>
      <c r="CG15" s="3"/>
      <c r="CH15" s="3"/>
      <c r="CI15" s="52"/>
      <c r="CJ15" s="3"/>
      <c r="CK15" s="3"/>
      <c r="CL15" s="52"/>
      <c r="CM15" s="3"/>
      <c r="CN15" s="3"/>
      <c r="CO15" s="52"/>
      <c r="CP15" s="3"/>
      <c r="CQ15" s="3"/>
      <c r="CR15" s="52"/>
      <c r="CS15" s="3"/>
      <c r="CT15" s="3"/>
      <c r="CU15" s="52"/>
      <c r="CV15" s="3"/>
      <c r="CW15" s="52"/>
      <c r="CX15" s="3"/>
      <c r="CY15" s="52"/>
      <c r="CZ15" s="27"/>
      <c r="DA15" s="52"/>
      <c r="DB15" s="3"/>
      <c r="DC15" s="52"/>
      <c r="DD15" s="3"/>
      <c r="DE15" s="52"/>
      <c r="DF15" s="3"/>
      <c r="DG15" s="35"/>
      <c r="DI15" s="103" t="s">
        <v>63</v>
      </c>
      <c r="DJ15" s="104"/>
      <c r="DK15" s="105"/>
      <c r="DL15" s="78"/>
      <c r="DM15" s="75"/>
      <c r="DN15" s="33" t="s">
        <v>11</v>
      </c>
      <c r="DO15" s="33">
        <f>'معادلة الفك والتجميع'!$R$92</f>
        <v>0</v>
      </c>
      <c r="DP15" s="33">
        <f>'معادلة الفك والتجميع'!$S$92</f>
        <v>0</v>
      </c>
      <c r="DQ15" s="33">
        <f>$BG$36</f>
        <v>0</v>
      </c>
    </row>
    <row r="16" spans="1:121" ht="16.5" thickBot="1" x14ac:dyDescent="0.3">
      <c r="A16" s="1">
        <v>43355</v>
      </c>
      <c r="B16" s="2"/>
      <c r="C16" s="3"/>
      <c r="D16" s="3"/>
      <c r="E16" s="52"/>
      <c r="F16" s="3"/>
      <c r="G16" s="3"/>
      <c r="H16" s="52"/>
      <c r="I16" s="3"/>
      <c r="J16" s="3"/>
      <c r="K16" s="52"/>
      <c r="L16" s="3"/>
      <c r="M16" s="3"/>
      <c r="N16" s="52"/>
      <c r="O16" s="3"/>
      <c r="P16" s="3"/>
      <c r="Q16" s="52"/>
      <c r="R16" s="3"/>
      <c r="S16" s="3"/>
      <c r="T16" s="52"/>
      <c r="U16" s="3"/>
      <c r="V16" s="3"/>
      <c r="W16" s="52"/>
      <c r="X16" s="3"/>
      <c r="Y16" s="52"/>
      <c r="Z16" s="3"/>
      <c r="AA16" s="3"/>
      <c r="AB16" s="52"/>
      <c r="AC16" s="3"/>
      <c r="AD16" s="3"/>
      <c r="AE16" s="52"/>
      <c r="AF16" s="3"/>
      <c r="AG16" s="52"/>
      <c r="AH16" s="3"/>
      <c r="AI16" s="52"/>
      <c r="AJ16" s="3"/>
      <c r="AK16" s="52"/>
      <c r="AL16" s="3"/>
      <c r="AM16" s="3"/>
      <c r="AN16" s="52"/>
      <c r="AO16" s="3"/>
      <c r="AP16" s="52"/>
      <c r="AQ16" s="3"/>
      <c r="AR16" s="3"/>
      <c r="AS16" s="52"/>
      <c r="AT16" s="3"/>
      <c r="AU16" s="3"/>
      <c r="AV16" s="52"/>
      <c r="AW16" s="3"/>
      <c r="AX16" s="3"/>
      <c r="AY16" s="52"/>
      <c r="AZ16" s="3"/>
      <c r="BA16" s="52"/>
      <c r="BB16" s="3"/>
      <c r="BC16" s="3"/>
      <c r="BD16" s="52"/>
      <c r="BE16" s="3"/>
      <c r="BF16" s="3"/>
      <c r="BG16" s="52"/>
      <c r="BH16" s="3"/>
      <c r="BI16" s="3"/>
      <c r="BJ16" s="52"/>
      <c r="BK16" s="3"/>
      <c r="BL16" s="52"/>
      <c r="BM16" s="3"/>
      <c r="BN16" s="3"/>
      <c r="BO16" s="52"/>
      <c r="BP16" s="3"/>
      <c r="BQ16" s="3"/>
      <c r="BR16" s="52"/>
      <c r="BS16" s="3"/>
      <c r="BT16" s="3"/>
      <c r="BU16" s="52"/>
      <c r="BV16" s="3"/>
      <c r="BW16" s="3"/>
      <c r="BX16" s="52"/>
      <c r="BY16" s="3"/>
      <c r="BZ16" s="3"/>
      <c r="CA16" s="52"/>
      <c r="CB16" s="3"/>
      <c r="CC16" s="52"/>
      <c r="CD16" s="3"/>
      <c r="CE16" s="3"/>
      <c r="CF16" s="52"/>
      <c r="CG16" s="3"/>
      <c r="CH16" s="3"/>
      <c r="CI16" s="52"/>
      <c r="CJ16" s="3"/>
      <c r="CK16" s="3"/>
      <c r="CL16" s="52"/>
      <c r="CM16" s="3"/>
      <c r="CN16" s="3"/>
      <c r="CO16" s="52"/>
      <c r="CP16" s="3"/>
      <c r="CQ16" s="3"/>
      <c r="CR16" s="52"/>
      <c r="CS16" s="3"/>
      <c r="CT16" s="3"/>
      <c r="CU16" s="52"/>
      <c r="CV16" s="3"/>
      <c r="CW16" s="52"/>
      <c r="CX16" s="3"/>
      <c r="CY16" s="52"/>
      <c r="CZ16" s="27"/>
      <c r="DA16" s="52"/>
      <c r="DB16" s="3"/>
      <c r="DC16" s="52"/>
      <c r="DD16" s="3"/>
      <c r="DE16" s="52"/>
      <c r="DF16" s="7"/>
      <c r="DG16" s="29"/>
      <c r="DI16" s="32" t="s">
        <v>43</v>
      </c>
      <c r="DJ16" s="33"/>
      <c r="DK16" s="33">
        <f>'معادلة الفك والتجميع'!$S$35</f>
        <v>0</v>
      </c>
      <c r="DL16" s="33">
        <f>$Y$36</f>
        <v>0</v>
      </c>
      <c r="DM16" s="74"/>
      <c r="DN16" s="33" t="s">
        <v>12</v>
      </c>
      <c r="DO16" s="33">
        <f>'معادلة الفك والتجميع'!$R$96</f>
        <v>0</v>
      </c>
      <c r="DP16" s="33">
        <f>'معادلة الفك والتجميع'!$S$96</f>
        <v>0</v>
      </c>
      <c r="DQ16" s="33">
        <f>$BJ$36</f>
        <v>0</v>
      </c>
    </row>
    <row r="17" spans="1:121" ht="16.5" thickBot="1" x14ac:dyDescent="0.3">
      <c r="A17" s="1">
        <v>43356</v>
      </c>
      <c r="B17" s="2"/>
      <c r="C17" s="3"/>
      <c r="D17" s="3"/>
      <c r="E17" s="52"/>
      <c r="F17" s="3"/>
      <c r="G17" s="3"/>
      <c r="H17" s="52"/>
      <c r="I17" s="3"/>
      <c r="J17" s="3"/>
      <c r="K17" s="52"/>
      <c r="L17" s="3"/>
      <c r="M17" s="3"/>
      <c r="N17" s="52"/>
      <c r="O17" s="3"/>
      <c r="P17" s="3"/>
      <c r="Q17" s="52"/>
      <c r="R17" s="3"/>
      <c r="S17" s="3"/>
      <c r="T17" s="52"/>
      <c r="U17" s="3"/>
      <c r="V17" s="3"/>
      <c r="W17" s="52"/>
      <c r="X17" s="3"/>
      <c r="Y17" s="52"/>
      <c r="Z17" s="3"/>
      <c r="AA17" s="3"/>
      <c r="AB17" s="52"/>
      <c r="AC17" s="3"/>
      <c r="AD17" s="3"/>
      <c r="AE17" s="52"/>
      <c r="AF17" s="3"/>
      <c r="AG17" s="52"/>
      <c r="AH17" s="3"/>
      <c r="AI17" s="52"/>
      <c r="AJ17" s="3"/>
      <c r="AK17" s="52"/>
      <c r="AL17" s="3"/>
      <c r="AM17" s="3"/>
      <c r="AN17" s="52"/>
      <c r="AO17" s="3"/>
      <c r="AP17" s="52"/>
      <c r="AQ17" s="3"/>
      <c r="AR17" s="3"/>
      <c r="AS17" s="52"/>
      <c r="AT17" s="3"/>
      <c r="AU17" s="3"/>
      <c r="AV17" s="52"/>
      <c r="AW17" s="3"/>
      <c r="AX17" s="3"/>
      <c r="AY17" s="52"/>
      <c r="AZ17" s="3"/>
      <c r="BA17" s="52"/>
      <c r="BB17" s="3"/>
      <c r="BC17" s="3"/>
      <c r="BD17" s="52"/>
      <c r="BE17" s="3"/>
      <c r="BF17" s="3"/>
      <c r="BG17" s="52"/>
      <c r="BH17" s="3"/>
      <c r="BI17" s="3"/>
      <c r="BJ17" s="52"/>
      <c r="BK17" s="3"/>
      <c r="BL17" s="52"/>
      <c r="BM17" s="3"/>
      <c r="BN17" s="3"/>
      <c r="BO17" s="52"/>
      <c r="BP17" s="3"/>
      <c r="BQ17" s="3"/>
      <c r="BR17" s="52"/>
      <c r="BS17" s="3"/>
      <c r="BT17" s="3"/>
      <c r="BU17" s="52"/>
      <c r="BV17" s="3"/>
      <c r="BW17" s="3"/>
      <c r="BX17" s="52"/>
      <c r="BY17" s="3"/>
      <c r="BZ17" s="3"/>
      <c r="CA17" s="52"/>
      <c r="CB17" s="3"/>
      <c r="CC17" s="52"/>
      <c r="CD17" s="3"/>
      <c r="CE17" s="3"/>
      <c r="CF17" s="52"/>
      <c r="CG17" s="3"/>
      <c r="CH17" s="3"/>
      <c r="CI17" s="52"/>
      <c r="CJ17" s="3"/>
      <c r="CK17" s="3"/>
      <c r="CL17" s="52"/>
      <c r="CM17" s="3"/>
      <c r="CN17" s="3"/>
      <c r="CO17" s="52"/>
      <c r="CP17" s="3"/>
      <c r="CQ17" s="3"/>
      <c r="CR17" s="52"/>
      <c r="CS17" s="3"/>
      <c r="CT17" s="3"/>
      <c r="CU17" s="52"/>
      <c r="CV17" s="3"/>
      <c r="CW17" s="52"/>
      <c r="CX17" s="3"/>
      <c r="CY17" s="52"/>
      <c r="CZ17" s="27"/>
      <c r="DA17" s="52"/>
      <c r="DB17" s="3"/>
      <c r="DC17" s="52"/>
      <c r="DD17" s="3"/>
      <c r="DE17" s="52"/>
      <c r="DF17" s="7"/>
      <c r="DG17" s="29"/>
      <c r="DI17" s="130" t="s">
        <v>64</v>
      </c>
      <c r="DJ17" s="131"/>
      <c r="DK17" s="132"/>
      <c r="DL17" s="79"/>
      <c r="DM17" s="74"/>
      <c r="DN17" s="33" t="s">
        <v>48</v>
      </c>
      <c r="DO17" s="33"/>
      <c r="DP17" s="33">
        <f>'معادلة الفك والتجميع'!$S$100</f>
        <v>0</v>
      </c>
      <c r="DQ17" s="33">
        <f>$BL$36</f>
        <v>0</v>
      </c>
    </row>
    <row r="18" spans="1:121" ht="16.5" thickBot="1" x14ac:dyDescent="0.3">
      <c r="A18" s="1">
        <v>43357</v>
      </c>
      <c r="B18" s="2"/>
      <c r="C18" s="3"/>
      <c r="D18" s="3"/>
      <c r="E18" s="52"/>
      <c r="F18" s="3"/>
      <c r="G18" s="3"/>
      <c r="H18" s="52"/>
      <c r="I18" s="3"/>
      <c r="J18" s="3"/>
      <c r="K18" s="52"/>
      <c r="L18" s="3"/>
      <c r="M18" s="3"/>
      <c r="N18" s="52"/>
      <c r="O18" s="3"/>
      <c r="P18" s="3"/>
      <c r="Q18" s="52"/>
      <c r="R18" s="3"/>
      <c r="S18" s="3"/>
      <c r="T18" s="52"/>
      <c r="U18" s="3"/>
      <c r="V18" s="3"/>
      <c r="W18" s="52"/>
      <c r="X18" s="3"/>
      <c r="Y18" s="52"/>
      <c r="Z18" s="3"/>
      <c r="AA18" s="3"/>
      <c r="AB18" s="52"/>
      <c r="AC18" s="3"/>
      <c r="AD18" s="3"/>
      <c r="AE18" s="52"/>
      <c r="AF18" s="3"/>
      <c r="AG18" s="52"/>
      <c r="AH18" s="3"/>
      <c r="AI18" s="52"/>
      <c r="AJ18" s="3"/>
      <c r="AK18" s="52"/>
      <c r="AL18" s="3"/>
      <c r="AM18" s="3"/>
      <c r="AN18" s="52"/>
      <c r="AO18" s="3"/>
      <c r="AP18" s="52"/>
      <c r="AQ18" s="3"/>
      <c r="AR18" s="3"/>
      <c r="AS18" s="52"/>
      <c r="AT18" s="3"/>
      <c r="AU18" s="3"/>
      <c r="AV18" s="52"/>
      <c r="AW18" s="3"/>
      <c r="AX18" s="3"/>
      <c r="AY18" s="52"/>
      <c r="AZ18" s="3"/>
      <c r="BA18" s="52"/>
      <c r="BB18" s="3"/>
      <c r="BC18" s="3"/>
      <c r="BD18" s="52"/>
      <c r="BE18" s="3"/>
      <c r="BF18" s="3"/>
      <c r="BG18" s="52"/>
      <c r="BH18" s="3"/>
      <c r="BI18" s="3"/>
      <c r="BJ18" s="52"/>
      <c r="BK18" s="3"/>
      <c r="BL18" s="52"/>
      <c r="BM18" s="3"/>
      <c r="BN18" s="3"/>
      <c r="BO18" s="52"/>
      <c r="BP18" s="3"/>
      <c r="BQ18" s="3"/>
      <c r="BR18" s="52"/>
      <c r="BS18" s="3"/>
      <c r="BT18" s="3"/>
      <c r="BU18" s="52"/>
      <c r="BV18" s="3"/>
      <c r="BW18" s="3"/>
      <c r="BX18" s="52"/>
      <c r="BY18" s="3"/>
      <c r="BZ18" s="3"/>
      <c r="CA18" s="52"/>
      <c r="CB18" s="3"/>
      <c r="CC18" s="52"/>
      <c r="CD18" s="3"/>
      <c r="CE18" s="3"/>
      <c r="CF18" s="52"/>
      <c r="CG18" s="3"/>
      <c r="CH18" s="3"/>
      <c r="CI18" s="52"/>
      <c r="CJ18" s="3"/>
      <c r="CK18" s="3"/>
      <c r="CL18" s="52"/>
      <c r="CM18" s="3"/>
      <c r="CN18" s="3"/>
      <c r="CO18" s="52"/>
      <c r="CP18" s="3"/>
      <c r="CQ18" s="3"/>
      <c r="CR18" s="52"/>
      <c r="CS18" s="3"/>
      <c r="CT18" s="3"/>
      <c r="CU18" s="52"/>
      <c r="CV18" s="3"/>
      <c r="CW18" s="52"/>
      <c r="CX18" s="3"/>
      <c r="CY18" s="52"/>
      <c r="CZ18" s="27"/>
      <c r="DA18" s="52"/>
      <c r="DB18" s="3"/>
      <c r="DC18" s="52"/>
      <c r="DD18" s="3"/>
      <c r="DE18" s="52"/>
      <c r="DF18" s="7"/>
      <c r="DG18" s="29"/>
      <c r="DI18" s="32" t="s">
        <v>5</v>
      </c>
      <c r="DJ18" s="33">
        <f>'معادلة الفك والتجميع'!$R$40</f>
        <v>0</v>
      </c>
      <c r="DK18" s="33">
        <f>'معادلة الفك والتجميع'!$S$40</f>
        <v>0</v>
      </c>
      <c r="DL18" s="33">
        <f>$AB$36</f>
        <v>0</v>
      </c>
      <c r="DM18" s="74"/>
      <c r="DN18" s="145" t="s">
        <v>34</v>
      </c>
      <c r="DO18" s="146"/>
      <c r="DP18" s="147"/>
      <c r="DQ18" s="80"/>
    </row>
    <row r="19" spans="1:121" ht="16.5" thickBot="1" x14ac:dyDescent="0.3">
      <c r="A19" s="1">
        <v>43358</v>
      </c>
      <c r="B19" s="2"/>
      <c r="C19" s="3"/>
      <c r="D19" s="3"/>
      <c r="E19" s="52"/>
      <c r="F19" s="3"/>
      <c r="G19" s="3"/>
      <c r="H19" s="52"/>
      <c r="I19" s="3"/>
      <c r="J19" s="3"/>
      <c r="K19" s="52"/>
      <c r="L19" s="3"/>
      <c r="M19" s="3"/>
      <c r="N19" s="52"/>
      <c r="O19" s="3"/>
      <c r="P19" s="3"/>
      <c r="Q19" s="52"/>
      <c r="R19" s="3"/>
      <c r="S19" s="3"/>
      <c r="T19" s="52"/>
      <c r="U19" s="3"/>
      <c r="V19" s="3"/>
      <c r="W19" s="52"/>
      <c r="X19" s="3"/>
      <c r="Y19" s="52"/>
      <c r="Z19" s="3"/>
      <c r="AA19" s="3"/>
      <c r="AB19" s="52"/>
      <c r="AC19" s="3"/>
      <c r="AD19" s="3"/>
      <c r="AE19" s="52"/>
      <c r="AF19" s="3"/>
      <c r="AG19" s="52"/>
      <c r="AH19" s="3"/>
      <c r="AI19" s="52"/>
      <c r="AJ19" s="3"/>
      <c r="AK19" s="52"/>
      <c r="AL19" s="3"/>
      <c r="AM19" s="3"/>
      <c r="AN19" s="52"/>
      <c r="AO19" s="3"/>
      <c r="AP19" s="52"/>
      <c r="AQ19" s="3"/>
      <c r="AR19" s="3"/>
      <c r="AS19" s="52"/>
      <c r="AT19" s="3"/>
      <c r="AU19" s="3"/>
      <c r="AV19" s="52"/>
      <c r="AW19" s="3"/>
      <c r="AX19" s="3"/>
      <c r="AY19" s="52"/>
      <c r="AZ19" s="3"/>
      <c r="BA19" s="52"/>
      <c r="BB19" s="3"/>
      <c r="BC19" s="3"/>
      <c r="BD19" s="52"/>
      <c r="BE19" s="3"/>
      <c r="BF19" s="3"/>
      <c r="BG19" s="52"/>
      <c r="BH19" s="3"/>
      <c r="BI19" s="3"/>
      <c r="BJ19" s="52"/>
      <c r="BK19" s="3"/>
      <c r="BL19" s="52"/>
      <c r="BM19" s="3"/>
      <c r="BN19" s="3"/>
      <c r="BO19" s="52"/>
      <c r="BP19" s="3"/>
      <c r="BQ19" s="3"/>
      <c r="BR19" s="52"/>
      <c r="BS19" s="3"/>
      <c r="BT19" s="3"/>
      <c r="BU19" s="52"/>
      <c r="BV19" s="3"/>
      <c r="BW19" s="3"/>
      <c r="BX19" s="52"/>
      <c r="BY19" s="3"/>
      <c r="BZ19" s="3"/>
      <c r="CA19" s="52"/>
      <c r="CB19" s="3"/>
      <c r="CC19" s="52"/>
      <c r="CD19" s="3"/>
      <c r="CE19" s="3"/>
      <c r="CF19" s="52"/>
      <c r="CG19" s="3"/>
      <c r="CH19" s="3"/>
      <c r="CI19" s="52"/>
      <c r="CJ19" s="3"/>
      <c r="CK19" s="3"/>
      <c r="CL19" s="52"/>
      <c r="CM19" s="3"/>
      <c r="CN19" s="3"/>
      <c r="CO19" s="52"/>
      <c r="CP19" s="3"/>
      <c r="CQ19" s="3"/>
      <c r="CR19" s="52"/>
      <c r="CS19" s="3"/>
      <c r="CT19" s="3"/>
      <c r="CU19" s="52"/>
      <c r="CV19" s="3"/>
      <c r="CW19" s="52"/>
      <c r="CX19" s="3"/>
      <c r="CY19" s="52"/>
      <c r="CZ19" s="27"/>
      <c r="DA19" s="52"/>
      <c r="DB19" s="3"/>
      <c r="DC19" s="52"/>
      <c r="DD19" s="3"/>
      <c r="DE19" s="52"/>
      <c r="DF19" s="7"/>
      <c r="DG19" s="29"/>
      <c r="DI19" s="32" t="s">
        <v>44</v>
      </c>
      <c r="DJ19" s="33">
        <f>'معادلة الفك والتجميع'!$R$44</f>
        <v>0</v>
      </c>
      <c r="DK19" s="33">
        <f>'معادلة الفك والتجميع'!$S$44</f>
        <v>0</v>
      </c>
      <c r="DL19" s="33">
        <f>$AE$36</f>
        <v>0</v>
      </c>
      <c r="DM19" s="74"/>
      <c r="DN19" s="33" t="s">
        <v>49</v>
      </c>
      <c r="DO19" s="33">
        <f>'معادلة الفك والتجميع'!$R$105</f>
        <v>0</v>
      </c>
      <c r="DP19" s="33">
        <f>'معادلة الفك والتجميع'!$S$105</f>
        <v>0</v>
      </c>
      <c r="DQ19" s="33">
        <f>$BO$36</f>
        <v>0</v>
      </c>
    </row>
    <row r="20" spans="1:121" ht="16.5" thickBot="1" x14ac:dyDescent="0.3">
      <c r="A20" s="1">
        <v>43359</v>
      </c>
      <c r="B20" s="2"/>
      <c r="C20" s="3"/>
      <c r="D20" s="3"/>
      <c r="E20" s="52"/>
      <c r="F20" s="3"/>
      <c r="G20" s="3"/>
      <c r="H20" s="52"/>
      <c r="I20" s="3"/>
      <c r="J20" s="3"/>
      <c r="K20" s="52"/>
      <c r="L20" s="3"/>
      <c r="M20" s="3"/>
      <c r="N20" s="52"/>
      <c r="O20" s="3"/>
      <c r="P20" s="3"/>
      <c r="Q20" s="52"/>
      <c r="R20" s="3"/>
      <c r="S20" s="3"/>
      <c r="T20" s="52"/>
      <c r="U20" s="3"/>
      <c r="V20" s="3"/>
      <c r="W20" s="52"/>
      <c r="X20" s="3"/>
      <c r="Y20" s="52"/>
      <c r="Z20" s="3"/>
      <c r="AA20" s="3"/>
      <c r="AB20" s="52"/>
      <c r="AC20" s="3"/>
      <c r="AD20" s="3"/>
      <c r="AE20" s="52"/>
      <c r="AF20" s="3"/>
      <c r="AG20" s="52"/>
      <c r="AH20" s="3"/>
      <c r="AI20" s="52"/>
      <c r="AJ20" s="3"/>
      <c r="AK20" s="52"/>
      <c r="AL20" s="3"/>
      <c r="AM20" s="3"/>
      <c r="AN20" s="52"/>
      <c r="AO20" s="3"/>
      <c r="AP20" s="52"/>
      <c r="AQ20" s="3"/>
      <c r="AR20" s="3"/>
      <c r="AS20" s="52"/>
      <c r="AT20" s="3"/>
      <c r="AU20" s="3"/>
      <c r="AV20" s="52"/>
      <c r="AW20" s="3"/>
      <c r="AX20" s="3"/>
      <c r="AY20" s="52"/>
      <c r="AZ20" s="3"/>
      <c r="BA20" s="52"/>
      <c r="BB20" s="3"/>
      <c r="BC20" s="3"/>
      <c r="BD20" s="52"/>
      <c r="BE20" s="3"/>
      <c r="BF20" s="3"/>
      <c r="BG20" s="52"/>
      <c r="BH20" s="3"/>
      <c r="BI20" s="3"/>
      <c r="BJ20" s="52"/>
      <c r="BK20" s="3"/>
      <c r="BL20" s="52"/>
      <c r="BM20" s="3"/>
      <c r="BN20" s="3"/>
      <c r="BO20" s="52"/>
      <c r="BP20" s="3"/>
      <c r="BQ20" s="3"/>
      <c r="BR20" s="52"/>
      <c r="BS20" s="3"/>
      <c r="BT20" s="3"/>
      <c r="BU20" s="52"/>
      <c r="BV20" s="3"/>
      <c r="BW20" s="3"/>
      <c r="BX20" s="52"/>
      <c r="BY20" s="3"/>
      <c r="BZ20" s="3"/>
      <c r="CA20" s="52"/>
      <c r="CB20" s="3"/>
      <c r="CC20" s="52"/>
      <c r="CD20" s="3"/>
      <c r="CE20" s="3"/>
      <c r="CF20" s="52"/>
      <c r="CG20" s="3"/>
      <c r="CH20" s="3"/>
      <c r="CI20" s="52"/>
      <c r="CJ20" s="3"/>
      <c r="CK20" s="3"/>
      <c r="CL20" s="52"/>
      <c r="CM20" s="3"/>
      <c r="CN20" s="3"/>
      <c r="CO20" s="52"/>
      <c r="CP20" s="3"/>
      <c r="CQ20" s="3"/>
      <c r="CR20" s="52"/>
      <c r="CS20" s="3"/>
      <c r="CT20" s="3"/>
      <c r="CU20" s="52"/>
      <c r="CV20" s="3"/>
      <c r="CW20" s="52"/>
      <c r="CX20" s="3"/>
      <c r="CY20" s="52"/>
      <c r="CZ20" s="27"/>
      <c r="DA20" s="52"/>
      <c r="DB20" s="3"/>
      <c r="DC20" s="52"/>
      <c r="DD20" s="3"/>
      <c r="DE20" s="52"/>
      <c r="DF20" s="7"/>
      <c r="DG20" s="29"/>
      <c r="DI20" s="32" t="s">
        <v>9</v>
      </c>
      <c r="DJ20" s="33"/>
      <c r="DK20" s="33">
        <f>'معادلة الفك والتجميع'!$S$48</f>
        <v>0</v>
      </c>
      <c r="DL20" s="33">
        <f>$AG$36</f>
        <v>0</v>
      </c>
      <c r="DM20" s="74"/>
      <c r="DN20" s="33" t="s">
        <v>11</v>
      </c>
      <c r="DO20" s="33">
        <f>'معادلة الفك والتجميع'!$R$109</f>
        <v>0</v>
      </c>
      <c r="DP20" s="33">
        <f>'معادلة الفك والتجميع'!$S$109</f>
        <v>0</v>
      </c>
      <c r="DQ20" s="33">
        <f>$BR$36</f>
        <v>0</v>
      </c>
    </row>
    <row r="21" spans="1:121" ht="16.5" thickBot="1" x14ac:dyDescent="0.3">
      <c r="A21" s="1">
        <v>43360</v>
      </c>
      <c r="B21" s="2"/>
      <c r="C21" s="3"/>
      <c r="D21" s="3"/>
      <c r="E21" s="52"/>
      <c r="F21" s="3"/>
      <c r="G21" s="3"/>
      <c r="H21" s="52"/>
      <c r="I21" s="3"/>
      <c r="J21" s="3"/>
      <c r="K21" s="52"/>
      <c r="L21" s="3"/>
      <c r="M21" s="3"/>
      <c r="N21" s="52"/>
      <c r="O21" s="3"/>
      <c r="P21" s="3"/>
      <c r="Q21" s="52"/>
      <c r="R21" s="3"/>
      <c r="S21" s="3"/>
      <c r="T21" s="52"/>
      <c r="U21" s="3"/>
      <c r="V21" s="3"/>
      <c r="W21" s="52"/>
      <c r="X21" s="3"/>
      <c r="Y21" s="52"/>
      <c r="Z21" s="3"/>
      <c r="AA21" s="3"/>
      <c r="AB21" s="52"/>
      <c r="AC21" s="3"/>
      <c r="AD21" s="3"/>
      <c r="AE21" s="52"/>
      <c r="AF21" s="3"/>
      <c r="AG21" s="52"/>
      <c r="AH21" s="3"/>
      <c r="AI21" s="52"/>
      <c r="AJ21" s="3"/>
      <c r="AK21" s="52"/>
      <c r="AL21" s="3"/>
      <c r="AM21" s="3"/>
      <c r="AN21" s="52"/>
      <c r="AO21" s="3"/>
      <c r="AP21" s="52"/>
      <c r="AQ21" s="3"/>
      <c r="AR21" s="3"/>
      <c r="AS21" s="52"/>
      <c r="AT21" s="3"/>
      <c r="AU21" s="3"/>
      <c r="AV21" s="52"/>
      <c r="AW21" s="3"/>
      <c r="AX21" s="3"/>
      <c r="AY21" s="52"/>
      <c r="AZ21" s="3"/>
      <c r="BA21" s="52"/>
      <c r="BB21" s="3"/>
      <c r="BC21" s="3"/>
      <c r="BD21" s="52"/>
      <c r="BE21" s="3"/>
      <c r="BF21" s="3"/>
      <c r="BG21" s="52"/>
      <c r="BH21" s="3"/>
      <c r="BI21" s="3"/>
      <c r="BJ21" s="52"/>
      <c r="BK21" s="3"/>
      <c r="BL21" s="52"/>
      <c r="BM21" s="3"/>
      <c r="BN21" s="3"/>
      <c r="BO21" s="52"/>
      <c r="BP21" s="3"/>
      <c r="BQ21" s="3"/>
      <c r="BR21" s="52"/>
      <c r="BS21" s="3"/>
      <c r="BT21" s="3"/>
      <c r="BU21" s="52"/>
      <c r="BV21" s="3"/>
      <c r="BW21" s="3"/>
      <c r="BX21" s="52"/>
      <c r="BY21" s="3"/>
      <c r="BZ21" s="3"/>
      <c r="CA21" s="52"/>
      <c r="CB21" s="3"/>
      <c r="CC21" s="52"/>
      <c r="CD21" s="3"/>
      <c r="CE21" s="3"/>
      <c r="CF21" s="52"/>
      <c r="CG21" s="3"/>
      <c r="CH21" s="3"/>
      <c r="CI21" s="52"/>
      <c r="CJ21" s="3"/>
      <c r="CK21" s="3"/>
      <c r="CL21" s="52"/>
      <c r="CM21" s="3"/>
      <c r="CN21" s="3"/>
      <c r="CO21" s="52"/>
      <c r="CP21" s="3"/>
      <c r="CQ21" s="3"/>
      <c r="CR21" s="52"/>
      <c r="CS21" s="3"/>
      <c r="CT21" s="3"/>
      <c r="CU21" s="52"/>
      <c r="CV21" s="3"/>
      <c r="CW21" s="52"/>
      <c r="CX21" s="3"/>
      <c r="CY21" s="52"/>
      <c r="CZ21" s="27"/>
      <c r="DA21" s="52"/>
      <c r="DB21" s="3"/>
      <c r="DC21" s="52"/>
      <c r="DD21" s="3"/>
      <c r="DE21" s="52"/>
      <c r="DF21" s="7"/>
      <c r="DG21" s="29"/>
      <c r="DI21" s="32" t="s">
        <v>8</v>
      </c>
      <c r="DJ21" s="33"/>
      <c r="DK21" s="33">
        <f>'معادلة الفك والتجميع'!$S$52</f>
        <v>0</v>
      </c>
      <c r="DL21" s="33">
        <f>$AI$36</f>
        <v>0</v>
      </c>
      <c r="DM21" s="75"/>
      <c r="DN21" s="142" t="s">
        <v>65</v>
      </c>
      <c r="DO21" s="143"/>
      <c r="DP21" s="144"/>
      <c r="DQ21" s="76"/>
    </row>
    <row r="22" spans="1:121" ht="16.5" thickBot="1" x14ac:dyDescent="0.3">
      <c r="A22" s="1">
        <v>43361</v>
      </c>
      <c r="B22" s="2"/>
      <c r="C22" s="3"/>
      <c r="D22" s="3"/>
      <c r="E22" s="52"/>
      <c r="F22" s="3"/>
      <c r="G22" s="3"/>
      <c r="H22" s="52"/>
      <c r="I22" s="3"/>
      <c r="J22" s="3"/>
      <c r="K22" s="52"/>
      <c r="L22" s="3"/>
      <c r="M22" s="3"/>
      <c r="N22" s="52"/>
      <c r="O22" s="3"/>
      <c r="P22" s="3"/>
      <c r="Q22" s="52"/>
      <c r="R22" s="3"/>
      <c r="S22" s="3"/>
      <c r="T22" s="52"/>
      <c r="U22" s="3"/>
      <c r="V22" s="3"/>
      <c r="W22" s="52"/>
      <c r="X22" s="3"/>
      <c r="Y22" s="52"/>
      <c r="Z22" s="3"/>
      <c r="AA22" s="3"/>
      <c r="AB22" s="52"/>
      <c r="AC22" s="3"/>
      <c r="AD22" s="3"/>
      <c r="AE22" s="52"/>
      <c r="AF22" s="3"/>
      <c r="AG22" s="52"/>
      <c r="AH22" s="3"/>
      <c r="AI22" s="52"/>
      <c r="AJ22" s="3"/>
      <c r="AK22" s="52"/>
      <c r="AL22" s="3"/>
      <c r="AM22" s="3"/>
      <c r="AN22" s="52"/>
      <c r="AO22" s="3"/>
      <c r="AP22" s="52"/>
      <c r="AQ22" s="3"/>
      <c r="AR22" s="3"/>
      <c r="AS22" s="52"/>
      <c r="AT22" s="3"/>
      <c r="AU22" s="3"/>
      <c r="AV22" s="52"/>
      <c r="AW22" s="3"/>
      <c r="AX22" s="3"/>
      <c r="AY22" s="52"/>
      <c r="AZ22" s="3"/>
      <c r="BA22" s="52"/>
      <c r="BB22" s="3"/>
      <c r="BC22" s="3"/>
      <c r="BD22" s="52"/>
      <c r="BE22" s="3"/>
      <c r="BF22" s="3"/>
      <c r="BG22" s="52"/>
      <c r="BH22" s="3"/>
      <c r="BI22" s="3"/>
      <c r="BJ22" s="52"/>
      <c r="BK22" s="3"/>
      <c r="BL22" s="52"/>
      <c r="BM22" s="3"/>
      <c r="BN22" s="3"/>
      <c r="BO22" s="52"/>
      <c r="BP22" s="3"/>
      <c r="BQ22" s="3"/>
      <c r="BR22" s="52"/>
      <c r="BS22" s="3"/>
      <c r="BT22" s="3"/>
      <c r="BU22" s="52"/>
      <c r="BV22" s="3"/>
      <c r="BW22" s="3"/>
      <c r="BX22" s="52"/>
      <c r="BY22" s="3"/>
      <c r="BZ22" s="3"/>
      <c r="CA22" s="52"/>
      <c r="CB22" s="3"/>
      <c r="CC22" s="52"/>
      <c r="CD22" s="3"/>
      <c r="CE22" s="3"/>
      <c r="CF22" s="52"/>
      <c r="CG22" s="3"/>
      <c r="CH22" s="3"/>
      <c r="CI22" s="52"/>
      <c r="CJ22" s="3"/>
      <c r="CK22" s="3"/>
      <c r="CL22" s="52"/>
      <c r="CM22" s="3"/>
      <c r="CN22" s="3"/>
      <c r="CO22" s="52"/>
      <c r="CP22" s="3"/>
      <c r="CQ22" s="3"/>
      <c r="CR22" s="52"/>
      <c r="CS22" s="3"/>
      <c r="CT22" s="3"/>
      <c r="CU22" s="52"/>
      <c r="CV22" s="3"/>
      <c r="CW22" s="52"/>
      <c r="CX22" s="3"/>
      <c r="CY22" s="52"/>
      <c r="CZ22" s="27"/>
      <c r="DA22" s="52"/>
      <c r="DB22" s="3"/>
      <c r="DC22" s="52"/>
      <c r="DD22" s="3"/>
      <c r="DE22" s="52"/>
      <c r="DF22" s="7"/>
      <c r="DG22" s="29"/>
      <c r="DI22" s="133" t="s">
        <v>66</v>
      </c>
      <c r="DJ22" s="134"/>
      <c r="DK22" s="135"/>
      <c r="DL22" s="77"/>
      <c r="DM22" s="74"/>
      <c r="DN22" s="33" t="s">
        <v>49</v>
      </c>
      <c r="DO22" s="33">
        <f>'معادلة الفك والتجميع'!$R$114</f>
        <v>0</v>
      </c>
      <c r="DP22" s="33">
        <f>'معادلة الفك والتجميع'!$S$114</f>
        <v>0</v>
      </c>
      <c r="DQ22" s="33">
        <f>$BU$36</f>
        <v>0</v>
      </c>
    </row>
    <row r="23" spans="1:121" ht="16.5" thickBot="1" x14ac:dyDescent="0.3">
      <c r="A23" s="1">
        <v>43362</v>
      </c>
      <c r="B23" s="2"/>
      <c r="C23" s="3"/>
      <c r="D23" s="3"/>
      <c r="E23" s="52"/>
      <c r="F23" s="3"/>
      <c r="G23" s="3"/>
      <c r="H23" s="52"/>
      <c r="I23" s="3"/>
      <c r="J23" s="3"/>
      <c r="K23" s="52"/>
      <c r="L23" s="3"/>
      <c r="M23" s="3"/>
      <c r="N23" s="52"/>
      <c r="O23" s="3"/>
      <c r="P23" s="3"/>
      <c r="Q23" s="52"/>
      <c r="R23" s="3"/>
      <c r="S23" s="3"/>
      <c r="T23" s="52"/>
      <c r="U23" s="3"/>
      <c r="V23" s="3"/>
      <c r="W23" s="52"/>
      <c r="X23" s="3"/>
      <c r="Y23" s="52"/>
      <c r="Z23" s="3"/>
      <c r="AA23" s="3"/>
      <c r="AB23" s="52"/>
      <c r="AC23" s="3"/>
      <c r="AD23" s="3"/>
      <c r="AE23" s="52"/>
      <c r="AF23" s="3"/>
      <c r="AG23" s="52"/>
      <c r="AH23" s="3"/>
      <c r="AI23" s="52"/>
      <c r="AJ23" s="3"/>
      <c r="AK23" s="52"/>
      <c r="AL23" s="3"/>
      <c r="AM23" s="3"/>
      <c r="AN23" s="52"/>
      <c r="AO23" s="3"/>
      <c r="AP23" s="52"/>
      <c r="AQ23" s="3"/>
      <c r="AR23" s="3"/>
      <c r="AS23" s="52"/>
      <c r="AT23" s="3"/>
      <c r="AU23" s="3"/>
      <c r="AV23" s="52"/>
      <c r="AW23" s="3"/>
      <c r="AX23" s="3"/>
      <c r="AY23" s="52"/>
      <c r="AZ23" s="3"/>
      <c r="BA23" s="52"/>
      <c r="BB23" s="3"/>
      <c r="BC23" s="3"/>
      <c r="BD23" s="52"/>
      <c r="BE23" s="3"/>
      <c r="BF23" s="3"/>
      <c r="BG23" s="52"/>
      <c r="BH23" s="3"/>
      <c r="BI23" s="3"/>
      <c r="BJ23" s="52"/>
      <c r="BK23" s="3"/>
      <c r="BL23" s="52"/>
      <c r="BM23" s="3"/>
      <c r="BN23" s="3"/>
      <c r="BO23" s="52"/>
      <c r="BP23" s="3"/>
      <c r="BQ23" s="3"/>
      <c r="BR23" s="52"/>
      <c r="BS23" s="3"/>
      <c r="BT23" s="3"/>
      <c r="BU23" s="52"/>
      <c r="BV23" s="3"/>
      <c r="BW23" s="3"/>
      <c r="BX23" s="52"/>
      <c r="BY23" s="3"/>
      <c r="BZ23" s="3"/>
      <c r="CA23" s="52"/>
      <c r="CB23" s="3"/>
      <c r="CC23" s="52"/>
      <c r="CD23" s="3"/>
      <c r="CE23" s="3"/>
      <c r="CF23" s="52"/>
      <c r="CG23" s="3"/>
      <c r="CH23" s="3"/>
      <c r="CI23" s="52"/>
      <c r="CJ23" s="3"/>
      <c r="CK23" s="3"/>
      <c r="CL23" s="52"/>
      <c r="CM23" s="3"/>
      <c r="CN23" s="3"/>
      <c r="CO23" s="52"/>
      <c r="CP23" s="3"/>
      <c r="CQ23" s="3"/>
      <c r="CR23" s="52"/>
      <c r="CS23" s="3"/>
      <c r="CT23" s="3"/>
      <c r="CU23" s="52"/>
      <c r="CV23" s="3"/>
      <c r="CW23" s="52"/>
      <c r="CX23" s="3"/>
      <c r="CY23" s="52"/>
      <c r="CZ23" s="27"/>
      <c r="DA23" s="52"/>
      <c r="DB23" s="3"/>
      <c r="DC23" s="52"/>
      <c r="DD23" s="3"/>
      <c r="DE23" s="52"/>
      <c r="DF23" s="7"/>
      <c r="DG23" s="29"/>
      <c r="DI23" s="32" t="s">
        <v>45</v>
      </c>
      <c r="DJ23" s="33"/>
      <c r="DK23" s="33">
        <f>'معادلة الفك والتجميع'!$S$56</f>
        <v>0</v>
      </c>
      <c r="DL23" s="33">
        <f>$AK$36</f>
        <v>0</v>
      </c>
      <c r="DM23" s="75"/>
      <c r="DN23" s="33" t="s">
        <v>50</v>
      </c>
      <c r="DO23" s="33">
        <f>'معادلة الفك والتجميع'!$R$118</f>
        <v>0</v>
      </c>
      <c r="DP23" s="33">
        <f>'معادلة الفك والتجميع'!$S$118</f>
        <v>0</v>
      </c>
      <c r="DQ23" s="33">
        <f>$BX$36</f>
        <v>0</v>
      </c>
    </row>
    <row r="24" spans="1:121" ht="16.5" thickBot="1" x14ac:dyDescent="0.3">
      <c r="A24" s="1">
        <v>43363</v>
      </c>
      <c r="B24" s="2"/>
      <c r="C24" s="3"/>
      <c r="D24" s="3"/>
      <c r="E24" s="52"/>
      <c r="F24" s="3"/>
      <c r="G24" s="3"/>
      <c r="H24" s="52"/>
      <c r="I24" s="3"/>
      <c r="J24" s="3"/>
      <c r="K24" s="52"/>
      <c r="L24" s="3"/>
      <c r="M24" s="3"/>
      <c r="N24" s="52"/>
      <c r="O24" s="3"/>
      <c r="P24" s="3"/>
      <c r="Q24" s="52"/>
      <c r="R24" s="3"/>
      <c r="S24" s="3"/>
      <c r="T24" s="52"/>
      <c r="U24" s="3"/>
      <c r="V24" s="3"/>
      <c r="W24" s="52"/>
      <c r="X24" s="3"/>
      <c r="Y24" s="52"/>
      <c r="Z24" s="3"/>
      <c r="AA24" s="3"/>
      <c r="AB24" s="52"/>
      <c r="AC24" s="3"/>
      <c r="AD24" s="3"/>
      <c r="AE24" s="52"/>
      <c r="AF24" s="3"/>
      <c r="AG24" s="52"/>
      <c r="AH24" s="3"/>
      <c r="AI24" s="52"/>
      <c r="AJ24" s="3"/>
      <c r="AK24" s="52"/>
      <c r="AL24" s="3"/>
      <c r="AM24" s="3"/>
      <c r="AN24" s="52"/>
      <c r="AO24" s="3"/>
      <c r="AP24" s="52"/>
      <c r="AQ24" s="3"/>
      <c r="AR24" s="3"/>
      <c r="AS24" s="52"/>
      <c r="AT24" s="3"/>
      <c r="AU24" s="3"/>
      <c r="AV24" s="52"/>
      <c r="AW24" s="3"/>
      <c r="AX24" s="3"/>
      <c r="AY24" s="52"/>
      <c r="AZ24" s="3"/>
      <c r="BA24" s="52"/>
      <c r="BB24" s="3"/>
      <c r="BC24" s="3"/>
      <c r="BD24" s="52"/>
      <c r="BE24" s="3"/>
      <c r="BF24" s="3"/>
      <c r="BG24" s="52"/>
      <c r="BH24" s="3"/>
      <c r="BI24" s="3"/>
      <c r="BJ24" s="52"/>
      <c r="BK24" s="3"/>
      <c r="BL24" s="52"/>
      <c r="BM24" s="3"/>
      <c r="BN24" s="3"/>
      <c r="BO24" s="52"/>
      <c r="BP24" s="3"/>
      <c r="BQ24" s="3"/>
      <c r="BR24" s="52"/>
      <c r="BS24" s="3"/>
      <c r="BT24" s="3"/>
      <c r="BU24" s="52"/>
      <c r="BV24" s="3"/>
      <c r="BW24" s="3"/>
      <c r="BX24" s="52"/>
      <c r="BY24" s="3"/>
      <c r="BZ24" s="3"/>
      <c r="CA24" s="52"/>
      <c r="CB24" s="3"/>
      <c r="CC24" s="52"/>
      <c r="CD24" s="3"/>
      <c r="CE24" s="3"/>
      <c r="CF24" s="52"/>
      <c r="CG24" s="3"/>
      <c r="CH24" s="3"/>
      <c r="CI24" s="52"/>
      <c r="CJ24" s="3"/>
      <c r="CK24" s="3"/>
      <c r="CL24" s="52"/>
      <c r="CM24" s="3"/>
      <c r="CN24" s="3"/>
      <c r="CO24" s="52"/>
      <c r="CP24" s="3"/>
      <c r="CQ24" s="3"/>
      <c r="CR24" s="52"/>
      <c r="CS24" s="3"/>
      <c r="CT24" s="3"/>
      <c r="CU24" s="52"/>
      <c r="CV24" s="3"/>
      <c r="CW24" s="52"/>
      <c r="CX24" s="3"/>
      <c r="CY24" s="52"/>
      <c r="CZ24" s="27"/>
      <c r="DA24" s="52"/>
      <c r="DB24" s="3"/>
      <c r="DC24" s="52"/>
      <c r="DD24" s="3"/>
      <c r="DE24" s="52"/>
      <c r="DF24" s="7"/>
      <c r="DG24" s="29"/>
      <c r="DI24" s="136" t="s">
        <v>67</v>
      </c>
      <c r="DJ24" s="137"/>
      <c r="DK24" s="138"/>
      <c r="DL24" s="81"/>
      <c r="DM24" s="74"/>
      <c r="DN24" s="33" t="s">
        <v>12</v>
      </c>
      <c r="DO24" s="33">
        <f>'معادلة الفك والتجميع'!$R$122</f>
        <v>0</v>
      </c>
      <c r="DP24" s="33">
        <f>'معادلة الفك والتجميع'!$S$122</f>
        <v>0</v>
      </c>
      <c r="DQ24" s="33">
        <f>$CA$36</f>
        <v>0</v>
      </c>
    </row>
    <row r="25" spans="1:121" ht="16.5" thickBot="1" x14ac:dyDescent="0.3">
      <c r="A25" s="1">
        <v>43364</v>
      </c>
      <c r="B25" s="2"/>
      <c r="C25" s="3"/>
      <c r="D25" s="3"/>
      <c r="E25" s="52"/>
      <c r="F25" s="3"/>
      <c r="G25" s="3"/>
      <c r="H25" s="52"/>
      <c r="I25" s="3"/>
      <c r="J25" s="3"/>
      <c r="K25" s="52"/>
      <c r="L25" s="3"/>
      <c r="M25" s="3"/>
      <c r="N25" s="52"/>
      <c r="O25" s="3"/>
      <c r="P25" s="3"/>
      <c r="Q25" s="52"/>
      <c r="R25" s="3"/>
      <c r="S25" s="3"/>
      <c r="T25" s="52"/>
      <c r="U25" s="3"/>
      <c r="V25" s="3"/>
      <c r="W25" s="52"/>
      <c r="X25" s="3"/>
      <c r="Y25" s="52"/>
      <c r="Z25" s="3"/>
      <c r="AA25" s="3"/>
      <c r="AB25" s="52"/>
      <c r="AC25" s="3"/>
      <c r="AD25" s="3"/>
      <c r="AE25" s="52"/>
      <c r="AF25" s="3"/>
      <c r="AG25" s="52"/>
      <c r="AH25" s="3"/>
      <c r="AI25" s="52"/>
      <c r="AJ25" s="3"/>
      <c r="AK25" s="52"/>
      <c r="AL25" s="3"/>
      <c r="AM25" s="3"/>
      <c r="AN25" s="52"/>
      <c r="AO25" s="3"/>
      <c r="AP25" s="52"/>
      <c r="AQ25" s="3"/>
      <c r="AR25" s="3"/>
      <c r="AS25" s="52"/>
      <c r="AT25" s="3"/>
      <c r="AU25" s="3"/>
      <c r="AV25" s="52"/>
      <c r="AW25" s="3"/>
      <c r="AX25" s="3"/>
      <c r="AY25" s="52"/>
      <c r="AZ25" s="3"/>
      <c r="BA25" s="52"/>
      <c r="BB25" s="3"/>
      <c r="BC25" s="3"/>
      <c r="BD25" s="52"/>
      <c r="BE25" s="3"/>
      <c r="BF25" s="3"/>
      <c r="BG25" s="52"/>
      <c r="BH25" s="3"/>
      <c r="BI25" s="3"/>
      <c r="BJ25" s="52"/>
      <c r="BK25" s="3"/>
      <c r="BL25" s="52"/>
      <c r="BM25" s="3"/>
      <c r="BN25" s="3"/>
      <c r="BO25" s="52"/>
      <c r="BP25" s="3"/>
      <c r="BQ25" s="3"/>
      <c r="BR25" s="52"/>
      <c r="BS25" s="3"/>
      <c r="BT25" s="3"/>
      <c r="BU25" s="52"/>
      <c r="BV25" s="3"/>
      <c r="BW25" s="3"/>
      <c r="BX25" s="52"/>
      <c r="BY25" s="3"/>
      <c r="BZ25" s="3"/>
      <c r="CA25" s="52"/>
      <c r="CB25" s="3"/>
      <c r="CC25" s="52"/>
      <c r="CD25" s="3"/>
      <c r="CE25" s="3"/>
      <c r="CF25" s="52"/>
      <c r="CG25" s="3"/>
      <c r="CH25" s="3"/>
      <c r="CI25" s="52"/>
      <c r="CJ25" s="3"/>
      <c r="CK25" s="3"/>
      <c r="CL25" s="52"/>
      <c r="CM25" s="3"/>
      <c r="CN25" s="3"/>
      <c r="CO25" s="52"/>
      <c r="CP25" s="3"/>
      <c r="CQ25" s="3"/>
      <c r="CR25" s="52"/>
      <c r="CS25" s="3"/>
      <c r="CT25" s="3"/>
      <c r="CU25" s="52"/>
      <c r="CV25" s="3"/>
      <c r="CW25" s="52"/>
      <c r="CX25" s="3"/>
      <c r="CY25" s="52"/>
      <c r="CZ25" s="27"/>
      <c r="DA25" s="52"/>
      <c r="DB25" s="3"/>
      <c r="DC25" s="52"/>
      <c r="DD25" s="3"/>
      <c r="DE25" s="52"/>
      <c r="DF25" s="7"/>
      <c r="DG25" s="29"/>
      <c r="DI25" s="32" t="s">
        <v>19</v>
      </c>
      <c r="DJ25" s="33">
        <f>'معادلة الفك والتجميع'!$R$61</f>
        <v>0</v>
      </c>
      <c r="DK25" s="33">
        <f>'معادلة الفك والتجميع'!$S$61</f>
        <v>0</v>
      </c>
      <c r="DL25" s="33">
        <f>$AN$36</f>
        <v>0</v>
      </c>
      <c r="DM25" s="82"/>
      <c r="DN25" s="33" t="s">
        <v>48</v>
      </c>
      <c r="DO25" s="33"/>
      <c r="DP25" s="33">
        <f>'معادلة الفك والتجميع'!$S$126</f>
        <v>0</v>
      </c>
      <c r="DQ25" s="33">
        <f>$CC$36</f>
        <v>0</v>
      </c>
    </row>
    <row r="26" spans="1:121" ht="16.5" thickBot="1" x14ac:dyDescent="0.3">
      <c r="A26" s="1">
        <v>43365</v>
      </c>
      <c r="B26" s="2"/>
      <c r="C26" s="3"/>
      <c r="D26" s="3"/>
      <c r="E26" s="52"/>
      <c r="F26" s="3"/>
      <c r="G26" s="3"/>
      <c r="H26" s="52"/>
      <c r="I26" s="3"/>
      <c r="J26" s="3"/>
      <c r="K26" s="52"/>
      <c r="L26" s="3"/>
      <c r="M26" s="3"/>
      <c r="N26" s="52"/>
      <c r="O26" s="3"/>
      <c r="P26" s="3"/>
      <c r="Q26" s="52"/>
      <c r="R26" s="3"/>
      <c r="S26" s="3"/>
      <c r="T26" s="52"/>
      <c r="U26" s="3"/>
      <c r="V26" s="3"/>
      <c r="W26" s="52"/>
      <c r="X26" s="3"/>
      <c r="Y26" s="52"/>
      <c r="Z26" s="3"/>
      <c r="AA26" s="3"/>
      <c r="AB26" s="52"/>
      <c r="AC26" s="3"/>
      <c r="AD26" s="3"/>
      <c r="AE26" s="52"/>
      <c r="AF26" s="3"/>
      <c r="AG26" s="52"/>
      <c r="AH26" s="3"/>
      <c r="AI26" s="52"/>
      <c r="AJ26" s="3"/>
      <c r="AK26" s="52"/>
      <c r="AL26" s="3"/>
      <c r="AM26" s="3"/>
      <c r="AN26" s="52"/>
      <c r="AO26" s="3"/>
      <c r="AP26" s="52"/>
      <c r="AQ26" s="3"/>
      <c r="AR26" s="3"/>
      <c r="AS26" s="52"/>
      <c r="AT26" s="3"/>
      <c r="AU26" s="3"/>
      <c r="AV26" s="52"/>
      <c r="AW26" s="3"/>
      <c r="AX26" s="3"/>
      <c r="AY26" s="52"/>
      <c r="AZ26" s="3"/>
      <c r="BA26" s="52"/>
      <c r="BB26" s="3"/>
      <c r="BC26" s="3"/>
      <c r="BD26" s="52"/>
      <c r="BE26" s="3"/>
      <c r="BF26" s="3"/>
      <c r="BG26" s="52"/>
      <c r="BH26" s="3"/>
      <c r="BI26" s="3"/>
      <c r="BJ26" s="52"/>
      <c r="BK26" s="3"/>
      <c r="BL26" s="52"/>
      <c r="BM26" s="3"/>
      <c r="BN26" s="3"/>
      <c r="BO26" s="52"/>
      <c r="BP26" s="3"/>
      <c r="BQ26" s="3"/>
      <c r="BR26" s="52"/>
      <c r="BS26" s="3"/>
      <c r="BT26" s="3"/>
      <c r="BU26" s="52"/>
      <c r="BV26" s="3"/>
      <c r="BW26" s="3"/>
      <c r="BX26" s="52"/>
      <c r="BY26" s="3"/>
      <c r="BZ26" s="3"/>
      <c r="CA26" s="52"/>
      <c r="CB26" s="3"/>
      <c r="CC26" s="52"/>
      <c r="CD26" s="3"/>
      <c r="CE26" s="3"/>
      <c r="CF26" s="52"/>
      <c r="CG26" s="3"/>
      <c r="CH26" s="3"/>
      <c r="CI26" s="52"/>
      <c r="CJ26" s="3"/>
      <c r="CK26" s="3"/>
      <c r="CL26" s="52"/>
      <c r="CM26" s="3"/>
      <c r="CN26" s="3"/>
      <c r="CO26" s="52"/>
      <c r="CP26" s="3"/>
      <c r="CQ26" s="3"/>
      <c r="CR26" s="52"/>
      <c r="CS26" s="3"/>
      <c r="CT26" s="3"/>
      <c r="CU26" s="52"/>
      <c r="CV26" s="3"/>
      <c r="CW26" s="52"/>
      <c r="CX26" s="3"/>
      <c r="CY26" s="52"/>
      <c r="CZ26" s="27"/>
      <c r="DA26" s="52"/>
      <c r="DB26" s="3"/>
      <c r="DC26" s="52"/>
      <c r="DD26" s="3"/>
      <c r="DE26" s="52"/>
      <c r="DF26" s="7"/>
      <c r="DG26" s="29"/>
      <c r="DI26" s="139" t="s">
        <v>68</v>
      </c>
      <c r="DJ26" s="140"/>
      <c r="DK26" s="141"/>
      <c r="DL26" s="83"/>
      <c r="DM26" s="82"/>
      <c r="DN26" s="148" t="s">
        <v>38</v>
      </c>
      <c r="DO26" s="149"/>
      <c r="DP26" s="150"/>
      <c r="DQ26" s="84"/>
    </row>
    <row r="27" spans="1:121" ht="16.5" thickBot="1" x14ac:dyDescent="0.3">
      <c r="A27" s="1">
        <v>43366</v>
      </c>
      <c r="B27" s="2"/>
      <c r="C27" s="3"/>
      <c r="D27" s="3"/>
      <c r="E27" s="52"/>
      <c r="F27" s="3"/>
      <c r="G27" s="3"/>
      <c r="H27" s="52"/>
      <c r="I27" s="3"/>
      <c r="J27" s="3"/>
      <c r="K27" s="52"/>
      <c r="L27" s="3"/>
      <c r="M27" s="3"/>
      <c r="N27" s="52"/>
      <c r="O27" s="3"/>
      <c r="P27" s="3"/>
      <c r="Q27" s="52"/>
      <c r="R27" s="3"/>
      <c r="S27" s="3"/>
      <c r="T27" s="52"/>
      <c r="U27" s="3"/>
      <c r="V27" s="3"/>
      <c r="W27" s="52"/>
      <c r="X27" s="3"/>
      <c r="Y27" s="52"/>
      <c r="Z27" s="3"/>
      <c r="AA27" s="3"/>
      <c r="AB27" s="52"/>
      <c r="AC27" s="3"/>
      <c r="AD27" s="3"/>
      <c r="AE27" s="52"/>
      <c r="AF27" s="3"/>
      <c r="AG27" s="52"/>
      <c r="AH27" s="3"/>
      <c r="AI27" s="52"/>
      <c r="AJ27" s="3"/>
      <c r="AK27" s="52"/>
      <c r="AL27" s="3"/>
      <c r="AM27" s="3"/>
      <c r="AN27" s="52"/>
      <c r="AO27" s="3"/>
      <c r="AP27" s="52"/>
      <c r="AQ27" s="3"/>
      <c r="AR27" s="3"/>
      <c r="AS27" s="52"/>
      <c r="AT27" s="3"/>
      <c r="AU27" s="3"/>
      <c r="AV27" s="52"/>
      <c r="AW27" s="3"/>
      <c r="AX27" s="3"/>
      <c r="AY27" s="52"/>
      <c r="AZ27" s="3"/>
      <c r="BA27" s="52"/>
      <c r="BB27" s="3"/>
      <c r="BC27" s="3"/>
      <c r="BD27" s="52"/>
      <c r="BE27" s="3"/>
      <c r="BF27" s="3"/>
      <c r="BG27" s="52"/>
      <c r="BH27" s="3"/>
      <c r="BI27" s="3"/>
      <c r="BJ27" s="52"/>
      <c r="BK27" s="3"/>
      <c r="BL27" s="52"/>
      <c r="BM27" s="3"/>
      <c r="BN27" s="3"/>
      <c r="BO27" s="52"/>
      <c r="BP27" s="3"/>
      <c r="BQ27" s="3"/>
      <c r="BR27" s="52"/>
      <c r="BS27" s="3"/>
      <c r="BT27" s="3"/>
      <c r="BU27" s="52"/>
      <c r="BV27" s="3"/>
      <c r="BW27" s="3"/>
      <c r="BX27" s="52"/>
      <c r="BY27" s="3"/>
      <c r="BZ27" s="3"/>
      <c r="CA27" s="52"/>
      <c r="CB27" s="3"/>
      <c r="CC27" s="52"/>
      <c r="CD27" s="3"/>
      <c r="CE27" s="3"/>
      <c r="CF27" s="52"/>
      <c r="CG27" s="3"/>
      <c r="CH27" s="3"/>
      <c r="CI27" s="52"/>
      <c r="CJ27" s="3"/>
      <c r="CK27" s="3"/>
      <c r="CL27" s="52"/>
      <c r="CM27" s="3"/>
      <c r="CN27" s="3"/>
      <c r="CO27" s="52"/>
      <c r="CP27" s="3"/>
      <c r="CQ27" s="3"/>
      <c r="CR27" s="52"/>
      <c r="CS27" s="3"/>
      <c r="CT27" s="3"/>
      <c r="CU27" s="52"/>
      <c r="CV27" s="3"/>
      <c r="CW27" s="52"/>
      <c r="CX27" s="3"/>
      <c r="CY27" s="52"/>
      <c r="CZ27" s="27"/>
      <c r="DA27" s="52"/>
      <c r="DB27" s="3"/>
      <c r="DC27" s="52"/>
      <c r="DD27" s="3"/>
      <c r="DE27" s="52"/>
      <c r="DF27" s="7"/>
      <c r="DG27" s="29"/>
      <c r="DI27" s="37" t="s">
        <v>45</v>
      </c>
      <c r="DJ27" s="38"/>
      <c r="DK27" s="38">
        <f>'معادلة الفك والتجميع'!$S$65</f>
        <v>0</v>
      </c>
      <c r="DL27" s="33">
        <f>$AP$36</f>
        <v>0</v>
      </c>
      <c r="DM27" s="82"/>
      <c r="DN27" s="33" t="s">
        <v>58</v>
      </c>
      <c r="DO27" s="33"/>
      <c r="DP27" s="33">
        <f>'معادلة الفك والتجميع'!$S$160</f>
        <v>0</v>
      </c>
      <c r="DQ27" s="33">
        <f>$CY$36</f>
        <v>0</v>
      </c>
    </row>
    <row r="28" spans="1:121" ht="16.5" thickBot="1" x14ac:dyDescent="0.3">
      <c r="A28" s="1">
        <v>43367</v>
      </c>
      <c r="B28" s="2"/>
      <c r="C28" s="3"/>
      <c r="D28" s="3"/>
      <c r="E28" s="52"/>
      <c r="F28" s="3"/>
      <c r="G28" s="3"/>
      <c r="H28" s="52"/>
      <c r="I28" s="3"/>
      <c r="J28" s="3"/>
      <c r="K28" s="52"/>
      <c r="L28" s="3"/>
      <c r="M28" s="3"/>
      <c r="N28" s="52"/>
      <c r="O28" s="3"/>
      <c r="P28" s="3"/>
      <c r="Q28" s="52"/>
      <c r="R28" s="3"/>
      <c r="S28" s="3"/>
      <c r="T28" s="52"/>
      <c r="U28" s="3"/>
      <c r="V28" s="3"/>
      <c r="W28" s="52"/>
      <c r="X28" s="3"/>
      <c r="Y28" s="52"/>
      <c r="Z28" s="3"/>
      <c r="AA28" s="3"/>
      <c r="AB28" s="52"/>
      <c r="AC28" s="3"/>
      <c r="AD28" s="3"/>
      <c r="AE28" s="52"/>
      <c r="AF28" s="3"/>
      <c r="AG28" s="52"/>
      <c r="AH28" s="3"/>
      <c r="AI28" s="52"/>
      <c r="AJ28" s="3"/>
      <c r="AK28" s="52"/>
      <c r="AL28" s="3"/>
      <c r="AM28" s="3"/>
      <c r="AN28" s="52"/>
      <c r="AO28" s="3"/>
      <c r="AP28" s="52"/>
      <c r="AQ28" s="3"/>
      <c r="AR28" s="3"/>
      <c r="AS28" s="52"/>
      <c r="AT28" s="3"/>
      <c r="AU28" s="3"/>
      <c r="AV28" s="52"/>
      <c r="AW28" s="3"/>
      <c r="AX28" s="3"/>
      <c r="AY28" s="52"/>
      <c r="AZ28" s="3"/>
      <c r="BA28" s="52"/>
      <c r="BB28" s="3"/>
      <c r="BC28" s="3"/>
      <c r="BD28" s="52"/>
      <c r="BE28" s="3"/>
      <c r="BF28" s="3"/>
      <c r="BG28" s="52"/>
      <c r="BH28" s="3"/>
      <c r="BI28" s="3"/>
      <c r="BJ28" s="52"/>
      <c r="BK28" s="3"/>
      <c r="BL28" s="52"/>
      <c r="BM28" s="3"/>
      <c r="BN28" s="3"/>
      <c r="BO28" s="52"/>
      <c r="BP28" s="3"/>
      <c r="BQ28" s="3"/>
      <c r="BR28" s="52"/>
      <c r="BS28" s="3"/>
      <c r="BT28" s="3"/>
      <c r="BU28" s="52"/>
      <c r="BV28" s="3"/>
      <c r="BW28" s="3"/>
      <c r="BX28" s="52"/>
      <c r="BY28" s="3"/>
      <c r="BZ28" s="3"/>
      <c r="CA28" s="52"/>
      <c r="CB28" s="3"/>
      <c r="CC28" s="52"/>
      <c r="CD28" s="3"/>
      <c r="CE28" s="3"/>
      <c r="CF28" s="52"/>
      <c r="CG28" s="3"/>
      <c r="CH28" s="3"/>
      <c r="CI28" s="52"/>
      <c r="CJ28" s="3"/>
      <c r="CK28" s="3"/>
      <c r="CL28" s="52"/>
      <c r="CM28" s="3"/>
      <c r="CN28" s="3"/>
      <c r="CO28" s="52"/>
      <c r="CP28" s="3"/>
      <c r="CQ28" s="3"/>
      <c r="CR28" s="52"/>
      <c r="CS28" s="3"/>
      <c r="CT28" s="3"/>
      <c r="CU28" s="52"/>
      <c r="CV28" s="3"/>
      <c r="CW28" s="52"/>
      <c r="CX28" s="3"/>
      <c r="CY28" s="52"/>
      <c r="CZ28" s="27"/>
      <c r="DA28" s="52"/>
      <c r="DB28" s="3"/>
      <c r="DC28" s="52"/>
      <c r="DD28" s="3"/>
      <c r="DE28" s="52"/>
      <c r="DF28" s="7"/>
      <c r="DG28" s="29"/>
      <c r="DI28" s="85"/>
      <c r="DJ28" s="85"/>
      <c r="DK28" s="85"/>
      <c r="DL28" s="85"/>
      <c r="DM28" s="82"/>
      <c r="DN28" s="158" t="s">
        <v>69</v>
      </c>
      <c r="DO28" s="159"/>
      <c r="DP28" s="160"/>
      <c r="DQ28" s="86"/>
    </row>
    <row r="29" spans="1:121" ht="16.5" thickBot="1" x14ac:dyDescent="0.3">
      <c r="A29" s="1">
        <v>43368</v>
      </c>
      <c r="B29" s="2"/>
      <c r="C29" s="3"/>
      <c r="D29" s="3"/>
      <c r="E29" s="52"/>
      <c r="F29" s="3"/>
      <c r="G29" s="3"/>
      <c r="H29" s="52"/>
      <c r="I29" s="3"/>
      <c r="J29" s="3"/>
      <c r="K29" s="52"/>
      <c r="L29" s="3"/>
      <c r="M29" s="3"/>
      <c r="N29" s="52"/>
      <c r="O29" s="3"/>
      <c r="P29" s="3"/>
      <c r="Q29" s="52"/>
      <c r="R29" s="3"/>
      <c r="S29" s="3"/>
      <c r="T29" s="52"/>
      <c r="U29" s="3"/>
      <c r="V29" s="3"/>
      <c r="W29" s="52"/>
      <c r="X29" s="3"/>
      <c r="Y29" s="52"/>
      <c r="Z29" s="3"/>
      <c r="AA29" s="3"/>
      <c r="AB29" s="52"/>
      <c r="AC29" s="3"/>
      <c r="AD29" s="3"/>
      <c r="AE29" s="52"/>
      <c r="AF29" s="3"/>
      <c r="AG29" s="52"/>
      <c r="AH29" s="3"/>
      <c r="AI29" s="52"/>
      <c r="AJ29" s="3"/>
      <c r="AK29" s="52"/>
      <c r="AL29" s="3"/>
      <c r="AM29" s="3"/>
      <c r="AN29" s="52"/>
      <c r="AO29" s="3"/>
      <c r="AP29" s="52"/>
      <c r="AQ29" s="3"/>
      <c r="AR29" s="3"/>
      <c r="AS29" s="52"/>
      <c r="AT29" s="3"/>
      <c r="AU29" s="3"/>
      <c r="AV29" s="52"/>
      <c r="AW29" s="3"/>
      <c r="AX29" s="3"/>
      <c r="AY29" s="52"/>
      <c r="AZ29" s="3"/>
      <c r="BA29" s="52"/>
      <c r="BB29" s="3"/>
      <c r="BC29" s="3"/>
      <c r="BD29" s="52"/>
      <c r="BE29" s="3"/>
      <c r="BF29" s="3"/>
      <c r="BG29" s="52"/>
      <c r="BH29" s="3"/>
      <c r="BI29" s="3"/>
      <c r="BJ29" s="52"/>
      <c r="BK29" s="3"/>
      <c r="BL29" s="52"/>
      <c r="BM29" s="3"/>
      <c r="BN29" s="3"/>
      <c r="BO29" s="52"/>
      <c r="BP29" s="3"/>
      <c r="BQ29" s="3"/>
      <c r="BR29" s="52"/>
      <c r="BS29" s="3"/>
      <c r="BT29" s="3"/>
      <c r="BU29" s="52"/>
      <c r="BV29" s="3"/>
      <c r="BW29" s="3"/>
      <c r="BX29" s="52"/>
      <c r="BY29" s="3"/>
      <c r="BZ29" s="3"/>
      <c r="CA29" s="52"/>
      <c r="CB29" s="3"/>
      <c r="CC29" s="52"/>
      <c r="CD29" s="3"/>
      <c r="CE29" s="3"/>
      <c r="CF29" s="52"/>
      <c r="CG29" s="3"/>
      <c r="CH29" s="3"/>
      <c r="CI29" s="52"/>
      <c r="CJ29" s="3"/>
      <c r="CK29" s="3"/>
      <c r="CL29" s="52"/>
      <c r="CM29" s="3"/>
      <c r="CN29" s="3"/>
      <c r="CO29" s="52"/>
      <c r="CP29" s="3"/>
      <c r="CQ29" s="3"/>
      <c r="CR29" s="52"/>
      <c r="CS29" s="3"/>
      <c r="CT29" s="3"/>
      <c r="CU29" s="52"/>
      <c r="CV29" s="3"/>
      <c r="CW29" s="52"/>
      <c r="CX29" s="3"/>
      <c r="CY29" s="52"/>
      <c r="CZ29" s="27"/>
      <c r="DA29" s="52"/>
      <c r="DB29" s="3"/>
      <c r="DC29" s="52"/>
      <c r="DD29" s="3"/>
      <c r="DE29" s="52"/>
      <c r="DF29" s="7"/>
      <c r="DG29" s="29"/>
      <c r="DI29" s="139" t="s">
        <v>70</v>
      </c>
      <c r="DJ29" s="140"/>
      <c r="DK29" s="141"/>
      <c r="DL29" s="83"/>
      <c r="DM29" s="82"/>
      <c r="DN29" s="33" t="s">
        <v>15</v>
      </c>
      <c r="DO29" s="33"/>
      <c r="DP29" s="33">
        <f>'معادلة الفك والتجميع'!$S$165</f>
        <v>0</v>
      </c>
      <c r="DQ29" s="33">
        <f>$DA$36</f>
        <v>0</v>
      </c>
    </row>
    <row r="30" spans="1:121" ht="16.5" thickBot="1" x14ac:dyDescent="0.3">
      <c r="A30" s="5">
        <v>43369</v>
      </c>
      <c r="B30" s="3"/>
      <c r="C30" s="3"/>
      <c r="D30" s="3"/>
      <c r="E30" s="52"/>
      <c r="F30" s="3"/>
      <c r="G30" s="3"/>
      <c r="H30" s="52"/>
      <c r="I30" s="3"/>
      <c r="J30" s="3"/>
      <c r="K30" s="52"/>
      <c r="L30" s="3"/>
      <c r="M30" s="3"/>
      <c r="N30" s="52"/>
      <c r="O30" s="3"/>
      <c r="P30" s="3"/>
      <c r="Q30" s="52"/>
      <c r="R30" s="3"/>
      <c r="S30" s="3"/>
      <c r="T30" s="52"/>
      <c r="U30" s="3"/>
      <c r="V30" s="3"/>
      <c r="W30" s="52"/>
      <c r="X30" s="3"/>
      <c r="Y30" s="52"/>
      <c r="Z30" s="3"/>
      <c r="AA30" s="3"/>
      <c r="AB30" s="52"/>
      <c r="AC30" s="3"/>
      <c r="AD30" s="3"/>
      <c r="AE30" s="52"/>
      <c r="AF30" s="3"/>
      <c r="AG30" s="52"/>
      <c r="AH30" s="3"/>
      <c r="AI30" s="52"/>
      <c r="AJ30" s="3"/>
      <c r="AK30" s="52"/>
      <c r="AL30" s="3"/>
      <c r="AM30" s="3"/>
      <c r="AN30" s="52"/>
      <c r="AO30" s="3"/>
      <c r="AP30" s="52"/>
      <c r="AQ30" s="3"/>
      <c r="AR30" s="3"/>
      <c r="AS30" s="52"/>
      <c r="AT30" s="3"/>
      <c r="AU30" s="3"/>
      <c r="AV30" s="52"/>
      <c r="AW30" s="3"/>
      <c r="AX30" s="3"/>
      <c r="AY30" s="52"/>
      <c r="AZ30" s="3"/>
      <c r="BA30" s="52"/>
      <c r="BB30" s="3"/>
      <c r="BC30" s="3"/>
      <c r="BD30" s="52"/>
      <c r="BE30" s="3"/>
      <c r="BF30" s="3"/>
      <c r="BG30" s="52"/>
      <c r="BH30" s="3"/>
      <c r="BI30" s="3"/>
      <c r="BJ30" s="52"/>
      <c r="BK30" s="3"/>
      <c r="BL30" s="52"/>
      <c r="BM30" s="3"/>
      <c r="BN30" s="3"/>
      <c r="BO30" s="52"/>
      <c r="BP30" s="3"/>
      <c r="BQ30" s="3"/>
      <c r="BR30" s="52"/>
      <c r="BS30" s="3"/>
      <c r="BT30" s="3"/>
      <c r="BU30" s="52"/>
      <c r="BV30" s="3"/>
      <c r="BW30" s="3"/>
      <c r="BX30" s="52"/>
      <c r="BY30" s="3"/>
      <c r="BZ30" s="3"/>
      <c r="CA30" s="52"/>
      <c r="CB30" s="3"/>
      <c r="CC30" s="52"/>
      <c r="CD30" s="3"/>
      <c r="CE30" s="3"/>
      <c r="CF30" s="52"/>
      <c r="CG30" s="3"/>
      <c r="CH30" s="3"/>
      <c r="CI30" s="52"/>
      <c r="CJ30" s="3"/>
      <c r="CK30" s="3"/>
      <c r="CL30" s="52"/>
      <c r="CM30" s="3"/>
      <c r="CN30" s="3"/>
      <c r="CO30" s="52"/>
      <c r="CP30" s="3"/>
      <c r="CQ30" s="3"/>
      <c r="CR30" s="52"/>
      <c r="CS30" s="3"/>
      <c r="CT30" s="3"/>
      <c r="CU30" s="52"/>
      <c r="CV30" s="3"/>
      <c r="CW30" s="52"/>
      <c r="CX30" s="3"/>
      <c r="CY30" s="52"/>
      <c r="CZ30" s="27"/>
      <c r="DA30" s="52"/>
      <c r="DB30" s="3"/>
      <c r="DC30" s="52"/>
      <c r="DD30" s="3"/>
      <c r="DE30" s="52"/>
      <c r="DF30" s="7"/>
      <c r="DG30" s="29"/>
      <c r="DI30" s="33" t="s">
        <v>54</v>
      </c>
      <c r="DJ30" s="33">
        <f>'معادلة الفك والتجميع'!$R$143</f>
        <v>0</v>
      </c>
      <c r="DK30" s="33">
        <f>'معادلة الفك والتجميع'!$S$143</f>
        <v>0</v>
      </c>
      <c r="DL30" s="33">
        <f>$CO$36</f>
        <v>0</v>
      </c>
      <c r="DM30" s="82"/>
      <c r="DN30" s="161" t="s">
        <v>71</v>
      </c>
      <c r="DO30" s="162"/>
      <c r="DP30" s="163"/>
      <c r="DQ30" s="87"/>
    </row>
    <row r="31" spans="1:121" ht="16.5" thickBot="1" x14ac:dyDescent="0.3">
      <c r="A31" s="5">
        <v>43370</v>
      </c>
      <c r="B31" s="7"/>
      <c r="C31" s="7"/>
      <c r="D31" s="7"/>
      <c r="E31" s="53"/>
      <c r="F31" s="7"/>
      <c r="G31" s="7"/>
      <c r="H31" s="53"/>
      <c r="I31" s="7"/>
      <c r="J31" s="7"/>
      <c r="K31" s="53"/>
      <c r="L31" s="7"/>
      <c r="M31" s="7"/>
      <c r="N31" s="53"/>
      <c r="O31" s="7"/>
      <c r="P31" s="7"/>
      <c r="Q31" s="53"/>
      <c r="R31" s="7"/>
      <c r="S31" s="7"/>
      <c r="T31" s="53"/>
      <c r="U31" s="7"/>
      <c r="V31" s="7"/>
      <c r="W31" s="53"/>
      <c r="X31" s="7"/>
      <c r="Y31" s="53"/>
      <c r="Z31" s="7"/>
      <c r="AA31" s="7"/>
      <c r="AB31" s="53"/>
      <c r="AC31" s="7"/>
      <c r="AD31" s="7"/>
      <c r="AE31" s="53"/>
      <c r="AF31" s="7"/>
      <c r="AG31" s="53"/>
      <c r="AH31" s="7"/>
      <c r="AI31" s="53"/>
      <c r="AJ31" s="7"/>
      <c r="AK31" s="53"/>
      <c r="AL31" s="7"/>
      <c r="AM31" s="7"/>
      <c r="AN31" s="53"/>
      <c r="AO31" s="7"/>
      <c r="AP31" s="53"/>
      <c r="AQ31" s="7"/>
      <c r="AR31" s="7"/>
      <c r="AS31" s="53"/>
      <c r="AT31" s="7"/>
      <c r="AU31" s="7"/>
      <c r="AV31" s="53"/>
      <c r="AW31" s="7"/>
      <c r="AX31" s="7"/>
      <c r="AY31" s="53"/>
      <c r="AZ31" s="7"/>
      <c r="BA31" s="53"/>
      <c r="BB31" s="7"/>
      <c r="BC31" s="7"/>
      <c r="BD31" s="53"/>
      <c r="BE31" s="7"/>
      <c r="BF31" s="7"/>
      <c r="BG31" s="53"/>
      <c r="BH31" s="7"/>
      <c r="BI31" s="7"/>
      <c r="BJ31" s="53"/>
      <c r="BK31" s="7"/>
      <c r="BL31" s="53"/>
      <c r="BM31" s="7"/>
      <c r="BN31" s="7"/>
      <c r="BO31" s="53"/>
      <c r="BP31" s="7"/>
      <c r="BQ31" s="7"/>
      <c r="BR31" s="53"/>
      <c r="BS31" s="7"/>
      <c r="BT31" s="7"/>
      <c r="BU31" s="53"/>
      <c r="BV31" s="7"/>
      <c r="BW31" s="7"/>
      <c r="BX31" s="53"/>
      <c r="BY31" s="7"/>
      <c r="BZ31" s="7"/>
      <c r="CA31" s="53"/>
      <c r="CB31" s="7"/>
      <c r="CC31" s="53"/>
      <c r="CD31" s="7"/>
      <c r="CE31" s="7"/>
      <c r="CF31" s="53"/>
      <c r="CG31" s="7"/>
      <c r="CH31" s="7"/>
      <c r="CI31" s="53"/>
      <c r="CJ31" s="7"/>
      <c r="CK31" s="7"/>
      <c r="CL31" s="53"/>
      <c r="CM31" s="7"/>
      <c r="CN31" s="7"/>
      <c r="CO31" s="53"/>
      <c r="CP31" s="7"/>
      <c r="CQ31" s="7"/>
      <c r="CR31" s="53"/>
      <c r="CS31" s="7"/>
      <c r="CT31" s="7"/>
      <c r="CU31" s="53"/>
      <c r="CV31" s="7"/>
      <c r="CW31" s="53"/>
      <c r="CX31" s="7"/>
      <c r="CY31" s="53"/>
      <c r="CZ31" s="39"/>
      <c r="DA31" s="53"/>
      <c r="DB31" s="7"/>
      <c r="DC31" s="53"/>
      <c r="DD31" s="7"/>
      <c r="DE31" s="53"/>
      <c r="DF31" s="7"/>
      <c r="DG31" s="29"/>
      <c r="DI31" s="33" t="s">
        <v>55</v>
      </c>
      <c r="DJ31" s="33">
        <f>'معادلة الفك والتجميع'!$R$147</f>
        <v>0</v>
      </c>
      <c r="DK31" s="33">
        <f>'معادلة الفك والتجميع'!$S$147</f>
        <v>0</v>
      </c>
      <c r="DL31" s="33">
        <f>$CR$36</f>
        <v>0</v>
      </c>
      <c r="DM31" s="82"/>
      <c r="DN31" s="33" t="s">
        <v>51</v>
      </c>
      <c r="DO31" s="33">
        <f>'معادلة الفك والتجميع'!$R$131</f>
        <v>0</v>
      </c>
      <c r="DP31" s="33">
        <f>'معادلة الفك والتجميع'!$S$131</f>
        <v>0</v>
      </c>
      <c r="DQ31" s="33">
        <f>$CF$36</f>
        <v>0</v>
      </c>
    </row>
    <row r="32" spans="1:121" ht="16.5" thickBot="1" x14ac:dyDescent="0.3">
      <c r="A32" s="5">
        <v>43371</v>
      </c>
      <c r="B32" s="7"/>
      <c r="C32" s="7"/>
      <c r="D32" s="7"/>
      <c r="E32" s="53"/>
      <c r="F32" s="7"/>
      <c r="G32" s="7"/>
      <c r="H32" s="53"/>
      <c r="I32" s="7"/>
      <c r="J32" s="7"/>
      <c r="K32" s="53"/>
      <c r="L32" s="7"/>
      <c r="M32" s="7"/>
      <c r="N32" s="53"/>
      <c r="O32" s="7"/>
      <c r="P32" s="7"/>
      <c r="Q32" s="53"/>
      <c r="R32" s="7"/>
      <c r="S32" s="7"/>
      <c r="T32" s="53"/>
      <c r="U32" s="7"/>
      <c r="V32" s="7"/>
      <c r="W32" s="53"/>
      <c r="X32" s="7"/>
      <c r="Y32" s="53"/>
      <c r="Z32" s="7"/>
      <c r="AA32" s="7"/>
      <c r="AB32" s="53"/>
      <c r="AC32" s="7"/>
      <c r="AD32" s="7"/>
      <c r="AE32" s="53"/>
      <c r="AF32" s="7"/>
      <c r="AG32" s="53"/>
      <c r="AH32" s="7"/>
      <c r="AI32" s="53"/>
      <c r="AJ32" s="7"/>
      <c r="AK32" s="53"/>
      <c r="AL32" s="7"/>
      <c r="AM32" s="7"/>
      <c r="AN32" s="53"/>
      <c r="AO32" s="7"/>
      <c r="AP32" s="53"/>
      <c r="AQ32" s="7"/>
      <c r="AR32" s="7"/>
      <c r="AS32" s="53"/>
      <c r="AT32" s="7"/>
      <c r="AU32" s="7"/>
      <c r="AV32" s="53"/>
      <c r="AW32" s="7"/>
      <c r="AX32" s="7"/>
      <c r="AY32" s="53"/>
      <c r="AZ32" s="7"/>
      <c r="BA32" s="53"/>
      <c r="BB32" s="7"/>
      <c r="BC32" s="7"/>
      <c r="BD32" s="53"/>
      <c r="BE32" s="7"/>
      <c r="BF32" s="7"/>
      <c r="BG32" s="53"/>
      <c r="BH32" s="7"/>
      <c r="BI32" s="7"/>
      <c r="BJ32" s="53"/>
      <c r="BK32" s="7"/>
      <c r="BL32" s="53"/>
      <c r="BM32" s="7"/>
      <c r="BN32" s="7"/>
      <c r="BO32" s="53"/>
      <c r="BP32" s="7"/>
      <c r="BQ32" s="7"/>
      <c r="BR32" s="53"/>
      <c r="BS32" s="7"/>
      <c r="BT32" s="7"/>
      <c r="BU32" s="53"/>
      <c r="BV32" s="7"/>
      <c r="BW32" s="7"/>
      <c r="BX32" s="53"/>
      <c r="BY32" s="7"/>
      <c r="BZ32" s="7"/>
      <c r="CA32" s="53"/>
      <c r="CB32" s="7"/>
      <c r="CC32" s="53"/>
      <c r="CD32" s="7"/>
      <c r="CE32" s="7"/>
      <c r="CF32" s="53"/>
      <c r="CG32" s="7"/>
      <c r="CH32" s="7"/>
      <c r="CI32" s="53"/>
      <c r="CJ32" s="7"/>
      <c r="CK32" s="7"/>
      <c r="CL32" s="53"/>
      <c r="CM32" s="7"/>
      <c r="CN32" s="7"/>
      <c r="CO32" s="53"/>
      <c r="CP32" s="7"/>
      <c r="CQ32" s="7"/>
      <c r="CR32" s="53"/>
      <c r="CS32" s="7"/>
      <c r="CT32" s="7"/>
      <c r="CU32" s="53"/>
      <c r="CV32" s="7"/>
      <c r="CW32" s="53"/>
      <c r="CX32" s="7"/>
      <c r="CY32" s="53"/>
      <c r="CZ32" s="39"/>
      <c r="DA32" s="53"/>
      <c r="DB32" s="7"/>
      <c r="DC32" s="53"/>
      <c r="DD32" s="7"/>
      <c r="DE32" s="53"/>
      <c r="DF32" s="7"/>
      <c r="DG32" s="29"/>
      <c r="DI32" s="33" t="s">
        <v>56</v>
      </c>
      <c r="DJ32" s="38">
        <f>'معادلة الفك والتجميع'!$R$151</f>
        <v>0</v>
      </c>
      <c r="DK32" s="38">
        <f>'معادلة الفك والتجميع'!$S$151</f>
        <v>0</v>
      </c>
      <c r="DL32" s="33">
        <f>$CU$36</f>
        <v>0</v>
      </c>
      <c r="DM32" s="82"/>
      <c r="DN32" s="33" t="s">
        <v>52</v>
      </c>
      <c r="DO32" s="38">
        <f>'معادلة الفك والتجميع'!$R$135</f>
        <v>0</v>
      </c>
      <c r="DP32" s="38">
        <f>'معادلة الفك والتجميع'!$S$135</f>
        <v>0</v>
      </c>
      <c r="DQ32" s="33">
        <f>$CI$36</f>
        <v>0</v>
      </c>
    </row>
    <row r="33" spans="1:121" ht="16.5" thickBot="1" x14ac:dyDescent="0.3">
      <c r="A33" s="5">
        <v>43372</v>
      </c>
      <c r="B33" s="7"/>
      <c r="C33" s="7"/>
      <c r="D33" s="7"/>
      <c r="E33" s="53"/>
      <c r="F33" s="7"/>
      <c r="G33" s="7"/>
      <c r="H33" s="53"/>
      <c r="I33" s="7"/>
      <c r="J33" s="7"/>
      <c r="K33" s="53"/>
      <c r="L33" s="7"/>
      <c r="M33" s="7"/>
      <c r="N33" s="53"/>
      <c r="O33" s="7"/>
      <c r="P33" s="7"/>
      <c r="Q33" s="53"/>
      <c r="R33" s="7"/>
      <c r="S33" s="7"/>
      <c r="T33" s="53"/>
      <c r="U33" s="7"/>
      <c r="V33" s="7"/>
      <c r="W33" s="53"/>
      <c r="X33" s="7"/>
      <c r="Y33" s="53"/>
      <c r="Z33" s="7"/>
      <c r="AA33" s="7"/>
      <c r="AB33" s="53"/>
      <c r="AC33" s="7"/>
      <c r="AD33" s="7"/>
      <c r="AE33" s="53"/>
      <c r="AF33" s="7"/>
      <c r="AG33" s="53"/>
      <c r="AH33" s="7"/>
      <c r="AI33" s="53"/>
      <c r="AJ33" s="7"/>
      <c r="AK33" s="53"/>
      <c r="AL33" s="7"/>
      <c r="AM33" s="7"/>
      <c r="AN33" s="53"/>
      <c r="AO33" s="7"/>
      <c r="AP33" s="53"/>
      <c r="AQ33" s="7"/>
      <c r="AR33" s="7"/>
      <c r="AS33" s="53"/>
      <c r="AT33" s="7"/>
      <c r="AU33" s="7"/>
      <c r="AV33" s="53"/>
      <c r="AW33" s="7"/>
      <c r="AX33" s="7"/>
      <c r="AY33" s="53"/>
      <c r="AZ33" s="7"/>
      <c r="BA33" s="53"/>
      <c r="BB33" s="7"/>
      <c r="BC33" s="7"/>
      <c r="BD33" s="53"/>
      <c r="BE33" s="7"/>
      <c r="BF33" s="7"/>
      <c r="BG33" s="53"/>
      <c r="BH33" s="7"/>
      <c r="BI33" s="7"/>
      <c r="BJ33" s="53"/>
      <c r="BK33" s="7"/>
      <c r="BL33" s="53"/>
      <c r="BM33" s="7"/>
      <c r="BN33" s="7"/>
      <c r="BO33" s="53"/>
      <c r="BP33" s="7"/>
      <c r="BQ33" s="7"/>
      <c r="BR33" s="53"/>
      <c r="BS33" s="7"/>
      <c r="BT33" s="7"/>
      <c r="BU33" s="53"/>
      <c r="BV33" s="7"/>
      <c r="BW33" s="7"/>
      <c r="BX33" s="53"/>
      <c r="BY33" s="7"/>
      <c r="BZ33" s="7"/>
      <c r="CA33" s="53"/>
      <c r="CB33" s="7"/>
      <c r="CC33" s="53"/>
      <c r="CD33" s="7"/>
      <c r="CE33" s="7"/>
      <c r="CF33" s="53"/>
      <c r="CG33" s="7"/>
      <c r="CH33" s="7"/>
      <c r="CI33" s="53"/>
      <c r="CJ33" s="7"/>
      <c r="CK33" s="7"/>
      <c r="CL33" s="53"/>
      <c r="CM33" s="7"/>
      <c r="CN33" s="7"/>
      <c r="CO33" s="53"/>
      <c r="CP33" s="7"/>
      <c r="CQ33" s="7"/>
      <c r="CR33" s="53"/>
      <c r="CS33" s="7"/>
      <c r="CT33" s="7"/>
      <c r="CU33" s="53"/>
      <c r="CV33" s="7"/>
      <c r="CW33" s="53"/>
      <c r="CX33" s="7"/>
      <c r="CY33" s="53"/>
      <c r="CZ33" s="39"/>
      <c r="DA33" s="53"/>
      <c r="DB33" s="7"/>
      <c r="DC33" s="53"/>
      <c r="DD33" s="7"/>
      <c r="DE33" s="53"/>
      <c r="DF33" s="7"/>
      <c r="DG33" s="29"/>
      <c r="DI33" s="33" t="s">
        <v>57</v>
      </c>
      <c r="DJ33" s="33"/>
      <c r="DK33" s="33">
        <f>'معادلة الفك والتجميع'!$S$155</f>
        <v>0</v>
      </c>
      <c r="DL33" s="33">
        <f>$CW$36</f>
        <v>0</v>
      </c>
      <c r="DM33" s="88"/>
      <c r="DN33" s="33" t="s">
        <v>53</v>
      </c>
      <c r="DO33" s="33">
        <f>'معادلة الفك والتجميع'!$R$139</f>
        <v>0</v>
      </c>
      <c r="DP33" s="33">
        <f>'معادلة الفك والتجميع'!$S$139</f>
        <v>0</v>
      </c>
      <c r="DQ33" s="33">
        <f>$CL$36</f>
        <v>0</v>
      </c>
    </row>
    <row r="34" spans="1:121" ht="16.5" thickBot="1" x14ac:dyDescent="0.3">
      <c r="A34" s="5">
        <v>43373</v>
      </c>
      <c r="B34" s="7"/>
      <c r="C34" s="7"/>
      <c r="D34" s="7"/>
      <c r="E34" s="53"/>
      <c r="F34" s="7"/>
      <c r="G34" s="7"/>
      <c r="H34" s="53"/>
      <c r="I34" s="7"/>
      <c r="J34" s="7"/>
      <c r="K34" s="53"/>
      <c r="L34" s="7"/>
      <c r="M34" s="7"/>
      <c r="N34" s="53"/>
      <c r="O34" s="7"/>
      <c r="P34" s="7"/>
      <c r="Q34" s="53"/>
      <c r="R34" s="7"/>
      <c r="S34" s="7"/>
      <c r="T34" s="53"/>
      <c r="U34" s="7"/>
      <c r="V34" s="7"/>
      <c r="W34" s="53"/>
      <c r="X34" s="7"/>
      <c r="Y34" s="53"/>
      <c r="Z34" s="7"/>
      <c r="AA34" s="7"/>
      <c r="AB34" s="53"/>
      <c r="AC34" s="7"/>
      <c r="AD34" s="7"/>
      <c r="AE34" s="53"/>
      <c r="AF34" s="7"/>
      <c r="AG34" s="53"/>
      <c r="AH34" s="7"/>
      <c r="AI34" s="53"/>
      <c r="AJ34" s="7"/>
      <c r="AK34" s="53"/>
      <c r="AL34" s="7"/>
      <c r="AM34" s="7"/>
      <c r="AN34" s="53"/>
      <c r="AO34" s="7"/>
      <c r="AP34" s="53"/>
      <c r="AQ34" s="7"/>
      <c r="AR34" s="7"/>
      <c r="AS34" s="53"/>
      <c r="AT34" s="7"/>
      <c r="AU34" s="7"/>
      <c r="AV34" s="53"/>
      <c r="AW34" s="7"/>
      <c r="AX34" s="7"/>
      <c r="AY34" s="53"/>
      <c r="AZ34" s="7"/>
      <c r="BA34" s="53"/>
      <c r="BB34" s="7"/>
      <c r="BC34" s="7"/>
      <c r="BD34" s="53"/>
      <c r="BE34" s="7"/>
      <c r="BF34" s="7"/>
      <c r="BG34" s="53"/>
      <c r="BH34" s="7"/>
      <c r="BI34" s="7"/>
      <c r="BJ34" s="53"/>
      <c r="BK34" s="7"/>
      <c r="BL34" s="53"/>
      <c r="BM34" s="7"/>
      <c r="BN34" s="7"/>
      <c r="BO34" s="53"/>
      <c r="BP34" s="7"/>
      <c r="BQ34" s="7"/>
      <c r="BR34" s="53"/>
      <c r="BS34" s="7"/>
      <c r="BT34" s="7"/>
      <c r="BU34" s="53"/>
      <c r="BV34" s="7"/>
      <c r="BW34" s="7"/>
      <c r="BX34" s="53"/>
      <c r="BY34" s="7"/>
      <c r="BZ34" s="7"/>
      <c r="CA34" s="53"/>
      <c r="CB34" s="7"/>
      <c r="CC34" s="53"/>
      <c r="CD34" s="7"/>
      <c r="CE34" s="7"/>
      <c r="CF34" s="53"/>
      <c r="CG34" s="7"/>
      <c r="CH34" s="7"/>
      <c r="CI34" s="53"/>
      <c r="CJ34" s="7"/>
      <c r="CK34" s="7"/>
      <c r="CL34" s="53"/>
      <c r="CM34" s="7"/>
      <c r="CN34" s="7"/>
      <c r="CO34" s="53"/>
      <c r="CP34" s="7"/>
      <c r="CQ34" s="7"/>
      <c r="CR34" s="53"/>
      <c r="CS34" s="7"/>
      <c r="CT34" s="7"/>
      <c r="CU34" s="53"/>
      <c r="CV34" s="7"/>
      <c r="CW34" s="53"/>
      <c r="CX34" s="7"/>
      <c r="CY34" s="53"/>
      <c r="CZ34" s="39"/>
      <c r="DA34" s="53"/>
      <c r="DB34" s="7"/>
      <c r="DC34" s="53"/>
      <c r="DD34" s="7"/>
      <c r="DE34" s="53"/>
      <c r="DF34" s="7"/>
      <c r="DG34" s="29"/>
      <c r="DI34" s="40"/>
      <c r="DJ34" s="40"/>
      <c r="DK34" s="40"/>
      <c r="DL34" s="40"/>
      <c r="DM34" s="41"/>
      <c r="DN34" s="40"/>
      <c r="DO34" s="40"/>
      <c r="DP34" s="40"/>
    </row>
    <row r="35" spans="1:121" ht="16.5" thickBot="1" x14ac:dyDescent="0.3">
      <c r="A35" s="5">
        <v>43374</v>
      </c>
      <c r="B35" s="7"/>
      <c r="C35" s="7"/>
      <c r="D35" s="7"/>
      <c r="E35" s="53"/>
      <c r="F35" s="7"/>
      <c r="G35" s="7"/>
      <c r="H35" s="53"/>
      <c r="I35" s="7"/>
      <c r="J35" s="7"/>
      <c r="K35" s="53"/>
      <c r="L35" s="7"/>
      <c r="M35" s="7"/>
      <c r="N35" s="53"/>
      <c r="O35" s="7"/>
      <c r="P35" s="7"/>
      <c r="Q35" s="53"/>
      <c r="R35" s="7"/>
      <c r="S35" s="7"/>
      <c r="T35" s="53"/>
      <c r="U35" s="7"/>
      <c r="V35" s="7"/>
      <c r="W35" s="53"/>
      <c r="X35" s="7"/>
      <c r="Y35" s="53"/>
      <c r="Z35" s="7"/>
      <c r="AA35" s="7"/>
      <c r="AB35" s="53"/>
      <c r="AC35" s="7"/>
      <c r="AD35" s="7"/>
      <c r="AE35" s="53"/>
      <c r="AF35" s="7"/>
      <c r="AG35" s="53"/>
      <c r="AH35" s="7"/>
      <c r="AI35" s="53"/>
      <c r="AJ35" s="7"/>
      <c r="AK35" s="53"/>
      <c r="AL35" s="7"/>
      <c r="AM35" s="7"/>
      <c r="AN35" s="53"/>
      <c r="AO35" s="7"/>
      <c r="AP35" s="53"/>
      <c r="AQ35" s="7"/>
      <c r="AR35" s="7"/>
      <c r="AS35" s="53"/>
      <c r="AT35" s="7"/>
      <c r="AU35" s="7"/>
      <c r="AV35" s="53"/>
      <c r="AW35" s="7"/>
      <c r="AX35" s="7"/>
      <c r="AY35" s="53"/>
      <c r="AZ35" s="7"/>
      <c r="BA35" s="53"/>
      <c r="BB35" s="7"/>
      <c r="BC35" s="7"/>
      <c r="BD35" s="53"/>
      <c r="BE35" s="7"/>
      <c r="BF35" s="7"/>
      <c r="BG35" s="53"/>
      <c r="BH35" s="7"/>
      <c r="BI35" s="7"/>
      <c r="BJ35" s="53"/>
      <c r="BK35" s="7"/>
      <c r="BL35" s="53"/>
      <c r="BM35" s="7"/>
      <c r="BN35" s="7"/>
      <c r="BO35" s="53"/>
      <c r="BP35" s="7"/>
      <c r="BQ35" s="7"/>
      <c r="BR35" s="53"/>
      <c r="BS35" s="7"/>
      <c r="BT35" s="7"/>
      <c r="BU35" s="53"/>
      <c r="BV35" s="7"/>
      <c r="BW35" s="7"/>
      <c r="BX35" s="53"/>
      <c r="BY35" s="7"/>
      <c r="BZ35" s="7"/>
      <c r="CA35" s="53"/>
      <c r="CB35" s="7"/>
      <c r="CC35" s="53"/>
      <c r="CD35" s="7"/>
      <c r="CE35" s="7"/>
      <c r="CF35" s="53"/>
      <c r="CG35" s="7"/>
      <c r="CH35" s="7"/>
      <c r="CI35" s="53"/>
      <c r="CJ35" s="7"/>
      <c r="CK35" s="7"/>
      <c r="CL35" s="53"/>
      <c r="CM35" s="7"/>
      <c r="CN35" s="7"/>
      <c r="CO35" s="53"/>
      <c r="CP35" s="7"/>
      <c r="CQ35" s="7"/>
      <c r="CR35" s="53"/>
      <c r="CS35" s="7"/>
      <c r="CT35" s="7"/>
      <c r="CU35" s="53"/>
      <c r="CV35" s="7"/>
      <c r="CW35" s="53"/>
      <c r="CX35" s="7"/>
      <c r="CY35" s="53"/>
      <c r="CZ35" s="39"/>
      <c r="DA35" s="53"/>
      <c r="DB35" s="7"/>
      <c r="DC35" s="53"/>
      <c r="DD35" s="7"/>
      <c r="DE35" s="53"/>
      <c r="DF35" s="7"/>
      <c r="DG35" s="29"/>
      <c r="DI35" s="22"/>
      <c r="DJ35" s="22"/>
      <c r="DK35" s="22"/>
      <c r="DL35" s="22"/>
      <c r="DM35" s="41"/>
      <c r="DN35" s="22"/>
      <c r="DO35" s="22"/>
      <c r="DP35" s="22"/>
    </row>
    <row r="36" spans="1:121" ht="15.75" thickBot="1" x14ac:dyDescent="0.3">
      <c r="A36" s="5" t="s">
        <v>20</v>
      </c>
      <c r="B36" s="7"/>
      <c r="C36" s="7">
        <f>SUM(C5:C35)</f>
        <v>0</v>
      </c>
      <c r="D36" s="7">
        <f t="shared" ref="D36:BO36" si="0">SUM(D5:D35)</f>
        <v>0</v>
      </c>
      <c r="E36" s="7">
        <f t="shared" si="0"/>
        <v>0</v>
      </c>
      <c r="F36" s="7">
        <f t="shared" si="0"/>
        <v>0</v>
      </c>
      <c r="G36" s="7">
        <f t="shared" si="0"/>
        <v>0</v>
      </c>
      <c r="H36" s="7">
        <f t="shared" si="0"/>
        <v>0</v>
      </c>
      <c r="I36" s="7">
        <f t="shared" si="0"/>
        <v>0</v>
      </c>
      <c r="J36" s="7">
        <f t="shared" si="0"/>
        <v>0</v>
      </c>
      <c r="K36" s="7">
        <f t="shared" si="0"/>
        <v>0</v>
      </c>
      <c r="L36" s="7">
        <f t="shared" si="0"/>
        <v>0</v>
      </c>
      <c r="M36" s="7">
        <f t="shared" si="0"/>
        <v>0</v>
      </c>
      <c r="N36" s="7">
        <f t="shared" si="0"/>
        <v>0</v>
      </c>
      <c r="O36" s="7">
        <f t="shared" si="0"/>
        <v>0</v>
      </c>
      <c r="P36" s="7">
        <f t="shared" si="0"/>
        <v>0</v>
      </c>
      <c r="Q36" s="7">
        <f t="shared" si="0"/>
        <v>0</v>
      </c>
      <c r="R36" s="7">
        <f t="shared" si="0"/>
        <v>0</v>
      </c>
      <c r="S36" s="7">
        <f t="shared" si="0"/>
        <v>0</v>
      </c>
      <c r="T36" s="7">
        <f t="shared" si="0"/>
        <v>0</v>
      </c>
      <c r="U36" s="7">
        <f t="shared" si="0"/>
        <v>0</v>
      </c>
      <c r="V36" s="7">
        <f t="shared" si="0"/>
        <v>0</v>
      </c>
      <c r="W36" s="7">
        <f t="shared" si="0"/>
        <v>0</v>
      </c>
      <c r="X36" s="7">
        <f t="shared" si="0"/>
        <v>0</v>
      </c>
      <c r="Y36" s="7">
        <f t="shared" si="0"/>
        <v>0</v>
      </c>
      <c r="Z36" s="7">
        <f t="shared" si="0"/>
        <v>0</v>
      </c>
      <c r="AA36" s="7">
        <f t="shared" si="0"/>
        <v>0</v>
      </c>
      <c r="AB36" s="7">
        <f t="shared" si="0"/>
        <v>0</v>
      </c>
      <c r="AC36" s="7">
        <f t="shared" si="0"/>
        <v>0</v>
      </c>
      <c r="AD36" s="7">
        <f t="shared" si="0"/>
        <v>0</v>
      </c>
      <c r="AE36" s="7">
        <f t="shared" si="0"/>
        <v>0</v>
      </c>
      <c r="AF36" s="7">
        <f t="shared" si="0"/>
        <v>0</v>
      </c>
      <c r="AG36" s="7">
        <f t="shared" si="0"/>
        <v>0</v>
      </c>
      <c r="AH36" s="7">
        <f t="shared" si="0"/>
        <v>0</v>
      </c>
      <c r="AI36" s="7">
        <f t="shared" si="0"/>
        <v>0</v>
      </c>
      <c r="AJ36" s="7">
        <f t="shared" si="0"/>
        <v>0</v>
      </c>
      <c r="AK36" s="7">
        <f t="shared" si="0"/>
        <v>0</v>
      </c>
      <c r="AL36" s="7">
        <f t="shared" si="0"/>
        <v>0</v>
      </c>
      <c r="AM36" s="7">
        <f t="shared" si="0"/>
        <v>0</v>
      </c>
      <c r="AN36" s="7">
        <f t="shared" si="0"/>
        <v>0</v>
      </c>
      <c r="AO36" s="7">
        <f t="shared" si="0"/>
        <v>0</v>
      </c>
      <c r="AP36" s="7">
        <f t="shared" si="0"/>
        <v>0</v>
      </c>
      <c r="AQ36" s="7">
        <f t="shared" si="0"/>
        <v>0</v>
      </c>
      <c r="AR36" s="7">
        <f t="shared" si="0"/>
        <v>0</v>
      </c>
      <c r="AS36" s="7">
        <f t="shared" si="0"/>
        <v>0</v>
      </c>
      <c r="AT36" s="7">
        <f t="shared" si="0"/>
        <v>0</v>
      </c>
      <c r="AU36" s="7">
        <f t="shared" si="0"/>
        <v>0</v>
      </c>
      <c r="AV36" s="7">
        <f t="shared" si="0"/>
        <v>0</v>
      </c>
      <c r="AW36" s="7">
        <f t="shared" si="0"/>
        <v>0</v>
      </c>
      <c r="AX36" s="7">
        <f t="shared" si="0"/>
        <v>0</v>
      </c>
      <c r="AY36" s="7">
        <f t="shared" si="0"/>
        <v>0</v>
      </c>
      <c r="AZ36" s="7">
        <f t="shared" si="0"/>
        <v>0</v>
      </c>
      <c r="BA36" s="7">
        <f t="shared" si="0"/>
        <v>0</v>
      </c>
      <c r="BB36" s="7">
        <f t="shared" si="0"/>
        <v>0</v>
      </c>
      <c r="BC36" s="7">
        <f t="shared" si="0"/>
        <v>0</v>
      </c>
      <c r="BD36" s="7">
        <f t="shared" si="0"/>
        <v>0</v>
      </c>
      <c r="BE36" s="7">
        <f t="shared" si="0"/>
        <v>0</v>
      </c>
      <c r="BF36" s="7">
        <f t="shared" si="0"/>
        <v>0</v>
      </c>
      <c r="BG36" s="7">
        <f t="shared" si="0"/>
        <v>0</v>
      </c>
      <c r="BH36" s="7">
        <f t="shared" si="0"/>
        <v>0</v>
      </c>
      <c r="BI36" s="7">
        <f t="shared" si="0"/>
        <v>0</v>
      </c>
      <c r="BJ36" s="7">
        <f t="shared" si="0"/>
        <v>0</v>
      </c>
      <c r="BK36" s="7">
        <f t="shared" si="0"/>
        <v>0</v>
      </c>
      <c r="BL36" s="7">
        <f t="shared" si="0"/>
        <v>0</v>
      </c>
      <c r="BM36" s="7">
        <f t="shared" si="0"/>
        <v>0</v>
      </c>
      <c r="BN36" s="7">
        <f t="shared" si="0"/>
        <v>0</v>
      </c>
      <c r="BO36" s="7">
        <f t="shared" si="0"/>
        <v>0</v>
      </c>
      <c r="BP36" s="7">
        <f t="shared" ref="BP36:DF36" si="1">SUM(BP5:BP35)</f>
        <v>0</v>
      </c>
      <c r="BQ36" s="7">
        <f t="shared" si="1"/>
        <v>0</v>
      </c>
      <c r="BR36" s="7">
        <f t="shared" si="1"/>
        <v>0</v>
      </c>
      <c r="BS36" s="7">
        <f t="shared" si="1"/>
        <v>0</v>
      </c>
      <c r="BT36" s="7">
        <f t="shared" si="1"/>
        <v>0</v>
      </c>
      <c r="BU36" s="7">
        <f t="shared" si="1"/>
        <v>0</v>
      </c>
      <c r="BV36" s="7">
        <f t="shared" si="1"/>
        <v>0</v>
      </c>
      <c r="BW36" s="7">
        <f t="shared" si="1"/>
        <v>0</v>
      </c>
      <c r="BX36" s="7">
        <f t="shared" si="1"/>
        <v>0</v>
      </c>
      <c r="BY36" s="7">
        <f t="shared" si="1"/>
        <v>0</v>
      </c>
      <c r="BZ36" s="7">
        <f t="shared" si="1"/>
        <v>0</v>
      </c>
      <c r="CA36" s="7">
        <f t="shared" si="1"/>
        <v>0</v>
      </c>
      <c r="CB36" s="7">
        <f t="shared" si="1"/>
        <v>0</v>
      </c>
      <c r="CC36" s="7">
        <f t="shared" si="1"/>
        <v>0</v>
      </c>
      <c r="CD36" s="7">
        <f t="shared" si="1"/>
        <v>0</v>
      </c>
      <c r="CE36" s="7">
        <f t="shared" si="1"/>
        <v>0</v>
      </c>
      <c r="CF36" s="7">
        <f t="shared" si="1"/>
        <v>0</v>
      </c>
      <c r="CG36" s="7">
        <f t="shared" si="1"/>
        <v>0</v>
      </c>
      <c r="CH36" s="7">
        <f t="shared" si="1"/>
        <v>0</v>
      </c>
      <c r="CI36" s="7">
        <f t="shared" si="1"/>
        <v>0</v>
      </c>
      <c r="CJ36" s="7">
        <f t="shared" si="1"/>
        <v>0</v>
      </c>
      <c r="CK36" s="7">
        <f t="shared" si="1"/>
        <v>0</v>
      </c>
      <c r="CL36" s="7">
        <f t="shared" si="1"/>
        <v>0</v>
      </c>
      <c r="CM36" s="7">
        <f t="shared" si="1"/>
        <v>0</v>
      </c>
      <c r="CN36" s="7">
        <f t="shared" si="1"/>
        <v>0</v>
      </c>
      <c r="CO36" s="7">
        <f t="shared" si="1"/>
        <v>0</v>
      </c>
      <c r="CP36" s="7">
        <f t="shared" si="1"/>
        <v>0</v>
      </c>
      <c r="CQ36" s="7">
        <f t="shared" si="1"/>
        <v>0</v>
      </c>
      <c r="CR36" s="7">
        <f t="shared" si="1"/>
        <v>0</v>
      </c>
      <c r="CS36" s="7">
        <f t="shared" si="1"/>
        <v>0</v>
      </c>
      <c r="CT36" s="7">
        <f t="shared" si="1"/>
        <v>0</v>
      </c>
      <c r="CU36" s="7">
        <f t="shared" si="1"/>
        <v>0</v>
      </c>
      <c r="CV36" s="7">
        <f t="shared" si="1"/>
        <v>0</v>
      </c>
      <c r="CW36" s="7">
        <f t="shared" si="1"/>
        <v>0</v>
      </c>
      <c r="CX36" s="7">
        <f t="shared" si="1"/>
        <v>0</v>
      </c>
      <c r="CY36" s="7">
        <f t="shared" si="1"/>
        <v>0</v>
      </c>
      <c r="CZ36" s="7">
        <f t="shared" si="1"/>
        <v>0</v>
      </c>
      <c r="DA36" s="7">
        <f t="shared" si="1"/>
        <v>0</v>
      </c>
      <c r="DB36" s="7">
        <f t="shared" si="1"/>
        <v>0</v>
      </c>
      <c r="DC36" s="7">
        <f t="shared" si="1"/>
        <v>0</v>
      </c>
      <c r="DD36" s="7">
        <f t="shared" si="1"/>
        <v>0</v>
      </c>
      <c r="DE36" s="7">
        <f t="shared" si="1"/>
        <v>0</v>
      </c>
      <c r="DF36" s="7">
        <f t="shared" si="1"/>
        <v>0</v>
      </c>
      <c r="DG36" s="29"/>
      <c r="DI36" s="42"/>
      <c r="DJ36" s="42"/>
      <c r="DK36" s="42"/>
      <c r="DL36" s="42"/>
    </row>
    <row r="37" spans="1:12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  <c r="CR37" s="44"/>
      <c r="CS37" s="44"/>
      <c r="CT37" s="44"/>
      <c r="CU37" s="44"/>
      <c r="CV37" s="44"/>
      <c r="CW37" s="44"/>
      <c r="CX37" s="44"/>
      <c r="CY37" s="44"/>
      <c r="CZ37" s="44"/>
      <c r="DA37" s="44"/>
      <c r="DB37" s="44"/>
      <c r="DC37" s="151"/>
      <c r="DD37" s="151"/>
      <c r="DE37" s="151"/>
      <c r="DF37" s="151"/>
      <c r="DI37" s="42"/>
      <c r="DJ37" s="42"/>
      <c r="DK37" s="42"/>
      <c r="DL37" s="42"/>
    </row>
    <row r="38" spans="1:121" ht="15.75" thickBot="1" x14ac:dyDescent="0.3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44"/>
      <c r="CR38" s="44"/>
      <c r="CS38" s="44"/>
      <c r="CT38" s="44"/>
      <c r="CU38" s="44"/>
      <c r="CV38" s="44"/>
      <c r="CW38" s="44"/>
      <c r="CX38" s="44"/>
      <c r="CY38" s="44"/>
      <c r="CZ38" s="44"/>
      <c r="DA38" s="44"/>
      <c r="DB38" s="44"/>
      <c r="DC38" s="152"/>
      <c r="DD38" s="152"/>
      <c r="DE38" s="152"/>
      <c r="DF38" s="152"/>
      <c r="DI38" s="42"/>
      <c r="DJ38" s="42"/>
      <c r="DK38" s="42"/>
      <c r="DL38" s="42"/>
    </row>
    <row r="39" spans="1:121" ht="27.75" thickTop="1" thickBot="1" x14ac:dyDescent="0.3">
      <c r="A39" s="153" t="s">
        <v>25</v>
      </c>
      <c r="B39" s="154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  <c r="AJ39" s="154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4"/>
      <c r="BI39" s="154"/>
      <c r="BJ39" s="154"/>
      <c r="BK39" s="154"/>
      <c r="BL39" s="154"/>
      <c r="BM39" s="154"/>
      <c r="BN39" s="154"/>
      <c r="BO39" s="154"/>
      <c r="BP39" s="154"/>
      <c r="BQ39" s="154"/>
      <c r="BR39" s="154"/>
      <c r="BS39" s="154"/>
      <c r="BT39" s="154"/>
      <c r="BU39" s="154"/>
      <c r="BV39" s="154"/>
      <c r="BW39" s="154"/>
      <c r="BX39" s="154"/>
      <c r="BY39" s="154"/>
      <c r="BZ39" s="154"/>
      <c r="CA39" s="154"/>
      <c r="CB39" s="154"/>
      <c r="CC39" s="154"/>
      <c r="CD39" s="154"/>
      <c r="CE39" s="154"/>
      <c r="CF39" s="154"/>
      <c r="CG39" s="154"/>
      <c r="CH39" s="154"/>
      <c r="CI39" s="154"/>
      <c r="CJ39" s="154"/>
      <c r="CK39" s="154"/>
      <c r="CL39" s="154"/>
      <c r="CM39" s="154"/>
      <c r="CN39" s="154"/>
      <c r="CO39" s="154"/>
      <c r="CP39" s="154"/>
      <c r="CQ39" s="154"/>
      <c r="CR39" s="154"/>
      <c r="CS39" s="154"/>
      <c r="CT39" s="154"/>
      <c r="CU39" s="154"/>
      <c r="CV39" s="154"/>
      <c r="CW39" s="154"/>
      <c r="CX39" s="154"/>
      <c r="CY39" s="155"/>
      <c r="CZ39" s="156"/>
      <c r="DA39" s="45"/>
      <c r="DB39" s="45"/>
      <c r="DC39" s="157"/>
      <c r="DD39" s="157"/>
      <c r="DE39" s="157"/>
      <c r="DF39" s="157"/>
      <c r="DI39" s="167" t="s">
        <v>72</v>
      </c>
      <c r="DJ39" s="168"/>
      <c r="DK39" s="168"/>
      <c r="DL39" s="168"/>
      <c r="DM39" s="168"/>
      <c r="DN39" s="168"/>
      <c r="DO39" s="168"/>
      <c r="DP39" s="168"/>
      <c r="DQ39" s="169"/>
    </row>
    <row r="40" spans="1:121" ht="22.5" thickTop="1" thickBot="1" x14ac:dyDescent="0.3">
      <c r="A40" s="110" t="s">
        <v>0</v>
      </c>
      <c r="B40" s="112" t="s">
        <v>73</v>
      </c>
      <c r="C40" s="118" t="s">
        <v>1</v>
      </c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2"/>
      <c r="W40" s="13"/>
      <c r="X40" s="12" t="s">
        <v>26</v>
      </c>
      <c r="Y40" s="12"/>
      <c r="Z40" s="120" t="s">
        <v>27</v>
      </c>
      <c r="AA40" s="121"/>
      <c r="AB40" s="121"/>
      <c r="AC40" s="121"/>
      <c r="AD40" s="121"/>
      <c r="AE40" s="121"/>
      <c r="AF40" s="121"/>
      <c r="AG40" s="121"/>
      <c r="AH40" s="121"/>
      <c r="AI40" s="122"/>
      <c r="AJ40" s="120" t="s">
        <v>28</v>
      </c>
      <c r="AK40" s="122"/>
      <c r="AL40" s="120" t="s">
        <v>29</v>
      </c>
      <c r="AM40" s="121"/>
      <c r="AN40" s="122"/>
      <c r="AO40" s="120" t="s">
        <v>30</v>
      </c>
      <c r="AP40" s="122"/>
      <c r="AQ40" s="120" t="s">
        <v>31</v>
      </c>
      <c r="AR40" s="121"/>
      <c r="AS40" s="121"/>
      <c r="AT40" s="121"/>
      <c r="AU40" s="121"/>
      <c r="AV40" s="121"/>
      <c r="AW40" s="121"/>
      <c r="AX40" s="121"/>
      <c r="AY40" s="122"/>
      <c r="AZ40" s="120" t="s">
        <v>32</v>
      </c>
      <c r="BA40" s="122"/>
      <c r="BB40" s="120" t="s">
        <v>33</v>
      </c>
      <c r="BC40" s="121"/>
      <c r="BD40" s="121"/>
      <c r="BE40" s="121"/>
      <c r="BF40" s="121"/>
      <c r="BG40" s="121"/>
      <c r="BH40" s="121"/>
      <c r="BI40" s="121"/>
      <c r="BJ40" s="121"/>
      <c r="BK40" s="121"/>
      <c r="BL40" s="122"/>
      <c r="BM40" s="120" t="s">
        <v>34</v>
      </c>
      <c r="BN40" s="121"/>
      <c r="BO40" s="121"/>
      <c r="BP40" s="121"/>
      <c r="BQ40" s="121"/>
      <c r="BR40" s="122"/>
      <c r="BS40" s="120" t="s">
        <v>35</v>
      </c>
      <c r="BT40" s="121"/>
      <c r="BU40" s="121"/>
      <c r="BV40" s="121"/>
      <c r="BW40" s="121"/>
      <c r="BX40" s="121"/>
      <c r="BY40" s="121"/>
      <c r="BZ40" s="121"/>
      <c r="CA40" s="121"/>
      <c r="CB40" s="121"/>
      <c r="CC40" s="122"/>
      <c r="CD40" s="120" t="s">
        <v>36</v>
      </c>
      <c r="CE40" s="121"/>
      <c r="CF40" s="121"/>
      <c r="CG40" s="121"/>
      <c r="CH40" s="121"/>
      <c r="CI40" s="121"/>
      <c r="CJ40" s="121"/>
      <c r="CK40" s="121"/>
      <c r="CL40" s="122"/>
      <c r="CM40" s="120" t="s">
        <v>37</v>
      </c>
      <c r="CN40" s="121"/>
      <c r="CO40" s="121"/>
      <c r="CP40" s="121"/>
      <c r="CQ40" s="121"/>
      <c r="CR40" s="121"/>
      <c r="CS40" s="121"/>
      <c r="CT40" s="121"/>
      <c r="CU40" s="121"/>
      <c r="CV40" s="121"/>
      <c r="CW40" s="122"/>
      <c r="CX40" s="120" t="s">
        <v>38</v>
      </c>
      <c r="CY40" s="122"/>
      <c r="CZ40" s="120" t="s">
        <v>4</v>
      </c>
      <c r="DA40" s="122"/>
      <c r="DB40" s="14"/>
      <c r="DC40" s="14"/>
      <c r="DD40" s="21"/>
      <c r="DE40" s="21"/>
      <c r="DF40" s="21"/>
      <c r="DI40" s="30" t="s">
        <v>18</v>
      </c>
      <c r="DJ40" s="30" t="s">
        <v>16</v>
      </c>
      <c r="DK40" s="30" t="s">
        <v>17</v>
      </c>
      <c r="DL40" s="65" t="s">
        <v>24</v>
      </c>
      <c r="DM40" s="31"/>
      <c r="DN40" s="30" t="s">
        <v>18</v>
      </c>
      <c r="DO40" s="30" t="s">
        <v>16</v>
      </c>
      <c r="DP40" s="30" t="s">
        <v>17</v>
      </c>
      <c r="DQ40" s="65" t="s">
        <v>24</v>
      </c>
    </row>
    <row r="41" spans="1:121" ht="18.75" thickTop="1" thickBot="1" x14ac:dyDescent="0.3">
      <c r="A41" s="110"/>
      <c r="B41" s="112"/>
      <c r="C41" s="116" t="s">
        <v>5</v>
      </c>
      <c r="D41" s="117"/>
      <c r="E41" s="51"/>
      <c r="F41" s="117" t="s">
        <v>6</v>
      </c>
      <c r="G41" s="117"/>
      <c r="H41" s="51"/>
      <c r="I41" s="117" t="s">
        <v>7</v>
      </c>
      <c r="J41" s="117"/>
      <c r="K41" s="51"/>
      <c r="L41" s="118" t="s">
        <v>39</v>
      </c>
      <c r="M41" s="112"/>
      <c r="N41" s="51"/>
      <c r="O41" s="118" t="s">
        <v>40</v>
      </c>
      <c r="P41" s="112"/>
      <c r="Q41" s="51"/>
      <c r="R41" s="118" t="s">
        <v>41</v>
      </c>
      <c r="S41" s="112"/>
      <c r="T41" s="51"/>
      <c r="U41" s="118" t="s">
        <v>42</v>
      </c>
      <c r="V41" s="112"/>
      <c r="W41" s="51"/>
      <c r="X41" s="107" t="s">
        <v>43</v>
      </c>
      <c r="Y41" s="51"/>
      <c r="Z41" s="116" t="s">
        <v>5</v>
      </c>
      <c r="AA41" s="117"/>
      <c r="AB41" s="51"/>
      <c r="AC41" s="118" t="s">
        <v>44</v>
      </c>
      <c r="AD41" s="112"/>
      <c r="AE41" s="51"/>
      <c r="AF41" s="117" t="s">
        <v>9</v>
      </c>
      <c r="AG41" s="51"/>
      <c r="AH41" s="117" t="s">
        <v>8</v>
      </c>
      <c r="AI41" s="51"/>
      <c r="AJ41" s="107" t="s">
        <v>45</v>
      </c>
      <c r="AK41" s="51"/>
      <c r="AL41" s="117" t="s">
        <v>10</v>
      </c>
      <c r="AM41" s="117"/>
      <c r="AN41" s="51"/>
      <c r="AO41" s="107" t="s">
        <v>45</v>
      </c>
      <c r="AP41" s="51"/>
      <c r="AQ41" s="116" t="s">
        <v>13</v>
      </c>
      <c r="AR41" s="117"/>
      <c r="AS41" s="51"/>
      <c r="AT41" s="117" t="s">
        <v>14</v>
      </c>
      <c r="AU41" s="117"/>
      <c r="AV41" s="51"/>
      <c r="AW41" s="118" t="s">
        <v>46</v>
      </c>
      <c r="AX41" s="112"/>
      <c r="AY41" s="51"/>
      <c r="AZ41" s="107" t="s">
        <v>43</v>
      </c>
      <c r="BA41" s="51"/>
      <c r="BB41" s="117" t="s">
        <v>47</v>
      </c>
      <c r="BC41" s="117"/>
      <c r="BD41" s="51"/>
      <c r="BE41" s="117" t="s">
        <v>11</v>
      </c>
      <c r="BF41" s="117"/>
      <c r="BG41" s="51"/>
      <c r="BH41" s="118" t="s">
        <v>12</v>
      </c>
      <c r="BI41" s="112"/>
      <c r="BJ41" s="51"/>
      <c r="BK41" s="107" t="s">
        <v>48</v>
      </c>
      <c r="BL41" s="51"/>
      <c r="BM41" s="117" t="s">
        <v>49</v>
      </c>
      <c r="BN41" s="117"/>
      <c r="BO41" s="51"/>
      <c r="BP41" s="117" t="s">
        <v>11</v>
      </c>
      <c r="BQ41" s="117"/>
      <c r="BR41" s="51"/>
      <c r="BS41" s="117" t="s">
        <v>49</v>
      </c>
      <c r="BT41" s="117"/>
      <c r="BU41" s="51"/>
      <c r="BV41" s="118" t="s">
        <v>50</v>
      </c>
      <c r="BW41" s="112"/>
      <c r="BX41" s="51"/>
      <c r="BY41" s="118" t="s">
        <v>12</v>
      </c>
      <c r="BZ41" s="112"/>
      <c r="CA41" s="51"/>
      <c r="CB41" s="107" t="s">
        <v>48</v>
      </c>
      <c r="CC41" s="51"/>
      <c r="CD41" s="118" t="s">
        <v>51</v>
      </c>
      <c r="CE41" s="112"/>
      <c r="CF41" s="51"/>
      <c r="CG41" s="118" t="s">
        <v>52</v>
      </c>
      <c r="CH41" s="112"/>
      <c r="CI41" s="51"/>
      <c r="CJ41" s="118" t="s">
        <v>53</v>
      </c>
      <c r="CK41" s="112"/>
      <c r="CL41" s="51"/>
      <c r="CM41" s="118" t="s">
        <v>54</v>
      </c>
      <c r="CN41" s="112"/>
      <c r="CO41" s="51"/>
      <c r="CP41" s="118" t="s">
        <v>55</v>
      </c>
      <c r="CQ41" s="112"/>
      <c r="CR41" s="51"/>
      <c r="CS41" s="118" t="s">
        <v>56</v>
      </c>
      <c r="CT41" s="112"/>
      <c r="CU41" s="51"/>
      <c r="CV41" s="107" t="s">
        <v>57</v>
      </c>
      <c r="CW41" s="51"/>
      <c r="CX41" s="107" t="s">
        <v>58</v>
      </c>
      <c r="CY41" s="51"/>
      <c r="CZ41" s="118" t="s">
        <v>15</v>
      </c>
      <c r="DA41" s="51"/>
      <c r="DB41" s="14"/>
      <c r="DC41" s="51"/>
      <c r="DD41" s="21"/>
      <c r="DE41" s="51"/>
      <c r="DF41" s="21"/>
      <c r="DI41" s="100" t="s">
        <v>59</v>
      </c>
      <c r="DJ41" s="101"/>
      <c r="DK41" s="102"/>
      <c r="DL41" s="62"/>
      <c r="DM41" s="31"/>
      <c r="DN41" s="127" t="s">
        <v>60</v>
      </c>
      <c r="DO41" s="128"/>
      <c r="DP41" s="129"/>
      <c r="DQ41" s="63"/>
    </row>
    <row r="42" spans="1:121" ht="15.75" customHeight="1" thickTop="1" thickBot="1" x14ac:dyDescent="0.3">
      <c r="A42" s="110"/>
      <c r="B42" s="112"/>
      <c r="C42" s="96" t="s">
        <v>16</v>
      </c>
      <c r="D42" s="96" t="s">
        <v>17</v>
      </c>
      <c r="E42" s="98" t="s">
        <v>24</v>
      </c>
      <c r="F42" s="96" t="s">
        <v>16</v>
      </c>
      <c r="G42" s="96" t="s">
        <v>17</v>
      </c>
      <c r="H42" s="98" t="s">
        <v>24</v>
      </c>
      <c r="I42" s="96" t="s">
        <v>16</v>
      </c>
      <c r="J42" s="96" t="s">
        <v>17</v>
      </c>
      <c r="K42" s="98" t="s">
        <v>24</v>
      </c>
      <c r="L42" s="96" t="s">
        <v>16</v>
      </c>
      <c r="M42" s="96" t="s">
        <v>17</v>
      </c>
      <c r="N42" s="98" t="s">
        <v>24</v>
      </c>
      <c r="O42" s="97" t="s">
        <v>16</v>
      </c>
      <c r="P42" s="96" t="s">
        <v>17</v>
      </c>
      <c r="Q42" s="98" t="s">
        <v>24</v>
      </c>
      <c r="R42" s="96" t="s">
        <v>16</v>
      </c>
      <c r="S42" s="96" t="s">
        <v>17</v>
      </c>
      <c r="T42" s="98" t="s">
        <v>24</v>
      </c>
      <c r="U42" s="96" t="s">
        <v>16</v>
      </c>
      <c r="V42" s="96" t="s">
        <v>17</v>
      </c>
      <c r="W42" s="98" t="s">
        <v>24</v>
      </c>
      <c r="X42" s="108"/>
      <c r="Y42" s="98" t="s">
        <v>24</v>
      </c>
      <c r="Z42" s="96" t="s">
        <v>16</v>
      </c>
      <c r="AA42" s="96" t="s">
        <v>17</v>
      </c>
      <c r="AB42" s="98" t="s">
        <v>24</v>
      </c>
      <c r="AC42" s="96" t="s">
        <v>16</v>
      </c>
      <c r="AD42" s="96" t="s">
        <v>17</v>
      </c>
      <c r="AE42" s="98" t="s">
        <v>24</v>
      </c>
      <c r="AF42" s="117"/>
      <c r="AG42" s="98" t="s">
        <v>24</v>
      </c>
      <c r="AH42" s="117"/>
      <c r="AI42" s="98" t="s">
        <v>24</v>
      </c>
      <c r="AJ42" s="108"/>
      <c r="AK42" s="98" t="s">
        <v>24</v>
      </c>
      <c r="AL42" s="96" t="s">
        <v>16</v>
      </c>
      <c r="AM42" s="96" t="s">
        <v>17</v>
      </c>
      <c r="AN42" s="98" t="s">
        <v>24</v>
      </c>
      <c r="AO42" s="108"/>
      <c r="AP42" s="98" t="s">
        <v>24</v>
      </c>
      <c r="AQ42" s="96" t="s">
        <v>16</v>
      </c>
      <c r="AR42" s="96" t="s">
        <v>17</v>
      </c>
      <c r="AS42" s="98" t="s">
        <v>24</v>
      </c>
      <c r="AT42" s="96" t="s">
        <v>16</v>
      </c>
      <c r="AU42" s="96" t="s">
        <v>17</v>
      </c>
      <c r="AV42" s="98" t="s">
        <v>24</v>
      </c>
      <c r="AW42" s="96" t="s">
        <v>16</v>
      </c>
      <c r="AX42" s="96" t="s">
        <v>17</v>
      </c>
      <c r="AY42" s="98" t="s">
        <v>24</v>
      </c>
      <c r="AZ42" s="108"/>
      <c r="BA42" s="98" t="s">
        <v>24</v>
      </c>
      <c r="BB42" s="96" t="s">
        <v>16</v>
      </c>
      <c r="BC42" s="96" t="s">
        <v>17</v>
      </c>
      <c r="BD42" s="98" t="s">
        <v>24</v>
      </c>
      <c r="BE42" s="96" t="s">
        <v>16</v>
      </c>
      <c r="BF42" s="96" t="s">
        <v>17</v>
      </c>
      <c r="BG42" s="98" t="s">
        <v>24</v>
      </c>
      <c r="BH42" s="97" t="s">
        <v>16</v>
      </c>
      <c r="BI42" s="97" t="s">
        <v>17</v>
      </c>
      <c r="BJ42" s="98" t="s">
        <v>24</v>
      </c>
      <c r="BK42" s="108"/>
      <c r="BL42" s="98" t="s">
        <v>24</v>
      </c>
      <c r="BM42" s="96" t="s">
        <v>16</v>
      </c>
      <c r="BN42" s="97" t="s">
        <v>17</v>
      </c>
      <c r="BO42" s="98" t="s">
        <v>24</v>
      </c>
      <c r="BP42" s="96" t="s">
        <v>16</v>
      </c>
      <c r="BQ42" s="97" t="s">
        <v>17</v>
      </c>
      <c r="BR42" s="98" t="s">
        <v>24</v>
      </c>
      <c r="BS42" s="96" t="s">
        <v>16</v>
      </c>
      <c r="BT42" s="97" t="s">
        <v>17</v>
      </c>
      <c r="BU42" s="98" t="s">
        <v>24</v>
      </c>
      <c r="BV42" s="96" t="s">
        <v>16</v>
      </c>
      <c r="BW42" s="97" t="s">
        <v>17</v>
      </c>
      <c r="BX42" s="98" t="s">
        <v>24</v>
      </c>
      <c r="BY42" s="96" t="s">
        <v>16</v>
      </c>
      <c r="BZ42" s="97" t="s">
        <v>17</v>
      </c>
      <c r="CA42" s="98" t="s">
        <v>24</v>
      </c>
      <c r="CB42" s="108"/>
      <c r="CC42" s="98" t="s">
        <v>24</v>
      </c>
      <c r="CD42" s="96" t="s">
        <v>16</v>
      </c>
      <c r="CE42" s="97" t="s">
        <v>17</v>
      </c>
      <c r="CF42" s="98" t="s">
        <v>24</v>
      </c>
      <c r="CG42" s="96" t="s">
        <v>16</v>
      </c>
      <c r="CH42" s="97" t="s">
        <v>17</v>
      </c>
      <c r="CI42" s="98" t="s">
        <v>24</v>
      </c>
      <c r="CJ42" s="96" t="s">
        <v>16</v>
      </c>
      <c r="CK42" s="97" t="s">
        <v>17</v>
      </c>
      <c r="CL42" s="98" t="s">
        <v>24</v>
      </c>
      <c r="CM42" s="96" t="s">
        <v>16</v>
      </c>
      <c r="CN42" s="97" t="s">
        <v>17</v>
      </c>
      <c r="CO42" s="98" t="s">
        <v>24</v>
      </c>
      <c r="CP42" s="96" t="s">
        <v>16</v>
      </c>
      <c r="CQ42" s="97" t="s">
        <v>17</v>
      </c>
      <c r="CR42" s="98" t="s">
        <v>24</v>
      </c>
      <c r="CS42" s="96" t="s">
        <v>16</v>
      </c>
      <c r="CT42" s="97" t="s">
        <v>17</v>
      </c>
      <c r="CU42" s="98" t="s">
        <v>24</v>
      </c>
      <c r="CV42" s="108"/>
      <c r="CW42" s="98" t="s">
        <v>24</v>
      </c>
      <c r="CX42" s="108"/>
      <c r="CY42" s="98" t="s">
        <v>24</v>
      </c>
      <c r="CZ42" s="118"/>
      <c r="DA42" s="98" t="s">
        <v>24</v>
      </c>
      <c r="DB42" s="14"/>
      <c r="DC42" s="98" t="s">
        <v>24</v>
      </c>
      <c r="DD42" s="21"/>
      <c r="DE42" s="98" t="s">
        <v>24</v>
      </c>
      <c r="DF42" s="21"/>
      <c r="DI42" s="32" t="s">
        <v>5</v>
      </c>
      <c r="DJ42" s="33">
        <f>'معادلة الفك والتجميع'!$R$176</f>
        <v>0</v>
      </c>
      <c r="DK42" s="33">
        <f>'معادلة الفك والتجميع'!$S$176</f>
        <v>0</v>
      </c>
      <c r="DL42" s="33">
        <f>$E$75</f>
        <v>0</v>
      </c>
      <c r="DM42" s="31"/>
      <c r="DN42" s="32" t="s">
        <v>13</v>
      </c>
      <c r="DO42" s="33">
        <f>'معادلة الفك والتجميع'!$R$239</f>
        <v>0</v>
      </c>
      <c r="DP42" s="33">
        <f>'معادلة الفك والتجميع'!$S$239</f>
        <v>0</v>
      </c>
      <c r="DQ42" s="33">
        <f>$AS$75</f>
        <v>0</v>
      </c>
    </row>
    <row r="43" spans="1:121" ht="15.75" customHeight="1" thickTop="1" thickBot="1" x14ac:dyDescent="0.3">
      <c r="A43" s="111"/>
      <c r="B43" s="113"/>
      <c r="C43" s="97"/>
      <c r="D43" s="97"/>
      <c r="E43" s="99"/>
      <c r="F43" s="97"/>
      <c r="G43" s="97"/>
      <c r="H43" s="99"/>
      <c r="I43" s="97"/>
      <c r="J43" s="97"/>
      <c r="K43" s="99"/>
      <c r="L43" s="97"/>
      <c r="M43" s="97"/>
      <c r="N43" s="99"/>
      <c r="O43" s="106"/>
      <c r="P43" s="97"/>
      <c r="Q43" s="99"/>
      <c r="R43" s="97"/>
      <c r="S43" s="97"/>
      <c r="T43" s="99"/>
      <c r="U43" s="97"/>
      <c r="V43" s="97"/>
      <c r="W43" s="99"/>
      <c r="X43" s="109"/>
      <c r="Y43" s="99"/>
      <c r="Z43" s="97"/>
      <c r="AA43" s="97"/>
      <c r="AB43" s="99"/>
      <c r="AC43" s="97"/>
      <c r="AD43" s="97"/>
      <c r="AE43" s="99"/>
      <c r="AF43" s="107"/>
      <c r="AG43" s="99"/>
      <c r="AH43" s="107"/>
      <c r="AI43" s="99"/>
      <c r="AJ43" s="109"/>
      <c r="AK43" s="99"/>
      <c r="AL43" s="97"/>
      <c r="AM43" s="97"/>
      <c r="AN43" s="99"/>
      <c r="AO43" s="109"/>
      <c r="AP43" s="99"/>
      <c r="AQ43" s="97"/>
      <c r="AR43" s="97"/>
      <c r="AS43" s="99"/>
      <c r="AT43" s="97"/>
      <c r="AU43" s="97"/>
      <c r="AV43" s="99"/>
      <c r="AW43" s="97"/>
      <c r="AX43" s="97"/>
      <c r="AY43" s="99"/>
      <c r="AZ43" s="109"/>
      <c r="BA43" s="99"/>
      <c r="BB43" s="97"/>
      <c r="BC43" s="97"/>
      <c r="BD43" s="99"/>
      <c r="BE43" s="97"/>
      <c r="BF43" s="97"/>
      <c r="BG43" s="99"/>
      <c r="BH43" s="106"/>
      <c r="BI43" s="106"/>
      <c r="BJ43" s="99"/>
      <c r="BK43" s="109"/>
      <c r="BL43" s="99"/>
      <c r="BM43" s="97"/>
      <c r="BN43" s="106"/>
      <c r="BO43" s="99"/>
      <c r="BP43" s="97"/>
      <c r="BQ43" s="106"/>
      <c r="BR43" s="99"/>
      <c r="BS43" s="97"/>
      <c r="BT43" s="106"/>
      <c r="BU43" s="99"/>
      <c r="BV43" s="97"/>
      <c r="BW43" s="106"/>
      <c r="BX43" s="99"/>
      <c r="BY43" s="97"/>
      <c r="BZ43" s="106"/>
      <c r="CA43" s="99"/>
      <c r="CB43" s="109"/>
      <c r="CC43" s="99"/>
      <c r="CD43" s="97"/>
      <c r="CE43" s="106"/>
      <c r="CF43" s="99"/>
      <c r="CG43" s="97"/>
      <c r="CH43" s="106"/>
      <c r="CI43" s="99"/>
      <c r="CJ43" s="97"/>
      <c r="CK43" s="106"/>
      <c r="CL43" s="99"/>
      <c r="CM43" s="97"/>
      <c r="CN43" s="106"/>
      <c r="CO43" s="99"/>
      <c r="CP43" s="97"/>
      <c r="CQ43" s="106"/>
      <c r="CR43" s="99"/>
      <c r="CS43" s="97"/>
      <c r="CT43" s="106"/>
      <c r="CU43" s="99"/>
      <c r="CV43" s="109"/>
      <c r="CW43" s="99"/>
      <c r="CX43" s="109"/>
      <c r="CY43" s="99"/>
      <c r="CZ43" s="126"/>
      <c r="DA43" s="99"/>
      <c r="DB43" s="24"/>
      <c r="DC43" s="99"/>
      <c r="DD43" s="21"/>
      <c r="DE43" s="99"/>
      <c r="DF43" s="21"/>
      <c r="DI43" s="32" t="s">
        <v>6</v>
      </c>
      <c r="DJ43" s="32">
        <f>'معادلة الفك والتجميع'!$R$180</f>
        <v>0</v>
      </c>
      <c r="DK43" s="32">
        <f>'معادلة الفك والتجميع'!$S$180</f>
        <v>0</v>
      </c>
      <c r="DL43" s="33">
        <f>$H$75</f>
        <v>0</v>
      </c>
      <c r="DM43" s="34"/>
      <c r="DN43" s="32" t="s">
        <v>14</v>
      </c>
      <c r="DO43" s="32">
        <f>'معادلة الفك والتجميع'!$R$243</f>
        <v>0</v>
      </c>
      <c r="DP43" s="32">
        <f>'معادلة الفك والتجميع'!$S$243</f>
        <v>0</v>
      </c>
      <c r="DQ43" s="33">
        <f>$AV$75</f>
        <v>0</v>
      </c>
    </row>
    <row r="44" spans="1:121" ht="16.5" thickBot="1" x14ac:dyDescent="0.3">
      <c r="A44" s="1">
        <v>43344</v>
      </c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46"/>
      <c r="DA44" s="3"/>
      <c r="DB44" s="46"/>
      <c r="DC44" s="3"/>
      <c r="DD44" s="46"/>
      <c r="DE44" s="3"/>
      <c r="DF44" s="47"/>
      <c r="DI44" s="32" t="s">
        <v>7</v>
      </c>
      <c r="DJ44" s="33">
        <f>'معادلة الفك والتجميع'!$R$184</f>
        <v>0</v>
      </c>
      <c r="DK44" s="33">
        <f>'معادلة الفك والتجميع'!$S$184</f>
        <v>0</v>
      </c>
      <c r="DL44" s="33">
        <f>$K$75</f>
        <v>0</v>
      </c>
      <c r="DM44" s="31"/>
      <c r="DN44" s="32" t="s">
        <v>46</v>
      </c>
      <c r="DO44" s="33">
        <f>'معادلة الفك والتجميع'!$R$247</f>
        <v>0</v>
      </c>
      <c r="DP44" s="33">
        <f>'معادلة الفك والتجميع'!$S$247</f>
        <v>0</v>
      </c>
      <c r="DQ44" s="33">
        <f>$AY$75</f>
        <v>0</v>
      </c>
    </row>
    <row r="45" spans="1:121" ht="18" thickBot="1" x14ac:dyDescent="0.3">
      <c r="A45" s="1">
        <v>43345</v>
      </c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6"/>
      <c r="DI45" s="32" t="s">
        <v>39</v>
      </c>
      <c r="DJ45" s="33">
        <f>'معادلة الفك والتجميع'!$R$188</f>
        <v>0</v>
      </c>
      <c r="DK45" s="33">
        <f>'معادلة الفك والتجميع'!$S$188</f>
        <v>0</v>
      </c>
      <c r="DL45" s="33">
        <f>$N$75</f>
        <v>0</v>
      </c>
      <c r="DM45" s="31"/>
      <c r="DN45" s="127" t="s">
        <v>61</v>
      </c>
      <c r="DO45" s="128"/>
      <c r="DP45" s="129"/>
      <c r="DQ45" s="76"/>
    </row>
    <row r="46" spans="1:121" ht="16.5" thickBot="1" x14ac:dyDescent="0.3">
      <c r="A46" s="1">
        <v>43346</v>
      </c>
      <c r="B46" s="2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6"/>
      <c r="DI46" s="32" t="s">
        <v>40</v>
      </c>
      <c r="DJ46" s="33">
        <f>'معادلة الفك والتجميع'!$R$192</f>
        <v>0</v>
      </c>
      <c r="DK46" s="33">
        <f>'معادلة الفك والتجميع'!$S$192</f>
        <v>0</v>
      </c>
      <c r="DL46" s="33">
        <f>$Q$75</f>
        <v>0</v>
      </c>
      <c r="DM46" s="31"/>
      <c r="DN46" s="33" t="s">
        <v>43</v>
      </c>
      <c r="DO46" s="33"/>
      <c r="DP46" s="33">
        <f>'معادلة الفك والتجميع'!$S$252</f>
        <v>0</v>
      </c>
      <c r="DQ46" s="33">
        <f>$BA$75</f>
        <v>0</v>
      </c>
    </row>
    <row r="47" spans="1:121" ht="21.75" thickBot="1" x14ac:dyDescent="0.3">
      <c r="A47" s="1">
        <v>43347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6"/>
      <c r="DI47" s="32" t="s">
        <v>41</v>
      </c>
      <c r="DJ47" s="33">
        <f>'معادلة الفك والتجميع'!$R$196</f>
        <v>0</v>
      </c>
      <c r="DK47" s="33">
        <f>'معادلة الفك والتجميع'!$S$196</f>
        <v>0</v>
      </c>
      <c r="DL47" s="33">
        <f>$T$75</f>
        <v>0</v>
      </c>
      <c r="DM47" s="34"/>
      <c r="DN47" s="176" t="s">
        <v>62</v>
      </c>
      <c r="DO47" s="177"/>
      <c r="DP47" s="178"/>
      <c r="DQ47" s="77"/>
    </row>
    <row r="48" spans="1:121" ht="16.5" thickBot="1" x14ac:dyDescent="0.3">
      <c r="A48" s="1">
        <v>43348</v>
      </c>
      <c r="B48" s="2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6"/>
      <c r="DI48" s="32" t="s">
        <v>42</v>
      </c>
      <c r="DJ48" s="33">
        <f>'معادلة الفك والتجميع'!$R$200</f>
        <v>0</v>
      </c>
      <c r="DK48" s="33">
        <f>'معادلة الفك والتجميع'!$S$200</f>
        <v>0</v>
      </c>
      <c r="DL48" s="33">
        <f>$W$75</f>
        <v>0</v>
      </c>
      <c r="DM48" s="31"/>
      <c r="DN48" s="33" t="s">
        <v>47</v>
      </c>
      <c r="DO48" s="33">
        <f>'معادلة الفك والتجميع'!$R$257</f>
        <v>0</v>
      </c>
      <c r="DP48" s="33">
        <f>'معادلة الفك والتجميع'!$S$257</f>
        <v>0</v>
      </c>
      <c r="DQ48" s="33">
        <f>$BD$75</f>
        <v>0</v>
      </c>
    </row>
    <row r="49" spans="1:121" ht="21.75" thickBot="1" x14ac:dyDescent="0.3">
      <c r="A49" s="1">
        <v>43349</v>
      </c>
      <c r="B49" s="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6"/>
      <c r="DI49" s="170" t="s">
        <v>63</v>
      </c>
      <c r="DJ49" s="171"/>
      <c r="DK49" s="172"/>
      <c r="DL49" s="78"/>
      <c r="DM49" s="34"/>
      <c r="DN49" s="33" t="s">
        <v>11</v>
      </c>
      <c r="DO49" s="33">
        <f>'معادلة الفك والتجميع'!$R$261</f>
        <v>0</v>
      </c>
      <c r="DP49" s="33">
        <f>'معادلة الفك والتجميع'!$S$261</f>
        <v>0</v>
      </c>
      <c r="DQ49" s="33">
        <f>$BG$75</f>
        <v>0</v>
      </c>
    </row>
    <row r="50" spans="1:121" ht="16.5" thickBot="1" x14ac:dyDescent="0.3">
      <c r="A50" s="1">
        <v>43350</v>
      </c>
      <c r="B50" s="2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6"/>
      <c r="DI50" s="32" t="s">
        <v>43</v>
      </c>
      <c r="DJ50" s="33"/>
      <c r="DK50" s="33">
        <f>'معادلة الفك والتجميع'!$S$204</f>
        <v>0</v>
      </c>
      <c r="DL50" s="33">
        <f>$Y$75</f>
        <v>0</v>
      </c>
      <c r="DM50" s="31"/>
      <c r="DN50" s="33" t="s">
        <v>12</v>
      </c>
      <c r="DO50" s="33">
        <f>'معادلة الفك والتجميع'!$R$265</f>
        <v>0</v>
      </c>
      <c r="DP50" s="33">
        <f>'معادلة الفك والتجميع'!$S$265</f>
        <v>0</v>
      </c>
      <c r="DQ50" s="33">
        <f>$BJ$75</f>
        <v>0</v>
      </c>
    </row>
    <row r="51" spans="1:121" ht="18" thickBot="1" x14ac:dyDescent="0.3">
      <c r="A51" s="1">
        <v>43351</v>
      </c>
      <c r="B51" s="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6"/>
      <c r="DI51" s="173" t="s">
        <v>64</v>
      </c>
      <c r="DJ51" s="174"/>
      <c r="DK51" s="175"/>
      <c r="DL51" s="79"/>
      <c r="DM51" s="31"/>
      <c r="DN51" s="33" t="s">
        <v>48</v>
      </c>
      <c r="DO51" s="33"/>
      <c r="DP51" s="33">
        <f>'معادلة الفك والتجميع'!$S$269</f>
        <v>0</v>
      </c>
      <c r="DQ51" s="33">
        <f>$BL$75</f>
        <v>0</v>
      </c>
    </row>
    <row r="52" spans="1:121" ht="18" thickBot="1" x14ac:dyDescent="0.3">
      <c r="A52" s="1">
        <v>43352</v>
      </c>
      <c r="B52" s="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6"/>
      <c r="DI52" s="32" t="s">
        <v>5</v>
      </c>
      <c r="DJ52" s="33">
        <f>'معادلة الفك والتجميع'!$R$209</f>
        <v>0</v>
      </c>
      <c r="DK52" s="33">
        <f>'معادلة الفك والتجميع'!$S$209</f>
        <v>0</v>
      </c>
      <c r="DL52" s="33">
        <f>$AB$75</f>
        <v>0</v>
      </c>
      <c r="DM52" s="31"/>
      <c r="DN52" s="185" t="s">
        <v>34</v>
      </c>
      <c r="DO52" s="186"/>
      <c r="DP52" s="187"/>
      <c r="DQ52" s="80"/>
    </row>
    <row r="53" spans="1:121" ht="16.5" thickBot="1" x14ac:dyDescent="0.3">
      <c r="A53" s="1">
        <v>43353</v>
      </c>
      <c r="B53" s="2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6"/>
      <c r="DI53" s="32" t="s">
        <v>44</v>
      </c>
      <c r="DJ53" s="33">
        <f>'معادلة الفك والتجميع'!$R$213</f>
        <v>0</v>
      </c>
      <c r="DK53" s="33">
        <f>'معادلة الفك والتجميع'!$S$213</f>
        <v>0</v>
      </c>
      <c r="DL53" s="33">
        <f>$AE$75</f>
        <v>0</v>
      </c>
      <c r="DM53" s="31"/>
      <c r="DN53" s="33" t="s">
        <v>49</v>
      </c>
      <c r="DO53" s="33">
        <f>'معادلة الفك والتجميع'!$R$274</f>
        <v>0</v>
      </c>
      <c r="DP53" s="33">
        <f>'معادلة الفك والتجميع'!$S$274</f>
        <v>0</v>
      </c>
      <c r="DQ53" s="33">
        <f>$BO$75</f>
        <v>0</v>
      </c>
    </row>
    <row r="54" spans="1:121" ht="16.5" thickBot="1" x14ac:dyDescent="0.3">
      <c r="A54" s="1">
        <v>43354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I54" s="32" t="s">
        <v>9</v>
      </c>
      <c r="DJ54" s="33"/>
      <c r="DK54" s="33">
        <f>'معادلة الفك والتجميع'!$S$217</f>
        <v>0</v>
      </c>
      <c r="DL54" s="33">
        <f>$AG$75</f>
        <v>0</v>
      </c>
      <c r="DM54" s="31"/>
      <c r="DN54" s="33" t="s">
        <v>11</v>
      </c>
      <c r="DO54" s="33">
        <f>'معادلة الفك والتجميع'!$R$278</f>
        <v>0</v>
      </c>
      <c r="DP54" s="33">
        <f>'معادلة الفك والتجميع'!$S$278</f>
        <v>0</v>
      </c>
      <c r="DQ54" s="33">
        <f>$BR$75</f>
        <v>0</v>
      </c>
    </row>
    <row r="55" spans="1:121" ht="21.75" thickBot="1" x14ac:dyDescent="0.3">
      <c r="A55" s="1">
        <v>43355</v>
      </c>
      <c r="B55" s="2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6"/>
      <c r="DI55" s="32" t="s">
        <v>8</v>
      </c>
      <c r="DJ55" s="33"/>
      <c r="DK55" s="33">
        <f>'معادلة الفك والتجميع'!$S$221</f>
        <v>0</v>
      </c>
      <c r="DL55" s="33">
        <f>$AI$75</f>
        <v>0</v>
      </c>
      <c r="DM55" s="34"/>
      <c r="DN55" s="127" t="s">
        <v>65</v>
      </c>
      <c r="DO55" s="128"/>
      <c r="DP55" s="129"/>
      <c r="DQ55" s="76"/>
    </row>
    <row r="56" spans="1:121" ht="18" thickBot="1" x14ac:dyDescent="0.3">
      <c r="A56" s="1">
        <v>43356</v>
      </c>
      <c r="B56" s="2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6"/>
      <c r="DI56" s="176" t="s">
        <v>66</v>
      </c>
      <c r="DJ56" s="177"/>
      <c r="DK56" s="178"/>
      <c r="DL56" s="77"/>
      <c r="DM56" s="31"/>
      <c r="DN56" s="33" t="s">
        <v>49</v>
      </c>
      <c r="DO56" s="33">
        <f>'معادلة الفك والتجميع'!$R$283</f>
        <v>0</v>
      </c>
      <c r="DP56" s="33">
        <f>'معادلة الفك والتجميع'!$S$283</f>
        <v>0</v>
      </c>
      <c r="DQ56" s="33">
        <f>$BU$75</f>
        <v>0</v>
      </c>
    </row>
    <row r="57" spans="1:121" ht="21.75" thickBot="1" x14ac:dyDescent="0.3">
      <c r="A57" s="1">
        <v>43357</v>
      </c>
      <c r="B57" s="2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6"/>
      <c r="DI57" s="32" t="s">
        <v>45</v>
      </c>
      <c r="DJ57" s="33"/>
      <c r="DK57" s="33">
        <f>'معادلة الفك والتجميع'!$S$225</f>
        <v>0</v>
      </c>
      <c r="DL57" s="33">
        <f>$AK$75</f>
        <v>0</v>
      </c>
      <c r="DM57" s="34"/>
      <c r="DN57" s="33" t="s">
        <v>50</v>
      </c>
      <c r="DO57" s="33">
        <f>'معادلة الفك والتجميع'!$R$287</f>
        <v>0</v>
      </c>
      <c r="DP57" s="33">
        <f>'معادلة الفك والتجميع'!$S$287</f>
        <v>0</v>
      </c>
      <c r="DQ57" s="33">
        <f>$BX$75</f>
        <v>0</v>
      </c>
    </row>
    <row r="58" spans="1:121" ht="18" thickBot="1" x14ac:dyDescent="0.3">
      <c r="A58" s="1">
        <v>43358</v>
      </c>
      <c r="B58" s="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6"/>
      <c r="DI58" s="179" t="s">
        <v>67</v>
      </c>
      <c r="DJ58" s="180"/>
      <c r="DK58" s="181"/>
      <c r="DL58" s="81"/>
      <c r="DM58" s="31"/>
      <c r="DN58" s="33" t="s">
        <v>12</v>
      </c>
      <c r="DO58" s="33">
        <f>'معادلة الفك والتجميع'!$R$291</f>
        <v>0</v>
      </c>
      <c r="DP58" s="33">
        <f>'معادلة الفك والتجميع'!$S$291</f>
        <v>0</v>
      </c>
      <c r="DQ58" s="33">
        <f>$CA$75</f>
        <v>0</v>
      </c>
    </row>
    <row r="59" spans="1:121" ht="16.5" thickBot="1" x14ac:dyDescent="0.3">
      <c r="A59" s="1">
        <v>43359</v>
      </c>
      <c r="B59" s="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6"/>
      <c r="DI59" s="32" t="s">
        <v>19</v>
      </c>
      <c r="DJ59" s="33">
        <f>'معادلة الفك والتجميع'!$R$230</f>
        <v>0</v>
      </c>
      <c r="DK59" s="33">
        <f>'معادلة الفك والتجميع'!$S$230</f>
        <v>0</v>
      </c>
      <c r="DL59" s="33">
        <f>$AN$75</f>
        <v>0</v>
      </c>
      <c r="DM59" s="36"/>
      <c r="DN59" s="33" t="s">
        <v>48</v>
      </c>
      <c r="DO59" s="33"/>
      <c r="DP59" s="33">
        <f>'معادلة الفك والتجميع'!$S$295</f>
        <v>0</v>
      </c>
      <c r="DQ59" s="33">
        <f>$CC$75</f>
        <v>0</v>
      </c>
    </row>
    <row r="60" spans="1:121" ht="18" thickBot="1" x14ac:dyDescent="0.3">
      <c r="A60" s="1">
        <v>43360</v>
      </c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6"/>
      <c r="DI60" s="182" t="s">
        <v>68</v>
      </c>
      <c r="DJ60" s="183"/>
      <c r="DK60" s="184"/>
      <c r="DL60" s="83"/>
      <c r="DM60" s="36"/>
      <c r="DN60" s="188" t="s">
        <v>38</v>
      </c>
      <c r="DO60" s="189"/>
      <c r="DP60" s="190"/>
      <c r="DQ60" s="84"/>
    </row>
    <row r="61" spans="1:121" ht="16.5" thickBot="1" x14ac:dyDescent="0.3">
      <c r="A61" s="1">
        <v>43361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6"/>
      <c r="DI61" s="37" t="s">
        <v>45</v>
      </c>
      <c r="DJ61" s="38"/>
      <c r="DK61" s="38">
        <f>'معادلة الفك والتجميع'!$S$234</f>
        <v>0</v>
      </c>
      <c r="DL61" s="33">
        <f>$AP$75</f>
        <v>0</v>
      </c>
      <c r="DM61" s="36"/>
      <c r="DN61" s="33" t="s">
        <v>58</v>
      </c>
      <c r="DO61" s="33"/>
      <c r="DP61" s="33">
        <f>'معادلة الفك والتجميع'!$S$329</f>
        <v>0</v>
      </c>
      <c r="DQ61" s="33">
        <f>$CY$75</f>
        <v>0</v>
      </c>
    </row>
    <row r="62" spans="1:121" ht="18" thickBot="1" x14ac:dyDescent="0.3">
      <c r="A62" s="1">
        <v>43362</v>
      </c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6"/>
      <c r="DI62" s="64"/>
      <c r="DJ62" s="64"/>
      <c r="DK62" s="64"/>
      <c r="DL62" s="85"/>
      <c r="DM62" s="36"/>
      <c r="DN62" s="164" t="s">
        <v>69</v>
      </c>
      <c r="DO62" s="165"/>
      <c r="DP62" s="166"/>
      <c r="DQ62" s="86"/>
    </row>
    <row r="63" spans="1:121" ht="18" thickBot="1" x14ac:dyDescent="0.3">
      <c r="A63" s="1">
        <v>43363</v>
      </c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6"/>
      <c r="DI63" s="182" t="s">
        <v>70</v>
      </c>
      <c r="DJ63" s="183"/>
      <c r="DK63" s="184"/>
      <c r="DL63" s="83"/>
      <c r="DM63" s="36"/>
      <c r="DN63" s="33" t="s">
        <v>15</v>
      </c>
      <c r="DO63" s="33"/>
      <c r="DP63" s="33">
        <f>'معادلة الفك والتجميع'!$S$334</f>
        <v>0</v>
      </c>
      <c r="DQ63" s="33">
        <f>$DA$75</f>
        <v>0</v>
      </c>
    </row>
    <row r="64" spans="1:121" ht="18" thickBot="1" x14ac:dyDescent="0.3">
      <c r="A64" s="1">
        <v>43364</v>
      </c>
      <c r="B64" s="2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6"/>
      <c r="DI64" s="33" t="s">
        <v>54</v>
      </c>
      <c r="DJ64" s="33">
        <f>'معادلة الفك والتجميع'!$R$312</f>
        <v>0</v>
      </c>
      <c r="DK64" s="33">
        <f>'معادلة الفك والتجميع'!$S$312</f>
        <v>0</v>
      </c>
      <c r="DL64" s="33">
        <f>$CO$75</f>
        <v>0</v>
      </c>
      <c r="DM64" s="36"/>
      <c r="DN64" s="100" t="s">
        <v>71</v>
      </c>
      <c r="DO64" s="101"/>
      <c r="DP64" s="102"/>
      <c r="DQ64" s="87"/>
    </row>
    <row r="65" spans="1:121" ht="16.5" thickBot="1" x14ac:dyDescent="0.3">
      <c r="A65" s="1">
        <v>43365</v>
      </c>
      <c r="B65" s="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6"/>
      <c r="DI65" s="33" t="s">
        <v>55</v>
      </c>
      <c r="DJ65" s="33">
        <f>'معادلة الفك والتجميع'!$R$316</f>
        <v>0</v>
      </c>
      <c r="DK65" s="33">
        <f>'معادلة الفك والتجميع'!$S$316</f>
        <v>0</v>
      </c>
      <c r="DL65" s="33">
        <f>$CR$75</f>
        <v>0</v>
      </c>
      <c r="DM65" s="36"/>
      <c r="DN65" s="33" t="s">
        <v>51</v>
      </c>
      <c r="DO65" s="33">
        <f>'معادلة الفك والتجميع'!$R$300</f>
        <v>0</v>
      </c>
      <c r="DP65" s="33">
        <f>'معادلة الفك والتجميع'!$S$300</f>
        <v>0</v>
      </c>
      <c r="DQ65" s="33">
        <f>$CF$75</f>
        <v>0</v>
      </c>
    </row>
    <row r="66" spans="1:121" ht="16.5" thickBot="1" x14ac:dyDescent="0.3">
      <c r="A66" s="1">
        <v>43366</v>
      </c>
      <c r="B66" s="2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6"/>
      <c r="DI66" s="33" t="s">
        <v>56</v>
      </c>
      <c r="DJ66" s="38">
        <f>'معادلة الفك والتجميع'!$R$320</f>
        <v>0</v>
      </c>
      <c r="DK66" s="38">
        <f>'معادلة الفك والتجميع'!$S$320</f>
        <v>0</v>
      </c>
      <c r="DL66" s="33">
        <f>$CU$75</f>
        <v>0</v>
      </c>
      <c r="DM66" s="36"/>
      <c r="DN66" s="33" t="s">
        <v>52</v>
      </c>
      <c r="DO66" s="38">
        <f>'معادلة الفك والتجميع'!$R$304</f>
        <v>0</v>
      </c>
      <c r="DP66" s="38">
        <f>'معادلة الفك والتجميع'!$S$304</f>
        <v>0</v>
      </c>
      <c r="DQ66" s="33">
        <f>$CI$75</f>
        <v>0</v>
      </c>
    </row>
    <row r="67" spans="1:121" ht="16.5" thickBot="1" x14ac:dyDescent="0.3">
      <c r="A67" s="1">
        <v>43367</v>
      </c>
      <c r="B67" s="2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6"/>
      <c r="DI67" s="33" t="s">
        <v>57</v>
      </c>
      <c r="DJ67" s="33"/>
      <c r="DK67" s="33">
        <f>'معادلة الفك والتجميع'!$S$324</f>
        <v>0</v>
      </c>
      <c r="DL67" s="33">
        <f>$CW$75</f>
        <v>0</v>
      </c>
      <c r="DM67" s="55"/>
      <c r="DN67" s="33" t="s">
        <v>53</v>
      </c>
      <c r="DO67" s="33">
        <f>'معادلة الفك والتجميع'!$R$308</f>
        <v>0</v>
      </c>
      <c r="DP67" s="33">
        <f>'معادلة الفك والتجميع'!$S$308</f>
        <v>0</v>
      </c>
      <c r="DQ67" s="33">
        <f>$CL$75</f>
        <v>0</v>
      </c>
    </row>
    <row r="68" spans="1:121" ht="15.75" thickBot="1" x14ac:dyDescent="0.3">
      <c r="A68" s="1">
        <v>43368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6"/>
    </row>
    <row r="69" spans="1:121" ht="15.75" thickBot="1" x14ac:dyDescent="0.3">
      <c r="A69" s="5">
        <v>43369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6"/>
    </row>
    <row r="70" spans="1:121" ht="15.75" thickBot="1" x14ac:dyDescent="0.3">
      <c r="A70" s="5">
        <v>43370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  <c r="CH70" s="48"/>
      <c r="CI70" s="48"/>
      <c r="CJ70" s="48"/>
      <c r="CK70" s="48"/>
      <c r="CL70" s="48"/>
      <c r="CM70" s="48"/>
      <c r="CN70" s="48"/>
      <c r="CO70" s="48"/>
      <c r="CP70" s="48"/>
      <c r="CQ70" s="48"/>
      <c r="CR70" s="48"/>
      <c r="CS70" s="48"/>
      <c r="CT70" s="48"/>
      <c r="CU70" s="48"/>
      <c r="CV70" s="48"/>
      <c r="CW70" s="48"/>
      <c r="CX70" s="48"/>
      <c r="CY70" s="48"/>
      <c r="CZ70" s="48"/>
      <c r="DA70" s="48"/>
      <c r="DB70" s="6"/>
      <c r="DC70" s="48"/>
      <c r="DD70" s="6"/>
      <c r="DE70" s="48"/>
      <c r="DF70" s="6"/>
    </row>
    <row r="71" spans="1:121" ht="15.75" thickBot="1" x14ac:dyDescent="0.3">
      <c r="A71" s="5">
        <v>43371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  <c r="CJ71" s="48"/>
      <c r="CK71" s="48"/>
      <c r="CL71" s="48"/>
      <c r="CM71" s="48"/>
      <c r="CN71" s="48"/>
      <c r="CO71" s="48"/>
      <c r="CP71" s="48"/>
      <c r="CQ71" s="48"/>
      <c r="CR71" s="48"/>
      <c r="CS71" s="48"/>
      <c r="CT71" s="48"/>
      <c r="CU71" s="48"/>
      <c r="CV71" s="48"/>
      <c r="CW71" s="48"/>
      <c r="CX71" s="48"/>
      <c r="CY71" s="48"/>
      <c r="CZ71" s="48"/>
      <c r="DA71" s="48"/>
      <c r="DB71" s="6"/>
      <c r="DC71" s="48"/>
      <c r="DD71" s="6"/>
      <c r="DE71" s="48"/>
      <c r="DF71" s="6"/>
    </row>
    <row r="72" spans="1:121" ht="15.75" thickBot="1" x14ac:dyDescent="0.3">
      <c r="A72" s="5">
        <v>43372</v>
      </c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  <c r="CJ72" s="48"/>
      <c r="CK72" s="48"/>
      <c r="CL72" s="48"/>
      <c r="CM72" s="48"/>
      <c r="CN72" s="48"/>
      <c r="CO72" s="48"/>
      <c r="CP72" s="48"/>
      <c r="CQ72" s="48"/>
      <c r="CR72" s="48"/>
      <c r="CS72" s="48"/>
      <c r="CT72" s="48"/>
      <c r="CU72" s="48"/>
      <c r="CV72" s="48"/>
      <c r="CW72" s="48"/>
      <c r="CX72" s="48"/>
      <c r="CY72" s="48"/>
      <c r="CZ72" s="48"/>
      <c r="DA72" s="48"/>
      <c r="DB72" s="6"/>
      <c r="DC72" s="48"/>
      <c r="DD72" s="6"/>
      <c r="DE72" s="48"/>
      <c r="DF72" s="6"/>
    </row>
    <row r="73" spans="1:121" ht="15.75" thickBot="1" x14ac:dyDescent="0.3">
      <c r="A73" s="5">
        <v>43373</v>
      </c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8"/>
      <c r="CA73" s="48"/>
      <c r="CB73" s="48"/>
      <c r="CC73" s="48"/>
      <c r="CD73" s="48"/>
      <c r="CE73" s="48"/>
      <c r="CF73" s="48"/>
      <c r="CG73" s="48"/>
      <c r="CH73" s="48"/>
      <c r="CI73" s="48"/>
      <c r="CJ73" s="48"/>
      <c r="CK73" s="48"/>
      <c r="CL73" s="48"/>
      <c r="CM73" s="48"/>
      <c r="CN73" s="48"/>
      <c r="CO73" s="48"/>
      <c r="CP73" s="48"/>
      <c r="CQ73" s="48"/>
      <c r="CR73" s="48"/>
      <c r="CS73" s="48"/>
      <c r="CT73" s="48"/>
      <c r="CU73" s="48"/>
      <c r="CV73" s="48"/>
      <c r="CW73" s="48"/>
      <c r="CX73" s="48"/>
      <c r="CY73" s="48"/>
      <c r="CZ73" s="48"/>
      <c r="DA73" s="48"/>
      <c r="DB73" s="6"/>
      <c r="DC73" s="48"/>
      <c r="DD73" s="6"/>
      <c r="DE73" s="48"/>
      <c r="DF73" s="6"/>
    </row>
    <row r="74" spans="1:121" ht="15.75" thickBot="1" x14ac:dyDescent="0.3">
      <c r="A74" s="8">
        <v>43374</v>
      </c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49"/>
      <c r="CA74" s="49"/>
      <c r="CB74" s="49"/>
      <c r="CC74" s="49"/>
      <c r="CD74" s="49"/>
      <c r="CE74" s="49"/>
      <c r="CF74" s="49"/>
      <c r="CG74" s="49"/>
      <c r="CH74" s="49"/>
      <c r="CI74" s="49"/>
      <c r="CJ74" s="49"/>
      <c r="CK74" s="49"/>
      <c r="CL74" s="49"/>
      <c r="CM74" s="49"/>
      <c r="CN74" s="49"/>
      <c r="CO74" s="49"/>
      <c r="CP74" s="49"/>
      <c r="CQ74" s="49"/>
      <c r="CR74" s="49"/>
      <c r="CS74" s="49"/>
      <c r="CT74" s="49"/>
      <c r="CU74" s="49"/>
      <c r="CV74" s="49"/>
      <c r="CW74" s="49"/>
      <c r="CX74" s="49"/>
      <c r="CY74" s="49"/>
      <c r="CZ74" s="49"/>
      <c r="DA74" s="49"/>
      <c r="DB74" s="6"/>
      <c r="DC74" s="49"/>
      <c r="DD74" s="6"/>
      <c r="DE74" s="49"/>
      <c r="DF74" s="6"/>
    </row>
    <row r="75" spans="1:121" ht="24.75" thickTop="1" thickBot="1" x14ac:dyDescent="0.3">
      <c r="A75" s="114" t="s">
        <v>20</v>
      </c>
      <c r="B75" s="115"/>
      <c r="C75" s="50">
        <f>SUM(C44:C74)</f>
        <v>0</v>
      </c>
      <c r="D75" s="50">
        <f t="shared" ref="D75:BO75" si="2">SUM(D44:D74)</f>
        <v>0</v>
      </c>
      <c r="E75" s="50">
        <f t="shared" si="2"/>
        <v>0</v>
      </c>
      <c r="F75" s="50">
        <f t="shared" si="2"/>
        <v>0</v>
      </c>
      <c r="G75" s="50">
        <f t="shared" si="2"/>
        <v>0</v>
      </c>
      <c r="H75" s="50">
        <f t="shared" si="2"/>
        <v>0</v>
      </c>
      <c r="I75" s="50">
        <f t="shared" si="2"/>
        <v>0</v>
      </c>
      <c r="J75" s="50">
        <f t="shared" si="2"/>
        <v>0</v>
      </c>
      <c r="K75" s="50">
        <f t="shared" si="2"/>
        <v>0</v>
      </c>
      <c r="L75" s="50">
        <f t="shared" si="2"/>
        <v>0</v>
      </c>
      <c r="M75" s="50">
        <f t="shared" si="2"/>
        <v>0</v>
      </c>
      <c r="N75" s="50">
        <f t="shared" si="2"/>
        <v>0</v>
      </c>
      <c r="O75" s="50">
        <f t="shared" si="2"/>
        <v>0</v>
      </c>
      <c r="P75" s="50">
        <f t="shared" si="2"/>
        <v>0</v>
      </c>
      <c r="Q75" s="50">
        <f t="shared" si="2"/>
        <v>0</v>
      </c>
      <c r="R75" s="50">
        <f t="shared" si="2"/>
        <v>0</v>
      </c>
      <c r="S75" s="50">
        <f t="shared" si="2"/>
        <v>0</v>
      </c>
      <c r="T75" s="50">
        <f t="shared" si="2"/>
        <v>0</v>
      </c>
      <c r="U75" s="50">
        <f t="shared" si="2"/>
        <v>0</v>
      </c>
      <c r="V75" s="50">
        <f t="shared" si="2"/>
        <v>0</v>
      </c>
      <c r="W75" s="50">
        <f t="shared" si="2"/>
        <v>0</v>
      </c>
      <c r="X75" s="50">
        <f t="shared" si="2"/>
        <v>0</v>
      </c>
      <c r="Y75" s="50">
        <f t="shared" si="2"/>
        <v>0</v>
      </c>
      <c r="Z75" s="50">
        <f t="shared" si="2"/>
        <v>0</v>
      </c>
      <c r="AA75" s="50">
        <f t="shared" si="2"/>
        <v>0</v>
      </c>
      <c r="AB75" s="50">
        <f t="shared" si="2"/>
        <v>0</v>
      </c>
      <c r="AC75" s="50">
        <f t="shared" si="2"/>
        <v>0</v>
      </c>
      <c r="AD75" s="50">
        <f t="shared" si="2"/>
        <v>0</v>
      </c>
      <c r="AE75" s="50">
        <f t="shared" si="2"/>
        <v>0</v>
      </c>
      <c r="AF75" s="50">
        <f t="shared" si="2"/>
        <v>0</v>
      </c>
      <c r="AG75" s="50">
        <f t="shared" si="2"/>
        <v>0</v>
      </c>
      <c r="AH75" s="50">
        <f t="shared" si="2"/>
        <v>0</v>
      </c>
      <c r="AI75" s="50">
        <f t="shared" si="2"/>
        <v>0</v>
      </c>
      <c r="AJ75" s="50">
        <f t="shared" si="2"/>
        <v>0</v>
      </c>
      <c r="AK75" s="50">
        <f t="shared" si="2"/>
        <v>0</v>
      </c>
      <c r="AL75" s="50">
        <f t="shared" si="2"/>
        <v>0</v>
      </c>
      <c r="AM75" s="50">
        <f t="shared" si="2"/>
        <v>0</v>
      </c>
      <c r="AN75" s="50">
        <f t="shared" si="2"/>
        <v>0</v>
      </c>
      <c r="AO75" s="50">
        <f t="shared" si="2"/>
        <v>0</v>
      </c>
      <c r="AP75" s="50">
        <f t="shared" si="2"/>
        <v>0</v>
      </c>
      <c r="AQ75" s="50">
        <f t="shared" si="2"/>
        <v>0</v>
      </c>
      <c r="AR75" s="50">
        <f t="shared" si="2"/>
        <v>0</v>
      </c>
      <c r="AS75" s="50">
        <f t="shared" si="2"/>
        <v>0</v>
      </c>
      <c r="AT75" s="50">
        <f t="shared" si="2"/>
        <v>0</v>
      </c>
      <c r="AU75" s="50">
        <f t="shared" si="2"/>
        <v>0</v>
      </c>
      <c r="AV75" s="50">
        <f t="shared" si="2"/>
        <v>0</v>
      </c>
      <c r="AW75" s="50">
        <f t="shared" si="2"/>
        <v>0</v>
      </c>
      <c r="AX75" s="50">
        <f t="shared" si="2"/>
        <v>0</v>
      </c>
      <c r="AY75" s="50">
        <f t="shared" si="2"/>
        <v>0</v>
      </c>
      <c r="AZ75" s="50">
        <f t="shared" si="2"/>
        <v>0</v>
      </c>
      <c r="BA75" s="50">
        <f t="shared" si="2"/>
        <v>0</v>
      </c>
      <c r="BB75" s="50">
        <f t="shared" si="2"/>
        <v>0</v>
      </c>
      <c r="BC75" s="50">
        <f t="shared" si="2"/>
        <v>0</v>
      </c>
      <c r="BD75" s="50">
        <f t="shared" si="2"/>
        <v>0</v>
      </c>
      <c r="BE75" s="50">
        <f t="shared" si="2"/>
        <v>0</v>
      </c>
      <c r="BF75" s="50">
        <f t="shared" si="2"/>
        <v>0</v>
      </c>
      <c r="BG75" s="50">
        <f t="shared" si="2"/>
        <v>0</v>
      </c>
      <c r="BH75" s="50">
        <f t="shared" si="2"/>
        <v>0</v>
      </c>
      <c r="BI75" s="50">
        <f t="shared" si="2"/>
        <v>0</v>
      </c>
      <c r="BJ75" s="50">
        <f t="shared" si="2"/>
        <v>0</v>
      </c>
      <c r="BK75" s="50">
        <f t="shared" si="2"/>
        <v>0</v>
      </c>
      <c r="BL75" s="50">
        <f t="shared" si="2"/>
        <v>0</v>
      </c>
      <c r="BM75" s="50">
        <f t="shared" si="2"/>
        <v>0</v>
      </c>
      <c r="BN75" s="50">
        <f t="shared" si="2"/>
        <v>0</v>
      </c>
      <c r="BO75" s="50">
        <f t="shared" si="2"/>
        <v>0</v>
      </c>
      <c r="BP75" s="50">
        <f t="shared" ref="BP75:DE75" si="3">SUM(BP44:BP74)</f>
        <v>0</v>
      </c>
      <c r="BQ75" s="50">
        <f t="shared" si="3"/>
        <v>0</v>
      </c>
      <c r="BR75" s="50">
        <f t="shared" si="3"/>
        <v>0</v>
      </c>
      <c r="BS75" s="50">
        <f t="shared" si="3"/>
        <v>0</v>
      </c>
      <c r="BT75" s="50">
        <f t="shared" si="3"/>
        <v>0</v>
      </c>
      <c r="BU75" s="50">
        <f t="shared" si="3"/>
        <v>0</v>
      </c>
      <c r="BV75" s="50">
        <f t="shared" si="3"/>
        <v>0</v>
      </c>
      <c r="BW75" s="50">
        <f t="shared" si="3"/>
        <v>0</v>
      </c>
      <c r="BX75" s="50">
        <f t="shared" si="3"/>
        <v>0</v>
      </c>
      <c r="BY75" s="50">
        <f t="shared" si="3"/>
        <v>0</v>
      </c>
      <c r="BZ75" s="50">
        <f t="shared" si="3"/>
        <v>0</v>
      </c>
      <c r="CA75" s="50">
        <f t="shared" si="3"/>
        <v>0</v>
      </c>
      <c r="CB75" s="50">
        <f t="shared" si="3"/>
        <v>0</v>
      </c>
      <c r="CC75" s="50">
        <f t="shared" si="3"/>
        <v>0</v>
      </c>
      <c r="CD75" s="50">
        <f t="shared" si="3"/>
        <v>0</v>
      </c>
      <c r="CE75" s="50">
        <f t="shared" si="3"/>
        <v>0</v>
      </c>
      <c r="CF75" s="50">
        <f t="shared" si="3"/>
        <v>0</v>
      </c>
      <c r="CG75" s="50">
        <f t="shared" si="3"/>
        <v>0</v>
      </c>
      <c r="CH75" s="50">
        <f t="shared" si="3"/>
        <v>0</v>
      </c>
      <c r="CI75" s="50">
        <f t="shared" si="3"/>
        <v>0</v>
      </c>
      <c r="CJ75" s="50">
        <f t="shared" si="3"/>
        <v>0</v>
      </c>
      <c r="CK75" s="50">
        <f t="shared" si="3"/>
        <v>0</v>
      </c>
      <c r="CL75" s="50">
        <f t="shared" si="3"/>
        <v>0</v>
      </c>
      <c r="CM75" s="50">
        <f t="shared" si="3"/>
        <v>0</v>
      </c>
      <c r="CN75" s="50">
        <f t="shared" si="3"/>
        <v>0</v>
      </c>
      <c r="CO75" s="50">
        <f t="shared" si="3"/>
        <v>0</v>
      </c>
      <c r="CP75" s="50">
        <f t="shared" si="3"/>
        <v>0</v>
      </c>
      <c r="CQ75" s="50">
        <f t="shared" si="3"/>
        <v>0</v>
      </c>
      <c r="CR75" s="50">
        <f t="shared" si="3"/>
        <v>0</v>
      </c>
      <c r="CS75" s="50">
        <f t="shared" si="3"/>
        <v>0</v>
      </c>
      <c r="CT75" s="50">
        <f t="shared" si="3"/>
        <v>0</v>
      </c>
      <c r="CU75" s="50">
        <f t="shared" si="3"/>
        <v>0</v>
      </c>
      <c r="CV75" s="50">
        <f t="shared" si="3"/>
        <v>0</v>
      </c>
      <c r="CW75" s="50">
        <f t="shared" si="3"/>
        <v>0</v>
      </c>
      <c r="CX75" s="50">
        <f t="shared" si="3"/>
        <v>0</v>
      </c>
      <c r="CY75" s="50">
        <f t="shared" si="3"/>
        <v>0</v>
      </c>
      <c r="CZ75" s="50">
        <f t="shared" si="3"/>
        <v>0</v>
      </c>
      <c r="DA75" s="50">
        <f t="shared" si="3"/>
        <v>0</v>
      </c>
      <c r="DB75" s="50">
        <f t="shared" si="3"/>
        <v>0</v>
      </c>
      <c r="DC75" s="50">
        <f t="shared" si="3"/>
        <v>0</v>
      </c>
      <c r="DD75" s="50">
        <f t="shared" si="3"/>
        <v>0</v>
      </c>
      <c r="DE75" s="50">
        <f t="shared" si="3"/>
        <v>0</v>
      </c>
      <c r="DF75" s="50">
        <f t="shared" ref="DF75" si="4">SUM(DF44:DF74)</f>
        <v>0</v>
      </c>
    </row>
    <row r="76" spans="1:121" ht="15.75" thickTop="1" x14ac:dyDescent="0.25"/>
  </sheetData>
  <mergeCells count="333">
    <mergeCell ref="DI58:DK58"/>
    <mergeCell ref="DI60:DK60"/>
    <mergeCell ref="DN60:DP60"/>
    <mergeCell ref="DN62:DP62"/>
    <mergeCell ref="DI63:DK63"/>
    <mergeCell ref="DN64:DP64"/>
    <mergeCell ref="DI39:DQ39"/>
    <mergeCell ref="DI41:DK41"/>
    <mergeCell ref="DN41:DP41"/>
    <mergeCell ref="DN45:DP45"/>
    <mergeCell ref="DN47:DP47"/>
    <mergeCell ref="DI49:DK49"/>
    <mergeCell ref="DI51:DK51"/>
    <mergeCell ref="DN52:DP52"/>
    <mergeCell ref="DN55:DP55"/>
    <mergeCell ref="DI56:DK56"/>
    <mergeCell ref="CW42:CW43"/>
    <mergeCell ref="CY42:CY43"/>
    <mergeCell ref="DA42:DA43"/>
    <mergeCell ref="DC42:DC43"/>
    <mergeCell ref="DE42:DE43"/>
    <mergeCell ref="CZ41:CZ43"/>
    <mergeCell ref="CS41:CT41"/>
    <mergeCell ref="CV41:CV43"/>
    <mergeCell ref="CX41:CX43"/>
    <mergeCell ref="BW42:BW43"/>
    <mergeCell ref="BX42:BX43"/>
    <mergeCell ref="BY42:BY43"/>
    <mergeCell ref="BZ42:BZ43"/>
    <mergeCell ref="CA42:CA43"/>
    <mergeCell ref="CC42:CC43"/>
    <mergeCell ref="CS42:CS43"/>
    <mergeCell ref="CT42:CT43"/>
    <mergeCell ref="CU42:CU43"/>
    <mergeCell ref="AK42:AK43"/>
    <mergeCell ref="AL42:AL43"/>
    <mergeCell ref="AM42:AM43"/>
    <mergeCell ref="AN42:AN43"/>
    <mergeCell ref="AP42:AP43"/>
    <mergeCell ref="AB42:AB43"/>
    <mergeCell ref="AC42:AC43"/>
    <mergeCell ref="AD42:AD43"/>
    <mergeCell ref="AE42:AE43"/>
    <mergeCell ref="AG42:AG43"/>
    <mergeCell ref="AI42:AI43"/>
    <mergeCell ref="AQ42:AQ43"/>
    <mergeCell ref="AR42:AR43"/>
    <mergeCell ref="AS42:AS43"/>
    <mergeCell ref="AT42:AT43"/>
    <mergeCell ref="AU42:AU43"/>
    <mergeCell ref="AV42:AV43"/>
    <mergeCell ref="AW42:AW43"/>
    <mergeCell ref="AX42:AX43"/>
    <mergeCell ref="AY42:AY43"/>
    <mergeCell ref="BA42:BA43"/>
    <mergeCell ref="BB42:BB43"/>
    <mergeCell ref="BC42:BC43"/>
    <mergeCell ref="CB41:CB43"/>
    <mergeCell ref="CD41:CE41"/>
    <mergeCell ref="CG41:CH41"/>
    <mergeCell ref="CJ41:CK41"/>
    <mergeCell ref="CM41:CN41"/>
    <mergeCell ref="CP41:CQ41"/>
    <mergeCell ref="CD42:CD43"/>
    <mergeCell ref="CE42:CE43"/>
    <mergeCell ref="CF42:CF43"/>
    <mergeCell ref="CG42:CG43"/>
    <mergeCell ref="CH42:CH43"/>
    <mergeCell ref="CI42:CI43"/>
    <mergeCell ref="CJ42:CJ43"/>
    <mergeCell ref="CK42:CK43"/>
    <mergeCell ref="CL42:CL43"/>
    <mergeCell ref="CM42:CM43"/>
    <mergeCell ref="CN42:CN43"/>
    <mergeCell ref="CO42:CO43"/>
    <mergeCell ref="CP42:CP43"/>
    <mergeCell ref="CQ42:CQ43"/>
    <mergeCell ref="BS42:BS43"/>
    <mergeCell ref="BH41:BI41"/>
    <mergeCell ref="BK41:BK43"/>
    <mergeCell ref="BM41:BN41"/>
    <mergeCell ref="BP41:BQ41"/>
    <mergeCell ref="BS41:BT41"/>
    <mergeCell ref="BV41:BW41"/>
    <mergeCell ref="BY41:BZ41"/>
    <mergeCell ref="BD42:BD43"/>
    <mergeCell ref="BE42:BE43"/>
    <mergeCell ref="BF42:BF43"/>
    <mergeCell ref="BG42:BG43"/>
    <mergeCell ref="BH42:BH43"/>
    <mergeCell ref="BI42:BI43"/>
    <mergeCell ref="BJ42:BJ43"/>
    <mergeCell ref="BL42:BL43"/>
    <mergeCell ref="BM42:BM43"/>
    <mergeCell ref="BN42:BN43"/>
    <mergeCell ref="BO42:BO43"/>
    <mergeCell ref="BP42:BP43"/>
    <mergeCell ref="BQ42:BQ43"/>
    <mergeCell ref="BR42:BR43"/>
    <mergeCell ref="BT42:BT43"/>
    <mergeCell ref="BU42:BU43"/>
    <mergeCell ref="BV42:BV43"/>
    <mergeCell ref="CX40:CY40"/>
    <mergeCell ref="CZ40:DA40"/>
    <mergeCell ref="C41:D41"/>
    <mergeCell ref="F41:G41"/>
    <mergeCell ref="I41:J41"/>
    <mergeCell ref="L41:M41"/>
    <mergeCell ref="O41:P41"/>
    <mergeCell ref="R41:S41"/>
    <mergeCell ref="U41:V41"/>
    <mergeCell ref="X41:X43"/>
    <mergeCell ref="Z41:AA41"/>
    <mergeCell ref="AC41:AD41"/>
    <mergeCell ref="AF41:AF43"/>
    <mergeCell ref="AH41:AH43"/>
    <mergeCell ref="AJ41:AJ43"/>
    <mergeCell ref="AL41:AM41"/>
    <mergeCell ref="AO41:AO43"/>
    <mergeCell ref="AQ41:AR41"/>
    <mergeCell ref="AT41:AU41"/>
    <mergeCell ref="AW41:AX41"/>
    <mergeCell ref="AZ41:AZ43"/>
    <mergeCell ref="CR42:CR43"/>
    <mergeCell ref="BB41:BC41"/>
    <mergeCell ref="BE41:BF41"/>
    <mergeCell ref="AL40:AN40"/>
    <mergeCell ref="AO40:AP40"/>
    <mergeCell ref="AQ40:AY40"/>
    <mergeCell ref="AZ40:BA40"/>
    <mergeCell ref="BB40:BL40"/>
    <mergeCell ref="BM40:BR40"/>
    <mergeCell ref="BS40:CC40"/>
    <mergeCell ref="CD40:CL40"/>
    <mergeCell ref="CM40:CW40"/>
    <mergeCell ref="DC37:DF38"/>
    <mergeCell ref="A39:CZ39"/>
    <mergeCell ref="DC39:DF39"/>
    <mergeCell ref="DI22:DK22"/>
    <mergeCell ref="DI24:DK24"/>
    <mergeCell ref="DI26:DK26"/>
    <mergeCell ref="DN26:DP26"/>
    <mergeCell ref="DN28:DP28"/>
    <mergeCell ref="DI29:DK29"/>
    <mergeCell ref="DN30:DP30"/>
    <mergeCell ref="DI5:DQ5"/>
    <mergeCell ref="DI7:DK7"/>
    <mergeCell ref="DN7:DP7"/>
    <mergeCell ref="DN11:DP11"/>
    <mergeCell ref="DN13:DP13"/>
    <mergeCell ref="DI15:DK15"/>
    <mergeCell ref="DI17:DK17"/>
    <mergeCell ref="DN18:DP18"/>
    <mergeCell ref="DN21:DP21"/>
    <mergeCell ref="CS3:CS4"/>
    <mergeCell ref="CT3:CT4"/>
    <mergeCell ref="CU3:CU4"/>
    <mergeCell ref="CW3:CW4"/>
    <mergeCell ref="CY3:CY4"/>
    <mergeCell ref="DA3:DA4"/>
    <mergeCell ref="DC3:DC4"/>
    <mergeCell ref="DE3:DE4"/>
    <mergeCell ref="DI3:DK3"/>
    <mergeCell ref="CJ3:CJ4"/>
    <mergeCell ref="CK3:CK4"/>
    <mergeCell ref="CL3:CL4"/>
    <mergeCell ref="CM3:CM4"/>
    <mergeCell ref="CN3:CN4"/>
    <mergeCell ref="CO3:CO4"/>
    <mergeCell ref="CP3:CP4"/>
    <mergeCell ref="CQ3:CQ4"/>
    <mergeCell ref="CR3:CR4"/>
    <mergeCell ref="BJ3:BJ4"/>
    <mergeCell ref="BL3:BL4"/>
    <mergeCell ref="BM3:BM4"/>
    <mergeCell ref="BN3:BN4"/>
    <mergeCell ref="BO3:BO4"/>
    <mergeCell ref="BP3:BP4"/>
    <mergeCell ref="BQ3:BQ4"/>
    <mergeCell ref="BR3:BR4"/>
    <mergeCell ref="BS3:BS4"/>
    <mergeCell ref="BA3:BA4"/>
    <mergeCell ref="BB3:BB4"/>
    <mergeCell ref="BC3:BC4"/>
    <mergeCell ref="BD3:BD4"/>
    <mergeCell ref="BE3:BE4"/>
    <mergeCell ref="BF3:BF4"/>
    <mergeCell ref="BG3:BG4"/>
    <mergeCell ref="BH3:BH4"/>
    <mergeCell ref="BI3:BI4"/>
    <mergeCell ref="CM2:CN2"/>
    <mergeCell ref="CP2:CQ2"/>
    <mergeCell ref="CS2:CT2"/>
    <mergeCell ref="CV2:CV4"/>
    <mergeCell ref="CX2:CX4"/>
    <mergeCell ref="CZ2:CZ4"/>
    <mergeCell ref="O3:O4"/>
    <mergeCell ref="P3:P4"/>
    <mergeCell ref="Q3:Q4"/>
    <mergeCell ref="R3:R4"/>
    <mergeCell ref="AK3:AK4"/>
    <mergeCell ref="AL3:AL4"/>
    <mergeCell ref="AM3:AM4"/>
    <mergeCell ref="AN3:AN4"/>
    <mergeCell ref="AP3:AP4"/>
    <mergeCell ref="AQ3:AQ4"/>
    <mergeCell ref="AR3:AR4"/>
    <mergeCell ref="AS3:AS4"/>
    <mergeCell ref="AT3:AT4"/>
    <mergeCell ref="AU3:AU4"/>
    <mergeCell ref="AV3:AV4"/>
    <mergeCell ref="AW3:AW4"/>
    <mergeCell ref="AX3:AX4"/>
    <mergeCell ref="AY3:AY4"/>
    <mergeCell ref="BM2:BN2"/>
    <mergeCell ref="BP2:BQ2"/>
    <mergeCell ref="BS2:BT2"/>
    <mergeCell ref="BV2:BW2"/>
    <mergeCell ref="BY2:BZ2"/>
    <mergeCell ref="CB2:CB4"/>
    <mergeCell ref="CD2:CE2"/>
    <mergeCell ref="CG2:CH2"/>
    <mergeCell ref="CJ2:CK2"/>
    <mergeCell ref="BT3:BT4"/>
    <mergeCell ref="BU3:BU4"/>
    <mergeCell ref="BV3:BV4"/>
    <mergeCell ref="BW3:BW4"/>
    <mergeCell ref="BX3:BX4"/>
    <mergeCell ref="BY3:BY4"/>
    <mergeCell ref="BZ3:BZ4"/>
    <mergeCell ref="CA3:CA4"/>
    <mergeCell ref="CC3:CC4"/>
    <mergeCell ref="CD3:CD4"/>
    <mergeCell ref="CE3:CE4"/>
    <mergeCell ref="CF3:CF4"/>
    <mergeCell ref="CG3:CG4"/>
    <mergeCell ref="CH3:CH4"/>
    <mergeCell ref="CI3:CI4"/>
    <mergeCell ref="CZ1:DA1"/>
    <mergeCell ref="C2:D2"/>
    <mergeCell ref="F2:G2"/>
    <mergeCell ref="I2:J2"/>
    <mergeCell ref="L2:M2"/>
    <mergeCell ref="O2:P2"/>
    <mergeCell ref="R2:S2"/>
    <mergeCell ref="U2:V2"/>
    <mergeCell ref="X2:X4"/>
    <mergeCell ref="Z2:AA2"/>
    <mergeCell ref="AC2:AD2"/>
    <mergeCell ref="AF2:AF4"/>
    <mergeCell ref="AH2:AH4"/>
    <mergeCell ref="AJ2:AJ4"/>
    <mergeCell ref="AL2:AM2"/>
    <mergeCell ref="AO2:AO4"/>
    <mergeCell ref="AQ2:AR2"/>
    <mergeCell ref="AT2:AU2"/>
    <mergeCell ref="AW2:AX2"/>
    <mergeCell ref="AZ2:AZ4"/>
    <mergeCell ref="BB2:BC2"/>
    <mergeCell ref="BE2:BF2"/>
    <mergeCell ref="BH2:BI2"/>
    <mergeCell ref="BK2:BK4"/>
    <mergeCell ref="AO1:AP1"/>
    <mergeCell ref="AQ1:AY1"/>
    <mergeCell ref="AZ1:BA1"/>
    <mergeCell ref="BB1:BL1"/>
    <mergeCell ref="BM1:BR1"/>
    <mergeCell ref="BS1:CC1"/>
    <mergeCell ref="CD1:CL1"/>
    <mergeCell ref="CM1:CW1"/>
    <mergeCell ref="CX1:CY1"/>
    <mergeCell ref="A75:B75"/>
    <mergeCell ref="C42:C43"/>
    <mergeCell ref="D42:D43"/>
    <mergeCell ref="E42:E43"/>
    <mergeCell ref="F42:F43"/>
    <mergeCell ref="G42:G43"/>
    <mergeCell ref="H42:H43"/>
    <mergeCell ref="I42:I43"/>
    <mergeCell ref="J42:J43"/>
    <mergeCell ref="A40:A43"/>
    <mergeCell ref="B40:B43"/>
    <mergeCell ref="C40:V40"/>
    <mergeCell ref="O42:O43"/>
    <mergeCell ref="P42:P43"/>
    <mergeCell ref="Q42:Q43"/>
    <mergeCell ref="R42:R43"/>
    <mergeCell ref="K42:K43"/>
    <mergeCell ref="L42:L43"/>
    <mergeCell ref="M42:M43"/>
    <mergeCell ref="N42:N43"/>
    <mergeCell ref="S42:S43"/>
    <mergeCell ref="T42:T43"/>
    <mergeCell ref="U42:U43"/>
    <mergeCell ref="Z42:Z43"/>
    <mergeCell ref="AA42:AA43"/>
    <mergeCell ref="Y42:Y43"/>
    <mergeCell ref="V42:V43"/>
    <mergeCell ref="W42:W43"/>
    <mergeCell ref="C1:V1"/>
    <mergeCell ref="Z1:AI1"/>
    <mergeCell ref="AJ1:AK1"/>
    <mergeCell ref="AL1:AN1"/>
    <mergeCell ref="V3:V4"/>
    <mergeCell ref="W3:W4"/>
    <mergeCell ref="AI3:AI4"/>
    <mergeCell ref="AD3:AD4"/>
    <mergeCell ref="AG3:AG4"/>
    <mergeCell ref="U3:U4"/>
    <mergeCell ref="Y3:Y4"/>
    <mergeCell ref="Z3:Z4"/>
    <mergeCell ref="AB3:AB4"/>
    <mergeCell ref="AC3:AC4"/>
    <mergeCell ref="AE3:AE4"/>
    <mergeCell ref="T3:T4"/>
    <mergeCell ref="AA3:AA4"/>
    <mergeCell ref="Z40:AI40"/>
    <mergeCell ref="AJ40:AK40"/>
    <mergeCell ref="A1:A4"/>
    <mergeCell ref="B1:B4"/>
    <mergeCell ref="L3:L4"/>
    <mergeCell ref="M3:M4"/>
    <mergeCell ref="S3:S4"/>
    <mergeCell ref="J3:J4"/>
    <mergeCell ref="D3:D4"/>
    <mergeCell ref="F3:F4"/>
    <mergeCell ref="G3:G4"/>
    <mergeCell ref="I3:I4"/>
    <mergeCell ref="E3:E4"/>
    <mergeCell ref="H3:H4"/>
    <mergeCell ref="K3:K4"/>
    <mergeCell ref="N3:N4"/>
    <mergeCell ref="C3:C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"/>
  <dimension ref="A1:DQ76"/>
  <sheetViews>
    <sheetView rightToLeft="1" workbookViewId="0">
      <pane xSplit="1" ySplit="4" topLeftCell="AU14" activePane="bottomRight" state="frozen"/>
      <selection pane="topRight" activeCell="B1" sqref="B1"/>
      <selection pane="bottomLeft" activeCell="A5" sqref="A5"/>
      <selection pane="bottomRight" activeCell="BR15" sqref="BR15"/>
    </sheetView>
  </sheetViews>
  <sheetFormatPr defaultRowHeight="15" x14ac:dyDescent="0.25"/>
  <cols>
    <col min="1" max="1" width="9.7109375" style="4" bestFit="1" customWidth="1"/>
    <col min="2" max="2" width="10.140625" customWidth="1"/>
    <col min="3" max="23" width="6.5703125" customWidth="1"/>
    <col min="24" max="24" width="11.42578125" bestFit="1" customWidth="1"/>
    <col min="25" max="31" width="6.5703125" customWidth="1"/>
    <col min="32" max="32" width="9.140625" bestFit="1" customWidth="1"/>
    <col min="33" max="33" width="6.5703125" customWidth="1"/>
    <col min="34" max="34" width="9.140625" bestFit="1" customWidth="1"/>
    <col min="35" max="35" width="6.5703125" customWidth="1"/>
    <col min="36" max="36" width="11.28515625" customWidth="1"/>
    <col min="37" max="40" width="6.5703125" customWidth="1"/>
    <col min="41" max="41" width="12.42578125" bestFit="1" customWidth="1"/>
    <col min="42" max="51" width="6.5703125" customWidth="1"/>
    <col min="52" max="52" width="14.28515625" bestFit="1" customWidth="1"/>
    <col min="53" max="62" width="6.5703125" customWidth="1"/>
    <col min="63" max="63" width="10.7109375" bestFit="1" customWidth="1"/>
    <col min="64" max="79" width="6.5703125" customWidth="1"/>
    <col min="80" max="80" width="10.7109375" bestFit="1" customWidth="1"/>
    <col min="81" max="99" width="6.5703125" customWidth="1"/>
    <col min="100" max="100" width="10.7109375" bestFit="1" customWidth="1"/>
    <col min="101" max="101" width="6.5703125" customWidth="1"/>
    <col min="102" max="102" width="16.140625" bestFit="1" customWidth="1"/>
    <col min="103" max="103" width="6.5703125" customWidth="1"/>
    <col min="104" max="104" width="11.28515625" bestFit="1" customWidth="1"/>
    <col min="105" max="105" width="6.5703125" customWidth="1"/>
    <col min="106" max="106" width="11.28515625" customWidth="1"/>
    <col min="107" max="107" width="6.5703125" customWidth="1"/>
    <col min="108" max="108" width="11.28515625" customWidth="1"/>
    <col min="109" max="109" width="6.5703125" customWidth="1"/>
    <col min="110" max="110" width="15.5703125" customWidth="1"/>
    <col min="111" max="112" width="30.5703125" customWidth="1"/>
    <col min="113" max="113" width="16.85546875" bestFit="1" customWidth="1"/>
    <col min="117" max="117" width="0.85546875" customWidth="1"/>
    <col min="118" max="118" width="13.42578125" bestFit="1" customWidth="1"/>
  </cols>
  <sheetData>
    <row r="1" spans="1:121" ht="23.25" customHeight="1" thickTop="1" thickBot="1" x14ac:dyDescent="0.3">
      <c r="A1" s="110" t="s">
        <v>0</v>
      </c>
      <c r="B1" s="112" t="s">
        <v>23</v>
      </c>
      <c r="C1" s="118" t="s">
        <v>1</v>
      </c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2"/>
      <c r="W1" s="13"/>
      <c r="X1" s="12" t="s">
        <v>26</v>
      </c>
      <c r="Y1" s="12"/>
      <c r="Z1" s="120" t="s">
        <v>27</v>
      </c>
      <c r="AA1" s="121"/>
      <c r="AB1" s="121"/>
      <c r="AC1" s="121"/>
      <c r="AD1" s="121"/>
      <c r="AE1" s="121"/>
      <c r="AF1" s="121"/>
      <c r="AG1" s="121"/>
      <c r="AH1" s="121"/>
      <c r="AI1" s="122"/>
      <c r="AJ1" s="120" t="s">
        <v>28</v>
      </c>
      <c r="AK1" s="122"/>
      <c r="AL1" s="120" t="s">
        <v>29</v>
      </c>
      <c r="AM1" s="121"/>
      <c r="AN1" s="122"/>
      <c r="AO1" s="120" t="s">
        <v>30</v>
      </c>
      <c r="AP1" s="122"/>
      <c r="AQ1" s="120" t="s">
        <v>31</v>
      </c>
      <c r="AR1" s="121"/>
      <c r="AS1" s="121"/>
      <c r="AT1" s="121"/>
      <c r="AU1" s="121"/>
      <c r="AV1" s="121"/>
      <c r="AW1" s="121"/>
      <c r="AX1" s="121"/>
      <c r="AY1" s="122"/>
      <c r="AZ1" s="120" t="s">
        <v>32</v>
      </c>
      <c r="BA1" s="122"/>
      <c r="BB1" s="120" t="s">
        <v>33</v>
      </c>
      <c r="BC1" s="121"/>
      <c r="BD1" s="121"/>
      <c r="BE1" s="121"/>
      <c r="BF1" s="121"/>
      <c r="BG1" s="121"/>
      <c r="BH1" s="121"/>
      <c r="BI1" s="121"/>
      <c r="BJ1" s="121"/>
      <c r="BK1" s="121"/>
      <c r="BL1" s="122"/>
      <c r="BM1" s="120" t="s">
        <v>34</v>
      </c>
      <c r="BN1" s="121"/>
      <c r="BO1" s="121"/>
      <c r="BP1" s="121"/>
      <c r="BQ1" s="121"/>
      <c r="BR1" s="122"/>
      <c r="BS1" s="120" t="s">
        <v>35</v>
      </c>
      <c r="BT1" s="121"/>
      <c r="BU1" s="121"/>
      <c r="BV1" s="121"/>
      <c r="BW1" s="121"/>
      <c r="BX1" s="121"/>
      <c r="BY1" s="121"/>
      <c r="BZ1" s="121"/>
      <c r="CA1" s="121"/>
      <c r="CB1" s="121"/>
      <c r="CC1" s="122"/>
      <c r="CD1" s="120" t="s">
        <v>36</v>
      </c>
      <c r="CE1" s="121"/>
      <c r="CF1" s="121"/>
      <c r="CG1" s="121"/>
      <c r="CH1" s="121"/>
      <c r="CI1" s="121"/>
      <c r="CJ1" s="121"/>
      <c r="CK1" s="121"/>
      <c r="CL1" s="122"/>
      <c r="CM1" s="120" t="s">
        <v>37</v>
      </c>
      <c r="CN1" s="121"/>
      <c r="CO1" s="121"/>
      <c r="CP1" s="121"/>
      <c r="CQ1" s="121"/>
      <c r="CR1" s="121"/>
      <c r="CS1" s="121"/>
      <c r="CT1" s="121"/>
      <c r="CU1" s="121"/>
      <c r="CV1" s="121"/>
      <c r="CW1" s="122"/>
      <c r="CX1" s="120" t="s">
        <v>38</v>
      </c>
      <c r="CY1" s="122"/>
      <c r="CZ1" s="120" t="s">
        <v>4</v>
      </c>
      <c r="DA1" s="122"/>
      <c r="DB1" s="14"/>
      <c r="DC1" s="14"/>
      <c r="DD1" s="21"/>
      <c r="DE1" s="21"/>
      <c r="DF1" s="21"/>
      <c r="DG1" s="22"/>
    </row>
    <row r="2" spans="1:121" ht="17.25" thickTop="1" thickBot="1" x14ac:dyDescent="0.3">
      <c r="A2" s="110"/>
      <c r="B2" s="112"/>
      <c r="C2" s="116" t="s">
        <v>5</v>
      </c>
      <c r="D2" s="117"/>
      <c r="E2" s="51"/>
      <c r="F2" s="117" t="s">
        <v>6</v>
      </c>
      <c r="G2" s="117"/>
      <c r="H2" s="51"/>
      <c r="I2" s="117" t="s">
        <v>7</v>
      </c>
      <c r="J2" s="117"/>
      <c r="K2" s="51"/>
      <c r="L2" s="118" t="s">
        <v>39</v>
      </c>
      <c r="M2" s="112"/>
      <c r="N2" s="51"/>
      <c r="O2" s="118" t="s">
        <v>40</v>
      </c>
      <c r="P2" s="112"/>
      <c r="Q2" s="51"/>
      <c r="R2" s="118" t="s">
        <v>41</v>
      </c>
      <c r="S2" s="112"/>
      <c r="T2" s="51"/>
      <c r="U2" s="118" t="s">
        <v>42</v>
      </c>
      <c r="V2" s="112"/>
      <c r="W2" s="51"/>
      <c r="X2" s="107" t="s">
        <v>43</v>
      </c>
      <c r="Y2" s="51"/>
      <c r="Z2" s="116" t="s">
        <v>5</v>
      </c>
      <c r="AA2" s="117"/>
      <c r="AB2" s="51"/>
      <c r="AC2" s="118" t="s">
        <v>44</v>
      </c>
      <c r="AD2" s="112"/>
      <c r="AE2" s="51"/>
      <c r="AF2" s="117" t="s">
        <v>9</v>
      </c>
      <c r="AG2" s="51"/>
      <c r="AH2" s="117" t="s">
        <v>8</v>
      </c>
      <c r="AI2" s="51"/>
      <c r="AJ2" s="107" t="s">
        <v>45</v>
      </c>
      <c r="AK2" s="51"/>
      <c r="AL2" s="117" t="s">
        <v>10</v>
      </c>
      <c r="AM2" s="117"/>
      <c r="AN2" s="51"/>
      <c r="AO2" s="107" t="s">
        <v>45</v>
      </c>
      <c r="AP2" s="51"/>
      <c r="AQ2" s="116" t="s">
        <v>13</v>
      </c>
      <c r="AR2" s="117"/>
      <c r="AS2" s="51"/>
      <c r="AT2" s="117" t="s">
        <v>14</v>
      </c>
      <c r="AU2" s="117"/>
      <c r="AV2" s="51"/>
      <c r="AW2" s="118" t="s">
        <v>46</v>
      </c>
      <c r="AX2" s="112"/>
      <c r="AY2" s="51"/>
      <c r="AZ2" s="107" t="s">
        <v>43</v>
      </c>
      <c r="BA2" s="51"/>
      <c r="BB2" s="117" t="s">
        <v>47</v>
      </c>
      <c r="BC2" s="117"/>
      <c r="BD2" s="51"/>
      <c r="BE2" s="117" t="s">
        <v>11</v>
      </c>
      <c r="BF2" s="117"/>
      <c r="BG2" s="51"/>
      <c r="BH2" s="118" t="s">
        <v>12</v>
      </c>
      <c r="BI2" s="112"/>
      <c r="BJ2" s="51"/>
      <c r="BK2" s="107" t="s">
        <v>48</v>
      </c>
      <c r="BL2" s="51"/>
      <c r="BM2" s="117" t="s">
        <v>49</v>
      </c>
      <c r="BN2" s="117"/>
      <c r="BO2" s="51"/>
      <c r="BP2" s="117" t="s">
        <v>11</v>
      </c>
      <c r="BQ2" s="117"/>
      <c r="BR2" s="51"/>
      <c r="BS2" s="117" t="s">
        <v>49</v>
      </c>
      <c r="BT2" s="117"/>
      <c r="BU2" s="51"/>
      <c r="BV2" s="118" t="s">
        <v>50</v>
      </c>
      <c r="BW2" s="112"/>
      <c r="BX2" s="51"/>
      <c r="BY2" s="118" t="s">
        <v>12</v>
      </c>
      <c r="BZ2" s="112"/>
      <c r="CA2" s="51"/>
      <c r="CB2" s="107" t="s">
        <v>48</v>
      </c>
      <c r="CC2" s="51"/>
      <c r="CD2" s="118" t="s">
        <v>51</v>
      </c>
      <c r="CE2" s="112"/>
      <c r="CF2" s="51"/>
      <c r="CG2" s="118" t="s">
        <v>52</v>
      </c>
      <c r="CH2" s="112"/>
      <c r="CI2" s="51"/>
      <c r="CJ2" s="118" t="s">
        <v>53</v>
      </c>
      <c r="CK2" s="112"/>
      <c r="CL2" s="51"/>
      <c r="CM2" s="118" t="s">
        <v>54</v>
      </c>
      <c r="CN2" s="112"/>
      <c r="CO2" s="51"/>
      <c r="CP2" s="118" t="s">
        <v>55</v>
      </c>
      <c r="CQ2" s="112"/>
      <c r="CR2" s="51"/>
      <c r="CS2" s="118" t="s">
        <v>56</v>
      </c>
      <c r="CT2" s="112"/>
      <c r="CU2" s="51"/>
      <c r="CV2" s="107" t="s">
        <v>57</v>
      </c>
      <c r="CW2" s="51"/>
      <c r="CX2" s="107" t="s">
        <v>58</v>
      </c>
      <c r="CY2" s="51"/>
      <c r="CZ2" s="118" t="s">
        <v>15</v>
      </c>
      <c r="DA2" s="51"/>
      <c r="DB2" s="14"/>
      <c r="DC2" s="51"/>
      <c r="DD2" s="21"/>
      <c r="DE2" s="51"/>
      <c r="DF2" s="21"/>
      <c r="DG2" s="22"/>
    </row>
    <row r="3" spans="1:121" ht="15.75" customHeight="1" thickTop="1" thickBot="1" x14ac:dyDescent="0.3">
      <c r="A3" s="110"/>
      <c r="B3" s="112"/>
      <c r="C3" s="96" t="s">
        <v>16</v>
      </c>
      <c r="D3" s="96" t="s">
        <v>17</v>
      </c>
      <c r="E3" s="98" t="s">
        <v>24</v>
      </c>
      <c r="F3" s="96" t="s">
        <v>16</v>
      </c>
      <c r="G3" s="96" t="s">
        <v>17</v>
      </c>
      <c r="H3" s="98" t="s">
        <v>24</v>
      </c>
      <c r="I3" s="96" t="s">
        <v>16</v>
      </c>
      <c r="J3" s="96" t="s">
        <v>17</v>
      </c>
      <c r="K3" s="98" t="s">
        <v>24</v>
      </c>
      <c r="L3" s="96" t="s">
        <v>16</v>
      </c>
      <c r="M3" s="96" t="s">
        <v>17</v>
      </c>
      <c r="N3" s="98" t="s">
        <v>24</v>
      </c>
      <c r="O3" s="97" t="s">
        <v>16</v>
      </c>
      <c r="P3" s="96" t="s">
        <v>17</v>
      </c>
      <c r="Q3" s="98" t="s">
        <v>24</v>
      </c>
      <c r="R3" s="96" t="s">
        <v>16</v>
      </c>
      <c r="S3" s="96" t="s">
        <v>17</v>
      </c>
      <c r="T3" s="98" t="s">
        <v>24</v>
      </c>
      <c r="U3" s="96" t="s">
        <v>16</v>
      </c>
      <c r="V3" s="96" t="s">
        <v>17</v>
      </c>
      <c r="W3" s="98" t="s">
        <v>24</v>
      </c>
      <c r="X3" s="108"/>
      <c r="Y3" s="98" t="s">
        <v>24</v>
      </c>
      <c r="Z3" s="96" t="s">
        <v>16</v>
      </c>
      <c r="AA3" s="96" t="s">
        <v>17</v>
      </c>
      <c r="AB3" s="98" t="s">
        <v>24</v>
      </c>
      <c r="AC3" s="96" t="s">
        <v>16</v>
      </c>
      <c r="AD3" s="96" t="s">
        <v>17</v>
      </c>
      <c r="AE3" s="98" t="s">
        <v>24</v>
      </c>
      <c r="AF3" s="117"/>
      <c r="AG3" s="98" t="s">
        <v>24</v>
      </c>
      <c r="AH3" s="117"/>
      <c r="AI3" s="98" t="s">
        <v>24</v>
      </c>
      <c r="AJ3" s="108"/>
      <c r="AK3" s="98" t="s">
        <v>24</v>
      </c>
      <c r="AL3" s="96" t="s">
        <v>16</v>
      </c>
      <c r="AM3" s="96" t="s">
        <v>17</v>
      </c>
      <c r="AN3" s="98" t="s">
        <v>24</v>
      </c>
      <c r="AO3" s="108"/>
      <c r="AP3" s="98" t="s">
        <v>24</v>
      </c>
      <c r="AQ3" s="96" t="s">
        <v>16</v>
      </c>
      <c r="AR3" s="96" t="s">
        <v>17</v>
      </c>
      <c r="AS3" s="98" t="s">
        <v>24</v>
      </c>
      <c r="AT3" s="96" t="s">
        <v>16</v>
      </c>
      <c r="AU3" s="96" t="s">
        <v>17</v>
      </c>
      <c r="AV3" s="98" t="s">
        <v>24</v>
      </c>
      <c r="AW3" s="96" t="s">
        <v>16</v>
      </c>
      <c r="AX3" s="96" t="s">
        <v>17</v>
      </c>
      <c r="AY3" s="98" t="s">
        <v>24</v>
      </c>
      <c r="AZ3" s="108"/>
      <c r="BA3" s="98" t="s">
        <v>24</v>
      </c>
      <c r="BB3" s="96" t="s">
        <v>16</v>
      </c>
      <c r="BC3" s="96" t="s">
        <v>17</v>
      </c>
      <c r="BD3" s="98" t="s">
        <v>24</v>
      </c>
      <c r="BE3" s="96" t="s">
        <v>16</v>
      </c>
      <c r="BF3" s="96" t="s">
        <v>17</v>
      </c>
      <c r="BG3" s="98" t="s">
        <v>24</v>
      </c>
      <c r="BH3" s="97" t="s">
        <v>16</v>
      </c>
      <c r="BI3" s="97" t="s">
        <v>17</v>
      </c>
      <c r="BJ3" s="98" t="s">
        <v>24</v>
      </c>
      <c r="BK3" s="108"/>
      <c r="BL3" s="98" t="s">
        <v>24</v>
      </c>
      <c r="BM3" s="96" t="s">
        <v>16</v>
      </c>
      <c r="BN3" s="97" t="s">
        <v>17</v>
      </c>
      <c r="BO3" s="98" t="s">
        <v>24</v>
      </c>
      <c r="BP3" s="96" t="s">
        <v>16</v>
      </c>
      <c r="BQ3" s="97" t="s">
        <v>17</v>
      </c>
      <c r="BR3" s="98" t="s">
        <v>24</v>
      </c>
      <c r="BS3" s="96" t="s">
        <v>16</v>
      </c>
      <c r="BT3" s="97" t="s">
        <v>17</v>
      </c>
      <c r="BU3" s="98" t="s">
        <v>24</v>
      </c>
      <c r="BV3" s="96" t="s">
        <v>16</v>
      </c>
      <c r="BW3" s="97" t="s">
        <v>17</v>
      </c>
      <c r="BX3" s="98" t="s">
        <v>24</v>
      </c>
      <c r="BY3" s="96" t="s">
        <v>16</v>
      </c>
      <c r="BZ3" s="97" t="s">
        <v>17</v>
      </c>
      <c r="CA3" s="98" t="s">
        <v>24</v>
      </c>
      <c r="CB3" s="108"/>
      <c r="CC3" s="98" t="s">
        <v>24</v>
      </c>
      <c r="CD3" s="96" t="s">
        <v>16</v>
      </c>
      <c r="CE3" s="97" t="s">
        <v>17</v>
      </c>
      <c r="CF3" s="98" t="s">
        <v>24</v>
      </c>
      <c r="CG3" s="96" t="s">
        <v>16</v>
      </c>
      <c r="CH3" s="97" t="s">
        <v>17</v>
      </c>
      <c r="CI3" s="98" t="s">
        <v>24</v>
      </c>
      <c r="CJ3" s="96" t="s">
        <v>16</v>
      </c>
      <c r="CK3" s="97" t="s">
        <v>17</v>
      </c>
      <c r="CL3" s="98" t="s">
        <v>24</v>
      </c>
      <c r="CM3" s="96" t="s">
        <v>16</v>
      </c>
      <c r="CN3" s="97" t="s">
        <v>17</v>
      </c>
      <c r="CO3" s="98" t="s">
        <v>24</v>
      </c>
      <c r="CP3" s="96" t="s">
        <v>16</v>
      </c>
      <c r="CQ3" s="97" t="s">
        <v>17</v>
      </c>
      <c r="CR3" s="98" t="s">
        <v>24</v>
      </c>
      <c r="CS3" s="96" t="s">
        <v>16</v>
      </c>
      <c r="CT3" s="97" t="s">
        <v>17</v>
      </c>
      <c r="CU3" s="98" t="s">
        <v>24</v>
      </c>
      <c r="CV3" s="108"/>
      <c r="CW3" s="98" t="s">
        <v>24</v>
      </c>
      <c r="CX3" s="108"/>
      <c r="CY3" s="98" t="s">
        <v>24</v>
      </c>
      <c r="CZ3" s="118"/>
      <c r="DA3" s="98" t="s">
        <v>24</v>
      </c>
      <c r="DB3" s="14"/>
      <c r="DC3" s="98" t="s">
        <v>24</v>
      </c>
      <c r="DD3" s="21"/>
      <c r="DE3" s="98" t="s">
        <v>24</v>
      </c>
      <c r="DF3" s="21"/>
      <c r="DG3" s="22"/>
      <c r="DI3" s="123"/>
      <c r="DJ3" s="123"/>
      <c r="DK3" s="123"/>
      <c r="DL3" s="54"/>
      <c r="DM3" s="23"/>
      <c r="DN3" s="23"/>
    </row>
    <row r="4" spans="1:121" ht="15.75" customHeight="1" thickTop="1" thickBot="1" x14ac:dyDescent="0.3">
      <c r="A4" s="111"/>
      <c r="B4" s="113"/>
      <c r="C4" s="97"/>
      <c r="D4" s="97"/>
      <c r="E4" s="99"/>
      <c r="F4" s="97"/>
      <c r="G4" s="97"/>
      <c r="H4" s="99"/>
      <c r="I4" s="97"/>
      <c r="J4" s="97"/>
      <c r="K4" s="99"/>
      <c r="L4" s="97"/>
      <c r="M4" s="97"/>
      <c r="N4" s="99"/>
      <c r="O4" s="106"/>
      <c r="P4" s="97"/>
      <c r="Q4" s="99"/>
      <c r="R4" s="97"/>
      <c r="S4" s="97"/>
      <c r="T4" s="99"/>
      <c r="U4" s="97"/>
      <c r="V4" s="97"/>
      <c r="W4" s="99"/>
      <c r="X4" s="109"/>
      <c r="Y4" s="99"/>
      <c r="Z4" s="97"/>
      <c r="AA4" s="97"/>
      <c r="AB4" s="99"/>
      <c r="AC4" s="97"/>
      <c r="AD4" s="97"/>
      <c r="AE4" s="99"/>
      <c r="AF4" s="107"/>
      <c r="AG4" s="99"/>
      <c r="AH4" s="107"/>
      <c r="AI4" s="99"/>
      <c r="AJ4" s="109"/>
      <c r="AK4" s="99"/>
      <c r="AL4" s="97"/>
      <c r="AM4" s="97"/>
      <c r="AN4" s="99"/>
      <c r="AO4" s="109"/>
      <c r="AP4" s="99"/>
      <c r="AQ4" s="97"/>
      <c r="AR4" s="97"/>
      <c r="AS4" s="99"/>
      <c r="AT4" s="97"/>
      <c r="AU4" s="97"/>
      <c r="AV4" s="99"/>
      <c r="AW4" s="97"/>
      <c r="AX4" s="97"/>
      <c r="AY4" s="99"/>
      <c r="AZ4" s="109"/>
      <c r="BA4" s="99"/>
      <c r="BB4" s="97"/>
      <c r="BC4" s="97"/>
      <c r="BD4" s="99"/>
      <c r="BE4" s="97"/>
      <c r="BF4" s="97"/>
      <c r="BG4" s="99"/>
      <c r="BH4" s="106"/>
      <c r="BI4" s="106"/>
      <c r="BJ4" s="99"/>
      <c r="BK4" s="109"/>
      <c r="BL4" s="99"/>
      <c r="BM4" s="97"/>
      <c r="BN4" s="106"/>
      <c r="BO4" s="99"/>
      <c r="BP4" s="97"/>
      <c r="BQ4" s="106"/>
      <c r="BR4" s="99"/>
      <c r="BS4" s="97"/>
      <c r="BT4" s="106"/>
      <c r="BU4" s="99"/>
      <c r="BV4" s="97"/>
      <c r="BW4" s="106"/>
      <c r="BX4" s="99"/>
      <c r="BY4" s="97"/>
      <c r="BZ4" s="106"/>
      <c r="CA4" s="99"/>
      <c r="CB4" s="109"/>
      <c r="CC4" s="99"/>
      <c r="CD4" s="97"/>
      <c r="CE4" s="106"/>
      <c r="CF4" s="99"/>
      <c r="CG4" s="97"/>
      <c r="CH4" s="106"/>
      <c r="CI4" s="99"/>
      <c r="CJ4" s="97"/>
      <c r="CK4" s="106"/>
      <c r="CL4" s="99"/>
      <c r="CM4" s="97"/>
      <c r="CN4" s="106"/>
      <c r="CO4" s="99"/>
      <c r="CP4" s="97"/>
      <c r="CQ4" s="106"/>
      <c r="CR4" s="99"/>
      <c r="CS4" s="97"/>
      <c r="CT4" s="106"/>
      <c r="CU4" s="99"/>
      <c r="CV4" s="109"/>
      <c r="CW4" s="99"/>
      <c r="CX4" s="109"/>
      <c r="CY4" s="99"/>
      <c r="CZ4" s="126"/>
      <c r="DA4" s="99"/>
      <c r="DB4" s="24"/>
      <c r="DC4" s="99"/>
      <c r="DD4" s="21"/>
      <c r="DE4" s="99"/>
      <c r="DF4" s="21"/>
      <c r="DG4" s="22"/>
      <c r="DI4" s="25" t="s">
        <v>18</v>
      </c>
      <c r="DJ4" s="25" t="s">
        <v>16</v>
      </c>
      <c r="DK4" s="25" t="s">
        <v>17</v>
      </c>
      <c r="DL4" s="15" t="s">
        <v>24</v>
      </c>
      <c r="DM4" s="26"/>
      <c r="DN4" s="25" t="s">
        <v>18</v>
      </c>
      <c r="DO4" s="25" t="s">
        <v>16</v>
      </c>
      <c r="DP4" s="25" t="s">
        <v>17</v>
      </c>
      <c r="DQ4" s="15" t="s">
        <v>24</v>
      </c>
    </row>
    <row r="5" spans="1:121" ht="15.75" customHeight="1" thickBot="1" x14ac:dyDescent="0.3">
      <c r="A5" s="1">
        <v>43344</v>
      </c>
      <c r="B5" s="2"/>
      <c r="C5" s="3"/>
      <c r="D5" s="3"/>
      <c r="E5" s="52"/>
      <c r="F5" s="3"/>
      <c r="G5" s="3"/>
      <c r="H5" s="52"/>
      <c r="I5" s="3"/>
      <c r="J5" s="3"/>
      <c r="K5" s="52"/>
      <c r="L5" s="3"/>
      <c r="M5" s="3"/>
      <c r="N5" s="52"/>
      <c r="O5" s="3"/>
      <c r="P5" s="3"/>
      <c r="Q5" s="52"/>
      <c r="R5" s="3"/>
      <c r="S5" s="3"/>
      <c r="T5" s="52"/>
      <c r="U5" s="3"/>
      <c r="V5" s="3"/>
      <c r="W5" s="52"/>
      <c r="X5" s="3"/>
      <c r="Y5" s="52"/>
      <c r="Z5" s="3"/>
      <c r="AA5" s="3"/>
      <c r="AB5" s="52"/>
      <c r="AC5" s="3"/>
      <c r="AD5" s="3"/>
      <c r="AE5" s="52"/>
      <c r="AF5" s="3"/>
      <c r="AG5" s="52"/>
      <c r="AH5" s="3"/>
      <c r="AI5" s="52"/>
      <c r="AJ5" s="3"/>
      <c r="AK5" s="52"/>
      <c r="AL5" s="3"/>
      <c r="AM5" s="3"/>
      <c r="AN5" s="52"/>
      <c r="AO5" s="3"/>
      <c r="AP5" s="52"/>
      <c r="AQ5" s="3"/>
      <c r="AR5" s="3"/>
      <c r="AS5" s="52"/>
      <c r="AT5" s="3"/>
      <c r="AU5" s="3"/>
      <c r="AV5" s="52"/>
      <c r="AW5" s="3"/>
      <c r="AX5" s="3"/>
      <c r="AY5" s="52"/>
      <c r="AZ5" s="3"/>
      <c r="BA5" s="52"/>
      <c r="BB5" s="3"/>
      <c r="BC5" s="3"/>
      <c r="BD5" s="52"/>
      <c r="BE5" s="3"/>
      <c r="BF5" s="3"/>
      <c r="BG5" s="52"/>
      <c r="BH5" s="3"/>
      <c r="BI5" s="3"/>
      <c r="BJ5" s="52"/>
      <c r="BK5" s="3"/>
      <c r="BL5" s="52"/>
      <c r="BM5" s="3"/>
      <c r="BN5" s="3"/>
      <c r="BO5" s="52"/>
      <c r="BP5" s="3"/>
      <c r="BQ5" s="3"/>
      <c r="BR5" s="52"/>
      <c r="BS5" s="3"/>
      <c r="BT5" s="3"/>
      <c r="BU5" s="52"/>
      <c r="BV5" s="3"/>
      <c r="BW5" s="3"/>
      <c r="BX5" s="52"/>
      <c r="BY5" s="3"/>
      <c r="BZ5" s="3"/>
      <c r="CA5" s="52"/>
      <c r="CB5" s="3"/>
      <c r="CC5" s="52"/>
      <c r="CD5" s="3"/>
      <c r="CE5" s="3"/>
      <c r="CF5" s="52"/>
      <c r="CG5" s="3"/>
      <c r="CH5" s="3"/>
      <c r="CI5" s="52"/>
      <c r="CJ5" s="3"/>
      <c r="CK5" s="3"/>
      <c r="CL5" s="52"/>
      <c r="CM5" s="3"/>
      <c r="CN5" s="3"/>
      <c r="CO5" s="52"/>
      <c r="CP5" s="3"/>
      <c r="CQ5" s="3"/>
      <c r="CR5" s="52"/>
      <c r="CS5" s="3"/>
      <c r="CT5" s="3"/>
      <c r="CU5" s="52"/>
      <c r="CV5" s="3"/>
      <c r="CW5" s="52"/>
      <c r="CX5" s="3"/>
      <c r="CY5" s="52"/>
      <c r="CZ5" s="27"/>
      <c r="DA5" s="52"/>
      <c r="DB5" s="3"/>
      <c r="DC5" s="52"/>
      <c r="DD5" s="46"/>
      <c r="DE5" s="52"/>
      <c r="DF5" s="28"/>
      <c r="DG5" s="29"/>
      <c r="DI5" s="124" t="s">
        <v>22</v>
      </c>
      <c r="DJ5" s="125"/>
      <c r="DK5" s="125"/>
      <c r="DL5" s="125"/>
      <c r="DM5" s="125"/>
      <c r="DN5" s="125"/>
      <c r="DO5" s="125"/>
      <c r="DP5" s="125"/>
      <c r="DQ5" s="125"/>
    </row>
    <row r="6" spans="1:121" ht="15.75" customHeight="1" thickBot="1" x14ac:dyDescent="0.3">
      <c r="A6" s="1">
        <v>43345</v>
      </c>
      <c r="B6" s="2"/>
      <c r="C6" s="3"/>
      <c r="D6" s="3"/>
      <c r="E6" s="52"/>
      <c r="F6" s="3"/>
      <c r="G6" s="3"/>
      <c r="H6" s="52"/>
      <c r="I6" s="3"/>
      <c r="J6" s="3"/>
      <c r="K6" s="52"/>
      <c r="L6" s="3"/>
      <c r="M6" s="3"/>
      <c r="N6" s="52"/>
      <c r="O6" s="3"/>
      <c r="P6" s="3"/>
      <c r="Q6" s="52"/>
      <c r="R6" s="3"/>
      <c r="S6" s="3"/>
      <c r="T6" s="52"/>
      <c r="U6" s="3"/>
      <c r="V6" s="3"/>
      <c r="W6" s="52"/>
      <c r="X6" s="3"/>
      <c r="Y6" s="52"/>
      <c r="Z6" s="3"/>
      <c r="AA6" s="3"/>
      <c r="AB6" s="52"/>
      <c r="AC6" s="3"/>
      <c r="AD6" s="3"/>
      <c r="AE6" s="52"/>
      <c r="AF6" s="3"/>
      <c r="AG6" s="52"/>
      <c r="AH6" s="3"/>
      <c r="AI6" s="52"/>
      <c r="AJ6" s="3"/>
      <c r="AK6" s="52"/>
      <c r="AL6" s="3"/>
      <c r="AM6" s="3"/>
      <c r="AN6" s="52"/>
      <c r="AO6" s="3"/>
      <c r="AP6" s="52"/>
      <c r="AQ6" s="3"/>
      <c r="AR6" s="3"/>
      <c r="AS6" s="52"/>
      <c r="AT6" s="3"/>
      <c r="AU6" s="3"/>
      <c r="AV6" s="52"/>
      <c r="AW6" s="3"/>
      <c r="AX6" s="3"/>
      <c r="AY6" s="52"/>
      <c r="AZ6" s="3"/>
      <c r="BA6" s="52"/>
      <c r="BB6" s="3"/>
      <c r="BC6" s="3"/>
      <c r="BD6" s="52"/>
      <c r="BE6" s="3"/>
      <c r="BF6" s="3"/>
      <c r="BG6" s="52"/>
      <c r="BH6" s="3"/>
      <c r="BI6" s="3"/>
      <c r="BJ6" s="52"/>
      <c r="BK6" s="3"/>
      <c r="BL6" s="52"/>
      <c r="BM6" s="3"/>
      <c r="BN6" s="3"/>
      <c r="BO6" s="52"/>
      <c r="BP6" s="3"/>
      <c r="BQ6" s="3"/>
      <c r="BR6" s="52"/>
      <c r="BS6" s="3"/>
      <c r="BT6" s="3"/>
      <c r="BU6" s="52"/>
      <c r="BV6" s="3"/>
      <c r="BW6" s="3"/>
      <c r="BX6" s="52"/>
      <c r="BY6" s="3"/>
      <c r="BZ6" s="3"/>
      <c r="CA6" s="52"/>
      <c r="CB6" s="3"/>
      <c r="CC6" s="52"/>
      <c r="CD6" s="3"/>
      <c r="CE6" s="3"/>
      <c r="CF6" s="52"/>
      <c r="CG6" s="3"/>
      <c r="CH6" s="3"/>
      <c r="CI6" s="52"/>
      <c r="CJ6" s="3"/>
      <c r="CK6" s="3"/>
      <c r="CL6" s="52"/>
      <c r="CM6" s="3"/>
      <c r="CN6" s="3"/>
      <c r="CO6" s="52"/>
      <c r="CP6" s="3"/>
      <c r="CQ6" s="3"/>
      <c r="CR6" s="52"/>
      <c r="CS6" s="3"/>
      <c r="CT6" s="3"/>
      <c r="CU6" s="52"/>
      <c r="CV6" s="3"/>
      <c r="CW6" s="52"/>
      <c r="CX6" s="3"/>
      <c r="CY6" s="52"/>
      <c r="CZ6" s="27"/>
      <c r="DA6" s="52"/>
      <c r="DB6" s="3"/>
      <c r="DC6" s="52"/>
      <c r="DD6" s="3"/>
      <c r="DE6" s="52"/>
      <c r="DF6" s="7"/>
      <c r="DG6" s="29"/>
      <c r="DI6" s="30" t="s">
        <v>18</v>
      </c>
      <c r="DJ6" s="30" t="s">
        <v>16</v>
      </c>
      <c r="DK6" s="30" t="s">
        <v>17</v>
      </c>
      <c r="DL6" s="65" t="s">
        <v>24</v>
      </c>
      <c r="DM6" s="31"/>
      <c r="DN6" s="30" t="s">
        <v>18</v>
      </c>
      <c r="DO6" s="30" t="s">
        <v>16</v>
      </c>
      <c r="DP6" s="30" t="s">
        <v>17</v>
      </c>
      <c r="DQ6" s="65" t="s">
        <v>24</v>
      </c>
    </row>
    <row r="7" spans="1:121" ht="15.75" customHeight="1" thickBot="1" x14ac:dyDescent="0.3">
      <c r="A7" s="1">
        <v>43346</v>
      </c>
      <c r="B7" s="2"/>
      <c r="C7" s="3"/>
      <c r="D7" s="3"/>
      <c r="E7" s="52"/>
      <c r="F7" s="3"/>
      <c r="G7" s="3"/>
      <c r="H7" s="52"/>
      <c r="I7" s="3"/>
      <c r="J7" s="3"/>
      <c r="K7" s="52"/>
      <c r="L7" s="3"/>
      <c r="M7" s="3"/>
      <c r="N7" s="52"/>
      <c r="O7" s="3"/>
      <c r="P7" s="3"/>
      <c r="Q7" s="52"/>
      <c r="R7" s="3"/>
      <c r="S7" s="3"/>
      <c r="T7" s="52"/>
      <c r="U7" s="3"/>
      <c r="V7" s="3"/>
      <c r="W7" s="52"/>
      <c r="X7" s="3"/>
      <c r="Y7" s="52"/>
      <c r="Z7" s="3"/>
      <c r="AA7" s="3"/>
      <c r="AB7" s="52"/>
      <c r="AC7" s="3"/>
      <c r="AD7" s="3"/>
      <c r="AE7" s="52"/>
      <c r="AF7" s="3"/>
      <c r="AG7" s="52"/>
      <c r="AH7" s="3"/>
      <c r="AI7" s="52"/>
      <c r="AJ7" s="3"/>
      <c r="AK7" s="52"/>
      <c r="AL7" s="3"/>
      <c r="AM7" s="3"/>
      <c r="AN7" s="52"/>
      <c r="AO7" s="3"/>
      <c r="AP7" s="52"/>
      <c r="AQ7" s="3"/>
      <c r="AR7" s="3"/>
      <c r="AS7" s="52"/>
      <c r="AT7" s="3"/>
      <c r="AU7" s="3"/>
      <c r="AV7" s="52"/>
      <c r="AW7" s="3"/>
      <c r="AX7" s="3"/>
      <c r="AY7" s="52"/>
      <c r="AZ7" s="3"/>
      <c r="BA7" s="52"/>
      <c r="BB7" s="3"/>
      <c r="BC7" s="3"/>
      <c r="BD7" s="52"/>
      <c r="BE7" s="3"/>
      <c r="BF7" s="3"/>
      <c r="BG7" s="52"/>
      <c r="BH7" s="3"/>
      <c r="BI7" s="3"/>
      <c r="BJ7" s="52"/>
      <c r="BK7" s="3"/>
      <c r="BL7" s="52"/>
      <c r="BM7" s="3"/>
      <c r="BN7" s="3"/>
      <c r="BO7" s="52"/>
      <c r="BP7" s="3"/>
      <c r="BQ7" s="3"/>
      <c r="BR7" s="52"/>
      <c r="BS7" s="3"/>
      <c r="BT7" s="3"/>
      <c r="BU7" s="52"/>
      <c r="BV7" s="3"/>
      <c r="BW7" s="3"/>
      <c r="BX7" s="52"/>
      <c r="BY7" s="3"/>
      <c r="BZ7" s="3"/>
      <c r="CA7" s="52"/>
      <c r="CB7" s="3"/>
      <c r="CC7" s="52"/>
      <c r="CD7" s="3"/>
      <c r="CE7" s="3"/>
      <c r="CF7" s="52"/>
      <c r="CG7" s="3"/>
      <c r="CH7" s="3"/>
      <c r="CI7" s="52"/>
      <c r="CJ7" s="3"/>
      <c r="CK7" s="3"/>
      <c r="CL7" s="52"/>
      <c r="CM7" s="3"/>
      <c r="CN7" s="3"/>
      <c r="CO7" s="52"/>
      <c r="CP7" s="3"/>
      <c r="CQ7" s="3"/>
      <c r="CR7" s="52"/>
      <c r="CS7" s="3"/>
      <c r="CT7" s="3"/>
      <c r="CU7" s="52"/>
      <c r="CV7" s="3"/>
      <c r="CW7" s="52"/>
      <c r="CX7" s="3"/>
      <c r="CY7" s="52"/>
      <c r="CZ7" s="27"/>
      <c r="DA7" s="52"/>
      <c r="DB7" s="3"/>
      <c r="DC7" s="52"/>
      <c r="DD7" s="3"/>
      <c r="DE7" s="52"/>
      <c r="DF7" s="7"/>
      <c r="DG7" s="29"/>
      <c r="DI7" s="100" t="s">
        <v>59</v>
      </c>
      <c r="DJ7" s="101"/>
      <c r="DK7" s="102"/>
      <c r="DL7" s="62"/>
      <c r="DM7" s="31"/>
      <c r="DN7" s="127" t="s">
        <v>60</v>
      </c>
      <c r="DO7" s="128"/>
      <c r="DP7" s="129"/>
      <c r="DQ7" s="63"/>
    </row>
    <row r="8" spans="1:121" ht="16.5" thickBot="1" x14ac:dyDescent="0.3">
      <c r="A8" s="1">
        <v>43347</v>
      </c>
      <c r="B8" s="2"/>
      <c r="C8" s="3"/>
      <c r="D8" s="3"/>
      <c r="E8" s="52"/>
      <c r="F8" s="3"/>
      <c r="G8" s="3"/>
      <c r="H8" s="52"/>
      <c r="I8" s="3"/>
      <c r="J8" s="3"/>
      <c r="K8" s="52"/>
      <c r="L8" s="3"/>
      <c r="M8" s="3"/>
      <c r="N8" s="52"/>
      <c r="O8" s="3"/>
      <c r="P8" s="3"/>
      <c r="Q8" s="52"/>
      <c r="R8" s="3"/>
      <c r="S8" s="3"/>
      <c r="T8" s="52"/>
      <c r="U8" s="3"/>
      <c r="V8" s="3"/>
      <c r="W8" s="52"/>
      <c r="X8" s="3"/>
      <c r="Y8" s="52"/>
      <c r="Z8" s="3"/>
      <c r="AA8" s="3"/>
      <c r="AB8" s="52"/>
      <c r="AC8" s="3"/>
      <c r="AD8" s="3"/>
      <c r="AE8" s="52"/>
      <c r="AF8" s="3"/>
      <c r="AG8" s="52"/>
      <c r="AH8" s="3"/>
      <c r="AI8" s="52"/>
      <c r="AJ8" s="3"/>
      <c r="AK8" s="52"/>
      <c r="AL8" s="3"/>
      <c r="AM8" s="3"/>
      <c r="AN8" s="52"/>
      <c r="AO8" s="3"/>
      <c r="AP8" s="52"/>
      <c r="AQ8" s="3"/>
      <c r="AR8" s="3"/>
      <c r="AS8" s="52"/>
      <c r="AT8" s="3"/>
      <c r="AU8" s="3"/>
      <c r="AV8" s="52"/>
      <c r="AW8" s="3"/>
      <c r="AX8" s="3"/>
      <c r="AY8" s="52"/>
      <c r="AZ8" s="3"/>
      <c r="BA8" s="52"/>
      <c r="BB8" s="3"/>
      <c r="BC8" s="3"/>
      <c r="BD8" s="52"/>
      <c r="BE8" s="3"/>
      <c r="BF8" s="3"/>
      <c r="BG8" s="52"/>
      <c r="BH8" s="3"/>
      <c r="BI8" s="3"/>
      <c r="BJ8" s="52"/>
      <c r="BK8" s="3"/>
      <c r="BL8" s="52"/>
      <c r="BM8" s="3"/>
      <c r="BN8" s="3"/>
      <c r="BO8" s="52"/>
      <c r="BP8" s="3"/>
      <c r="BQ8" s="3"/>
      <c r="BR8" s="52"/>
      <c r="BS8" s="3"/>
      <c r="BT8" s="3"/>
      <c r="BU8" s="52"/>
      <c r="BV8" s="3"/>
      <c r="BW8" s="3"/>
      <c r="BX8" s="52"/>
      <c r="BY8" s="3"/>
      <c r="BZ8" s="3"/>
      <c r="CA8" s="52"/>
      <c r="CB8" s="3"/>
      <c r="CC8" s="52"/>
      <c r="CD8" s="3"/>
      <c r="CE8" s="3"/>
      <c r="CF8" s="52"/>
      <c r="CG8" s="3"/>
      <c r="CH8" s="3"/>
      <c r="CI8" s="52"/>
      <c r="CJ8" s="3"/>
      <c r="CK8" s="3"/>
      <c r="CL8" s="52"/>
      <c r="CM8" s="3"/>
      <c r="CN8" s="3"/>
      <c r="CO8" s="52"/>
      <c r="CP8" s="3"/>
      <c r="CQ8" s="3"/>
      <c r="CR8" s="52"/>
      <c r="CS8" s="3"/>
      <c r="CT8" s="3"/>
      <c r="CU8" s="52"/>
      <c r="CV8" s="3"/>
      <c r="CW8" s="52"/>
      <c r="CX8" s="3"/>
      <c r="CY8" s="52"/>
      <c r="CZ8" s="27"/>
      <c r="DA8" s="52"/>
      <c r="DB8" s="3"/>
      <c r="DC8" s="52"/>
      <c r="DD8" s="3"/>
      <c r="DE8" s="52"/>
      <c r="DF8" s="7"/>
      <c r="DG8" s="29"/>
      <c r="DI8" s="32" t="s">
        <v>5</v>
      </c>
      <c r="DJ8" s="33">
        <f>'معادلة الفك والتجميع'!$V$7</f>
        <v>0</v>
      </c>
      <c r="DK8" s="33">
        <f>'معادلة الفك والتجميع'!$W$7</f>
        <v>0</v>
      </c>
      <c r="DL8" s="33">
        <f>$E$36</f>
        <v>0</v>
      </c>
      <c r="DM8" s="74"/>
      <c r="DN8" s="32" t="s">
        <v>13</v>
      </c>
      <c r="DO8" s="33">
        <f>'معادلة الفك والتجميع'!$V$70</f>
        <v>0</v>
      </c>
      <c r="DP8" s="33">
        <f>'معادلة الفك والتجميع'!$W$70</f>
        <v>0</v>
      </c>
      <c r="DQ8" s="33">
        <f>$AS$36</f>
        <v>0</v>
      </c>
    </row>
    <row r="9" spans="1:121" ht="16.5" thickBot="1" x14ac:dyDescent="0.3">
      <c r="A9" s="1">
        <v>43348</v>
      </c>
      <c r="B9" s="2"/>
      <c r="C9" s="3"/>
      <c r="D9" s="3"/>
      <c r="E9" s="52"/>
      <c r="F9" s="3"/>
      <c r="G9" s="3"/>
      <c r="H9" s="52"/>
      <c r="I9" s="3"/>
      <c r="J9" s="3"/>
      <c r="K9" s="52"/>
      <c r="L9" s="3"/>
      <c r="M9" s="3"/>
      <c r="N9" s="52"/>
      <c r="O9" s="3"/>
      <c r="P9" s="3"/>
      <c r="Q9" s="52"/>
      <c r="R9" s="3"/>
      <c r="S9" s="3"/>
      <c r="T9" s="52"/>
      <c r="U9" s="3"/>
      <c r="V9" s="3"/>
      <c r="W9" s="52"/>
      <c r="X9" s="3"/>
      <c r="Y9" s="52"/>
      <c r="Z9" s="3"/>
      <c r="AA9" s="3"/>
      <c r="AB9" s="52"/>
      <c r="AC9" s="3"/>
      <c r="AD9" s="3"/>
      <c r="AE9" s="52"/>
      <c r="AF9" s="3"/>
      <c r="AG9" s="52"/>
      <c r="AH9" s="3"/>
      <c r="AI9" s="52"/>
      <c r="AJ9" s="3"/>
      <c r="AK9" s="52"/>
      <c r="AL9" s="3"/>
      <c r="AM9" s="3"/>
      <c r="AN9" s="52"/>
      <c r="AO9" s="3"/>
      <c r="AP9" s="52"/>
      <c r="AQ9" s="3"/>
      <c r="AR9" s="3"/>
      <c r="AS9" s="52"/>
      <c r="AT9" s="3"/>
      <c r="AU9" s="3"/>
      <c r="AV9" s="52"/>
      <c r="AW9" s="3"/>
      <c r="AX9" s="3"/>
      <c r="AY9" s="52"/>
      <c r="AZ9" s="3"/>
      <c r="BA9" s="52"/>
      <c r="BB9" s="3"/>
      <c r="BC9" s="3"/>
      <c r="BD9" s="52"/>
      <c r="BE9" s="3"/>
      <c r="BF9" s="3"/>
      <c r="BG9" s="52"/>
      <c r="BH9" s="3"/>
      <c r="BI9" s="3"/>
      <c r="BJ9" s="52"/>
      <c r="BK9" s="3"/>
      <c r="BL9" s="52"/>
      <c r="BM9" s="3"/>
      <c r="BN9" s="3"/>
      <c r="BO9" s="52"/>
      <c r="BP9" s="3"/>
      <c r="BQ9" s="3"/>
      <c r="BR9" s="52"/>
      <c r="BS9" s="3"/>
      <c r="BT9" s="3"/>
      <c r="BU9" s="52"/>
      <c r="BV9" s="3"/>
      <c r="BW9" s="3"/>
      <c r="BX9" s="52"/>
      <c r="BY9" s="3"/>
      <c r="BZ9" s="3"/>
      <c r="CA9" s="52"/>
      <c r="CB9" s="3"/>
      <c r="CC9" s="52"/>
      <c r="CD9" s="3"/>
      <c r="CE9" s="3"/>
      <c r="CF9" s="52"/>
      <c r="CG9" s="3"/>
      <c r="CH9" s="3"/>
      <c r="CI9" s="52"/>
      <c r="CJ9" s="3"/>
      <c r="CK9" s="3"/>
      <c r="CL9" s="52"/>
      <c r="CM9" s="3"/>
      <c r="CN9" s="3"/>
      <c r="CO9" s="52"/>
      <c r="CP9" s="3"/>
      <c r="CQ9" s="3"/>
      <c r="CR9" s="52"/>
      <c r="CS9" s="3"/>
      <c r="CT9" s="3"/>
      <c r="CU9" s="52"/>
      <c r="CV9" s="3"/>
      <c r="CW9" s="52"/>
      <c r="CX9" s="3"/>
      <c r="CY9" s="52"/>
      <c r="CZ9" s="27"/>
      <c r="DA9" s="52"/>
      <c r="DB9" s="3"/>
      <c r="DC9" s="52"/>
      <c r="DD9" s="3"/>
      <c r="DE9" s="52"/>
      <c r="DF9" s="7"/>
      <c r="DG9" s="29"/>
      <c r="DI9" s="32" t="s">
        <v>6</v>
      </c>
      <c r="DJ9" s="32">
        <f>'معادلة الفك والتجميع'!$V$11</f>
        <v>0</v>
      </c>
      <c r="DK9" s="32">
        <f>'معادلة الفك والتجميع'!$W$11</f>
        <v>0</v>
      </c>
      <c r="DL9" s="33">
        <f>$H$36</f>
        <v>0</v>
      </c>
      <c r="DM9" s="75"/>
      <c r="DN9" s="32" t="s">
        <v>14</v>
      </c>
      <c r="DO9" s="32">
        <f>'معادلة الفك والتجميع'!$V$74</f>
        <v>0</v>
      </c>
      <c r="DP9" s="32">
        <f>'معادلة الفك والتجميع'!$W$74</f>
        <v>1</v>
      </c>
      <c r="DQ9" s="33">
        <f>$AV$36</f>
        <v>173</v>
      </c>
    </row>
    <row r="10" spans="1:121" ht="16.5" thickBot="1" x14ac:dyDescent="0.3">
      <c r="A10" s="1">
        <v>43349</v>
      </c>
      <c r="B10" s="2"/>
      <c r="C10" s="3"/>
      <c r="D10" s="3"/>
      <c r="E10" s="52"/>
      <c r="F10" s="3"/>
      <c r="G10" s="3"/>
      <c r="H10" s="52"/>
      <c r="I10" s="3"/>
      <c r="J10" s="3"/>
      <c r="K10" s="52"/>
      <c r="L10" s="3"/>
      <c r="M10" s="3"/>
      <c r="N10" s="52"/>
      <c r="O10" s="3"/>
      <c r="P10" s="3"/>
      <c r="Q10" s="52"/>
      <c r="R10" s="3"/>
      <c r="S10" s="3"/>
      <c r="T10" s="52"/>
      <c r="U10" s="3"/>
      <c r="V10" s="3"/>
      <c r="W10" s="52"/>
      <c r="X10" s="3"/>
      <c r="Y10" s="52"/>
      <c r="Z10" s="3"/>
      <c r="AA10" s="3"/>
      <c r="AB10" s="52"/>
      <c r="AC10" s="3"/>
      <c r="AD10" s="3"/>
      <c r="AE10" s="52"/>
      <c r="AF10" s="3"/>
      <c r="AG10" s="52"/>
      <c r="AH10" s="3"/>
      <c r="AI10" s="52"/>
      <c r="AJ10" s="3"/>
      <c r="AK10" s="52"/>
      <c r="AL10" s="3"/>
      <c r="AM10" s="3"/>
      <c r="AN10" s="52"/>
      <c r="AO10" s="3"/>
      <c r="AP10" s="52"/>
      <c r="AQ10" s="3"/>
      <c r="AR10" s="3"/>
      <c r="AS10" s="52"/>
      <c r="AT10" s="3"/>
      <c r="AU10" s="3"/>
      <c r="AV10" s="52"/>
      <c r="AW10" s="3"/>
      <c r="AX10" s="3"/>
      <c r="AY10" s="52"/>
      <c r="AZ10" s="3"/>
      <c r="BA10" s="52"/>
      <c r="BB10" s="3"/>
      <c r="BC10" s="3"/>
      <c r="BD10" s="52"/>
      <c r="BE10" s="3"/>
      <c r="BF10" s="3"/>
      <c r="BG10" s="52"/>
      <c r="BH10" s="3"/>
      <c r="BI10" s="3"/>
      <c r="BJ10" s="52"/>
      <c r="BK10" s="3"/>
      <c r="BL10" s="52"/>
      <c r="BM10" s="3"/>
      <c r="BN10" s="3"/>
      <c r="BO10" s="52"/>
      <c r="BP10" s="3"/>
      <c r="BQ10" s="3"/>
      <c r="BR10" s="52"/>
      <c r="BS10" s="3"/>
      <c r="BT10" s="3"/>
      <c r="BU10" s="52"/>
      <c r="BV10" s="3"/>
      <c r="BW10" s="3"/>
      <c r="BX10" s="52"/>
      <c r="BY10" s="3"/>
      <c r="BZ10" s="3"/>
      <c r="CA10" s="52"/>
      <c r="CB10" s="3"/>
      <c r="CC10" s="52"/>
      <c r="CD10" s="3"/>
      <c r="CE10" s="3"/>
      <c r="CF10" s="52"/>
      <c r="CG10" s="3"/>
      <c r="CH10" s="3"/>
      <c r="CI10" s="52"/>
      <c r="CJ10" s="3"/>
      <c r="CK10" s="3"/>
      <c r="CL10" s="52"/>
      <c r="CM10" s="3"/>
      <c r="CN10" s="3"/>
      <c r="CO10" s="52"/>
      <c r="CP10" s="3"/>
      <c r="CQ10" s="3"/>
      <c r="CR10" s="52"/>
      <c r="CS10" s="3"/>
      <c r="CT10" s="3"/>
      <c r="CU10" s="52"/>
      <c r="CV10" s="3"/>
      <c r="CW10" s="52"/>
      <c r="CX10" s="3"/>
      <c r="CY10" s="52"/>
      <c r="CZ10" s="27"/>
      <c r="DA10" s="52"/>
      <c r="DB10" s="3"/>
      <c r="DC10" s="52"/>
      <c r="DD10" s="3"/>
      <c r="DE10" s="52"/>
      <c r="DF10" s="7"/>
      <c r="DG10" s="29"/>
      <c r="DI10" s="32" t="s">
        <v>7</v>
      </c>
      <c r="DJ10" s="33">
        <f>'معادلة الفك والتجميع'!$V$15</f>
        <v>0</v>
      </c>
      <c r="DK10" s="33">
        <f>'معادلة الفك والتجميع'!$W$15</f>
        <v>0</v>
      </c>
      <c r="DL10" s="33">
        <f>$K$36</f>
        <v>0</v>
      </c>
      <c r="DM10" s="74"/>
      <c r="DN10" s="32" t="s">
        <v>46</v>
      </c>
      <c r="DO10" s="33">
        <f>'معادلة الفك والتجميع'!$V$78</f>
        <v>0</v>
      </c>
      <c r="DP10" s="33">
        <f>'معادلة الفك والتجميع'!$W$78</f>
        <v>0</v>
      </c>
      <c r="DQ10" s="33">
        <f>$AY$36</f>
        <v>0</v>
      </c>
    </row>
    <row r="11" spans="1:121" ht="16.5" thickBot="1" x14ac:dyDescent="0.3">
      <c r="A11" s="1">
        <v>43350</v>
      </c>
      <c r="B11" s="2"/>
      <c r="C11" s="3"/>
      <c r="D11" s="3"/>
      <c r="E11" s="52"/>
      <c r="F11" s="3"/>
      <c r="G11" s="3"/>
      <c r="H11" s="52"/>
      <c r="I11" s="3"/>
      <c r="J11" s="3"/>
      <c r="K11" s="52"/>
      <c r="L11" s="3"/>
      <c r="M11" s="3"/>
      <c r="N11" s="52"/>
      <c r="O11" s="3"/>
      <c r="P11" s="3"/>
      <c r="Q11" s="52"/>
      <c r="R11" s="3"/>
      <c r="S11" s="3"/>
      <c r="T11" s="52"/>
      <c r="U11" s="3"/>
      <c r="V11" s="3"/>
      <c r="W11" s="52"/>
      <c r="X11" s="3"/>
      <c r="Y11" s="52"/>
      <c r="Z11" s="3"/>
      <c r="AA11" s="3"/>
      <c r="AB11" s="52"/>
      <c r="AC11" s="3"/>
      <c r="AD11" s="3"/>
      <c r="AE11" s="52"/>
      <c r="AF11" s="3"/>
      <c r="AG11" s="52"/>
      <c r="AH11" s="3"/>
      <c r="AI11" s="52"/>
      <c r="AJ11" s="3"/>
      <c r="AK11" s="52"/>
      <c r="AL11" s="3"/>
      <c r="AM11" s="3"/>
      <c r="AN11" s="52"/>
      <c r="AO11" s="3"/>
      <c r="AP11" s="52"/>
      <c r="AQ11" s="3"/>
      <c r="AR11" s="3"/>
      <c r="AS11" s="52"/>
      <c r="AT11" s="3"/>
      <c r="AU11" s="3"/>
      <c r="AV11" s="52"/>
      <c r="AW11" s="3"/>
      <c r="AX11" s="3"/>
      <c r="AY11" s="52"/>
      <c r="AZ11" s="3"/>
      <c r="BA11" s="52"/>
      <c r="BB11" s="3"/>
      <c r="BC11" s="3"/>
      <c r="BD11" s="52"/>
      <c r="BE11" s="3"/>
      <c r="BF11" s="3"/>
      <c r="BG11" s="52"/>
      <c r="BH11" s="3"/>
      <c r="BI11" s="3"/>
      <c r="BJ11" s="52"/>
      <c r="BK11" s="3"/>
      <c r="BL11" s="52"/>
      <c r="BM11" s="3"/>
      <c r="BN11" s="3"/>
      <c r="BO11" s="52"/>
      <c r="BP11" s="3"/>
      <c r="BQ11" s="3"/>
      <c r="BR11" s="52"/>
      <c r="BS11" s="3"/>
      <c r="BT11" s="3"/>
      <c r="BU11" s="52"/>
      <c r="BV11" s="3"/>
      <c r="BW11" s="3"/>
      <c r="BX11" s="52"/>
      <c r="BY11" s="3"/>
      <c r="BZ11" s="3"/>
      <c r="CA11" s="52"/>
      <c r="CB11" s="3"/>
      <c r="CC11" s="52"/>
      <c r="CD11" s="3"/>
      <c r="CE11" s="3"/>
      <c r="CF11" s="52"/>
      <c r="CG11" s="3"/>
      <c r="CH11" s="3"/>
      <c r="CI11" s="52"/>
      <c r="CJ11" s="3"/>
      <c r="CK11" s="3"/>
      <c r="CL11" s="52"/>
      <c r="CM11" s="3"/>
      <c r="CN11" s="3"/>
      <c r="CO11" s="52"/>
      <c r="CP11" s="3"/>
      <c r="CQ11" s="3"/>
      <c r="CR11" s="52"/>
      <c r="CS11" s="3"/>
      <c r="CT11" s="3"/>
      <c r="CU11" s="52"/>
      <c r="CV11" s="3"/>
      <c r="CW11" s="52"/>
      <c r="CX11" s="3"/>
      <c r="CY11" s="52"/>
      <c r="CZ11" s="27"/>
      <c r="DA11" s="52"/>
      <c r="DB11" s="3"/>
      <c r="DC11" s="52"/>
      <c r="DD11" s="3"/>
      <c r="DE11" s="52"/>
      <c r="DF11" s="7"/>
      <c r="DG11" s="29"/>
      <c r="DI11" s="32" t="s">
        <v>39</v>
      </c>
      <c r="DJ11" s="33">
        <f>'معادلة الفك والتجميع'!$V$19</f>
        <v>0</v>
      </c>
      <c r="DK11" s="33">
        <f>'معادلة الفك والتجميع'!$W$19</f>
        <v>0</v>
      </c>
      <c r="DL11" s="33">
        <f>$N$36</f>
        <v>0</v>
      </c>
      <c r="DM11" s="74"/>
      <c r="DN11" s="142" t="s">
        <v>61</v>
      </c>
      <c r="DO11" s="143"/>
      <c r="DP11" s="144"/>
      <c r="DQ11" s="76"/>
    </row>
    <row r="12" spans="1:121" ht="16.5" thickBot="1" x14ac:dyDescent="0.3">
      <c r="A12" s="1">
        <v>43351</v>
      </c>
      <c r="B12" s="2"/>
      <c r="C12" s="3"/>
      <c r="D12" s="3"/>
      <c r="E12" s="52"/>
      <c r="F12" s="3"/>
      <c r="G12" s="3"/>
      <c r="H12" s="52"/>
      <c r="I12" s="3"/>
      <c r="J12" s="3"/>
      <c r="K12" s="52"/>
      <c r="L12" s="3"/>
      <c r="M12" s="3"/>
      <c r="N12" s="52"/>
      <c r="O12" s="3"/>
      <c r="P12" s="3"/>
      <c r="Q12" s="52"/>
      <c r="R12" s="3"/>
      <c r="S12" s="3"/>
      <c r="T12" s="52"/>
      <c r="U12" s="3"/>
      <c r="V12" s="3"/>
      <c r="W12" s="52"/>
      <c r="X12" s="3"/>
      <c r="Y12" s="52"/>
      <c r="Z12" s="3"/>
      <c r="AA12" s="3"/>
      <c r="AB12" s="52"/>
      <c r="AC12" s="3"/>
      <c r="AD12" s="3"/>
      <c r="AE12" s="52"/>
      <c r="AF12" s="3"/>
      <c r="AG12" s="52"/>
      <c r="AH12" s="3"/>
      <c r="AI12" s="52"/>
      <c r="AJ12" s="3"/>
      <c r="AK12" s="52"/>
      <c r="AL12" s="3"/>
      <c r="AM12" s="3"/>
      <c r="AN12" s="52"/>
      <c r="AO12" s="3"/>
      <c r="AP12" s="52"/>
      <c r="AQ12" s="3"/>
      <c r="AR12" s="3"/>
      <c r="AS12" s="52"/>
      <c r="AT12" s="3"/>
      <c r="AU12" s="3"/>
      <c r="AV12" s="52"/>
      <c r="AW12" s="3"/>
      <c r="AX12" s="3"/>
      <c r="AY12" s="52"/>
      <c r="AZ12" s="3"/>
      <c r="BA12" s="52"/>
      <c r="BB12" s="3"/>
      <c r="BC12" s="3"/>
      <c r="BD12" s="52"/>
      <c r="BE12" s="3"/>
      <c r="BF12" s="3"/>
      <c r="BG12" s="52"/>
      <c r="BH12" s="3"/>
      <c r="BI12" s="3"/>
      <c r="BJ12" s="52"/>
      <c r="BK12" s="3"/>
      <c r="BL12" s="52"/>
      <c r="BM12" s="3"/>
      <c r="BN12" s="3"/>
      <c r="BO12" s="52"/>
      <c r="BP12" s="3"/>
      <c r="BQ12" s="3"/>
      <c r="BR12" s="52"/>
      <c r="BS12" s="3"/>
      <c r="BT12" s="3"/>
      <c r="BU12" s="52"/>
      <c r="BV12" s="3"/>
      <c r="BW12" s="3"/>
      <c r="BX12" s="52"/>
      <c r="BY12" s="3"/>
      <c r="BZ12" s="3"/>
      <c r="CA12" s="52"/>
      <c r="CB12" s="3"/>
      <c r="CC12" s="52"/>
      <c r="CD12" s="3"/>
      <c r="CE12" s="3"/>
      <c r="CF12" s="52"/>
      <c r="CG12" s="3"/>
      <c r="CH12" s="3"/>
      <c r="CI12" s="52"/>
      <c r="CJ12" s="3"/>
      <c r="CK12" s="3"/>
      <c r="CL12" s="52"/>
      <c r="CM12" s="3"/>
      <c r="CN12" s="3"/>
      <c r="CO12" s="52"/>
      <c r="CP12" s="3"/>
      <c r="CQ12" s="3"/>
      <c r="CR12" s="52"/>
      <c r="CS12" s="3"/>
      <c r="CT12" s="3"/>
      <c r="CU12" s="52"/>
      <c r="CV12" s="3"/>
      <c r="CW12" s="52"/>
      <c r="CX12" s="3"/>
      <c r="CY12" s="52"/>
      <c r="CZ12" s="27"/>
      <c r="DA12" s="52"/>
      <c r="DB12" s="3"/>
      <c r="DC12" s="52"/>
      <c r="DD12" s="3"/>
      <c r="DE12" s="52"/>
      <c r="DF12" s="7"/>
      <c r="DG12" s="29"/>
      <c r="DI12" s="32" t="s">
        <v>40</v>
      </c>
      <c r="DJ12" s="33">
        <f>'معادلة الفك والتجميع'!$V$23</f>
        <v>0</v>
      </c>
      <c r="DK12" s="33">
        <f>'معادلة الفك والتجميع'!$W$23</f>
        <v>0</v>
      </c>
      <c r="DL12" s="33">
        <f>$Q$36</f>
        <v>0</v>
      </c>
      <c r="DM12" s="74"/>
      <c r="DN12" s="33" t="s">
        <v>43</v>
      </c>
      <c r="DO12" s="33"/>
      <c r="DP12" s="33">
        <f>'معادلة الفك والتجميع'!$W$83</f>
        <v>0</v>
      </c>
      <c r="DQ12" s="33">
        <f>$BA$36</f>
        <v>0</v>
      </c>
    </row>
    <row r="13" spans="1:121" ht="16.5" thickBot="1" x14ac:dyDescent="0.3">
      <c r="A13" s="1">
        <v>43352</v>
      </c>
      <c r="B13" s="2"/>
      <c r="C13" s="3"/>
      <c r="D13" s="3"/>
      <c r="E13" s="52"/>
      <c r="F13" s="3"/>
      <c r="G13" s="3"/>
      <c r="H13" s="52"/>
      <c r="I13" s="3"/>
      <c r="J13" s="3"/>
      <c r="K13" s="52"/>
      <c r="L13" s="3"/>
      <c r="M13" s="3"/>
      <c r="N13" s="52"/>
      <c r="O13" s="3"/>
      <c r="P13" s="3"/>
      <c r="Q13" s="52"/>
      <c r="R13" s="3"/>
      <c r="S13" s="3"/>
      <c r="T13" s="52"/>
      <c r="U13" s="3"/>
      <c r="V13" s="3"/>
      <c r="W13" s="52"/>
      <c r="X13" s="3"/>
      <c r="Y13" s="52"/>
      <c r="Z13" s="3"/>
      <c r="AA13" s="3"/>
      <c r="AB13" s="52"/>
      <c r="AC13" s="3"/>
      <c r="AD13" s="3"/>
      <c r="AE13" s="52"/>
      <c r="AF13" s="3"/>
      <c r="AG13" s="52"/>
      <c r="AH13" s="3"/>
      <c r="AI13" s="52"/>
      <c r="AJ13" s="3"/>
      <c r="AK13" s="52"/>
      <c r="AL13" s="3"/>
      <c r="AM13" s="3"/>
      <c r="AN13" s="52"/>
      <c r="AO13" s="3"/>
      <c r="AP13" s="52"/>
      <c r="AQ13" s="3"/>
      <c r="AR13" s="3"/>
      <c r="AS13" s="52"/>
      <c r="AT13" s="3"/>
      <c r="AU13" s="3"/>
      <c r="AV13" s="52"/>
      <c r="AW13" s="3"/>
      <c r="AX13" s="3"/>
      <c r="AY13" s="52"/>
      <c r="AZ13" s="3"/>
      <c r="BA13" s="52"/>
      <c r="BB13" s="3"/>
      <c r="BC13" s="3"/>
      <c r="BD13" s="52"/>
      <c r="BE13" s="3"/>
      <c r="BF13" s="3"/>
      <c r="BG13" s="52"/>
      <c r="BH13" s="3"/>
      <c r="BI13" s="3"/>
      <c r="BJ13" s="52"/>
      <c r="BK13" s="3"/>
      <c r="BL13" s="52"/>
      <c r="BM13" s="3"/>
      <c r="BN13" s="3"/>
      <c r="BO13" s="52"/>
      <c r="BP13" s="3"/>
      <c r="BQ13" s="3"/>
      <c r="BR13" s="52"/>
      <c r="BS13" s="3"/>
      <c r="BT13" s="3"/>
      <c r="BU13" s="52"/>
      <c r="BV13" s="3"/>
      <c r="BW13" s="3"/>
      <c r="BX13" s="52"/>
      <c r="BY13" s="3"/>
      <c r="BZ13" s="3"/>
      <c r="CA13" s="52"/>
      <c r="CB13" s="3"/>
      <c r="CC13" s="52"/>
      <c r="CD13" s="3"/>
      <c r="CE13" s="3"/>
      <c r="CF13" s="52"/>
      <c r="CG13" s="3"/>
      <c r="CH13" s="3"/>
      <c r="CI13" s="52"/>
      <c r="CJ13" s="3"/>
      <c r="CK13" s="3"/>
      <c r="CL13" s="52"/>
      <c r="CM13" s="3"/>
      <c r="CN13" s="3"/>
      <c r="CO13" s="52"/>
      <c r="CP13" s="3"/>
      <c r="CQ13" s="3"/>
      <c r="CR13" s="52"/>
      <c r="CS13" s="3"/>
      <c r="CT13" s="3"/>
      <c r="CU13" s="52"/>
      <c r="CV13" s="3"/>
      <c r="CW13" s="52"/>
      <c r="CX13" s="3"/>
      <c r="CY13" s="52"/>
      <c r="CZ13" s="27"/>
      <c r="DA13" s="52"/>
      <c r="DB13" s="3"/>
      <c r="DC13" s="52"/>
      <c r="DD13" s="3"/>
      <c r="DE13" s="52"/>
      <c r="DF13" s="7"/>
      <c r="DG13" s="29"/>
      <c r="DI13" s="32" t="s">
        <v>41</v>
      </c>
      <c r="DJ13" s="33">
        <f>'معادلة الفك والتجميع'!$V$27</f>
        <v>0</v>
      </c>
      <c r="DK13" s="33">
        <f>'معادلة الفك والتجميع'!$W$27</f>
        <v>0</v>
      </c>
      <c r="DL13" s="33">
        <f>$T$36</f>
        <v>0</v>
      </c>
      <c r="DM13" s="75"/>
      <c r="DN13" s="133" t="s">
        <v>62</v>
      </c>
      <c r="DO13" s="134"/>
      <c r="DP13" s="135"/>
      <c r="DQ13" s="77"/>
    </row>
    <row r="14" spans="1:121" ht="16.5" thickBot="1" x14ac:dyDescent="0.3">
      <c r="A14" s="1">
        <v>43353</v>
      </c>
      <c r="B14" s="2"/>
      <c r="C14" s="3"/>
      <c r="D14" s="3"/>
      <c r="E14" s="52"/>
      <c r="F14" s="3"/>
      <c r="G14" s="3"/>
      <c r="H14" s="52"/>
      <c r="I14" s="3"/>
      <c r="J14" s="3"/>
      <c r="K14" s="52"/>
      <c r="L14" s="3"/>
      <c r="M14" s="3"/>
      <c r="N14" s="52"/>
      <c r="O14" s="3"/>
      <c r="P14" s="3"/>
      <c r="Q14" s="52"/>
      <c r="R14" s="3"/>
      <c r="S14" s="3"/>
      <c r="T14" s="52"/>
      <c r="U14" s="3"/>
      <c r="V14" s="3"/>
      <c r="W14" s="52"/>
      <c r="X14" s="3"/>
      <c r="Y14" s="52"/>
      <c r="Z14" s="3"/>
      <c r="AA14" s="3"/>
      <c r="AB14" s="52"/>
      <c r="AC14" s="3"/>
      <c r="AD14" s="3"/>
      <c r="AE14" s="52"/>
      <c r="AF14" s="3"/>
      <c r="AG14" s="52"/>
      <c r="AH14" s="3"/>
      <c r="AI14" s="52"/>
      <c r="AJ14" s="3"/>
      <c r="AK14" s="52"/>
      <c r="AL14" s="3"/>
      <c r="AM14" s="3"/>
      <c r="AN14" s="52"/>
      <c r="AO14" s="3"/>
      <c r="AP14" s="52"/>
      <c r="AQ14" s="3"/>
      <c r="AR14" s="3"/>
      <c r="AS14" s="52"/>
      <c r="AT14" s="3"/>
      <c r="AU14" s="3"/>
      <c r="AV14" s="52"/>
      <c r="AW14" s="3"/>
      <c r="AX14" s="3"/>
      <c r="AY14" s="52"/>
      <c r="AZ14" s="3"/>
      <c r="BA14" s="52"/>
      <c r="BB14" s="3"/>
      <c r="BC14" s="3"/>
      <c r="BD14" s="52"/>
      <c r="BE14" s="3"/>
      <c r="BF14" s="3"/>
      <c r="BG14" s="52"/>
      <c r="BH14" s="3"/>
      <c r="BI14" s="3"/>
      <c r="BJ14" s="52"/>
      <c r="BK14" s="3"/>
      <c r="BL14" s="52"/>
      <c r="BM14" s="3"/>
      <c r="BN14" s="3"/>
      <c r="BO14" s="52"/>
      <c r="BP14" s="3"/>
      <c r="BQ14" s="3"/>
      <c r="BR14" s="52"/>
      <c r="BS14" s="3"/>
      <c r="BT14" s="3"/>
      <c r="BU14" s="52"/>
      <c r="BV14" s="3"/>
      <c r="BW14" s="3"/>
      <c r="BX14" s="52"/>
      <c r="BY14" s="3"/>
      <c r="BZ14" s="3"/>
      <c r="CA14" s="52"/>
      <c r="CB14" s="3"/>
      <c r="CC14" s="52"/>
      <c r="CD14" s="3"/>
      <c r="CE14" s="3"/>
      <c r="CF14" s="52"/>
      <c r="CG14" s="3"/>
      <c r="CH14" s="3"/>
      <c r="CI14" s="52"/>
      <c r="CJ14" s="3"/>
      <c r="CK14" s="3"/>
      <c r="CL14" s="52"/>
      <c r="CM14" s="3"/>
      <c r="CN14" s="3"/>
      <c r="CO14" s="52"/>
      <c r="CP14" s="3"/>
      <c r="CQ14" s="3"/>
      <c r="CR14" s="52"/>
      <c r="CS14" s="3"/>
      <c r="CT14" s="3"/>
      <c r="CU14" s="52"/>
      <c r="CV14" s="3"/>
      <c r="CW14" s="52"/>
      <c r="CX14" s="3"/>
      <c r="CY14" s="52"/>
      <c r="CZ14" s="27"/>
      <c r="DA14" s="52"/>
      <c r="DB14" s="3"/>
      <c r="DC14" s="52"/>
      <c r="DD14" s="3"/>
      <c r="DE14" s="52"/>
      <c r="DF14" s="7"/>
      <c r="DG14" s="29"/>
      <c r="DI14" s="32" t="s">
        <v>42</v>
      </c>
      <c r="DJ14" s="33">
        <f>'معادلة الفك والتجميع'!$V$31</f>
        <v>0</v>
      </c>
      <c r="DK14" s="33">
        <f>'معادلة الفك والتجميع'!$W$31</f>
        <v>0</v>
      </c>
      <c r="DL14" s="33">
        <f>$W$36</f>
        <v>0</v>
      </c>
      <c r="DM14" s="74"/>
      <c r="DN14" s="33" t="s">
        <v>47</v>
      </c>
      <c r="DO14" s="33">
        <f>'معادلة الفك والتجميع'!$V$88</f>
        <v>0</v>
      </c>
      <c r="DP14" s="33">
        <f>'معادلة الفك والتجميع'!$W$88</f>
        <v>0</v>
      </c>
      <c r="DQ14" s="33">
        <f>$BD$36</f>
        <v>0</v>
      </c>
    </row>
    <row r="15" spans="1:121" ht="16.5" thickBot="1" x14ac:dyDescent="0.3">
      <c r="A15" s="1">
        <v>43354</v>
      </c>
      <c r="B15" s="2">
        <v>310</v>
      </c>
      <c r="C15" s="3"/>
      <c r="D15" s="3"/>
      <c r="E15" s="52"/>
      <c r="F15" s="3"/>
      <c r="G15" s="3"/>
      <c r="H15" s="52"/>
      <c r="I15" s="3"/>
      <c r="J15" s="3"/>
      <c r="K15" s="52"/>
      <c r="L15" s="3"/>
      <c r="M15" s="3"/>
      <c r="N15" s="52"/>
      <c r="O15" s="3"/>
      <c r="P15" s="3"/>
      <c r="Q15" s="52"/>
      <c r="R15" s="3"/>
      <c r="S15" s="3"/>
      <c r="T15" s="52"/>
      <c r="U15" s="3"/>
      <c r="V15" s="3"/>
      <c r="W15" s="52"/>
      <c r="X15" s="3"/>
      <c r="Y15" s="52"/>
      <c r="Z15" s="3"/>
      <c r="AA15" s="3"/>
      <c r="AB15" s="52"/>
      <c r="AC15" s="3"/>
      <c r="AD15" s="3"/>
      <c r="AE15" s="52"/>
      <c r="AF15" s="3"/>
      <c r="AG15" s="52"/>
      <c r="AH15" s="3"/>
      <c r="AI15" s="52"/>
      <c r="AJ15" s="3"/>
      <c r="AK15" s="52"/>
      <c r="AL15" s="3"/>
      <c r="AM15" s="3"/>
      <c r="AN15" s="52"/>
      <c r="AO15" s="3"/>
      <c r="AP15" s="52"/>
      <c r="AQ15" s="3"/>
      <c r="AR15" s="3"/>
      <c r="AS15" s="52"/>
      <c r="AT15" s="3"/>
      <c r="AU15" s="3">
        <v>1</v>
      </c>
      <c r="AV15" s="52">
        <v>173</v>
      </c>
      <c r="AW15" s="3"/>
      <c r="AX15" s="3"/>
      <c r="AY15" s="52"/>
      <c r="AZ15" s="3"/>
      <c r="BA15" s="52"/>
      <c r="BB15" s="3"/>
      <c r="BC15" s="3"/>
      <c r="BD15" s="52"/>
      <c r="BE15" s="3"/>
      <c r="BF15" s="3">
        <v>1</v>
      </c>
      <c r="BG15" s="52">
        <v>139</v>
      </c>
      <c r="BH15" s="3"/>
      <c r="BI15" s="3"/>
      <c r="BJ15" s="52"/>
      <c r="BK15" s="3"/>
      <c r="BL15" s="52"/>
      <c r="BM15" s="3"/>
      <c r="BN15" s="3"/>
      <c r="BO15" s="52"/>
      <c r="BP15" s="3"/>
      <c r="BQ15" s="3">
        <v>1</v>
      </c>
      <c r="BR15" s="52">
        <v>211</v>
      </c>
      <c r="BS15" s="3"/>
      <c r="BT15" s="3"/>
      <c r="BU15" s="52"/>
      <c r="BV15" s="3"/>
      <c r="BW15" s="3"/>
      <c r="BX15" s="52"/>
      <c r="BY15" s="3"/>
      <c r="BZ15" s="3"/>
      <c r="CA15" s="52"/>
      <c r="CB15" s="3"/>
      <c r="CC15" s="52"/>
      <c r="CD15" s="3"/>
      <c r="CE15" s="3"/>
      <c r="CF15" s="52"/>
      <c r="CG15" s="3"/>
      <c r="CH15" s="3"/>
      <c r="CI15" s="52"/>
      <c r="CJ15" s="3"/>
      <c r="CK15" s="3"/>
      <c r="CL15" s="52"/>
      <c r="CM15" s="3"/>
      <c r="CN15" s="3"/>
      <c r="CO15" s="52"/>
      <c r="CP15" s="3"/>
      <c r="CQ15" s="3"/>
      <c r="CR15" s="52"/>
      <c r="CS15" s="3"/>
      <c r="CT15" s="3"/>
      <c r="CU15" s="52"/>
      <c r="CV15" s="3"/>
      <c r="CW15" s="52"/>
      <c r="CX15" s="3"/>
      <c r="CY15" s="52"/>
      <c r="CZ15" s="27"/>
      <c r="DA15" s="52"/>
      <c r="DB15" s="3"/>
      <c r="DC15" s="52"/>
      <c r="DD15" s="3"/>
      <c r="DE15" s="52"/>
      <c r="DF15" s="3"/>
      <c r="DG15" s="35"/>
      <c r="DI15" s="103" t="s">
        <v>63</v>
      </c>
      <c r="DJ15" s="104"/>
      <c r="DK15" s="105"/>
      <c r="DL15" s="78"/>
      <c r="DM15" s="75"/>
      <c r="DN15" s="33" t="s">
        <v>11</v>
      </c>
      <c r="DO15" s="33">
        <f>'معادلة الفك والتجميع'!$V$92</f>
        <v>0</v>
      </c>
      <c r="DP15" s="33">
        <f>'معادلة الفك والتجميع'!$W$92</f>
        <v>1</v>
      </c>
      <c r="DQ15" s="33">
        <f>$BG$36</f>
        <v>139</v>
      </c>
    </row>
    <row r="16" spans="1:121" ht="16.5" thickBot="1" x14ac:dyDescent="0.3">
      <c r="A16" s="1">
        <v>43355</v>
      </c>
      <c r="B16" s="2"/>
      <c r="C16" s="3"/>
      <c r="D16" s="3"/>
      <c r="E16" s="52"/>
      <c r="F16" s="3"/>
      <c r="G16" s="3"/>
      <c r="H16" s="52"/>
      <c r="I16" s="3"/>
      <c r="J16" s="3"/>
      <c r="K16" s="52"/>
      <c r="L16" s="3"/>
      <c r="M16" s="3"/>
      <c r="N16" s="52"/>
      <c r="O16" s="3"/>
      <c r="P16" s="3"/>
      <c r="Q16" s="52"/>
      <c r="R16" s="3"/>
      <c r="S16" s="3"/>
      <c r="T16" s="52"/>
      <c r="U16" s="3"/>
      <c r="V16" s="3"/>
      <c r="W16" s="52"/>
      <c r="X16" s="3"/>
      <c r="Y16" s="52"/>
      <c r="Z16" s="3"/>
      <c r="AA16" s="3"/>
      <c r="AB16" s="52"/>
      <c r="AC16" s="3"/>
      <c r="AD16" s="3"/>
      <c r="AE16" s="52"/>
      <c r="AF16" s="3"/>
      <c r="AG16" s="52"/>
      <c r="AH16" s="3"/>
      <c r="AI16" s="52"/>
      <c r="AJ16" s="3"/>
      <c r="AK16" s="52"/>
      <c r="AL16" s="3"/>
      <c r="AM16" s="3"/>
      <c r="AN16" s="52"/>
      <c r="AO16" s="3"/>
      <c r="AP16" s="52"/>
      <c r="AQ16" s="3"/>
      <c r="AR16" s="3"/>
      <c r="AS16" s="52"/>
      <c r="AT16" s="3"/>
      <c r="AU16" s="3"/>
      <c r="AV16" s="52"/>
      <c r="AW16" s="3"/>
      <c r="AX16" s="3"/>
      <c r="AY16" s="52"/>
      <c r="AZ16" s="3"/>
      <c r="BA16" s="52"/>
      <c r="BB16" s="3"/>
      <c r="BC16" s="3"/>
      <c r="BD16" s="52"/>
      <c r="BE16" s="3"/>
      <c r="BF16" s="3"/>
      <c r="BG16" s="52"/>
      <c r="BH16" s="3"/>
      <c r="BI16" s="3"/>
      <c r="BJ16" s="52"/>
      <c r="BK16" s="3"/>
      <c r="BL16" s="52"/>
      <c r="BM16" s="3"/>
      <c r="BN16" s="3"/>
      <c r="BO16" s="52"/>
      <c r="BP16" s="3"/>
      <c r="BQ16" s="3"/>
      <c r="BR16" s="52"/>
      <c r="BS16" s="3"/>
      <c r="BT16" s="3"/>
      <c r="BU16" s="52"/>
      <c r="BV16" s="3"/>
      <c r="BW16" s="3"/>
      <c r="BX16" s="52"/>
      <c r="BY16" s="3"/>
      <c r="BZ16" s="3"/>
      <c r="CA16" s="52"/>
      <c r="CB16" s="3"/>
      <c r="CC16" s="52"/>
      <c r="CD16" s="3"/>
      <c r="CE16" s="3"/>
      <c r="CF16" s="52"/>
      <c r="CG16" s="3"/>
      <c r="CH16" s="3"/>
      <c r="CI16" s="52"/>
      <c r="CJ16" s="3"/>
      <c r="CK16" s="3"/>
      <c r="CL16" s="52"/>
      <c r="CM16" s="3"/>
      <c r="CN16" s="3"/>
      <c r="CO16" s="52"/>
      <c r="CP16" s="3"/>
      <c r="CQ16" s="3"/>
      <c r="CR16" s="52"/>
      <c r="CS16" s="3"/>
      <c r="CT16" s="3"/>
      <c r="CU16" s="52"/>
      <c r="CV16" s="3"/>
      <c r="CW16" s="52"/>
      <c r="CX16" s="3"/>
      <c r="CY16" s="52"/>
      <c r="CZ16" s="27"/>
      <c r="DA16" s="52"/>
      <c r="DB16" s="3"/>
      <c r="DC16" s="52"/>
      <c r="DD16" s="3"/>
      <c r="DE16" s="52"/>
      <c r="DF16" s="7"/>
      <c r="DG16" s="29"/>
      <c r="DI16" s="32" t="s">
        <v>43</v>
      </c>
      <c r="DJ16" s="33"/>
      <c r="DK16" s="33">
        <f>'معادلة الفك والتجميع'!$W$35</f>
        <v>0</v>
      </c>
      <c r="DL16" s="33">
        <f>$Y$36</f>
        <v>0</v>
      </c>
      <c r="DM16" s="74"/>
      <c r="DN16" s="33" t="s">
        <v>12</v>
      </c>
      <c r="DO16" s="33">
        <f>'معادلة الفك والتجميع'!$V$96</f>
        <v>0</v>
      </c>
      <c r="DP16" s="33">
        <f>'معادلة الفك والتجميع'!$W$96</f>
        <v>0</v>
      </c>
      <c r="DQ16" s="33">
        <f>$BJ$36</f>
        <v>0</v>
      </c>
    </row>
    <row r="17" spans="1:121" ht="16.5" thickBot="1" x14ac:dyDescent="0.3">
      <c r="A17" s="1">
        <v>43356</v>
      </c>
      <c r="B17" s="2"/>
      <c r="C17" s="3"/>
      <c r="D17" s="3"/>
      <c r="E17" s="52"/>
      <c r="F17" s="3"/>
      <c r="G17" s="3"/>
      <c r="H17" s="52"/>
      <c r="I17" s="3"/>
      <c r="J17" s="3"/>
      <c r="K17" s="52"/>
      <c r="L17" s="3"/>
      <c r="M17" s="3"/>
      <c r="N17" s="52"/>
      <c r="O17" s="3"/>
      <c r="P17" s="3"/>
      <c r="Q17" s="52"/>
      <c r="R17" s="3"/>
      <c r="S17" s="3"/>
      <c r="T17" s="52"/>
      <c r="U17" s="3"/>
      <c r="V17" s="3"/>
      <c r="W17" s="52"/>
      <c r="X17" s="3"/>
      <c r="Y17" s="52"/>
      <c r="Z17" s="3"/>
      <c r="AA17" s="3"/>
      <c r="AB17" s="52"/>
      <c r="AC17" s="3"/>
      <c r="AD17" s="3"/>
      <c r="AE17" s="52"/>
      <c r="AF17" s="3"/>
      <c r="AG17" s="52"/>
      <c r="AH17" s="3"/>
      <c r="AI17" s="52"/>
      <c r="AJ17" s="3"/>
      <c r="AK17" s="52"/>
      <c r="AL17" s="3"/>
      <c r="AM17" s="3"/>
      <c r="AN17" s="52"/>
      <c r="AO17" s="3"/>
      <c r="AP17" s="52"/>
      <c r="AQ17" s="3"/>
      <c r="AR17" s="3"/>
      <c r="AS17" s="52"/>
      <c r="AT17" s="3"/>
      <c r="AU17" s="3"/>
      <c r="AV17" s="52"/>
      <c r="AW17" s="3"/>
      <c r="AX17" s="3"/>
      <c r="AY17" s="52"/>
      <c r="AZ17" s="3"/>
      <c r="BA17" s="52"/>
      <c r="BB17" s="3"/>
      <c r="BC17" s="3"/>
      <c r="BD17" s="52"/>
      <c r="BE17" s="3"/>
      <c r="BF17" s="3"/>
      <c r="BG17" s="52"/>
      <c r="BH17" s="3"/>
      <c r="BI17" s="3"/>
      <c r="BJ17" s="52"/>
      <c r="BK17" s="3"/>
      <c r="BL17" s="52"/>
      <c r="BM17" s="3"/>
      <c r="BN17" s="3"/>
      <c r="BO17" s="52"/>
      <c r="BP17" s="3"/>
      <c r="BQ17" s="3"/>
      <c r="BR17" s="52"/>
      <c r="BS17" s="3"/>
      <c r="BT17" s="3"/>
      <c r="BU17" s="52"/>
      <c r="BV17" s="3"/>
      <c r="BW17" s="3"/>
      <c r="BX17" s="52"/>
      <c r="BY17" s="3"/>
      <c r="BZ17" s="3"/>
      <c r="CA17" s="52"/>
      <c r="CB17" s="3"/>
      <c r="CC17" s="52"/>
      <c r="CD17" s="3"/>
      <c r="CE17" s="3"/>
      <c r="CF17" s="52"/>
      <c r="CG17" s="3"/>
      <c r="CH17" s="3"/>
      <c r="CI17" s="52"/>
      <c r="CJ17" s="3"/>
      <c r="CK17" s="3"/>
      <c r="CL17" s="52"/>
      <c r="CM17" s="3"/>
      <c r="CN17" s="3"/>
      <c r="CO17" s="52"/>
      <c r="CP17" s="3"/>
      <c r="CQ17" s="3"/>
      <c r="CR17" s="52"/>
      <c r="CS17" s="3"/>
      <c r="CT17" s="3"/>
      <c r="CU17" s="52"/>
      <c r="CV17" s="3"/>
      <c r="CW17" s="52"/>
      <c r="CX17" s="3"/>
      <c r="CY17" s="52"/>
      <c r="CZ17" s="27"/>
      <c r="DA17" s="52"/>
      <c r="DB17" s="3"/>
      <c r="DC17" s="52"/>
      <c r="DD17" s="3"/>
      <c r="DE17" s="52"/>
      <c r="DF17" s="7"/>
      <c r="DG17" s="29"/>
      <c r="DI17" s="130" t="s">
        <v>64</v>
      </c>
      <c r="DJ17" s="131"/>
      <c r="DK17" s="132"/>
      <c r="DL17" s="79"/>
      <c r="DM17" s="74"/>
      <c r="DN17" s="33" t="s">
        <v>48</v>
      </c>
      <c r="DO17" s="33"/>
      <c r="DP17" s="33">
        <f>'معادلة الفك والتجميع'!$W$100</f>
        <v>0</v>
      </c>
      <c r="DQ17" s="33">
        <f>$BL$36</f>
        <v>0</v>
      </c>
    </row>
    <row r="18" spans="1:121" ht="16.5" thickBot="1" x14ac:dyDescent="0.3">
      <c r="A18" s="1">
        <v>43357</v>
      </c>
      <c r="B18" s="2"/>
      <c r="C18" s="3"/>
      <c r="D18" s="3"/>
      <c r="E18" s="52"/>
      <c r="F18" s="3"/>
      <c r="G18" s="3"/>
      <c r="H18" s="52"/>
      <c r="I18" s="3"/>
      <c r="J18" s="3"/>
      <c r="K18" s="52"/>
      <c r="L18" s="3"/>
      <c r="M18" s="3"/>
      <c r="N18" s="52"/>
      <c r="O18" s="3"/>
      <c r="P18" s="3"/>
      <c r="Q18" s="52"/>
      <c r="R18" s="3"/>
      <c r="S18" s="3"/>
      <c r="T18" s="52"/>
      <c r="U18" s="3"/>
      <c r="V18" s="3"/>
      <c r="W18" s="52"/>
      <c r="X18" s="3"/>
      <c r="Y18" s="52"/>
      <c r="Z18" s="3"/>
      <c r="AA18" s="3"/>
      <c r="AB18" s="52"/>
      <c r="AC18" s="3"/>
      <c r="AD18" s="3"/>
      <c r="AE18" s="52"/>
      <c r="AF18" s="3"/>
      <c r="AG18" s="52"/>
      <c r="AH18" s="3"/>
      <c r="AI18" s="52"/>
      <c r="AJ18" s="3"/>
      <c r="AK18" s="52"/>
      <c r="AL18" s="3"/>
      <c r="AM18" s="3"/>
      <c r="AN18" s="52"/>
      <c r="AO18" s="3"/>
      <c r="AP18" s="52"/>
      <c r="AQ18" s="3"/>
      <c r="AR18" s="3"/>
      <c r="AS18" s="52"/>
      <c r="AT18" s="3"/>
      <c r="AU18" s="3"/>
      <c r="AV18" s="52"/>
      <c r="AW18" s="3"/>
      <c r="AX18" s="3"/>
      <c r="AY18" s="52"/>
      <c r="AZ18" s="3"/>
      <c r="BA18" s="52"/>
      <c r="BB18" s="3"/>
      <c r="BC18" s="3"/>
      <c r="BD18" s="52"/>
      <c r="BE18" s="3"/>
      <c r="BF18" s="3"/>
      <c r="BG18" s="52"/>
      <c r="BH18" s="3"/>
      <c r="BI18" s="3"/>
      <c r="BJ18" s="52"/>
      <c r="BK18" s="3"/>
      <c r="BL18" s="52"/>
      <c r="BM18" s="3"/>
      <c r="BN18" s="3"/>
      <c r="BO18" s="52"/>
      <c r="BP18" s="3"/>
      <c r="BQ18" s="3"/>
      <c r="BR18" s="52"/>
      <c r="BS18" s="3"/>
      <c r="BT18" s="3"/>
      <c r="BU18" s="52"/>
      <c r="BV18" s="3"/>
      <c r="BW18" s="3"/>
      <c r="BX18" s="52"/>
      <c r="BY18" s="3"/>
      <c r="BZ18" s="3"/>
      <c r="CA18" s="52"/>
      <c r="CB18" s="3"/>
      <c r="CC18" s="52"/>
      <c r="CD18" s="3"/>
      <c r="CE18" s="3"/>
      <c r="CF18" s="52"/>
      <c r="CG18" s="3"/>
      <c r="CH18" s="3"/>
      <c r="CI18" s="52"/>
      <c r="CJ18" s="3"/>
      <c r="CK18" s="3"/>
      <c r="CL18" s="52"/>
      <c r="CM18" s="3"/>
      <c r="CN18" s="3"/>
      <c r="CO18" s="52"/>
      <c r="CP18" s="3"/>
      <c r="CQ18" s="3"/>
      <c r="CR18" s="52"/>
      <c r="CS18" s="3"/>
      <c r="CT18" s="3"/>
      <c r="CU18" s="52"/>
      <c r="CV18" s="3"/>
      <c r="CW18" s="52"/>
      <c r="CX18" s="3"/>
      <c r="CY18" s="52"/>
      <c r="CZ18" s="27"/>
      <c r="DA18" s="52"/>
      <c r="DB18" s="3"/>
      <c r="DC18" s="52"/>
      <c r="DD18" s="3"/>
      <c r="DE18" s="52"/>
      <c r="DF18" s="7"/>
      <c r="DG18" s="29"/>
      <c r="DI18" s="32" t="s">
        <v>5</v>
      </c>
      <c r="DJ18" s="33">
        <f>'معادلة الفك والتجميع'!$V$40</f>
        <v>0</v>
      </c>
      <c r="DK18" s="33">
        <f>'معادلة الفك والتجميع'!$W$40</f>
        <v>0</v>
      </c>
      <c r="DL18" s="33">
        <f>$AB$36</f>
        <v>0</v>
      </c>
      <c r="DM18" s="74"/>
      <c r="DN18" s="145" t="s">
        <v>34</v>
      </c>
      <c r="DO18" s="146"/>
      <c r="DP18" s="147"/>
      <c r="DQ18" s="80"/>
    </row>
    <row r="19" spans="1:121" ht="16.5" thickBot="1" x14ac:dyDescent="0.3">
      <c r="A19" s="1">
        <v>43358</v>
      </c>
      <c r="B19" s="2"/>
      <c r="C19" s="3"/>
      <c r="D19" s="3"/>
      <c r="E19" s="52"/>
      <c r="F19" s="3"/>
      <c r="G19" s="3"/>
      <c r="H19" s="52"/>
      <c r="I19" s="3"/>
      <c r="J19" s="3"/>
      <c r="K19" s="52"/>
      <c r="L19" s="3"/>
      <c r="M19" s="3"/>
      <c r="N19" s="52"/>
      <c r="O19" s="3"/>
      <c r="P19" s="3"/>
      <c r="Q19" s="52"/>
      <c r="R19" s="3"/>
      <c r="S19" s="3"/>
      <c r="T19" s="52"/>
      <c r="U19" s="3"/>
      <c r="V19" s="3"/>
      <c r="W19" s="52"/>
      <c r="X19" s="3"/>
      <c r="Y19" s="52"/>
      <c r="Z19" s="3"/>
      <c r="AA19" s="3"/>
      <c r="AB19" s="52"/>
      <c r="AC19" s="3"/>
      <c r="AD19" s="3"/>
      <c r="AE19" s="52"/>
      <c r="AF19" s="3"/>
      <c r="AG19" s="52"/>
      <c r="AH19" s="3"/>
      <c r="AI19" s="52"/>
      <c r="AJ19" s="3"/>
      <c r="AK19" s="52"/>
      <c r="AL19" s="3"/>
      <c r="AM19" s="3"/>
      <c r="AN19" s="52"/>
      <c r="AO19" s="3"/>
      <c r="AP19" s="52"/>
      <c r="AQ19" s="3"/>
      <c r="AR19" s="3"/>
      <c r="AS19" s="52"/>
      <c r="AT19" s="3"/>
      <c r="AU19" s="3"/>
      <c r="AV19" s="52"/>
      <c r="AW19" s="3"/>
      <c r="AX19" s="3"/>
      <c r="AY19" s="52"/>
      <c r="AZ19" s="3"/>
      <c r="BA19" s="52"/>
      <c r="BB19" s="3"/>
      <c r="BC19" s="3"/>
      <c r="BD19" s="52"/>
      <c r="BE19" s="3"/>
      <c r="BF19" s="3"/>
      <c r="BG19" s="52"/>
      <c r="BH19" s="3"/>
      <c r="BI19" s="3"/>
      <c r="BJ19" s="52"/>
      <c r="BK19" s="3"/>
      <c r="BL19" s="52"/>
      <c r="BM19" s="3"/>
      <c r="BN19" s="3"/>
      <c r="BO19" s="52"/>
      <c r="BP19" s="3"/>
      <c r="BQ19" s="3"/>
      <c r="BR19" s="52"/>
      <c r="BS19" s="3"/>
      <c r="BT19" s="3"/>
      <c r="BU19" s="52"/>
      <c r="BV19" s="3"/>
      <c r="BW19" s="3"/>
      <c r="BX19" s="52"/>
      <c r="BY19" s="3"/>
      <c r="BZ19" s="3"/>
      <c r="CA19" s="52"/>
      <c r="CB19" s="3"/>
      <c r="CC19" s="52"/>
      <c r="CD19" s="3"/>
      <c r="CE19" s="3"/>
      <c r="CF19" s="52"/>
      <c r="CG19" s="3"/>
      <c r="CH19" s="3"/>
      <c r="CI19" s="52"/>
      <c r="CJ19" s="3"/>
      <c r="CK19" s="3"/>
      <c r="CL19" s="52"/>
      <c r="CM19" s="3"/>
      <c r="CN19" s="3"/>
      <c r="CO19" s="52"/>
      <c r="CP19" s="3"/>
      <c r="CQ19" s="3"/>
      <c r="CR19" s="52"/>
      <c r="CS19" s="3"/>
      <c r="CT19" s="3"/>
      <c r="CU19" s="52"/>
      <c r="CV19" s="3"/>
      <c r="CW19" s="52"/>
      <c r="CX19" s="3"/>
      <c r="CY19" s="52"/>
      <c r="CZ19" s="27"/>
      <c r="DA19" s="52"/>
      <c r="DB19" s="3"/>
      <c r="DC19" s="52"/>
      <c r="DD19" s="3"/>
      <c r="DE19" s="52"/>
      <c r="DF19" s="7"/>
      <c r="DG19" s="29"/>
      <c r="DI19" s="32" t="s">
        <v>44</v>
      </c>
      <c r="DJ19" s="33">
        <f>'معادلة الفك والتجميع'!$V$44</f>
        <v>0</v>
      </c>
      <c r="DK19" s="33">
        <f>'معادلة الفك والتجميع'!$W$44</f>
        <v>0</v>
      </c>
      <c r="DL19" s="33">
        <f>$AE$36</f>
        <v>0</v>
      </c>
      <c r="DM19" s="74"/>
      <c r="DN19" s="33" t="s">
        <v>49</v>
      </c>
      <c r="DO19" s="33">
        <f>'معادلة الفك والتجميع'!$V$105</f>
        <v>0</v>
      </c>
      <c r="DP19" s="33">
        <f>'معادلة الفك والتجميع'!$W$105</f>
        <v>0</v>
      </c>
      <c r="DQ19" s="33">
        <f>$BO$36</f>
        <v>0</v>
      </c>
    </row>
    <row r="20" spans="1:121" ht="16.5" thickBot="1" x14ac:dyDescent="0.3">
      <c r="A20" s="1">
        <v>43359</v>
      </c>
      <c r="B20" s="2"/>
      <c r="C20" s="3"/>
      <c r="D20" s="3"/>
      <c r="E20" s="52"/>
      <c r="F20" s="3"/>
      <c r="G20" s="3"/>
      <c r="H20" s="52"/>
      <c r="I20" s="3"/>
      <c r="J20" s="3"/>
      <c r="K20" s="52"/>
      <c r="L20" s="3"/>
      <c r="M20" s="3"/>
      <c r="N20" s="52"/>
      <c r="O20" s="3"/>
      <c r="P20" s="3"/>
      <c r="Q20" s="52"/>
      <c r="R20" s="3"/>
      <c r="S20" s="3"/>
      <c r="T20" s="52"/>
      <c r="U20" s="3"/>
      <c r="V20" s="3"/>
      <c r="W20" s="52"/>
      <c r="X20" s="3"/>
      <c r="Y20" s="52"/>
      <c r="Z20" s="3"/>
      <c r="AA20" s="3"/>
      <c r="AB20" s="52"/>
      <c r="AC20" s="3"/>
      <c r="AD20" s="3"/>
      <c r="AE20" s="52"/>
      <c r="AF20" s="3"/>
      <c r="AG20" s="52"/>
      <c r="AH20" s="3"/>
      <c r="AI20" s="52"/>
      <c r="AJ20" s="3"/>
      <c r="AK20" s="52"/>
      <c r="AL20" s="3"/>
      <c r="AM20" s="3"/>
      <c r="AN20" s="52"/>
      <c r="AO20" s="3"/>
      <c r="AP20" s="52"/>
      <c r="AQ20" s="3"/>
      <c r="AR20" s="3"/>
      <c r="AS20" s="52"/>
      <c r="AT20" s="3"/>
      <c r="AU20" s="3"/>
      <c r="AV20" s="52"/>
      <c r="AW20" s="3"/>
      <c r="AX20" s="3"/>
      <c r="AY20" s="52"/>
      <c r="AZ20" s="3"/>
      <c r="BA20" s="52"/>
      <c r="BB20" s="3"/>
      <c r="BC20" s="3"/>
      <c r="BD20" s="52"/>
      <c r="BE20" s="3"/>
      <c r="BF20" s="3"/>
      <c r="BG20" s="52"/>
      <c r="BH20" s="3"/>
      <c r="BI20" s="3"/>
      <c r="BJ20" s="52"/>
      <c r="BK20" s="3"/>
      <c r="BL20" s="52"/>
      <c r="BM20" s="3"/>
      <c r="BN20" s="3"/>
      <c r="BO20" s="52"/>
      <c r="BP20" s="3"/>
      <c r="BQ20" s="3"/>
      <c r="BR20" s="52"/>
      <c r="BS20" s="3"/>
      <c r="BT20" s="3"/>
      <c r="BU20" s="52"/>
      <c r="BV20" s="3"/>
      <c r="BW20" s="3"/>
      <c r="BX20" s="52"/>
      <c r="BY20" s="3"/>
      <c r="BZ20" s="3"/>
      <c r="CA20" s="52"/>
      <c r="CB20" s="3"/>
      <c r="CC20" s="52"/>
      <c r="CD20" s="3"/>
      <c r="CE20" s="3"/>
      <c r="CF20" s="52"/>
      <c r="CG20" s="3"/>
      <c r="CH20" s="3"/>
      <c r="CI20" s="52"/>
      <c r="CJ20" s="3"/>
      <c r="CK20" s="3"/>
      <c r="CL20" s="52"/>
      <c r="CM20" s="3"/>
      <c r="CN20" s="3"/>
      <c r="CO20" s="52"/>
      <c r="CP20" s="3"/>
      <c r="CQ20" s="3"/>
      <c r="CR20" s="52"/>
      <c r="CS20" s="3"/>
      <c r="CT20" s="3"/>
      <c r="CU20" s="52"/>
      <c r="CV20" s="3"/>
      <c r="CW20" s="52"/>
      <c r="CX20" s="3"/>
      <c r="CY20" s="52"/>
      <c r="CZ20" s="27"/>
      <c r="DA20" s="52"/>
      <c r="DB20" s="3"/>
      <c r="DC20" s="52"/>
      <c r="DD20" s="3"/>
      <c r="DE20" s="52"/>
      <c r="DF20" s="7"/>
      <c r="DG20" s="29"/>
      <c r="DI20" s="32" t="s">
        <v>9</v>
      </c>
      <c r="DJ20" s="33"/>
      <c r="DK20" s="33">
        <f>'معادلة الفك والتجميع'!$W$48</f>
        <v>0</v>
      </c>
      <c r="DL20" s="33">
        <f>$AG$36</f>
        <v>0</v>
      </c>
      <c r="DM20" s="74"/>
      <c r="DN20" s="33" t="s">
        <v>11</v>
      </c>
      <c r="DO20" s="33">
        <f>'معادلة الفك والتجميع'!$V$109</f>
        <v>0</v>
      </c>
      <c r="DP20" s="33">
        <f>'معادلة الفك والتجميع'!$W$109</f>
        <v>1</v>
      </c>
      <c r="DQ20" s="33">
        <f>$BR$36</f>
        <v>211</v>
      </c>
    </row>
    <row r="21" spans="1:121" ht="16.5" thickBot="1" x14ac:dyDescent="0.3">
      <c r="A21" s="1">
        <v>43360</v>
      </c>
      <c r="B21" s="2"/>
      <c r="C21" s="3"/>
      <c r="D21" s="3"/>
      <c r="E21" s="52"/>
      <c r="F21" s="3"/>
      <c r="G21" s="3"/>
      <c r="H21" s="52"/>
      <c r="I21" s="3"/>
      <c r="J21" s="3"/>
      <c r="K21" s="52"/>
      <c r="L21" s="3"/>
      <c r="M21" s="3"/>
      <c r="N21" s="52"/>
      <c r="O21" s="3"/>
      <c r="P21" s="3"/>
      <c r="Q21" s="52"/>
      <c r="R21" s="3"/>
      <c r="S21" s="3"/>
      <c r="T21" s="52"/>
      <c r="U21" s="3"/>
      <c r="V21" s="3"/>
      <c r="W21" s="52"/>
      <c r="X21" s="3"/>
      <c r="Y21" s="52"/>
      <c r="Z21" s="3"/>
      <c r="AA21" s="3"/>
      <c r="AB21" s="52"/>
      <c r="AC21" s="3"/>
      <c r="AD21" s="3"/>
      <c r="AE21" s="52"/>
      <c r="AF21" s="3"/>
      <c r="AG21" s="52"/>
      <c r="AH21" s="3"/>
      <c r="AI21" s="52"/>
      <c r="AJ21" s="3"/>
      <c r="AK21" s="52"/>
      <c r="AL21" s="3"/>
      <c r="AM21" s="3"/>
      <c r="AN21" s="52"/>
      <c r="AO21" s="3"/>
      <c r="AP21" s="52"/>
      <c r="AQ21" s="3"/>
      <c r="AR21" s="3"/>
      <c r="AS21" s="52"/>
      <c r="AT21" s="3"/>
      <c r="AU21" s="3"/>
      <c r="AV21" s="52"/>
      <c r="AW21" s="3"/>
      <c r="AX21" s="3"/>
      <c r="AY21" s="52"/>
      <c r="AZ21" s="3"/>
      <c r="BA21" s="52"/>
      <c r="BB21" s="3"/>
      <c r="BC21" s="3"/>
      <c r="BD21" s="52"/>
      <c r="BE21" s="3"/>
      <c r="BF21" s="3"/>
      <c r="BG21" s="52"/>
      <c r="BH21" s="3"/>
      <c r="BI21" s="3"/>
      <c r="BJ21" s="52"/>
      <c r="BK21" s="3"/>
      <c r="BL21" s="52"/>
      <c r="BM21" s="3"/>
      <c r="BN21" s="3"/>
      <c r="BO21" s="52"/>
      <c r="BP21" s="3"/>
      <c r="BQ21" s="3"/>
      <c r="BR21" s="52"/>
      <c r="BS21" s="3"/>
      <c r="BT21" s="3"/>
      <c r="BU21" s="52"/>
      <c r="BV21" s="3"/>
      <c r="BW21" s="3"/>
      <c r="BX21" s="52"/>
      <c r="BY21" s="3"/>
      <c r="BZ21" s="3"/>
      <c r="CA21" s="52"/>
      <c r="CB21" s="3"/>
      <c r="CC21" s="52"/>
      <c r="CD21" s="3"/>
      <c r="CE21" s="3"/>
      <c r="CF21" s="52"/>
      <c r="CG21" s="3"/>
      <c r="CH21" s="3"/>
      <c r="CI21" s="52"/>
      <c r="CJ21" s="3"/>
      <c r="CK21" s="3"/>
      <c r="CL21" s="52"/>
      <c r="CM21" s="3"/>
      <c r="CN21" s="3"/>
      <c r="CO21" s="52"/>
      <c r="CP21" s="3"/>
      <c r="CQ21" s="3"/>
      <c r="CR21" s="52"/>
      <c r="CS21" s="3"/>
      <c r="CT21" s="3"/>
      <c r="CU21" s="52"/>
      <c r="CV21" s="3"/>
      <c r="CW21" s="52"/>
      <c r="CX21" s="3"/>
      <c r="CY21" s="52"/>
      <c r="CZ21" s="27"/>
      <c r="DA21" s="52"/>
      <c r="DB21" s="3"/>
      <c r="DC21" s="52"/>
      <c r="DD21" s="3"/>
      <c r="DE21" s="52"/>
      <c r="DF21" s="7"/>
      <c r="DG21" s="29"/>
      <c r="DI21" s="32" t="s">
        <v>8</v>
      </c>
      <c r="DJ21" s="33"/>
      <c r="DK21" s="33">
        <f>'معادلة الفك والتجميع'!$W$52</f>
        <v>0</v>
      </c>
      <c r="DL21" s="33">
        <f>$AI$36</f>
        <v>0</v>
      </c>
      <c r="DM21" s="75"/>
      <c r="DN21" s="142" t="s">
        <v>65</v>
      </c>
      <c r="DO21" s="143"/>
      <c r="DP21" s="144"/>
      <c r="DQ21" s="76"/>
    </row>
    <row r="22" spans="1:121" ht="16.5" thickBot="1" x14ac:dyDescent="0.3">
      <c r="A22" s="1">
        <v>43361</v>
      </c>
      <c r="B22" s="2"/>
      <c r="C22" s="3"/>
      <c r="D22" s="3"/>
      <c r="E22" s="52"/>
      <c r="F22" s="3"/>
      <c r="G22" s="3"/>
      <c r="H22" s="52"/>
      <c r="I22" s="3"/>
      <c r="J22" s="3"/>
      <c r="K22" s="52"/>
      <c r="L22" s="3"/>
      <c r="M22" s="3"/>
      <c r="N22" s="52"/>
      <c r="O22" s="3"/>
      <c r="P22" s="3"/>
      <c r="Q22" s="52"/>
      <c r="R22" s="3"/>
      <c r="S22" s="3"/>
      <c r="T22" s="52"/>
      <c r="U22" s="3"/>
      <c r="V22" s="3"/>
      <c r="W22" s="52"/>
      <c r="X22" s="3"/>
      <c r="Y22" s="52"/>
      <c r="Z22" s="3"/>
      <c r="AA22" s="3"/>
      <c r="AB22" s="52"/>
      <c r="AC22" s="3"/>
      <c r="AD22" s="3"/>
      <c r="AE22" s="52"/>
      <c r="AF22" s="3"/>
      <c r="AG22" s="52"/>
      <c r="AH22" s="3"/>
      <c r="AI22" s="52"/>
      <c r="AJ22" s="3"/>
      <c r="AK22" s="52"/>
      <c r="AL22" s="3"/>
      <c r="AM22" s="3"/>
      <c r="AN22" s="52"/>
      <c r="AO22" s="3"/>
      <c r="AP22" s="52"/>
      <c r="AQ22" s="3"/>
      <c r="AR22" s="3"/>
      <c r="AS22" s="52"/>
      <c r="AT22" s="3"/>
      <c r="AU22" s="3"/>
      <c r="AV22" s="52"/>
      <c r="AW22" s="3"/>
      <c r="AX22" s="3"/>
      <c r="AY22" s="52"/>
      <c r="AZ22" s="3"/>
      <c r="BA22" s="52"/>
      <c r="BB22" s="3"/>
      <c r="BC22" s="3"/>
      <c r="BD22" s="52"/>
      <c r="BE22" s="3"/>
      <c r="BF22" s="3"/>
      <c r="BG22" s="52"/>
      <c r="BH22" s="3"/>
      <c r="BI22" s="3"/>
      <c r="BJ22" s="52"/>
      <c r="BK22" s="3"/>
      <c r="BL22" s="52"/>
      <c r="BM22" s="3"/>
      <c r="BN22" s="3"/>
      <c r="BO22" s="52"/>
      <c r="BP22" s="3"/>
      <c r="BQ22" s="3"/>
      <c r="BR22" s="52"/>
      <c r="BS22" s="3"/>
      <c r="BT22" s="3"/>
      <c r="BU22" s="52"/>
      <c r="BV22" s="3"/>
      <c r="BW22" s="3"/>
      <c r="BX22" s="52"/>
      <c r="BY22" s="3"/>
      <c r="BZ22" s="3"/>
      <c r="CA22" s="52"/>
      <c r="CB22" s="3"/>
      <c r="CC22" s="52"/>
      <c r="CD22" s="3"/>
      <c r="CE22" s="3"/>
      <c r="CF22" s="52"/>
      <c r="CG22" s="3"/>
      <c r="CH22" s="3"/>
      <c r="CI22" s="52"/>
      <c r="CJ22" s="3"/>
      <c r="CK22" s="3"/>
      <c r="CL22" s="52"/>
      <c r="CM22" s="3"/>
      <c r="CN22" s="3"/>
      <c r="CO22" s="52"/>
      <c r="CP22" s="3"/>
      <c r="CQ22" s="3"/>
      <c r="CR22" s="52"/>
      <c r="CS22" s="3"/>
      <c r="CT22" s="3"/>
      <c r="CU22" s="52"/>
      <c r="CV22" s="3"/>
      <c r="CW22" s="52"/>
      <c r="CX22" s="3"/>
      <c r="CY22" s="52"/>
      <c r="CZ22" s="27"/>
      <c r="DA22" s="52"/>
      <c r="DB22" s="3"/>
      <c r="DC22" s="52"/>
      <c r="DD22" s="3"/>
      <c r="DE22" s="52"/>
      <c r="DF22" s="7"/>
      <c r="DG22" s="29"/>
      <c r="DI22" s="133" t="s">
        <v>66</v>
      </c>
      <c r="DJ22" s="134"/>
      <c r="DK22" s="135"/>
      <c r="DL22" s="77"/>
      <c r="DM22" s="74"/>
      <c r="DN22" s="33" t="s">
        <v>49</v>
      </c>
      <c r="DO22" s="33">
        <f>'معادلة الفك والتجميع'!$V$114</f>
        <v>0</v>
      </c>
      <c r="DP22" s="33">
        <f>'معادلة الفك والتجميع'!$W$114</f>
        <v>0</v>
      </c>
      <c r="DQ22" s="33">
        <f>$BU$36</f>
        <v>0</v>
      </c>
    </row>
    <row r="23" spans="1:121" ht="16.5" thickBot="1" x14ac:dyDescent="0.3">
      <c r="A23" s="1">
        <v>43362</v>
      </c>
      <c r="B23" s="2"/>
      <c r="C23" s="3"/>
      <c r="D23" s="3"/>
      <c r="E23" s="52"/>
      <c r="F23" s="3"/>
      <c r="G23" s="3"/>
      <c r="H23" s="52"/>
      <c r="I23" s="3"/>
      <c r="J23" s="3"/>
      <c r="K23" s="52"/>
      <c r="L23" s="3"/>
      <c r="M23" s="3"/>
      <c r="N23" s="52"/>
      <c r="O23" s="3"/>
      <c r="P23" s="3"/>
      <c r="Q23" s="52"/>
      <c r="R23" s="3"/>
      <c r="S23" s="3"/>
      <c r="T23" s="52"/>
      <c r="U23" s="3"/>
      <c r="V23" s="3"/>
      <c r="W23" s="52"/>
      <c r="X23" s="3"/>
      <c r="Y23" s="52"/>
      <c r="Z23" s="3"/>
      <c r="AA23" s="3"/>
      <c r="AB23" s="52"/>
      <c r="AC23" s="3"/>
      <c r="AD23" s="3"/>
      <c r="AE23" s="52"/>
      <c r="AF23" s="3"/>
      <c r="AG23" s="52"/>
      <c r="AH23" s="3"/>
      <c r="AI23" s="52"/>
      <c r="AJ23" s="3"/>
      <c r="AK23" s="52"/>
      <c r="AL23" s="3"/>
      <c r="AM23" s="3"/>
      <c r="AN23" s="52"/>
      <c r="AO23" s="3"/>
      <c r="AP23" s="52"/>
      <c r="AQ23" s="3"/>
      <c r="AR23" s="3"/>
      <c r="AS23" s="52"/>
      <c r="AT23" s="3"/>
      <c r="AU23" s="3"/>
      <c r="AV23" s="52"/>
      <c r="AW23" s="3"/>
      <c r="AX23" s="3"/>
      <c r="AY23" s="52"/>
      <c r="AZ23" s="3"/>
      <c r="BA23" s="52"/>
      <c r="BB23" s="3"/>
      <c r="BC23" s="3"/>
      <c r="BD23" s="52"/>
      <c r="BE23" s="3"/>
      <c r="BF23" s="3"/>
      <c r="BG23" s="52"/>
      <c r="BH23" s="3"/>
      <c r="BI23" s="3"/>
      <c r="BJ23" s="52"/>
      <c r="BK23" s="3"/>
      <c r="BL23" s="52"/>
      <c r="BM23" s="3"/>
      <c r="BN23" s="3"/>
      <c r="BO23" s="52"/>
      <c r="BP23" s="3"/>
      <c r="BQ23" s="3"/>
      <c r="BR23" s="52"/>
      <c r="BS23" s="3"/>
      <c r="BT23" s="3"/>
      <c r="BU23" s="52"/>
      <c r="BV23" s="3"/>
      <c r="BW23" s="3"/>
      <c r="BX23" s="52"/>
      <c r="BY23" s="3"/>
      <c r="BZ23" s="3"/>
      <c r="CA23" s="52"/>
      <c r="CB23" s="3"/>
      <c r="CC23" s="52"/>
      <c r="CD23" s="3"/>
      <c r="CE23" s="3"/>
      <c r="CF23" s="52"/>
      <c r="CG23" s="3"/>
      <c r="CH23" s="3"/>
      <c r="CI23" s="52"/>
      <c r="CJ23" s="3"/>
      <c r="CK23" s="3"/>
      <c r="CL23" s="52"/>
      <c r="CM23" s="3"/>
      <c r="CN23" s="3"/>
      <c r="CO23" s="52"/>
      <c r="CP23" s="3"/>
      <c r="CQ23" s="3"/>
      <c r="CR23" s="52"/>
      <c r="CS23" s="3"/>
      <c r="CT23" s="3"/>
      <c r="CU23" s="52"/>
      <c r="CV23" s="3"/>
      <c r="CW23" s="52"/>
      <c r="CX23" s="3"/>
      <c r="CY23" s="52"/>
      <c r="CZ23" s="27"/>
      <c r="DA23" s="52"/>
      <c r="DB23" s="3"/>
      <c r="DC23" s="52"/>
      <c r="DD23" s="3"/>
      <c r="DE23" s="52"/>
      <c r="DF23" s="7"/>
      <c r="DG23" s="29"/>
      <c r="DI23" s="32" t="s">
        <v>45</v>
      </c>
      <c r="DJ23" s="33"/>
      <c r="DK23" s="33">
        <f>'معادلة الفك والتجميع'!$W$56</f>
        <v>0</v>
      </c>
      <c r="DL23" s="33">
        <f>$AK$36</f>
        <v>0</v>
      </c>
      <c r="DM23" s="75"/>
      <c r="DN23" s="33" t="s">
        <v>50</v>
      </c>
      <c r="DO23" s="33">
        <f>'معادلة الفك والتجميع'!$V$118</f>
        <v>0</v>
      </c>
      <c r="DP23" s="33">
        <f>'معادلة الفك والتجميع'!$W$118</f>
        <v>0</v>
      </c>
      <c r="DQ23" s="33">
        <f>$BX$36</f>
        <v>0</v>
      </c>
    </row>
    <row r="24" spans="1:121" ht="16.5" thickBot="1" x14ac:dyDescent="0.3">
      <c r="A24" s="1">
        <v>43363</v>
      </c>
      <c r="B24" s="2"/>
      <c r="C24" s="3"/>
      <c r="D24" s="3"/>
      <c r="E24" s="52"/>
      <c r="F24" s="3"/>
      <c r="G24" s="3"/>
      <c r="H24" s="52"/>
      <c r="I24" s="3"/>
      <c r="J24" s="3"/>
      <c r="K24" s="52"/>
      <c r="L24" s="3"/>
      <c r="M24" s="3"/>
      <c r="N24" s="52"/>
      <c r="O24" s="3"/>
      <c r="P24" s="3"/>
      <c r="Q24" s="52"/>
      <c r="R24" s="3"/>
      <c r="S24" s="3"/>
      <c r="T24" s="52"/>
      <c r="U24" s="3"/>
      <c r="V24" s="3"/>
      <c r="W24" s="52"/>
      <c r="X24" s="3"/>
      <c r="Y24" s="52"/>
      <c r="Z24" s="3"/>
      <c r="AA24" s="3"/>
      <c r="AB24" s="52"/>
      <c r="AC24" s="3"/>
      <c r="AD24" s="3"/>
      <c r="AE24" s="52"/>
      <c r="AF24" s="3"/>
      <c r="AG24" s="52"/>
      <c r="AH24" s="3"/>
      <c r="AI24" s="52"/>
      <c r="AJ24" s="3"/>
      <c r="AK24" s="52"/>
      <c r="AL24" s="3"/>
      <c r="AM24" s="3"/>
      <c r="AN24" s="52"/>
      <c r="AO24" s="3"/>
      <c r="AP24" s="52"/>
      <c r="AQ24" s="3"/>
      <c r="AR24" s="3"/>
      <c r="AS24" s="52"/>
      <c r="AT24" s="3"/>
      <c r="AU24" s="3"/>
      <c r="AV24" s="52"/>
      <c r="AW24" s="3"/>
      <c r="AX24" s="3"/>
      <c r="AY24" s="52"/>
      <c r="AZ24" s="3"/>
      <c r="BA24" s="52"/>
      <c r="BB24" s="3"/>
      <c r="BC24" s="3"/>
      <c r="BD24" s="52"/>
      <c r="BE24" s="3"/>
      <c r="BF24" s="3"/>
      <c r="BG24" s="52"/>
      <c r="BH24" s="3"/>
      <c r="BI24" s="3"/>
      <c r="BJ24" s="52"/>
      <c r="BK24" s="3"/>
      <c r="BL24" s="52"/>
      <c r="BM24" s="3"/>
      <c r="BN24" s="3"/>
      <c r="BO24" s="52"/>
      <c r="BP24" s="3"/>
      <c r="BQ24" s="3"/>
      <c r="BR24" s="52"/>
      <c r="BS24" s="3"/>
      <c r="BT24" s="3"/>
      <c r="BU24" s="52"/>
      <c r="BV24" s="3"/>
      <c r="BW24" s="3"/>
      <c r="BX24" s="52"/>
      <c r="BY24" s="3"/>
      <c r="BZ24" s="3"/>
      <c r="CA24" s="52"/>
      <c r="CB24" s="3"/>
      <c r="CC24" s="52"/>
      <c r="CD24" s="3"/>
      <c r="CE24" s="3"/>
      <c r="CF24" s="52"/>
      <c r="CG24" s="3"/>
      <c r="CH24" s="3"/>
      <c r="CI24" s="52"/>
      <c r="CJ24" s="3"/>
      <c r="CK24" s="3"/>
      <c r="CL24" s="52"/>
      <c r="CM24" s="3"/>
      <c r="CN24" s="3"/>
      <c r="CO24" s="52"/>
      <c r="CP24" s="3"/>
      <c r="CQ24" s="3"/>
      <c r="CR24" s="52"/>
      <c r="CS24" s="3"/>
      <c r="CT24" s="3"/>
      <c r="CU24" s="52"/>
      <c r="CV24" s="3"/>
      <c r="CW24" s="52"/>
      <c r="CX24" s="3"/>
      <c r="CY24" s="52"/>
      <c r="CZ24" s="27"/>
      <c r="DA24" s="52"/>
      <c r="DB24" s="3"/>
      <c r="DC24" s="52"/>
      <c r="DD24" s="3"/>
      <c r="DE24" s="52"/>
      <c r="DF24" s="7"/>
      <c r="DG24" s="29"/>
      <c r="DI24" s="136" t="s">
        <v>67</v>
      </c>
      <c r="DJ24" s="137"/>
      <c r="DK24" s="138"/>
      <c r="DL24" s="81"/>
      <c r="DM24" s="74"/>
      <c r="DN24" s="33" t="s">
        <v>12</v>
      </c>
      <c r="DO24" s="33">
        <f>'معادلة الفك والتجميع'!$V$122</f>
        <v>0</v>
      </c>
      <c r="DP24" s="33">
        <f>'معادلة الفك والتجميع'!$W$122</f>
        <v>0</v>
      </c>
      <c r="DQ24" s="33">
        <f>$CA$36</f>
        <v>0</v>
      </c>
    </row>
    <row r="25" spans="1:121" ht="16.5" thickBot="1" x14ac:dyDescent="0.3">
      <c r="A25" s="1">
        <v>43364</v>
      </c>
      <c r="B25" s="2"/>
      <c r="C25" s="3"/>
      <c r="D25" s="3"/>
      <c r="E25" s="52"/>
      <c r="F25" s="3"/>
      <c r="G25" s="3"/>
      <c r="H25" s="52"/>
      <c r="I25" s="3"/>
      <c r="J25" s="3"/>
      <c r="K25" s="52"/>
      <c r="L25" s="3"/>
      <c r="M25" s="3"/>
      <c r="N25" s="52"/>
      <c r="O25" s="3"/>
      <c r="P25" s="3"/>
      <c r="Q25" s="52"/>
      <c r="R25" s="3"/>
      <c r="S25" s="3"/>
      <c r="T25" s="52"/>
      <c r="U25" s="3"/>
      <c r="V25" s="3"/>
      <c r="W25" s="52"/>
      <c r="X25" s="3"/>
      <c r="Y25" s="52"/>
      <c r="Z25" s="3"/>
      <c r="AA25" s="3"/>
      <c r="AB25" s="52"/>
      <c r="AC25" s="3"/>
      <c r="AD25" s="3"/>
      <c r="AE25" s="52"/>
      <c r="AF25" s="3"/>
      <c r="AG25" s="52"/>
      <c r="AH25" s="3"/>
      <c r="AI25" s="52"/>
      <c r="AJ25" s="3"/>
      <c r="AK25" s="52"/>
      <c r="AL25" s="3"/>
      <c r="AM25" s="3"/>
      <c r="AN25" s="52"/>
      <c r="AO25" s="3"/>
      <c r="AP25" s="52"/>
      <c r="AQ25" s="3"/>
      <c r="AR25" s="3"/>
      <c r="AS25" s="52"/>
      <c r="AT25" s="3"/>
      <c r="AU25" s="3"/>
      <c r="AV25" s="52"/>
      <c r="AW25" s="3"/>
      <c r="AX25" s="3"/>
      <c r="AY25" s="52"/>
      <c r="AZ25" s="3"/>
      <c r="BA25" s="52"/>
      <c r="BB25" s="3"/>
      <c r="BC25" s="3"/>
      <c r="BD25" s="52"/>
      <c r="BE25" s="3"/>
      <c r="BF25" s="3"/>
      <c r="BG25" s="52"/>
      <c r="BH25" s="3"/>
      <c r="BI25" s="3"/>
      <c r="BJ25" s="52"/>
      <c r="BK25" s="3"/>
      <c r="BL25" s="52"/>
      <c r="BM25" s="3"/>
      <c r="BN25" s="3"/>
      <c r="BO25" s="52"/>
      <c r="BP25" s="3"/>
      <c r="BQ25" s="3"/>
      <c r="BR25" s="52"/>
      <c r="BS25" s="3"/>
      <c r="BT25" s="3"/>
      <c r="BU25" s="52"/>
      <c r="BV25" s="3"/>
      <c r="BW25" s="3"/>
      <c r="BX25" s="52"/>
      <c r="BY25" s="3"/>
      <c r="BZ25" s="3"/>
      <c r="CA25" s="52"/>
      <c r="CB25" s="3"/>
      <c r="CC25" s="52"/>
      <c r="CD25" s="3"/>
      <c r="CE25" s="3"/>
      <c r="CF25" s="52"/>
      <c r="CG25" s="3"/>
      <c r="CH25" s="3"/>
      <c r="CI25" s="52"/>
      <c r="CJ25" s="3"/>
      <c r="CK25" s="3"/>
      <c r="CL25" s="52"/>
      <c r="CM25" s="3"/>
      <c r="CN25" s="3"/>
      <c r="CO25" s="52"/>
      <c r="CP25" s="3"/>
      <c r="CQ25" s="3"/>
      <c r="CR25" s="52"/>
      <c r="CS25" s="3"/>
      <c r="CT25" s="3"/>
      <c r="CU25" s="52"/>
      <c r="CV25" s="3"/>
      <c r="CW25" s="52"/>
      <c r="CX25" s="3"/>
      <c r="CY25" s="52"/>
      <c r="CZ25" s="27"/>
      <c r="DA25" s="52"/>
      <c r="DB25" s="3"/>
      <c r="DC25" s="52"/>
      <c r="DD25" s="3"/>
      <c r="DE25" s="52"/>
      <c r="DF25" s="7"/>
      <c r="DG25" s="29"/>
      <c r="DI25" s="32" t="s">
        <v>19</v>
      </c>
      <c r="DJ25" s="33">
        <f>'معادلة الفك والتجميع'!$V$61</f>
        <v>0</v>
      </c>
      <c r="DK25" s="33">
        <f>'معادلة الفك والتجميع'!$W$61</f>
        <v>0</v>
      </c>
      <c r="DL25" s="33">
        <f>$AN$36</f>
        <v>0</v>
      </c>
      <c r="DM25" s="82"/>
      <c r="DN25" s="33" t="s">
        <v>48</v>
      </c>
      <c r="DO25" s="33"/>
      <c r="DP25" s="33">
        <f>'معادلة الفك والتجميع'!$W$126</f>
        <v>0</v>
      </c>
      <c r="DQ25" s="33">
        <f>$CC$36</f>
        <v>0</v>
      </c>
    </row>
    <row r="26" spans="1:121" ht="16.5" thickBot="1" x14ac:dyDescent="0.3">
      <c r="A26" s="1">
        <v>43365</v>
      </c>
      <c r="B26" s="2"/>
      <c r="C26" s="3"/>
      <c r="D26" s="3"/>
      <c r="E26" s="52"/>
      <c r="F26" s="3"/>
      <c r="G26" s="3"/>
      <c r="H26" s="52"/>
      <c r="I26" s="3"/>
      <c r="J26" s="3"/>
      <c r="K26" s="52"/>
      <c r="L26" s="3"/>
      <c r="M26" s="3"/>
      <c r="N26" s="52"/>
      <c r="O26" s="3"/>
      <c r="P26" s="3"/>
      <c r="Q26" s="52"/>
      <c r="R26" s="3"/>
      <c r="S26" s="3"/>
      <c r="T26" s="52"/>
      <c r="U26" s="3"/>
      <c r="V26" s="3"/>
      <c r="W26" s="52"/>
      <c r="X26" s="3"/>
      <c r="Y26" s="52"/>
      <c r="Z26" s="3"/>
      <c r="AA26" s="3"/>
      <c r="AB26" s="52"/>
      <c r="AC26" s="3"/>
      <c r="AD26" s="3"/>
      <c r="AE26" s="52"/>
      <c r="AF26" s="3"/>
      <c r="AG26" s="52"/>
      <c r="AH26" s="3"/>
      <c r="AI26" s="52"/>
      <c r="AJ26" s="3"/>
      <c r="AK26" s="52"/>
      <c r="AL26" s="3"/>
      <c r="AM26" s="3"/>
      <c r="AN26" s="52"/>
      <c r="AO26" s="3"/>
      <c r="AP26" s="52"/>
      <c r="AQ26" s="3"/>
      <c r="AR26" s="3"/>
      <c r="AS26" s="52"/>
      <c r="AT26" s="3"/>
      <c r="AU26" s="3"/>
      <c r="AV26" s="52"/>
      <c r="AW26" s="3"/>
      <c r="AX26" s="3"/>
      <c r="AY26" s="52"/>
      <c r="AZ26" s="3"/>
      <c r="BA26" s="52"/>
      <c r="BB26" s="3"/>
      <c r="BC26" s="3"/>
      <c r="BD26" s="52"/>
      <c r="BE26" s="3"/>
      <c r="BF26" s="3"/>
      <c r="BG26" s="52"/>
      <c r="BH26" s="3"/>
      <c r="BI26" s="3"/>
      <c r="BJ26" s="52"/>
      <c r="BK26" s="3"/>
      <c r="BL26" s="52"/>
      <c r="BM26" s="3"/>
      <c r="BN26" s="3"/>
      <c r="BO26" s="52"/>
      <c r="BP26" s="3"/>
      <c r="BQ26" s="3"/>
      <c r="BR26" s="52"/>
      <c r="BS26" s="3"/>
      <c r="BT26" s="3"/>
      <c r="BU26" s="52"/>
      <c r="BV26" s="3"/>
      <c r="BW26" s="3"/>
      <c r="BX26" s="52"/>
      <c r="BY26" s="3"/>
      <c r="BZ26" s="3"/>
      <c r="CA26" s="52"/>
      <c r="CB26" s="3"/>
      <c r="CC26" s="52"/>
      <c r="CD26" s="3"/>
      <c r="CE26" s="3"/>
      <c r="CF26" s="52"/>
      <c r="CG26" s="3"/>
      <c r="CH26" s="3"/>
      <c r="CI26" s="52"/>
      <c r="CJ26" s="3"/>
      <c r="CK26" s="3"/>
      <c r="CL26" s="52"/>
      <c r="CM26" s="3"/>
      <c r="CN26" s="3"/>
      <c r="CO26" s="52"/>
      <c r="CP26" s="3"/>
      <c r="CQ26" s="3"/>
      <c r="CR26" s="52"/>
      <c r="CS26" s="3"/>
      <c r="CT26" s="3"/>
      <c r="CU26" s="52"/>
      <c r="CV26" s="3"/>
      <c r="CW26" s="52"/>
      <c r="CX26" s="3"/>
      <c r="CY26" s="52"/>
      <c r="CZ26" s="27"/>
      <c r="DA26" s="52"/>
      <c r="DB26" s="3"/>
      <c r="DC26" s="52"/>
      <c r="DD26" s="3"/>
      <c r="DE26" s="52"/>
      <c r="DF26" s="7"/>
      <c r="DG26" s="29"/>
      <c r="DI26" s="139" t="s">
        <v>68</v>
      </c>
      <c r="DJ26" s="140"/>
      <c r="DK26" s="141"/>
      <c r="DL26" s="83"/>
      <c r="DM26" s="82"/>
      <c r="DN26" s="148" t="s">
        <v>38</v>
      </c>
      <c r="DO26" s="149"/>
      <c r="DP26" s="150"/>
      <c r="DQ26" s="84"/>
    </row>
    <row r="27" spans="1:121" ht="16.5" thickBot="1" x14ac:dyDescent="0.3">
      <c r="A27" s="1">
        <v>43366</v>
      </c>
      <c r="B27" s="2"/>
      <c r="C27" s="3"/>
      <c r="D27" s="3"/>
      <c r="E27" s="52"/>
      <c r="F27" s="3"/>
      <c r="G27" s="3"/>
      <c r="H27" s="52"/>
      <c r="I27" s="3"/>
      <c r="J27" s="3"/>
      <c r="K27" s="52"/>
      <c r="L27" s="3"/>
      <c r="M27" s="3"/>
      <c r="N27" s="52"/>
      <c r="O27" s="3"/>
      <c r="P27" s="3"/>
      <c r="Q27" s="52"/>
      <c r="R27" s="3"/>
      <c r="S27" s="3"/>
      <c r="T27" s="52"/>
      <c r="U27" s="3"/>
      <c r="V27" s="3"/>
      <c r="W27" s="52"/>
      <c r="X27" s="3"/>
      <c r="Y27" s="52"/>
      <c r="Z27" s="3"/>
      <c r="AA27" s="3"/>
      <c r="AB27" s="52"/>
      <c r="AC27" s="3"/>
      <c r="AD27" s="3"/>
      <c r="AE27" s="52"/>
      <c r="AF27" s="3"/>
      <c r="AG27" s="52"/>
      <c r="AH27" s="3"/>
      <c r="AI27" s="52"/>
      <c r="AJ27" s="3"/>
      <c r="AK27" s="52"/>
      <c r="AL27" s="3"/>
      <c r="AM27" s="3"/>
      <c r="AN27" s="52"/>
      <c r="AO27" s="3"/>
      <c r="AP27" s="52"/>
      <c r="AQ27" s="3"/>
      <c r="AR27" s="3"/>
      <c r="AS27" s="52"/>
      <c r="AT27" s="3"/>
      <c r="AU27" s="3"/>
      <c r="AV27" s="52"/>
      <c r="AW27" s="3"/>
      <c r="AX27" s="3"/>
      <c r="AY27" s="52"/>
      <c r="AZ27" s="3"/>
      <c r="BA27" s="52"/>
      <c r="BB27" s="3"/>
      <c r="BC27" s="3"/>
      <c r="BD27" s="52"/>
      <c r="BE27" s="3"/>
      <c r="BF27" s="3"/>
      <c r="BG27" s="52"/>
      <c r="BH27" s="3"/>
      <c r="BI27" s="3"/>
      <c r="BJ27" s="52"/>
      <c r="BK27" s="3"/>
      <c r="BL27" s="52"/>
      <c r="BM27" s="3"/>
      <c r="BN27" s="3"/>
      <c r="BO27" s="52"/>
      <c r="BP27" s="3"/>
      <c r="BQ27" s="3"/>
      <c r="BR27" s="52"/>
      <c r="BS27" s="3"/>
      <c r="BT27" s="3"/>
      <c r="BU27" s="52"/>
      <c r="BV27" s="3"/>
      <c r="BW27" s="3"/>
      <c r="BX27" s="52"/>
      <c r="BY27" s="3"/>
      <c r="BZ27" s="3"/>
      <c r="CA27" s="52"/>
      <c r="CB27" s="3"/>
      <c r="CC27" s="52"/>
      <c r="CD27" s="3"/>
      <c r="CE27" s="3"/>
      <c r="CF27" s="52"/>
      <c r="CG27" s="3"/>
      <c r="CH27" s="3"/>
      <c r="CI27" s="52"/>
      <c r="CJ27" s="3"/>
      <c r="CK27" s="3"/>
      <c r="CL27" s="52"/>
      <c r="CM27" s="3"/>
      <c r="CN27" s="3"/>
      <c r="CO27" s="52"/>
      <c r="CP27" s="3"/>
      <c r="CQ27" s="3"/>
      <c r="CR27" s="52"/>
      <c r="CS27" s="3"/>
      <c r="CT27" s="3"/>
      <c r="CU27" s="52"/>
      <c r="CV27" s="3"/>
      <c r="CW27" s="52"/>
      <c r="CX27" s="3"/>
      <c r="CY27" s="52"/>
      <c r="CZ27" s="27"/>
      <c r="DA27" s="52"/>
      <c r="DB27" s="3"/>
      <c r="DC27" s="52"/>
      <c r="DD27" s="3"/>
      <c r="DE27" s="52"/>
      <c r="DF27" s="7"/>
      <c r="DG27" s="29"/>
      <c r="DI27" s="37" t="s">
        <v>45</v>
      </c>
      <c r="DJ27" s="38"/>
      <c r="DK27" s="38">
        <f>'معادلة الفك والتجميع'!$W$65</f>
        <v>0</v>
      </c>
      <c r="DL27" s="33">
        <f>$AP$36</f>
        <v>0</v>
      </c>
      <c r="DM27" s="82"/>
      <c r="DN27" s="33" t="s">
        <v>58</v>
      </c>
      <c r="DO27" s="33"/>
      <c r="DP27" s="33">
        <f>'معادلة الفك والتجميع'!$W$160</f>
        <v>0</v>
      </c>
      <c r="DQ27" s="33">
        <f>$CY$36</f>
        <v>0</v>
      </c>
    </row>
    <row r="28" spans="1:121" ht="16.5" thickBot="1" x14ac:dyDescent="0.3">
      <c r="A28" s="1">
        <v>43367</v>
      </c>
      <c r="B28" s="2"/>
      <c r="C28" s="3"/>
      <c r="D28" s="3"/>
      <c r="E28" s="52"/>
      <c r="F28" s="3"/>
      <c r="G28" s="3"/>
      <c r="H28" s="52"/>
      <c r="I28" s="3"/>
      <c r="J28" s="3"/>
      <c r="K28" s="52"/>
      <c r="L28" s="3"/>
      <c r="M28" s="3"/>
      <c r="N28" s="52"/>
      <c r="O28" s="3"/>
      <c r="P28" s="3"/>
      <c r="Q28" s="52"/>
      <c r="R28" s="3"/>
      <c r="S28" s="3"/>
      <c r="T28" s="52"/>
      <c r="U28" s="3"/>
      <c r="V28" s="3"/>
      <c r="W28" s="52"/>
      <c r="X28" s="3"/>
      <c r="Y28" s="52"/>
      <c r="Z28" s="3"/>
      <c r="AA28" s="3"/>
      <c r="AB28" s="52"/>
      <c r="AC28" s="3"/>
      <c r="AD28" s="3"/>
      <c r="AE28" s="52"/>
      <c r="AF28" s="3"/>
      <c r="AG28" s="52"/>
      <c r="AH28" s="3"/>
      <c r="AI28" s="52"/>
      <c r="AJ28" s="3"/>
      <c r="AK28" s="52"/>
      <c r="AL28" s="3"/>
      <c r="AM28" s="3"/>
      <c r="AN28" s="52"/>
      <c r="AO28" s="3"/>
      <c r="AP28" s="52"/>
      <c r="AQ28" s="3"/>
      <c r="AR28" s="3"/>
      <c r="AS28" s="52"/>
      <c r="AT28" s="3"/>
      <c r="AU28" s="3"/>
      <c r="AV28" s="52"/>
      <c r="AW28" s="3"/>
      <c r="AX28" s="3"/>
      <c r="AY28" s="52"/>
      <c r="AZ28" s="3"/>
      <c r="BA28" s="52"/>
      <c r="BB28" s="3"/>
      <c r="BC28" s="3"/>
      <c r="BD28" s="52"/>
      <c r="BE28" s="3"/>
      <c r="BF28" s="3"/>
      <c r="BG28" s="52"/>
      <c r="BH28" s="3"/>
      <c r="BI28" s="3"/>
      <c r="BJ28" s="52"/>
      <c r="BK28" s="3"/>
      <c r="BL28" s="52"/>
      <c r="BM28" s="3"/>
      <c r="BN28" s="3"/>
      <c r="BO28" s="52"/>
      <c r="BP28" s="3"/>
      <c r="BQ28" s="3"/>
      <c r="BR28" s="52"/>
      <c r="BS28" s="3"/>
      <c r="BT28" s="3"/>
      <c r="BU28" s="52"/>
      <c r="BV28" s="3"/>
      <c r="BW28" s="3"/>
      <c r="BX28" s="52"/>
      <c r="BY28" s="3"/>
      <c r="BZ28" s="3"/>
      <c r="CA28" s="52"/>
      <c r="CB28" s="3"/>
      <c r="CC28" s="52"/>
      <c r="CD28" s="3"/>
      <c r="CE28" s="3"/>
      <c r="CF28" s="52"/>
      <c r="CG28" s="3"/>
      <c r="CH28" s="3"/>
      <c r="CI28" s="52"/>
      <c r="CJ28" s="3"/>
      <c r="CK28" s="3"/>
      <c r="CL28" s="52"/>
      <c r="CM28" s="3"/>
      <c r="CN28" s="3"/>
      <c r="CO28" s="52"/>
      <c r="CP28" s="3"/>
      <c r="CQ28" s="3"/>
      <c r="CR28" s="52"/>
      <c r="CS28" s="3"/>
      <c r="CT28" s="3"/>
      <c r="CU28" s="52"/>
      <c r="CV28" s="3"/>
      <c r="CW28" s="52"/>
      <c r="CX28" s="3"/>
      <c r="CY28" s="52"/>
      <c r="CZ28" s="27"/>
      <c r="DA28" s="52"/>
      <c r="DB28" s="3"/>
      <c r="DC28" s="52"/>
      <c r="DD28" s="3"/>
      <c r="DE28" s="52"/>
      <c r="DF28" s="7"/>
      <c r="DG28" s="29"/>
      <c r="DI28" s="85"/>
      <c r="DJ28" s="85"/>
      <c r="DK28" s="85"/>
      <c r="DL28" s="85"/>
      <c r="DM28" s="82"/>
      <c r="DN28" s="158" t="s">
        <v>69</v>
      </c>
      <c r="DO28" s="159"/>
      <c r="DP28" s="160"/>
      <c r="DQ28" s="86"/>
    </row>
    <row r="29" spans="1:121" ht="16.5" thickBot="1" x14ac:dyDescent="0.3">
      <c r="A29" s="1">
        <v>43368</v>
      </c>
      <c r="B29" s="2"/>
      <c r="C29" s="3"/>
      <c r="D29" s="3"/>
      <c r="E29" s="52"/>
      <c r="F29" s="3"/>
      <c r="G29" s="3"/>
      <c r="H29" s="52"/>
      <c r="I29" s="3"/>
      <c r="J29" s="3"/>
      <c r="K29" s="52"/>
      <c r="L29" s="3"/>
      <c r="M29" s="3"/>
      <c r="N29" s="52"/>
      <c r="O29" s="3"/>
      <c r="P29" s="3"/>
      <c r="Q29" s="52"/>
      <c r="R29" s="3"/>
      <c r="S29" s="3"/>
      <c r="T29" s="52"/>
      <c r="U29" s="3"/>
      <c r="V29" s="3"/>
      <c r="W29" s="52"/>
      <c r="X29" s="3"/>
      <c r="Y29" s="52"/>
      <c r="Z29" s="3"/>
      <c r="AA29" s="3"/>
      <c r="AB29" s="52"/>
      <c r="AC29" s="3"/>
      <c r="AD29" s="3"/>
      <c r="AE29" s="52"/>
      <c r="AF29" s="3"/>
      <c r="AG29" s="52"/>
      <c r="AH29" s="3"/>
      <c r="AI29" s="52"/>
      <c r="AJ29" s="3"/>
      <c r="AK29" s="52"/>
      <c r="AL29" s="3"/>
      <c r="AM29" s="3"/>
      <c r="AN29" s="52"/>
      <c r="AO29" s="3"/>
      <c r="AP29" s="52"/>
      <c r="AQ29" s="3"/>
      <c r="AR29" s="3"/>
      <c r="AS29" s="52"/>
      <c r="AT29" s="3"/>
      <c r="AU29" s="3"/>
      <c r="AV29" s="52"/>
      <c r="AW29" s="3"/>
      <c r="AX29" s="3"/>
      <c r="AY29" s="52"/>
      <c r="AZ29" s="3"/>
      <c r="BA29" s="52"/>
      <c r="BB29" s="3"/>
      <c r="BC29" s="3"/>
      <c r="BD29" s="52"/>
      <c r="BE29" s="3"/>
      <c r="BF29" s="3"/>
      <c r="BG29" s="52"/>
      <c r="BH29" s="3"/>
      <c r="BI29" s="3"/>
      <c r="BJ29" s="52"/>
      <c r="BK29" s="3"/>
      <c r="BL29" s="52"/>
      <c r="BM29" s="3"/>
      <c r="BN29" s="3"/>
      <c r="BO29" s="52"/>
      <c r="BP29" s="3"/>
      <c r="BQ29" s="3"/>
      <c r="BR29" s="52"/>
      <c r="BS29" s="3"/>
      <c r="BT29" s="3"/>
      <c r="BU29" s="52"/>
      <c r="BV29" s="3"/>
      <c r="BW29" s="3"/>
      <c r="BX29" s="52"/>
      <c r="BY29" s="3"/>
      <c r="BZ29" s="3"/>
      <c r="CA29" s="52"/>
      <c r="CB29" s="3"/>
      <c r="CC29" s="52"/>
      <c r="CD29" s="3"/>
      <c r="CE29" s="3"/>
      <c r="CF29" s="52"/>
      <c r="CG29" s="3"/>
      <c r="CH29" s="3"/>
      <c r="CI29" s="52"/>
      <c r="CJ29" s="3"/>
      <c r="CK29" s="3"/>
      <c r="CL29" s="52"/>
      <c r="CM29" s="3"/>
      <c r="CN29" s="3"/>
      <c r="CO29" s="52"/>
      <c r="CP29" s="3"/>
      <c r="CQ29" s="3"/>
      <c r="CR29" s="52"/>
      <c r="CS29" s="3"/>
      <c r="CT29" s="3"/>
      <c r="CU29" s="52"/>
      <c r="CV29" s="3"/>
      <c r="CW29" s="52"/>
      <c r="CX29" s="3"/>
      <c r="CY29" s="52"/>
      <c r="CZ29" s="27"/>
      <c r="DA29" s="52"/>
      <c r="DB29" s="3"/>
      <c r="DC29" s="52"/>
      <c r="DD29" s="3"/>
      <c r="DE29" s="52"/>
      <c r="DF29" s="7"/>
      <c r="DG29" s="29"/>
      <c r="DI29" s="139" t="s">
        <v>70</v>
      </c>
      <c r="DJ29" s="140"/>
      <c r="DK29" s="141"/>
      <c r="DL29" s="83"/>
      <c r="DM29" s="82"/>
      <c r="DN29" s="33" t="s">
        <v>15</v>
      </c>
      <c r="DO29" s="33"/>
      <c r="DP29" s="33">
        <f>'معادلة الفك والتجميع'!$W$165</f>
        <v>0</v>
      </c>
      <c r="DQ29" s="33">
        <f>$DA$36</f>
        <v>0</v>
      </c>
    </row>
    <row r="30" spans="1:121" ht="16.5" thickBot="1" x14ac:dyDescent="0.3">
      <c r="A30" s="5">
        <v>43369</v>
      </c>
      <c r="B30" s="3"/>
      <c r="C30" s="3"/>
      <c r="D30" s="3"/>
      <c r="E30" s="52"/>
      <c r="F30" s="3"/>
      <c r="G30" s="3"/>
      <c r="H30" s="52"/>
      <c r="I30" s="3"/>
      <c r="J30" s="3"/>
      <c r="K30" s="52"/>
      <c r="L30" s="3"/>
      <c r="M30" s="3"/>
      <c r="N30" s="52"/>
      <c r="O30" s="3"/>
      <c r="P30" s="3"/>
      <c r="Q30" s="52"/>
      <c r="R30" s="3"/>
      <c r="S30" s="3"/>
      <c r="T30" s="52"/>
      <c r="U30" s="3"/>
      <c r="V30" s="3"/>
      <c r="W30" s="52"/>
      <c r="X30" s="3"/>
      <c r="Y30" s="52"/>
      <c r="Z30" s="3"/>
      <c r="AA30" s="3"/>
      <c r="AB30" s="52"/>
      <c r="AC30" s="3"/>
      <c r="AD30" s="3"/>
      <c r="AE30" s="52"/>
      <c r="AF30" s="3"/>
      <c r="AG30" s="52"/>
      <c r="AH30" s="3"/>
      <c r="AI30" s="52"/>
      <c r="AJ30" s="3"/>
      <c r="AK30" s="52"/>
      <c r="AL30" s="3"/>
      <c r="AM30" s="3"/>
      <c r="AN30" s="52"/>
      <c r="AO30" s="3"/>
      <c r="AP30" s="52"/>
      <c r="AQ30" s="3"/>
      <c r="AR30" s="3"/>
      <c r="AS30" s="52"/>
      <c r="AT30" s="3"/>
      <c r="AU30" s="3"/>
      <c r="AV30" s="52"/>
      <c r="AW30" s="3"/>
      <c r="AX30" s="3"/>
      <c r="AY30" s="52"/>
      <c r="AZ30" s="3"/>
      <c r="BA30" s="52"/>
      <c r="BB30" s="3"/>
      <c r="BC30" s="3"/>
      <c r="BD30" s="52"/>
      <c r="BE30" s="3"/>
      <c r="BF30" s="3"/>
      <c r="BG30" s="52"/>
      <c r="BH30" s="3"/>
      <c r="BI30" s="3"/>
      <c r="BJ30" s="52"/>
      <c r="BK30" s="3"/>
      <c r="BL30" s="52"/>
      <c r="BM30" s="3"/>
      <c r="BN30" s="3"/>
      <c r="BO30" s="52"/>
      <c r="BP30" s="3"/>
      <c r="BQ30" s="3"/>
      <c r="BR30" s="52"/>
      <c r="BS30" s="3"/>
      <c r="BT30" s="3"/>
      <c r="BU30" s="52"/>
      <c r="BV30" s="3"/>
      <c r="BW30" s="3"/>
      <c r="BX30" s="52"/>
      <c r="BY30" s="3"/>
      <c r="BZ30" s="3"/>
      <c r="CA30" s="52"/>
      <c r="CB30" s="3"/>
      <c r="CC30" s="52"/>
      <c r="CD30" s="3"/>
      <c r="CE30" s="3"/>
      <c r="CF30" s="52"/>
      <c r="CG30" s="3"/>
      <c r="CH30" s="3"/>
      <c r="CI30" s="52"/>
      <c r="CJ30" s="3"/>
      <c r="CK30" s="3"/>
      <c r="CL30" s="52"/>
      <c r="CM30" s="3"/>
      <c r="CN30" s="3"/>
      <c r="CO30" s="52"/>
      <c r="CP30" s="3"/>
      <c r="CQ30" s="3"/>
      <c r="CR30" s="52"/>
      <c r="CS30" s="3"/>
      <c r="CT30" s="3"/>
      <c r="CU30" s="52"/>
      <c r="CV30" s="3"/>
      <c r="CW30" s="52"/>
      <c r="CX30" s="3"/>
      <c r="CY30" s="52"/>
      <c r="CZ30" s="27"/>
      <c r="DA30" s="52"/>
      <c r="DB30" s="3"/>
      <c r="DC30" s="52"/>
      <c r="DD30" s="3"/>
      <c r="DE30" s="52"/>
      <c r="DF30" s="7"/>
      <c r="DG30" s="29"/>
      <c r="DI30" s="33" t="s">
        <v>54</v>
      </c>
      <c r="DJ30" s="33">
        <f>'معادلة الفك والتجميع'!$V$143</f>
        <v>0</v>
      </c>
      <c r="DK30" s="33">
        <f>'معادلة الفك والتجميع'!$W$143</f>
        <v>0</v>
      </c>
      <c r="DL30" s="33">
        <f>$CO$36</f>
        <v>0</v>
      </c>
      <c r="DM30" s="82"/>
      <c r="DN30" s="161" t="s">
        <v>71</v>
      </c>
      <c r="DO30" s="162"/>
      <c r="DP30" s="163"/>
      <c r="DQ30" s="87"/>
    </row>
    <row r="31" spans="1:121" ht="16.5" thickBot="1" x14ac:dyDescent="0.3">
      <c r="A31" s="5">
        <v>43370</v>
      </c>
      <c r="B31" s="7"/>
      <c r="C31" s="7"/>
      <c r="D31" s="7"/>
      <c r="E31" s="53"/>
      <c r="F31" s="7"/>
      <c r="G31" s="7"/>
      <c r="H31" s="53"/>
      <c r="I31" s="7"/>
      <c r="J31" s="7"/>
      <c r="K31" s="53"/>
      <c r="L31" s="7"/>
      <c r="M31" s="7"/>
      <c r="N31" s="53"/>
      <c r="O31" s="7"/>
      <c r="P31" s="7"/>
      <c r="Q31" s="53"/>
      <c r="R31" s="7"/>
      <c r="S31" s="7"/>
      <c r="T31" s="53"/>
      <c r="U31" s="7"/>
      <c r="V31" s="7"/>
      <c r="W31" s="53"/>
      <c r="X31" s="7"/>
      <c r="Y31" s="53"/>
      <c r="Z31" s="7"/>
      <c r="AA31" s="7"/>
      <c r="AB31" s="53"/>
      <c r="AC31" s="7"/>
      <c r="AD31" s="7"/>
      <c r="AE31" s="53"/>
      <c r="AF31" s="7"/>
      <c r="AG31" s="53"/>
      <c r="AH31" s="7"/>
      <c r="AI31" s="53"/>
      <c r="AJ31" s="7"/>
      <c r="AK31" s="53"/>
      <c r="AL31" s="7"/>
      <c r="AM31" s="7"/>
      <c r="AN31" s="53"/>
      <c r="AO31" s="7"/>
      <c r="AP31" s="53"/>
      <c r="AQ31" s="7"/>
      <c r="AR31" s="7"/>
      <c r="AS31" s="53"/>
      <c r="AT31" s="7"/>
      <c r="AU31" s="7"/>
      <c r="AV31" s="53"/>
      <c r="AW31" s="7"/>
      <c r="AX31" s="7"/>
      <c r="AY31" s="53"/>
      <c r="AZ31" s="7"/>
      <c r="BA31" s="53"/>
      <c r="BB31" s="7"/>
      <c r="BC31" s="7"/>
      <c r="BD31" s="53"/>
      <c r="BE31" s="7"/>
      <c r="BF31" s="7"/>
      <c r="BG31" s="53"/>
      <c r="BH31" s="7"/>
      <c r="BI31" s="7"/>
      <c r="BJ31" s="53"/>
      <c r="BK31" s="7"/>
      <c r="BL31" s="53"/>
      <c r="BM31" s="7"/>
      <c r="BN31" s="7"/>
      <c r="BO31" s="53"/>
      <c r="BP31" s="7"/>
      <c r="BQ31" s="7"/>
      <c r="BR31" s="53"/>
      <c r="BS31" s="7"/>
      <c r="BT31" s="7"/>
      <c r="BU31" s="53"/>
      <c r="BV31" s="7"/>
      <c r="BW31" s="7"/>
      <c r="BX31" s="53"/>
      <c r="BY31" s="7"/>
      <c r="BZ31" s="7"/>
      <c r="CA31" s="53"/>
      <c r="CB31" s="7"/>
      <c r="CC31" s="53"/>
      <c r="CD31" s="7"/>
      <c r="CE31" s="7"/>
      <c r="CF31" s="53"/>
      <c r="CG31" s="7"/>
      <c r="CH31" s="7"/>
      <c r="CI31" s="53"/>
      <c r="CJ31" s="7"/>
      <c r="CK31" s="7"/>
      <c r="CL31" s="53"/>
      <c r="CM31" s="7"/>
      <c r="CN31" s="7"/>
      <c r="CO31" s="53"/>
      <c r="CP31" s="7"/>
      <c r="CQ31" s="7"/>
      <c r="CR31" s="53"/>
      <c r="CS31" s="7"/>
      <c r="CT31" s="7"/>
      <c r="CU31" s="53"/>
      <c r="CV31" s="7"/>
      <c r="CW31" s="53"/>
      <c r="CX31" s="7"/>
      <c r="CY31" s="53"/>
      <c r="CZ31" s="39"/>
      <c r="DA31" s="53"/>
      <c r="DB31" s="7"/>
      <c r="DC31" s="53"/>
      <c r="DD31" s="7"/>
      <c r="DE31" s="53"/>
      <c r="DF31" s="7"/>
      <c r="DG31" s="29"/>
      <c r="DI31" s="33" t="s">
        <v>55</v>
      </c>
      <c r="DJ31" s="33">
        <f>'معادلة الفك والتجميع'!$V$147</f>
        <v>0</v>
      </c>
      <c r="DK31" s="33">
        <f>'معادلة الفك والتجميع'!$W$147</f>
        <v>0</v>
      </c>
      <c r="DL31" s="33">
        <f>$CR$36</f>
        <v>0</v>
      </c>
      <c r="DM31" s="82"/>
      <c r="DN31" s="33" t="s">
        <v>51</v>
      </c>
      <c r="DO31" s="33">
        <f>'معادلة الفك والتجميع'!$V$131</f>
        <v>0</v>
      </c>
      <c r="DP31" s="33">
        <f>'معادلة الفك والتجميع'!$W$131</f>
        <v>0</v>
      </c>
      <c r="DQ31" s="33">
        <f>$CF$36</f>
        <v>0</v>
      </c>
    </row>
    <row r="32" spans="1:121" ht="16.5" thickBot="1" x14ac:dyDescent="0.3">
      <c r="A32" s="5">
        <v>43371</v>
      </c>
      <c r="B32" s="7"/>
      <c r="C32" s="7"/>
      <c r="D32" s="7"/>
      <c r="E32" s="53"/>
      <c r="F32" s="7"/>
      <c r="G32" s="7"/>
      <c r="H32" s="53"/>
      <c r="I32" s="7"/>
      <c r="J32" s="7"/>
      <c r="K32" s="53"/>
      <c r="L32" s="7"/>
      <c r="M32" s="7"/>
      <c r="N32" s="53"/>
      <c r="O32" s="7"/>
      <c r="P32" s="7"/>
      <c r="Q32" s="53"/>
      <c r="R32" s="7"/>
      <c r="S32" s="7"/>
      <c r="T32" s="53"/>
      <c r="U32" s="7"/>
      <c r="V32" s="7"/>
      <c r="W32" s="53"/>
      <c r="X32" s="7"/>
      <c r="Y32" s="53"/>
      <c r="Z32" s="7"/>
      <c r="AA32" s="7"/>
      <c r="AB32" s="53"/>
      <c r="AC32" s="7"/>
      <c r="AD32" s="7"/>
      <c r="AE32" s="53"/>
      <c r="AF32" s="7"/>
      <c r="AG32" s="53"/>
      <c r="AH32" s="7"/>
      <c r="AI32" s="53"/>
      <c r="AJ32" s="7"/>
      <c r="AK32" s="53"/>
      <c r="AL32" s="7"/>
      <c r="AM32" s="7"/>
      <c r="AN32" s="53"/>
      <c r="AO32" s="7"/>
      <c r="AP32" s="53"/>
      <c r="AQ32" s="7"/>
      <c r="AR32" s="7"/>
      <c r="AS32" s="53"/>
      <c r="AT32" s="7"/>
      <c r="AU32" s="7"/>
      <c r="AV32" s="53"/>
      <c r="AW32" s="7"/>
      <c r="AX32" s="7"/>
      <c r="AY32" s="53"/>
      <c r="AZ32" s="7"/>
      <c r="BA32" s="53"/>
      <c r="BB32" s="7"/>
      <c r="BC32" s="7"/>
      <c r="BD32" s="53"/>
      <c r="BE32" s="7"/>
      <c r="BF32" s="7"/>
      <c r="BG32" s="53"/>
      <c r="BH32" s="7"/>
      <c r="BI32" s="7"/>
      <c r="BJ32" s="53"/>
      <c r="BK32" s="7"/>
      <c r="BL32" s="53"/>
      <c r="BM32" s="7"/>
      <c r="BN32" s="7"/>
      <c r="BO32" s="53"/>
      <c r="BP32" s="7"/>
      <c r="BQ32" s="7"/>
      <c r="BR32" s="53"/>
      <c r="BS32" s="7"/>
      <c r="BT32" s="7"/>
      <c r="BU32" s="53"/>
      <c r="BV32" s="7"/>
      <c r="BW32" s="7"/>
      <c r="BX32" s="53"/>
      <c r="BY32" s="7"/>
      <c r="BZ32" s="7"/>
      <c r="CA32" s="53"/>
      <c r="CB32" s="7"/>
      <c r="CC32" s="53"/>
      <c r="CD32" s="7"/>
      <c r="CE32" s="7"/>
      <c r="CF32" s="53"/>
      <c r="CG32" s="7"/>
      <c r="CH32" s="7"/>
      <c r="CI32" s="53"/>
      <c r="CJ32" s="7"/>
      <c r="CK32" s="7"/>
      <c r="CL32" s="53"/>
      <c r="CM32" s="7"/>
      <c r="CN32" s="7"/>
      <c r="CO32" s="53"/>
      <c r="CP32" s="7"/>
      <c r="CQ32" s="7"/>
      <c r="CR32" s="53"/>
      <c r="CS32" s="7"/>
      <c r="CT32" s="7"/>
      <c r="CU32" s="53"/>
      <c r="CV32" s="7"/>
      <c r="CW32" s="53"/>
      <c r="CX32" s="7"/>
      <c r="CY32" s="53"/>
      <c r="CZ32" s="39"/>
      <c r="DA32" s="53"/>
      <c r="DB32" s="7"/>
      <c r="DC32" s="53"/>
      <c r="DD32" s="7"/>
      <c r="DE32" s="53"/>
      <c r="DF32" s="7"/>
      <c r="DG32" s="29"/>
      <c r="DI32" s="33" t="s">
        <v>56</v>
      </c>
      <c r="DJ32" s="38">
        <f>'معادلة الفك والتجميع'!$V$151</f>
        <v>0</v>
      </c>
      <c r="DK32" s="38">
        <f>'معادلة الفك والتجميع'!$W$151</f>
        <v>0</v>
      </c>
      <c r="DL32" s="33">
        <f>$CU$36</f>
        <v>0</v>
      </c>
      <c r="DM32" s="82"/>
      <c r="DN32" s="33" t="s">
        <v>52</v>
      </c>
      <c r="DO32" s="38">
        <f>'معادلة الفك والتجميع'!$V$135</f>
        <v>0</v>
      </c>
      <c r="DP32" s="38">
        <f>'معادلة الفك والتجميع'!$W$135</f>
        <v>0</v>
      </c>
      <c r="DQ32" s="33">
        <f>$CI$36</f>
        <v>0</v>
      </c>
    </row>
    <row r="33" spans="1:121" ht="16.5" thickBot="1" x14ac:dyDescent="0.3">
      <c r="A33" s="5">
        <v>43372</v>
      </c>
      <c r="B33" s="7"/>
      <c r="C33" s="7"/>
      <c r="D33" s="7"/>
      <c r="E33" s="53"/>
      <c r="F33" s="7"/>
      <c r="G33" s="7"/>
      <c r="H33" s="53"/>
      <c r="I33" s="7"/>
      <c r="J33" s="7"/>
      <c r="K33" s="53"/>
      <c r="L33" s="7"/>
      <c r="M33" s="7"/>
      <c r="N33" s="53"/>
      <c r="O33" s="7"/>
      <c r="P33" s="7"/>
      <c r="Q33" s="53"/>
      <c r="R33" s="7"/>
      <c r="S33" s="7"/>
      <c r="T33" s="53"/>
      <c r="U33" s="7"/>
      <c r="V33" s="7"/>
      <c r="W33" s="53"/>
      <c r="X33" s="7"/>
      <c r="Y33" s="53"/>
      <c r="Z33" s="7"/>
      <c r="AA33" s="7"/>
      <c r="AB33" s="53"/>
      <c r="AC33" s="7"/>
      <c r="AD33" s="7"/>
      <c r="AE33" s="53"/>
      <c r="AF33" s="7"/>
      <c r="AG33" s="53"/>
      <c r="AH33" s="7"/>
      <c r="AI33" s="53"/>
      <c r="AJ33" s="7"/>
      <c r="AK33" s="53"/>
      <c r="AL33" s="7"/>
      <c r="AM33" s="7"/>
      <c r="AN33" s="53"/>
      <c r="AO33" s="7"/>
      <c r="AP33" s="53"/>
      <c r="AQ33" s="7"/>
      <c r="AR33" s="7"/>
      <c r="AS33" s="53"/>
      <c r="AT33" s="7"/>
      <c r="AU33" s="7"/>
      <c r="AV33" s="53"/>
      <c r="AW33" s="7"/>
      <c r="AX33" s="7"/>
      <c r="AY33" s="53"/>
      <c r="AZ33" s="7"/>
      <c r="BA33" s="53"/>
      <c r="BB33" s="7"/>
      <c r="BC33" s="7"/>
      <c r="BD33" s="53"/>
      <c r="BE33" s="7"/>
      <c r="BF33" s="7"/>
      <c r="BG33" s="53"/>
      <c r="BH33" s="7"/>
      <c r="BI33" s="7"/>
      <c r="BJ33" s="53"/>
      <c r="BK33" s="7"/>
      <c r="BL33" s="53"/>
      <c r="BM33" s="7"/>
      <c r="BN33" s="7"/>
      <c r="BO33" s="53"/>
      <c r="BP33" s="7"/>
      <c r="BQ33" s="7"/>
      <c r="BR33" s="53"/>
      <c r="BS33" s="7"/>
      <c r="BT33" s="7"/>
      <c r="BU33" s="53"/>
      <c r="BV33" s="7"/>
      <c r="BW33" s="7"/>
      <c r="BX33" s="53"/>
      <c r="BY33" s="7"/>
      <c r="BZ33" s="7"/>
      <c r="CA33" s="53"/>
      <c r="CB33" s="7"/>
      <c r="CC33" s="53"/>
      <c r="CD33" s="7"/>
      <c r="CE33" s="7"/>
      <c r="CF33" s="53"/>
      <c r="CG33" s="7"/>
      <c r="CH33" s="7"/>
      <c r="CI33" s="53"/>
      <c r="CJ33" s="7"/>
      <c r="CK33" s="7"/>
      <c r="CL33" s="53"/>
      <c r="CM33" s="7"/>
      <c r="CN33" s="7"/>
      <c r="CO33" s="53"/>
      <c r="CP33" s="7"/>
      <c r="CQ33" s="7"/>
      <c r="CR33" s="53"/>
      <c r="CS33" s="7"/>
      <c r="CT33" s="7"/>
      <c r="CU33" s="53"/>
      <c r="CV33" s="7"/>
      <c r="CW33" s="53"/>
      <c r="CX33" s="7"/>
      <c r="CY33" s="53"/>
      <c r="CZ33" s="39"/>
      <c r="DA33" s="53"/>
      <c r="DB33" s="7"/>
      <c r="DC33" s="53"/>
      <c r="DD33" s="7"/>
      <c r="DE33" s="53"/>
      <c r="DF33" s="7"/>
      <c r="DG33" s="29"/>
      <c r="DI33" s="33" t="s">
        <v>57</v>
      </c>
      <c r="DJ33" s="33"/>
      <c r="DK33" s="33">
        <f>'معادلة الفك والتجميع'!$W$155</f>
        <v>0</v>
      </c>
      <c r="DL33" s="33">
        <f>$CW$36</f>
        <v>0</v>
      </c>
      <c r="DM33" s="88"/>
      <c r="DN33" s="33" t="s">
        <v>53</v>
      </c>
      <c r="DO33" s="33">
        <f>'معادلة الفك والتجميع'!$V$139</f>
        <v>0</v>
      </c>
      <c r="DP33" s="33">
        <f>'معادلة الفك والتجميع'!$W$139</f>
        <v>0</v>
      </c>
      <c r="DQ33" s="33">
        <f>$CL$36</f>
        <v>0</v>
      </c>
    </row>
    <row r="34" spans="1:121" ht="16.5" thickBot="1" x14ac:dyDescent="0.3">
      <c r="A34" s="5">
        <v>43373</v>
      </c>
      <c r="B34" s="7"/>
      <c r="C34" s="7"/>
      <c r="D34" s="7"/>
      <c r="E34" s="53"/>
      <c r="F34" s="7"/>
      <c r="G34" s="7"/>
      <c r="H34" s="53"/>
      <c r="I34" s="7"/>
      <c r="J34" s="7"/>
      <c r="K34" s="53"/>
      <c r="L34" s="7"/>
      <c r="M34" s="7"/>
      <c r="N34" s="53"/>
      <c r="O34" s="7"/>
      <c r="P34" s="7"/>
      <c r="Q34" s="53"/>
      <c r="R34" s="7"/>
      <c r="S34" s="7"/>
      <c r="T34" s="53"/>
      <c r="U34" s="7"/>
      <c r="V34" s="7"/>
      <c r="W34" s="53"/>
      <c r="X34" s="7"/>
      <c r="Y34" s="53"/>
      <c r="Z34" s="7"/>
      <c r="AA34" s="7"/>
      <c r="AB34" s="53"/>
      <c r="AC34" s="7"/>
      <c r="AD34" s="7"/>
      <c r="AE34" s="53"/>
      <c r="AF34" s="7"/>
      <c r="AG34" s="53"/>
      <c r="AH34" s="7"/>
      <c r="AI34" s="53"/>
      <c r="AJ34" s="7"/>
      <c r="AK34" s="53"/>
      <c r="AL34" s="7"/>
      <c r="AM34" s="7"/>
      <c r="AN34" s="53"/>
      <c r="AO34" s="7"/>
      <c r="AP34" s="53"/>
      <c r="AQ34" s="7"/>
      <c r="AR34" s="7"/>
      <c r="AS34" s="53"/>
      <c r="AT34" s="7"/>
      <c r="AU34" s="7"/>
      <c r="AV34" s="53"/>
      <c r="AW34" s="7"/>
      <c r="AX34" s="7"/>
      <c r="AY34" s="53"/>
      <c r="AZ34" s="7"/>
      <c r="BA34" s="53"/>
      <c r="BB34" s="7"/>
      <c r="BC34" s="7"/>
      <c r="BD34" s="53"/>
      <c r="BE34" s="7"/>
      <c r="BF34" s="7"/>
      <c r="BG34" s="53"/>
      <c r="BH34" s="7"/>
      <c r="BI34" s="7"/>
      <c r="BJ34" s="53"/>
      <c r="BK34" s="7"/>
      <c r="BL34" s="53"/>
      <c r="BM34" s="7"/>
      <c r="BN34" s="7"/>
      <c r="BO34" s="53"/>
      <c r="BP34" s="7"/>
      <c r="BQ34" s="7"/>
      <c r="BR34" s="53"/>
      <c r="BS34" s="7"/>
      <c r="BT34" s="7"/>
      <c r="BU34" s="53"/>
      <c r="BV34" s="7"/>
      <c r="BW34" s="7"/>
      <c r="BX34" s="53"/>
      <c r="BY34" s="7"/>
      <c r="BZ34" s="7"/>
      <c r="CA34" s="53"/>
      <c r="CB34" s="7"/>
      <c r="CC34" s="53"/>
      <c r="CD34" s="7"/>
      <c r="CE34" s="7"/>
      <c r="CF34" s="53"/>
      <c r="CG34" s="7"/>
      <c r="CH34" s="7"/>
      <c r="CI34" s="53"/>
      <c r="CJ34" s="7"/>
      <c r="CK34" s="7"/>
      <c r="CL34" s="53"/>
      <c r="CM34" s="7"/>
      <c r="CN34" s="7"/>
      <c r="CO34" s="53"/>
      <c r="CP34" s="7"/>
      <c r="CQ34" s="7"/>
      <c r="CR34" s="53"/>
      <c r="CS34" s="7"/>
      <c r="CT34" s="7"/>
      <c r="CU34" s="53"/>
      <c r="CV34" s="7"/>
      <c r="CW34" s="53"/>
      <c r="CX34" s="7"/>
      <c r="CY34" s="53"/>
      <c r="CZ34" s="39"/>
      <c r="DA34" s="53"/>
      <c r="DB34" s="7"/>
      <c r="DC34" s="53"/>
      <c r="DD34" s="7"/>
      <c r="DE34" s="53"/>
      <c r="DF34" s="7"/>
      <c r="DG34" s="29"/>
      <c r="DI34" s="40"/>
      <c r="DJ34" s="40"/>
      <c r="DK34" s="40"/>
      <c r="DL34" s="40"/>
      <c r="DM34" s="41"/>
      <c r="DN34" s="40"/>
      <c r="DO34" s="40"/>
      <c r="DP34" s="40"/>
    </row>
    <row r="35" spans="1:121" ht="16.5" thickBot="1" x14ac:dyDescent="0.3">
      <c r="A35" s="5">
        <v>43374</v>
      </c>
      <c r="B35" s="7"/>
      <c r="C35" s="7"/>
      <c r="D35" s="7"/>
      <c r="E35" s="53"/>
      <c r="F35" s="7"/>
      <c r="G35" s="7"/>
      <c r="H35" s="53"/>
      <c r="I35" s="7"/>
      <c r="J35" s="7"/>
      <c r="K35" s="53"/>
      <c r="L35" s="7"/>
      <c r="M35" s="7"/>
      <c r="N35" s="53"/>
      <c r="O35" s="7"/>
      <c r="P35" s="7"/>
      <c r="Q35" s="53"/>
      <c r="R35" s="7"/>
      <c r="S35" s="7"/>
      <c r="T35" s="53"/>
      <c r="U35" s="7"/>
      <c r="V35" s="7"/>
      <c r="W35" s="53"/>
      <c r="X35" s="7"/>
      <c r="Y35" s="53"/>
      <c r="Z35" s="7"/>
      <c r="AA35" s="7"/>
      <c r="AB35" s="53"/>
      <c r="AC35" s="7"/>
      <c r="AD35" s="7"/>
      <c r="AE35" s="53"/>
      <c r="AF35" s="7"/>
      <c r="AG35" s="53"/>
      <c r="AH35" s="7"/>
      <c r="AI35" s="53"/>
      <c r="AJ35" s="7"/>
      <c r="AK35" s="53"/>
      <c r="AL35" s="7"/>
      <c r="AM35" s="7"/>
      <c r="AN35" s="53"/>
      <c r="AO35" s="7"/>
      <c r="AP35" s="53"/>
      <c r="AQ35" s="7"/>
      <c r="AR35" s="7"/>
      <c r="AS35" s="53"/>
      <c r="AT35" s="7"/>
      <c r="AU35" s="7"/>
      <c r="AV35" s="53"/>
      <c r="AW35" s="7"/>
      <c r="AX35" s="7"/>
      <c r="AY35" s="53"/>
      <c r="AZ35" s="7"/>
      <c r="BA35" s="53"/>
      <c r="BB35" s="7"/>
      <c r="BC35" s="7"/>
      <c r="BD35" s="53"/>
      <c r="BE35" s="7"/>
      <c r="BF35" s="7"/>
      <c r="BG35" s="53"/>
      <c r="BH35" s="7"/>
      <c r="BI35" s="7"/>
      <c r="BJ35" s="53"/>
      <c r="BK35" s="7"/>
      <c r="BL35" s="53"/>
      <c r="BM35" s="7"/>
      <c r="BN35" s="7"/>
      <c r="BO35" s="53"/>
      <c r="BP35" s="7"/>
      <c r="BQ35" s="7"/>
      <c r="BR35" s="53"/>
      <c r="BS35" s="7"/>
      <c r="BT35" s="7"/>
      <c r="BU35" s="53"/>
      <c r="BV35" s="7"/>
      <c r="BW35" s="7"/>
      <c r="BX35" s="53"/>
      <c r="BY35" s="7"/>
      <c r="BZ35" s="7"/>
      <c r="CA35" s="53"/>
      <c r="CB35" s="7"/>
      <c r="CC35" s="53"/>
      <c r="CD35" s="7"/>
      <c r="CE35" s="7"/>
      <c r="CF35" s="53"/>
      <c r="CG35" s="7"/>
      <c r="CH35" s="7"/>
      <c r="CI35" s="53"/>
      <c r="CJ35" s="7"/>
      <c r="CK35" s="7"/>
      <c r="CL35" s="53"/>
      <c r="CM35" s="7"/>
      <c r="CN35" s="7"/>
      <c r="CO35" s="53"/>
      <c r="CP35" s="7"/>
      <c r="CQ35" s="7"/>
      <c r="CR35" s="53"/>
      <c r="CS35" s="7"/>
      <c r="CT35" s="7"/>
      <c r="CU35" s="53"/>
      <c r="CV35" s="7"/>
      <c r="CW35" s="53"/>
      <c r="CX35" s="7"/>
      <c r="CY35" s="53"/>
      <c r="CZ35" s="39"/>
      <c r="DA35" s="53"/>
      <c r="DB35" s="7"/>
      <c r="DC35" s="53"/>
      <c r="DD35" s="7"/>
      <c r="DE35" s="53"/>
      <c r="DF35" s="7"/>
      <c r="DG35" s="29"/>
      <c r="DI35" s="22"/>
      <c r="DJ35" s="22"/>
      <c r="DK35" s="22"/>
      <c r="DL35" s="22"/>
      <c r="DM35" s="41"/>
      <c r="DN35" s="22"/>
      <c r="DO35" s="22"/>
      <c r="DP35" s="22"/>
    </row>
    <row r="36" spans="1:121" ht="15.75" thickBot="1" x14ac:dyDescent="0.3">
      <c r="A36" s="5" t="s">
        <v>20</v>
      </c>
      <c r="B36" s="7"/>
      <c r="C36" s="7">
        <f>SUM(C5:C35)</f>
        <v>0</v>
      </c>
      <c r="D36" s="7">
        <f t="shared" ref="D36:BO36" si="0">SUM(D5:D35)</f>
        <v>0</v>
      </c>
      <c r="E36" s="7">
        <f t="shared" si="0"/>
        <v>0</v>
      </c>
      <c r="F36" s="7">
        <f t="shared" si="0"/>
        <v>0</v>
      </c>
      <c r="G36" s="7">
        <f t="shared" si="0"/>
        <v>0</v>
      </c>
      <c r="H36" s="7">
        <f t="shared" si="0"/>
        <v>0</v>
      </c>
      <c r="I36" s="7">
        <f t="shared" si="0"/>
        <v>0</v>
      </c>
      <c r="J36" s="7">
        <f t="shared" si="0"/>
        <v>0</v>
      </c>
      <c r="K36" s="7">
        <f t="shared" si="0"/>
        <v>0</v>
      </c>
      <c r="L36" s="7">
        <f t="shared" si="0"/>
        <v>0</v>
      </c>
      <c r="M36" s="7">
        <f t="shared" si="0"/>
        <v>0</v>
      </c>
      <c r="N36" s="7">
        <f t="shared" si="0"/>
        <v>0</v>
      </c>
      <c r="O36" s="7">
        <f t="shared" si="0"/>
        <v>0</v>
      </c>
      <c r="P36" s="7">
        <f t="shared" si="0"/>
        <v>0</v>
      </c>
      <c r="Q36" s="7">
        <f t="shared" si="0"/>
        <v>0</v>
      </c>
      <c r="R36" s="7">
        <f t="shared" si="0"/>
        <v>0</v>
      </c>
      <c r="S36" s="7">
        <f t="shared" si="0"/>
        <v>0</v>
      </c>
      <c r="T36" s="7">
        <f t="shared" si="0"/>
        <v>0</v>
      </c>
      <c r="U36" s="7">
        <f t="shared" si="0"/>
        <v>0</v>
      </c>
      <c r="V36" s="7">
        <f t="shared" si="0"/>
        <v>0</v>
      </c>
      <c r="W36" s="7">
        <f t="shared" si="0"/>
        <v>0</v>
      </c>
      <c r="X36" s="7">
        <f t="shared" si="0"/>
        <v>0</v>
      </c>
      <c r="Y36" s="7">
        <f t="shared" si="0"/>
        <v>0</v>
      </c>
      <c r="Z36" s="7">
        <f t="shared" si="0"/>
        <v>0</v>
      </c>
      <c r="AA36" s="7">
        <f t="shared" si="0"/>
        <v>0</v>
      </c>
      <c r="AB36" s="7">
        <f t="shared" si="0"/>
        <v>0</v>
      </c>
      <c r="AC36" s="7">
        <f t="shared" si="0"/>
        <v>0</v>
      </c>
      <c r="AD36" s="7">
        <f t="shared" si="0"/>
        <v>0</v>
      </c>
      <c r="AE36" s="7">
        <f t="shared" si="0"/>
        <v>0</v>
      </c>
      <c r="AF36" s="7">
        <f t="shared" si="0"/>
        <v>0</v>
      </c>
      <c r="AG36" s="7">
        <f t="shared" si="0"/>
        <v>0</v>
      </c>
      <c r="AH36" s="7">
        <f t="shared" si="0"/>
        <v>0</v>
      </c>
      <c r="AI36" s="7">
        <f t="shared" si="0"/>
        <v>0</v>
      </c>
      <c r="AJ36" s="7">
        <f t="shared" si="0"/>
        <v>0</v>
      </c>
      <c r="AK36" s="7">
        <f t="shared" si="0"/>
        <v>0</v>
      </c>
      <c r="AL36" s="7">
        <f t="shared" si="0"/>
        <v>0</v>
      </c>
      <c r="AM36" s="7">
        <f t="shared" si="0"/>
        <v>0</v>
      </c>
      <c r="AN36" s="7">
        <f t="shared" si="0"/>
        <v>0</v>
      </c>
      <c r="AO36" s="7">
        <f t="shared" si="0"/>
        <v>0</v>
      </c>
      <c r="AP36" s="7">
        <f t="shared" si="0"/>
        <v>0</v>
      </c>
      <c r="AQ36" s="7">
        <f t="shared" si="0"/>
        <v>0</v>
      </c>
      <c r="AR36" s="7">
        <f t="shared" si="0"/>
        <v>0</v>
      </c>
      <c r="AS36" s="7">
        <f t="shared" si="0"/>
        <v>0</v>
      </c>
      <c r="AT36" s="7">
        <f t="shared" si="0"/>
        <v>0</v>
      </c>
      <c r="AU36" s="7">
        <f t="shared" si="0"/>
        <v>1</v>
      </c>
      <c r="AV36" s="7">
        <f t="shared" si="0"/>
        <v>173</v>
      </c>
      <c r="AW36" s="7">
        <f t="shared" si="0"/>
        <v>0</v>
      </c>
      <c r="AX36" s="7">
        <f t="shared" si="0"/>
        <v>0</v>
      </c>
      <c r="AY36" s="7">
        <f t="shared" si="0"/>
        <v>0</v>
      </c>
      <c r="AZ36" s="7">
        <f t="shared" si="0"/>
        <v>0</v>
      </c>
      <c r="BA36" s="7">
        <f t="shared" si="0"/>
        <v>0</v>
      </c>
      <c r="BB36" s="7">
        <f t="shared" si="0"/>
        <v>0</v>
      </c>
      <c r="BC36" s="7">
        <f t="shared" si="0"/>
        <v>0</v>
      </c>
      <c r="BD36" s="7">
        <f t="shared" si="0"/>
        <v>0</v>
      </c>
      <c r="BE36" s="7">
        <f t="shared" si="0"/>
        <v>0</v>
      </c>
      <c r="BF36" s="7">
        <f t="shared" si="0"/>
        <v>1</v>
      </c>
      <c r="BG36" s="7">
        <f t="shared" si="0"/>
        <v>139</v>
      </c>
      <c r="BH36" s="7">
        <f t="shared" si="0"/>
        <v>0</v>
      </c>
      <c r="BI36" s="7">
        <f t="shared" si="0"/>
        <v>0</v>
      </c>
      <c r="BJ36" s="7">
        <f t="shared" si="0"/>
        <v>0</v>
      </c>
      <c r="BK36" s="7">
        <f t="shared" si="0"/>
        <v>0</v>
      </c>
      <c r="BL36" s="7">
        <f t="shared" si="0"/>
        <v>0</v>
      </c>
      <c r="BM36" s="7">
        <f t="shared" si="0"/>
        <v>0</v>
      </c>
      <c r="BN36" s="7">
        <f t="shared" si="0"/>
        <v>0</v>
      </c>
      <c r="BO36" s="7">
        <f t="shared" si="0"/>
        <v>0</v>
      </c>
      <c r="BP36" s="7">
        <f t="shared" ref="BP36:DF36" si="1">SUM(BP5:BP35)</f>
        <v>0</v>
      </c>
      <c r="BQ36" s="7">
        <f t="shared" si="1"/>
        <v>1</v>
      </c>
      <c r="BR36" s="7">
        <f t="shared" si="1"/>
        <v>211</v>
      </c>
      <c r="BS36" s="7">
        <f t="shared" si="1"/>
        <v>0</v>
      </c>
      <c r="BT36" s="7">
        <f t="shared" si="1"/>
        <v>0</v>
      </c>
      <c r="BU36" s="7">
        <f t="shared" si="1"/>
        <v>0</v>
      </c>
      <c r="BV36" s="7">
        <f t="shared" si="1"/>
        <v>0</v>
      </c>
      <c r="BW36" s="7">
        <f t="shared" si="1"/>
        <v>0</v>
      </c>
      <c r="BX36" s="7">
        <f t="shared" si="1"/>
        <v>0</v>
      </c>
      <c r="BY36" s="7">
        <f t="shared" si="1"/>
        <v>0</v>
      </c>
      <c r="BZ36" s="7">
        <f t="shared" si="1"/>
        <v>0</v>
      </c>
      <c r="CA36" s="7">
        <f t="shared" si="1"/>
        <v>0</v>
      </c>
      <c r="CB36" s="7">
        <f t="shared" si="1"/>
        <v>0</v>
      </c>
      <c r="CC36" s="7">
        <f t="shared" si="1"/>
        <v>0</v>
      </c>
      <c r="CD36" s="7">
        <f t="shared" si="1"/>
        <v>0</v>
      </c>
      <c r="CE36" s="7">
        <f t="shared" si="1"/>
        <v>0</v>
      </c>
      <c r="CF36" s="7">
        <f t="shared" si="1"/>
        <v>0</v>
      </c>
      <c r="CG36" s="7">
        <f t="shared" si="1"/>
        <v>0</v>
      </c>
      <c r="CH36" s="7">
        <f t="shared" si="1"/>
        <v>0</v>
      </c>
      <c r="CI36" s="7">
        <f t="shared" si="1"/>
        <v>0</v>
      </c>
      <c r="CJ36" s="7">
        <f t="shared" si="1"/>
        <v>0</v>
      </c>
      <c r="CK36" s="7">
        <f t="shared" si="1"/>
        <v>0</v>
      </c>
      <c r="CL36" s="7">
        <f t="shared" si="1"/>
        <v>0</v>
      </c>
      <c r="CM36" s="7">
        <f t="shared" si="1"/>
        <v>0</v>
      </c>
      <c r="CN36" s="7">
        <f t="shared" si="1"/>
        <v>0</v>
      </c>
      <c r="CO36" s="7">
        <f t="shared" si="1"/>
        <v>0</v>
      </c>
      <c r="CP36" s="7">
        <f t="shared" si="1"/>
        <v>0</v>
      </c>
      <c r="CQ36" s="7">
        <f t="shared" si="1"/>
        <v>0</v>
      </c>
      <c r="CR36" s="7">
        <f t="shared" si="1"/>
        <v>0</v>
      </c>
      <c r="CS36" s="7">
        <f t="shared" si="1"/>
        <v>0</v>
      </c>
      <c r="CT36" s="7">
        <f t="shared" si="1"/>
        <v>0</v>
      </c>
      <c r="CU36" s="7">
        <f t="shared" si="1"/>
        <v>0</v>
      </c>
      <c r="CV36" s="7">
        <f t="shared" si="1"/>
        <v>0</v>
      </c>
      <c r="CW36" s="7">
        <f t="shared" si="1"/>
        <v>0</v>
      </c>
      <c r="CX36" s="7">
        <f t="shared" si="1"/>
        <v>0</v>
      </c>
      <c r="CY36" s="7">
        <f t="shared" si="1"/>
        <v>0</v>
      </c>
      <c r="CZ36" s="7">
        <f t="shared" si="1"/>
        <v>0</v>
      </c>
      <c r="DA36" s="7">
        <f t="shared" si="1"/>
        <v>0</v>
      </c>
      <c r="DB36" s="7">
        <f t="shared" si="1"/>
        <v>0</v>
      </c>
      <c r="DC36" s="7">
        <f t="shared" si="1"/>
        <v>0</v>
      </c>
      <c r="DD36" s="7">
        <f t="shared" si="1"/>
        <v>0</v>
      </c>
      <c r="DE36" s="7">
        <f t="shared" si="1"/>
        <v>0</v>
      </c>
      <c r="DF36" s="7">
        <f t="shared" si="1"/>
        <v>0</v>
      </c>
      <c r="DG36" s="29"/>
      <c r="DI36" s="42"/>
      <c r="DJ36" s="42"/>
      <c r="DK36" s="42"/>
      <c r="DL36" s="42"/>
    </row>
    <row r="37" spans="1:12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  <c r="CR37" s="44"/>
      <c r="CS37" s="44"/>
      <c r="CT37" s="44"/>
      <c r="CU37" s="44"/>
      <c r="CV37" s="44"/>
      <c r="CW37" s="44"/>
      <c r="CX37" s="44"/>
      <c r="CY37" s="44"/>
      <c r="CZ37" s="44"/>
      <c r="DA37" s="44"/>
      <c r="DB37" s="44"/>
      <c r="DC37" s="151"/>
      <c r="DD37" s="151"/>
      <c r="DE37" s="151"/>
      <c r="DF37" s="151"/>
      <c r="DI37" s="42"/>
      <c r="DJ37" s="42"/>
      <c r="DK37" s="42"/>
      <c r="DL37" s="42"/>
    </row>
    <row r="38" spans="1:121" ht="15.75" thickBot="1" x14ac:dyDescent="0.3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44"/>
      <c r="CR38" s="44"/>
      <c r="CS38" s="44"/>
      <c r="CT38" s="44"/>
      <c r="CU38" s="44"/>
      <c r="CV38" s="44"/>
      <c r="CW38" s="44"/>
      <c r="CX38" s="44"/>
      <c r="CY38" s="44"/>
      <c r="CZ38" s="44"/>
      <c r="DA38" s="44"/>
      <c r="DB38" s="44"/>
      <c r="DC38" s="152"/>
      <c r="DD38" s="152"/>
      <c r="DE38" s="152"/>
      <c r="DF38" s="152"/>
      <c r="DI38" s="42"/>
      <c r="DJ38" s="42"/>
      <c r="DK38" s="42"/>
      <c r="DL38" s="42"/>
    </row>
    <row r="39" spans="1:121" ht="27.75" thickTop="1" thickBot="1" x14ac:dyDescent="0.3">
      <c r="A39" s="153" t="s">
        <v>25</v>
      </c>
      <c r="B39" s="154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  <c r="AJ39" s="154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4"/>
      <c r="BI39" s="154"/>
      <c r="BJ39" s="154"/>
      <c r="BK39" s="154"/>
      <c r="BL39" s="154"/>
      <c r="BM39" s="154"/>
      <c r="BN39" s="154"/>
      <c r="BO39" s="154"/>
      <c r="BP39" s="154"/>
      <c r="BQ39" s="154"/>
      <c r="BR39" s="154"/>
      <c r="BS39" s="154"/>
      <c r="BT39" s="154"/>
      <c r="BU39" s="154"/>
      <c r="BV39" s="154"/>
      <c r="BW39" s="154"/>
      <c r="BX39" s="154"/>
      <c r="BY39" s="154"/>
      <c r="BZ39" s="154"/>
      <c r="CA39" s="154"/>
      <c r="CB39" s="154"/>
      <c r="CC39" s="154"/>
      <c r="CD39" s="154"/>
      <c r="CE39" s="154"/>
      <c r="CF39" s="154"/>
      <c r="CG39" s="154"/>
      <c r="CH39" s="154"/>
      <c r="CI39" s="154"/>
      <c r="CJ39" s="154"/>
      <c r="CK39" s="154"/>
      <c r="CL39" s="154"/>
      <c r="CM39" s="154"/>
      <c r="CN39" s="154"/>
      <c r="CO39" s="154"/>
      <c r="CP39" s="154"/>
      <c r="CQ39" s="154"/>
      <c r="CR39" s="154"/>
      <c r="CS39" s="154"/>
      <c r="CT39" s="154"/>
      <c r="CU39" s="154"/>
      <c r="CV39" s="154"/>
      <c r="CW39" s="154"/>
      <c r="CX39" s="154"/>
      <c r="CY39" s="155"/>
      <c r="CZ39" s="156"/>
      <c r="DA39" s="45"/>
      <c r="DB39" s="45"/>
      <c r="DC39" s="157"/>
      <c r="DD39" s="157"/>
      <c r="DE39" s="157"/>
      <c r="DF39" s="157"/>
      <c r="DI39" s="167" t="s">
        <v>72</v>
      </c>
      <c r="DJ39" s="168"/>
      <c r="DK39" s="168"/>
      <c r="DL39" s="168"/>
      <c r="DM39" s="168"/>
      <c r="DN39" s="168"/>
      <c r="DO39" s="168"/>
      <c r="DP39" s="168"/>
      <c r="DQ39" s="169"/>
    </row>
    <row r="40" spans="1:121" ht="22.5" thickTop="1" thickBot="1" x14ac:dyDescent="0.3">
      <c r="A40" s="110" t="s">
        <v>0</v>
      </c>
      <c r="B40" s="112" t="s">
        <v>73</v>
      </c>
      <c r="C40" s="118" t="s">
        <v>1</v>
      </c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2"/>
      <c r="W40" s="13"/>
      <c r="X40" s="12" t="s">
        <v>26</v>
      </c>
      <c r="Y40" s="12"/>
      <c r="Z40" s="120" t="s">
        <v>27</v>
      </c>
      <c r="AA40" s="121"/>
      <c r="AB40" s="121"/>
      <c r="AC40" s="121"/>
      <c r="AD40" s="121"/>
      <c r="AE40" s="121"/>
      <c r="AF40" s="121"/>
      <c r="AG40" s="121"/>
      <c r="AH40" s="121"/>
      <c r="AI40" s="122"/>
      <c r="AJ40" s="120" t="s">
        <v>28</v>
      </c>
      <c r="AK40" s="122"/>
      <c r="AL40" s="120" t="s">
        <v>29</v>
      </c>
      <c r="AM40" s="121"/>
      <c r="AN40" s="122"/>
      <c r="AO40" s="120" t="s">
        <v>30</v>
      </c>
      <c r="AP40" s="122"/>
      <c r="AQ40" s="120" t="s">
        <v>31</v>
      </c>
      <c r="AR40" s="121"/>
      <c r="AS40" s="121"/>
      <c r="AT40" s="121"/>
      <c r="AU40" s="121"/>
      <c r="AV40" s="121"/>
      <c r="AW40" s="121"/>
      <c r="AX40" s="121"/>
      <c r="AY40" s="122"/>
      <c r="AZ40" s="120" t="s">
        <v>32</v>
      </c>
      <c r="BA40" s="122"/>
      <c r="BB40" s="120" t="s">
        <v>33</v>
      </c>
      <c r="BC40" s="121"/>
      <c r="BD40" s="121"/>
      <c r="BE40" s="121"/>
      <c r="BF40" s="121"/>
      <c r="BG40" s="121"/>
      <c r="BH40" s="121"/>
      <c r="BI40" s="121"/>
      <c r="BJ40" s="121"/>
      <c r="BK40" s="121"/>
      <c r="BL40" s="122"/>
      <c r="BM40" s="120" t="s">
        <v>34</v>
      </c>
      <c r="BN40" s="121"/>
      <c r="BO40" s="121"/>
      <c r="BP40" s="121"/>
      <c r="BQ40" s="121"/>
      <c r="BR40" s="122"/>
      <c r="BS40" s="120" t="s">
        <v>35</v>
      </c>
      <c r="BT40" s="121"/>
      <c r="BU40" s="121"/>
      <c r="BV40" s="121"/>
      <c r="BW40" s="121"/>
      <c r="BX40" s="121"/>
      <c r="BY40" s="121"/>
      <c r="BZ40" s="121"/>
      <c r="CA40" s="121"/>
      <c r="CB40" s="121"/>
      <c r="CC40" s="122"/>
      <c r="CD40" s="120" t="s">
        <v>36</v>
      </c>
      <c r="CE40" s="121"/>
      <c r="CF40" s="121"/>
      <c r="CG40" s="121"/>
      <c r="CH40" s="121"/>
      <c r="CI40" s="121"/>
      <c r="CJ40" s="121"/>
      <c r="CK40" s="121"/>
      <c r="CL40" s="122"/>
      <c r="CM40" s="120" t="s">
        <v>37</v>
      </c>
      <c r="CN40" s="121"/>
      <c r="CO40" s="121"/>
      <c r="CP40" s="121"/>
      <c r="CQ40" s="121"/>
      <c r="CR40" s="121"/>
      <c r="CS40" s="121"/>
      <c r="CT40" s="121"/>
      <c r="CU40" s="121"/>
      <c r="CV40" s="121"/>
      <c r="CW40" s="122"/>
      <c r="CX40" s="120" t="s">
        <v>38</v>
      </c>
      <c r="CY40" s="122"/>
      <c r="CZ40" s="120" t="s">
        <v>4</v>
      </c>
      <c r="DA40" s="122"/>
      <c r="DB40" s="14"/>
      <c r="DC40" s="14"/>
      <c r="DD40" s="21"/>
      <c r="DE40" s="21"/>
      <c r="DF40" s="21"/>
      <c r="DI40" s="30" t="s">
        <v>18</v>
      </c>
      <c r="DJ40" s="30" t="s">
        <v>16</v>
      </c>
      <c r="DK40" s="30" t="s">
        <v>17</v>
      </c>
      <c r="DL40" s="65" t="s">
        <v>24</v>
      </c>
      <c r="DM40" s="31"/>
      <c r="DN40" s="30" t="s">
        <v>18</v>
      </c>
      <c r="DO40" s="30" t="s">
        <v>16</v>
      </c>
      <c r="DP40" s="30" t="s">
        <v>17</v>
      </c>
      <c r="DQ40" s="65" t="s">
        <v>24</v>
      </c>
    </row>
    <row r="41" spans="1:121" ht="18.75" thickTop="1" thickBot="1" x14ac:dyDescent="0.3">
      <c r="A41" s="110"/>
      <c r="B41" s="112"/>
      <c r="C41" s="116" t="s">
        <v>5</v>
      </c>
      <c r="D41" s="117"/>
      <c r="E41" s="51"/>
      <c r="F41" s="117" t="s">
        <v>6</v>
      </c>
      <c r="G41" s="117"/>
      <c r="H41" s="51"/>
      <c r="I41" s="117" t="s">
        <v>7</v>
      </c>
      <c r="J41" s="117"/>
      <c r="K41" s="51"/>
      <c r="L41" s="118" t="s">
        <v>39</v>
      </c>
      <c r="M41" s="112"/>
      <c r="N41" s="51"/>
      <c r="O41" s="118" t="s">
        <v>40</v>
      </c>
      <c r="P41" s="112"/>
      <c r="Q41" s="51"/>
      <c r="R41" s="118" t="s">
        <v>41</v>
      </c>
      <c r="S41" s="112"/>
      <c r="T41" s="51"/>
      <c r="U41" s="118" t="s">
        <v>42</v>
      </c>
      <c r="V41" s="112"/>
      <c r="W41" s="51"/>
      <c r="X41" s="107" t="s">
        <v>43</v>
      </c>
      <c r="Y41" s="51"/>
      <c r="Z41" s="116" t="s">
        <v>5</v>
      </c>
      <c r="AA41" s="117"/>
      <c r="AB41" s="51"/>
      <c r="AC41" s="118" t="s">
        <v>44</v>
      </c>
      <c r="AD41" s="112"/>
      <c r="AE41" s="51"/>
      <c r="AF41" s="117" t="s">
        <v>9</v>
      </c>
      <c r="AG41" s="51"/>
      <c r="AH41" s="117" t="s">
        <v>8</v>
      </c>
      <c r="AI41" s="51"/>
      <c r="AJ41" s="107" t="s">
        <v>45</v>
      </c>
      <c r="AK41" s="51"/>
      <c r="AL41" s="117" t="s">
        <v>10</v>
      </c>
      <c r="AM41" s="117"/>
      <c r="AN41" s="51"/>
      <c r="AO41" s="107" t="s">
        <v>45</v>
      </c>
      <c r="AP41" s="51"/>
      <c r="AQ41" s="116" t="s">
        <v>13</v>
      </c>
      <c r="AR41" s="117"/>
      <c r="AS41" s="51"/>
      <c r="AT41" s="117" t="s">
        <v>14</v>
      </c>
      <c r="AU41" s="117"/>
      <c r="AV41" s="51"/>
      <c r="AW41" s="118" t="s">
        <v>46</v>
      </c>
      <c r="AX41" s="112"/>
      <c r="AY41" s="51"/>
      <c r="AZ41" s="107" t="s">
        <v>43</v>
      </c>
      <c r="BA41" s="51"/>
      <c r="BB41" s="117" t="s">
        <v>47</v>
      </c>
      <c r="BC41" s="117"/>
      <c r="BD41" s="51"/>
      <c r="BE41" s="117" t="s">
        <v>11</v>
      </c>
      <c r="BF41" s="117"/>
      <c r="BG41" s="51"/>
      <c r="BH41" s="118" t="s">
        <v>12</v>
      </c>
      <c r="BI41" s="112"/>
      <c r="BJ41" s="51"/>
      <c r="BK41" s="107" t="s">
        <v>48</v>
      </c>
      <c r="BL41" s="51"/>
      <c r="BM41" s="117" t="s">
        <v>49</v>
      </c>
      <c r="BN41" s="117"/>
      <c r="BO41" s="51"/>
      <c r="BP41" s="117" t="s">
        <v>11</v>
      </c>
      <c r="BQ41" s="117"/>
      <c r="BR41" s="51"/>
      <c r="BS41" s="117" t="s">
        <v>49</v>
      </c>
      <c r="BT41" s="117"/>
      <c r="BU41" s="51"/>
      <c r="BV41" s="118" t="s">
        <v>50</v>
      </c>
      <c r="BW41" s="112"/>
      <c r="BX41" s="51"/>
      <c r="BY41" s="118" t="s">
        <v>12</v>
      </c>
      <c r="BZ41" s="112"/>
      <c r="CA41" s="51"/>
      <c r="CB41" s="107" t="s">
        <v>48</v>
      </c>
      <c r="CC41" s="51"/>
      <c r="CD41" s="118" t="s">
        <v>51</v>
      </c>
      <c r="CE41" s="112"/>
      <c r="CF41" s="51"/>
      <c r="CG41" s="118" t="s">
        <v>52</v>
      </c>
      <c r="CH41" s="112"/>
      <c r="CI41" s="51"/>
      <c r="CJ41" s="118" t="s">
        <v>53</v>
      </c>
      <c r="CK41" s="112"/>
      <c r="CL41" s="51"/>
      <c r="CM41" s="118" t="s">
        <v>54</v>
      </c>
      <c r="CN41" s="112"/>
      <c r="CO41" s="51"/>
      <c r="CP41" s="118" t="s">
        <v>55</v>
      </c>
      <c r="CQ41" s="112"/>
      <c r="CR41" s="51"/>
      <c r="CS41" s="118" t="s">
        <v>56</v>
      </c>
      <c r="CT41" s="112"/>
      <c r="CU41" s="51"/>
      <c r="CV41" s="107" t="s">
        <v>57</v>
      </c>
      <c r="CW41" s="51"/>
      <c r="CX41" s="107" t="s">
        <v>58</v>
      </c>
      <c r="CY41" s="51"/>
      <c r="CZ41" s="118" t="s">
        <v>15</v>
      </c>
      <c r="DA41" s="51"/>
      <c r="DB41" s="14"/>
      <c r="DC41" s="51"/>
      <c r="DD41" s="21"/>
      <c r="DE41" s="51"/>
      <c r="DF41" s="21"/>
      <c r="DI41" s="100" t="s">
        <v>59</v>
      </c>
      <c r="DJ41" s="101"/>
      <c r="DK41" s="102"/>
      <c r="DL41" s="62"/>
      <c r="DM41" s="31"/>
      <c r="DN41" s="127" t="s">
        <v>60</v>
      </c>
      <c r="DO41" s="128"/>
      <c r="DP41" s="129"/>
      <c r="DQ41" s="63"/>
    </row>
    <row r="42" spans="1:121" ht="15.75" customHeight="1" thickTop="1" thickBot="1" x14ac:dyDescent="0.3">
      <c r="A42" s="110"/>
      <c r="B42" s="112"/>
      <c r="C42" s="96" t="s">
        <v>16</v>
      </c>
      <c r="D42" s="96" t="s">
        <v>17</v>
      </c>
      <c r="E42" s="98" t="s">
        <v>24</v>
      </c>
      <c r="F42" s="96" t="s">
        <v>16</v>
      </c>
      <c r="G42" s="96" t="s">
        <v>17</v>
      </c>
      <c r="H42" s="98" t="s">
        <v>24</v>
      </c>
      <c r="I42" s="96" t="s">
        <v>16</v>
      </c>
      <c r="J42" s="96" t="s">
        <v>17</v>
      </c>
      <c r="K42" s="98" t="s">
        <v>24</v>
      </c>
      <c r="L42" s="96" t="s">
        <v>16</v>
      </c>
      <c r="M42" s="96" t="s">
        <v>17</v>
      </c>
      <c r="N42" s="98" t="s">
        <v>24</v>
      </c>
      <c r="O42" s="97" t="s">
        <v>16</v>
      </c>
      <c r="P42" s="96" t="s">
        <v>17</v>
      </c>
      <c r="Q42" s="98" t="s">
        <v>24</v>
      </c>
      <c r="R42" s="96" t="s">
        <v>16</v>
      </c>
      <c r="S42" s="96" t="s">
        <v>17</v>
      </c>
      <c r="T42" s="98" t="s">
        <v>24</v>
      </c>
      <c r="U42" s="96" t="s">
        <v>16</v>
      </c>
      <c r="V42" s="96" t="s">
        <v>17</v>
      </c>
      <c r="W42" s="98" t="s">
        <v>24</v>
      </c>
      <c r="X42" s="108"/>
      <c r="Y42" s="98" t="s">
        <v>24</v>
      </c>
      <c r="Z42" s="96" t="s">
        <v>16</v>
      </c>
      <c r="AA42" s="96" t="s">
        <v>17</v>
      </c>
      <c r="AB42" s="98" t="s">
        <v>24</v>
      </c>
      <c r="AC42" s="96" t="s">
        <v>16</v>
      </c>
      <c r="AD42" s="96" t="s">
        <v>17</v>
      </c>
      <c r="AE42" s="98" t="s">
        <v>24</v>
      </c>
      <c r="AF42" s="117"/>
      <c r="AG42" s="98" t="s">
        <v>24</v>
      </c>
      <c r="AH42" s="117"/>
      <c r="AI42" s="98" t="s">
        <v>24</v>
      </c>
      <c r="AJ42" s="108"/>
      <c r="AK42" s="98" t="s">
        <v>24</v>
      </c>
      <c r="AL42" s="96" t="s">
        <v>16</v>
      </c>
      <c r="AM42" s="96" t="s">
        <v>17</v>
      </c>
      <c r="AN42" s="98" t="s">
        <v>24</v>
      </c>
      <c r="AO42" s="108"/>
      <c r="AP42" s="98" t="s">
        <v>24</v>
      </c>
      <c r="AQ42" s="96" t="s">
        <v>16</v>
      </c>
      <c r="AR42" s="96" t="s">
        <v>17</v>
      </c>
      <c r="AS42" s="98" t="s">
        <v>24</v>
      </c>
      <c r="AT42" s="96" t="s">
        <v>16</v>
      </c>
      <c r="AU42" s="96" t="s">
        <v>17</v>
      </c>
      <c r="AV42" s="98" t="s">
        <v>24</v>
      </c>
      <c r="AW42" s="96" t="s">
        <v>16</v>
      </c>
      <c r="AX42" s="96" t="s">
        <v>17</v>
      </c>
      <c r="AY42" s="98" t="s">
        <v>24</v>
      </c>
      <c r="AZ42" s="108"/>
      <c r="BA42" s="98" t="s">
        <v>24</v>
      </c>
      <c r="BB42" s="96" t="s">
        <v>16</v>
      </c>
      <c r="BC42" s="96" t="s">
        <v>17</v>
      </c>
      <c r="BD42" s="98" t="s">
        <v>24</v>
      </c>
      <c r="BE42" s="96" t="s">
        <v>16</v>
      </c>
      <c r="BF42" s="96" t="s">
        <v>17</v>
      </c>
      <c r="BG42" s="98" t="s">
        <v>24</v>
      </c>
      <c r="BH42" s="97" t="s">
        <v>16</v>
      </c>
      <c r="BI42" s="97" t="s">
        <v>17</v>
      </c>
      <c r="BJ42" s="98" t="s">
        <v>24</v>
      </c>
      <c r="BK42" s="108"/>
      <c r="BL42" s="98" t="s">
        <v>24</v>
      </c>
      <c r="BM42" s="96" t="s">
        <v>16</v>
      </c>
      <c r="BN42" s="97" t="s">
        <v>17</v>
      </c>
      <c r="BO42" s="98" t="s">
        <v>24</v>
      </c>
      <c r="BP42" s="96" t="s">
        <v>16</v>
      </c>
      <c r="BQ42" s="97" t="s">
        <v>17</v>
      </c>
      <c r="BR42" s="98" t="s">
        <v>24</v>
      </c>
      <c r="BS42" s="96" t="s">
        <v>16</v>
      </c>
      <c r="BT42" s="97" t="s">
        <v>17</v>
      </c>
      <c r="BU42" s="98" t="s">
        <v>24</v>
      </c>
      <c r="BV42" s="96" t="s">
        <v>16</v>
      </c>
      <c r="BW42" s="97" t="s">
        <v>17</v>
      </c>
      <c r="BX42" s="98" t="s">
        <v>24</v>
      </c>
      <c r="BY42" s="96" t="s">
        <v>16</v>
      </c>
      <c r="BZ42" s="97" t="s">
        <v>17</v>
      </c>
      <c r="CA42" s="98" t="s">
        <v>24</v>
      </c>
      <c r="CB42" s="108"/>
      <c r="CC42" s="98" t="s">
        <v>24</v>
      </c>
      <c r="CD42" s="96" t="s">
        <v>16</v>
      </c>
      <c r="CE42" s="97" t="s">
        <v>17</v>
      </c>
      <c r="CF42" s="98" t="s">
        <v>24</v>
      </c>
      <c r="CG42" s="96" t="s">
        <v>16</v>
      </c>
      <c r="CH42" s="97" t="s">
        <v>17</v>
      </c>
      <c r="CI42" s="98" t="s">
        <v>24</v>
      </c>
      <c r="CJ42" s="96" t="s">
        <v>16</v>
      </c>
      <c r="CK42" s="97" t="s">
        <v>17</v>
      </c>
      <c r="CL42" s="98" t="s">
        <v>24</v>
      </c>
      <c r="CM42" s="96" t="s">
        <v>16</v>
      </c>
      <c r="CN42" s="97" t="s">
        <v>17</v>
      </c>
      <c r="CO42" s="98" t="s">
        <v>24</v>
      </c>
      <c r="CP42" s="96" t="s">
        <v>16</v>
      </c>
      <c r="CQ42" s="97" t="s">
        <v>17</v>
      </c>
      <c r="CR42" s="98" t="s">
        <v>24</v>
      </c>
      <c r="CS42" s="96" t="s">
        <v>16</v>
      </c>
      <c r="CT42" s="97" t="s">
        <v>17</v>
      </c>
      <c r="CU42" s="98" t="s">
        <v>24</v>
      </c>
      <c r="CV42" s="108"/>
      <c r="CW42" s="98" t="s">
        <v>24</v>
      </c>
      <c r="CX42" s="108"/>
      <c r="CY42" s="98" t="s">
        <v>24</v>
      </c>
      <c r="CZ42" s="118"/>
      <c r="DA42" s="98" t="s">
        <v>24</v>
      </c>
      <c r="DB42" s="14"/>
      <c r="DC42" s="98" t="s">
        <v>24</v>
      </c>
      <c r="DD42" s="21"/>
      <c r="DE42" s="98" t="s">
        <v>24</v>
      </c>
      <c r="DF42" s="21"/>
      <c r="DI42" s="32" t="s">
        <v>5</v>
      </c>
      <c r="DJ42" s="33">
        <f>'معادلة الفك والتجميع'!$V$176</f>
        <v>0</v>
      </c>
      <c r="DK42" s="33">
        <f>'معادلة الفك والتجميع'!$W$176</f>
        <v>0</v>
      </c>
      <c r="DL42" s="33">
        <f>$E$75</f>
        <v>0</v>
      </c>
      <c r="DM42" s="31"/>
      <c r="DN42" s="32" t="s">
        <v>13</v>
      </c>
      <c r="DO42" s="33">
        <f>'معادلة الفك والتجميع'!$V$239</f>
        <v>0</v>
      </c>
      <c r="DP42" s="33">
        <f>'معادلة الفك والتجميع'!$W$239</f>
        <v>0</v>
      </c>
      <c r="DQ42" s="33">
        <f>$AS$75</f>
        <v>0</v>
      </c>
    </row>
    <row r="43" spans="1:121" ht="15.75" customHeight="1" thickTop="1" thickBot="1" x14ac:dyDescent="0.3">
      <c r="A43" s="111"/>
      <c r="B43" s="113"/>
      <c r="C43" s="97"/>
      <c r="D43" s="97"/>
      <c r="E43" s="99"/>
      <c r="F43" s="97"/>
      <c r="G43" s="97"/>
      <c r="H43" s="99"/>
      <c r="I43" s="97"/>
      <c r="J43" s="97"/>
      <c r="K43" s="99"/>
      <c r="L43" s="97"/>
      <c r="M43" s="97"/>
      <c r="N43" s="99"/>
      <c r="O43" s="106"/>
      <c r="P43" s="97"/>
      <c r="Q43" s="99"/>
      <c r="R43" s="97"/>
      <c r="S43" s="97"/>
      <c r="T43" s="99"/>
      <c r="U43" s="97"/>
      <c r="V43" s="97"/>
      <c r="W43" s="99"/>
      <c r="X43" s="109"/>
      <c r="Y43" s="99"/>
      <c r="Z43" s="97"/>
      <c r="AA43" s="97"/>
      <c r="AB43" s="99"/>
      <c r="AC43" s="97"/>
      <c r="AD43" s="97"/>
      <c r="AE43" s="99"/>
      <c r="AF43" s="107"/>
      <c r="AG43" s="99"/>
      <c r="AH43" s="107"/>
      <c r="AI43" s="99"/>
      <c r="AJ43" s="109"/>
      <c r="AK43" s="99"/>
      <c r="AL43" s="97"/>
      <c r="AM43" s="97"/>
      <c r="AN43" s="99"/>
      <c r="AO43" s="109"/>
      <c r="AP43" s="99"/>
      <c r="AQ43" s="97"/>
      <c r="AR43" s="97"/>
      <c r="AS43" s="99"/>
      <c r="AT43" s="97"/>
      <c r="AU43" s="97"/>
      <c r="AV43" s="99"/>
      <c r="AW43" s="97"/>
      <c r="AX43" s="97"/>
      <c r="AY43" s="99"/>
      <c r="AZ43" s="109"/>
      <c r="BA43" s="99"/>
      <c r="BB43" s="97"/>
      <c r="BC43" s="97"/>
      <c r="BD43" s="99"/>
      <c r="BE43" s="97"/>
      <c r="BF43" s="97"/>
      <c r="BG43" s="99"/>
      <c r="BH43" s="106"/>
      <c r="BI43" s="106"/>
      <c r="BJ43" s="99"/>
      <c r="BK43" s="109"/>
      <c r="BL43" s="99"/>
      <c r="BM43" s="97"/>
      <c r="BN43" s="106"/>
      <c r="BO43" s="99"/>
      <c r="BP43" s="97"/>
      <c r="BQ43" s="106"/>
      <c r="BR43" s="99"/>
      <c r="BS43" s="97"/>
      <c r="BT43" s="106"/>
      <c r="BU43" s="99"/>
      <c r="BV43" s="97"/>
      <c r="BW43" s="106"/>
      <c r="BX43" s="99"/>
      <c r="BY43" s="97"/>
      <c r="BZ43" s="106"/>
      <c r="CA43" s="99"/>
      <c r="CB43" s="109"/>
      <c r="CC43" s="99"/>
      <c r="CD43" s="97"/>
      <c r="CE43" s="106"/>
      <c r="CF43" s="99"/>
      <c r="CG43" s="97"/>
      <c r="CH43" s="106"/>
      <c r="CI43" s="99"/>
      <c r="CJ43" s="97"/>
      <c r="CK43" s="106"/>
      <c r="CL43" s="99"/>
      <c r="CM43" s="97"/>
      <c r="CN43" s="106"/>
      <c r="CO43" s="99"/>
      <c r="CP43" s="97"/>
      <c r="CQ43" s="106"/>
      <c r="CR43" s="99"/>
      <c r="CS43" s="97"/>
      <c r="CT43" s="106"/>
      <c r="CU43" s="99"/>
      <c r="CV43" s="109"/>
      <c r="CW43" s="99"/>
      <c r="CX43" s="109"/>
      <c r="CY43" s="99"/>
      <c r="CZ43" s="126"/>
      <c r="DA43" s="99"/>
      <c r="DB43" s="24"/>
      <c r="DC43" s="99"/>
      <c r="DD43" s="21"/>
      <c r="DE43" s="99"/>
      <c r="DF43" s="21"/>
      <c r="DI43" s="32" t="s">
        <v>6</v>
      </c>
      <c r="DJ43" s="32">
        <f>'معادلة الفك والتجميع'!$V$180</f>
        <v>0</v>
      </c>
      <c r="DK43" s="32">
        <f>'معادلة الفك والتجميع'!$W$180</f>
        <v>0</v>
      </c>
      <c r="DL43" s="33">
        <f>$H$75</f>
        <v>0</v>
      </c>
      <c r="DM43" s="34"/>
      <c r="DN43" s="32" t="s">
        <v>14</v>
      </c>
      <c r="DO43" s="32">
        <f>'معادلة الفك والتجميع'!$V$243</f>
        <v>0</v>
      </c>
      <c r="DP43" s="32">
        <f>'معادلة الفك والتجميع'!$W$243</f>
        <v>0</v>
      </c>
      <c r="DQ43" s="33">
        <f>$AV$75</f>
        <v>0</v>
      </c>
    </row>
    <row r="44" spans="1:121" ht="16.5" thickBot="1" x14ac:dyDescent="0.3">
      <c r="A44" s="1">
        <v>43344</v>
      </c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46"/>
      <c r="DA44" s="3"/>
      <c r="DB44" s="46"/>
      <c r="DC44" s="3"/>
      <c r="DD44" s="46"/>
      <c r="DE44" s="3"/>
      <c r="DF44" s="47"/>
      <c r="DI44" s="32" t="s">
        <v>7</v>
      </c>
      <c r="DJ44" s="33">
        <f>'معادلة الفك والتجميع'!$V$184</f>
        <v>0</v>
      </c>
      <c r="DK44" s="33">
        <f>'معادلة الفك والتجميع'!$W$184</f>
        <v>0</v>
      </c>
      <c r="DL44" s="33">
        <f>$K$75</f>
        <v>0</v>
      </c>
      <c r="DM44" s="31"/>
      <c r="DN44" s="32" t="s">
        <v>46</v>
      </c>
      <c r="DO44" s="33">
        <f>'معادلة الفك والتجميع'!$V$247</f>
        <v>0</v>
      </c>
      <c r="DP44" s="33">
        <f>'معادلة الفك والتجميع'!$W$247</f>
        <v>0</v>
      </c>
      <c r="DQ44" s="33">
        <f>$AY$75</f>
        <v>0</v>
      </c>
    </row>
    <row r="45" spans="1:121" ht="18" thickBot="1" x14ac:dyDescent="0.3">
      <c r="A45" s="1">
        <v>43345</v>
      </c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6"/>
      <c r="DI45" s="32" t="s">
        <v>39</v>
      </c>
      <c r="DJ45" s="33">
        <f>'معادلة الفك والتجميع'!$V$188</f>
        <v>0</v>
      </c>
      <c r="DK45" s="33">
        <f>'معادلة الفك والتجميع'!$W$188</f>
        <v>0</v>
      </c>
      <c r="DL45" s="33">
        <f>$N$75</f>
        <v>0</v>
      </c>
      <c r="DM45" s="31"/>
      <c r="DN45" s="127" t="s">
        <v>61</v>
      </c>
      <c r="DO45" s="128"/>
      <c r="DP45" s="129"/>
      <c r="DQ45" s="76"/>
    </row>
    <row r="46" spans="1:121" ht="16.5" thickBot="1" x14ac:dyDescent="0.3">
      <c r="A46" s="1">
        <v>43346</v>
      </c>
      <c r="B46" s="2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6"/>
      <c r="DI46" s="32" t="s">
        <v>40</v>
      </c>
      <c r="DJ46" s="33">
        <f>'معادلة الفك والتجميع'!$V$192</f>
        <v>0</v>
      </c>
      <c r="DK46" s="33">
        <f>'معادلة الفك والتجميع'!$W$192</f>
        <v>0</v>
      </c>
      <c r="DL46" s="33">
        <f>$Q$75</f>
        <v>0</v>
      </c>
      <c r="DM46" s="31"/>
      <c r="DN46" s="33" t="s">
        <v>43</v>
      </c>
      <c r="DO46" s="33"/>
      <c r="DP46" s="33">
        <f>'معادلة الفك والتجميع'!$W$252</f>
        <v>0</v>
      </c>
      <c r="DQ46" s="33">
        <f>$BA$75</f>
        <v>0</v>
      </c>
    </row>
    <row r="47" spans="1:121" ht="21.75" thickBot="1" x14ac:dyDescent="0.3">
      <c r="A47" s="1">
        <v>43347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6"/>
      <c r="DI47" s="32" t="s">
        <v>41</v>
      </c>
      <c r="DJ47" s="33">
        <f>'معادلة الفك والتجميع'!$V$196</f>
        <v>0</v>
      </c>
      <c r="DK47" s="33">
        <f>'معادلة الفك والتجميع'!$W$196</f>
        <v>0</v>
      </c>
      <c r="DL47" s="33">
        <f>$T$75</f>
        <v>0</v>
      </c>
      <c r="DM47" s="34"/>
      <c r="DN47" s="176" t="s">
        <v>62</v>
      </c>
      <c r="DO47" s="177"/>
      <c r="DP47" s="178"/>
      <c r="DQ47" s="77"/>
    </row>
    <row r="48" spans="1:121" ht="16.5" thickBot="1" x14ac:dyDescent="0.3">
      <c r="A48" s="1">
        <v>43348</v>
      </c>
      <c r="B48" s="2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6"/>
      <c r="DI48" s="32" t="s">
        <v>42</v>
      </c>
      <c r="DJ48" s="33">
        <f>'معادلة الفك والتجميع'!$V$200</f>
        <v>0</v>
      </c>
      <c r="DK48" s="33">
        <f>'معادلة الفك والتجميع'!$W$200</f>
        <v>0</v>
      </c>
      <c r="DL48" s="33">
        <f>$W$75</f>
        <v>0</v>
      </c>
      <c r="DM48" s="31"/>
      <c r="DN48" s="33" t="s">
        <v>47</v>
      </c>
      <c r="DO48" s="33">
        <f>'معادلة الفك والتجميع'!$V$257</f>
        <v>0</v>
      </c>
      <c r="DP48" s="33">
        <f>'معادلة الفك والتجميع'!$W$257</f>
        <v>0</v>
      </c>
      <c r="DQ48" s="33">
        <f>$BD$75</f>
        <v>0</v>
      </c>
    </row>
    <row r="49" spans="1:121" ht="21.75" thickBot="1" x14ac:dyDescent="0.3">
      <c r="A49" s="1">
        <v>43349</v>
      </c>
      <c r="B49" s="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6"/>
      <c r="DI49" s="170" t="s">
        <v>63</v>
      </c>
      <c r="DJ49" s="171"/>
      <c r="DK49" s="172"/>
      <c r="DL49" s="78"/>
      <c r="DM49" s="34"/>
      <c r="DN49" s="33" t="s">
        <v>11</v>
      </c>
      <c r="DO49" s="33">
        <f>'معادلة الفك والتجميع'!$V$261</f>
        <v>0</v>
      </c>
      <c r="DP49" s="33">
        <f>'معادلة الفك والتجميع'!$W$261</f>
        <v>0</v>
      </c>
      <c r="DQ49" s="33">
        <f>$BG$75</f>
        <v>0</v>
      </c>
    </row>
    <row r="50" spans="1:121" ht="16.5" thickBot="1" x14ac:dyDescent="0.3">
      <c r="A50" s="1">
        <v>43350</v>
      </c>
      <c r="B50" s="2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6"/>
      <c r="DI50" s="32" t="s">
        <v>43</v>
      </c>
      <c r="DJ50" s="33"/>
      <c r="DK50" s="33">
        <f>'معادلة الفك والتجميع'!$W$204</f>
        <v>0</v>
      </c>
      <c r="DL50" s="33">
        <f>$Y$75</f>
        <v>0</v>
      </c>
      <c r="DM50" s="31"/>
      <c r="DN50" s="33" t="s">
        <v>12</v>
      </c>
      <c r="DO50" s="33">
        <f>'معادلة الفك والتجميع'!$V$265</f>
        <v>0</v>
      </c>
      <c r="DP50" s="33">
        <f>'معادلة الفك والتجميع'!$W$265</f>
        <v>0</v>
      </c>
      <c r="DQ50" s="33">
        <f>$BJ$75</f>
        <v>0</v>
      </c>
    </row>
    <row r="51" spans="1:121" ht="18" thickBot="1" x14ac:dyDescent="0.3">
      <c r="A51" s="1">
        <v>43351</v>
      </c>
      <c r="B51" s="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6"/>
      <c r="DI51" s="173" t="s">
        <v>64</v>
      </c>
      <c r="DJ51" s="174"/>
      <c r="DK51" s="175"/>
      <c r="DL51" s="79"/>
      <c r="DM51" s="31"/>
      <c r="DN51" s="33" t="s">
        <v>48</v>
      </c>
      <c r="DO51" s="33"/>
      <c r="DP51" s="33">
        <f>'معادلة الفك والتجميع'!$W$269</f>
        <v>0</v>
      </c>
      <c r="DQ51" s="33">
        <f>$BL$75</f>
        <v>0</v>
      </c>
    </row>
    <row r="52" spans="1:121" ht="18" thickBot="1" x14ac:dyDescent="0.3">
      <c r="A52" s="1">
        <v>43352</v>
      </c>
      <c r="B52" s="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6"/>
      <c r="DI52" s="32" t="s">
        <v>5</v>
      </c>
      <c r="DJ52" s="33">
        <f>'معادلة الفك والتجميع'!$V$209</f>
        <v>0</v>
      </c>
      <c r="DK52" s="33">
        <f>'معادلة الفك والتجميع'!$W$209</f>
        <v>0</v>
      </c>
      <c r="DL52" s="33">
        <f>$AB$75</f>
        <v>0</v>
      </c>
      <c r="DM52" s="31"/>
      <c r="DN52" s="185" t="s">
        <v>34</v>
      </c>
      <c r="DO52" s="186"/>
      <c r="DP52" s="187"/>
      <c r="DQ52" s="80"/>
    </row>
    <row r="53" spans="1:121" ht="16.5" thickBot="1" x14ac:dyDescent="0.3">
      <c r="A53" s="1">
        <v>43353</v>
      </c>
      <c r="B53" s="2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6"/>
      <c r="DI53" s="32" t="s">
        <v>44</v>
      </c>
      <c r="DJ53" s="33">
        <f>'معادلة الفك والتجميع'!$V$213</f>
        <v>0</v>
      </c>
      <c r="DK53" s="33">
        <f>'معادلة الفك والتجميع'!$W$213</f>
        <v>0</v>
      </c>
      <c r="DL53" s="33">
        <f>$AE$75</f>
        <v>0</v>
      </c>
      <c r="DM53" s="31"/>
      <c r="DN53" s="33" t="s">
        <v>49</v>
      </c>
      <c r="DO53" s="33">
        <f>'معادلة الفك والتجميع'!$V$274</f>
        <v>0</v>
      </c>
      <c r="DP53" s="33">
        <f>'معادلة الفك والتجميع'!$W$274</f>
        <v>0</v>
      </c>
      <c r="DQ53" s="33">
        <f>$BO$75</f>
        <v>0</v>
      </c>
    </row>
    <row r="54" spans="1:121" ht="16.5" thickBot="1" x14ac:dyDescent="0.3">
      <c r="A54" s="1">
        <v>43354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I54" s="32" t="s">
        <v>9</v>
      </c>
      <c r="DJ54" s="33"/>
      <c r="DK54" s="33">
        <f>'معادلة الفك والتجميع'!$W$217</f>
        <v>0</v>
      </c>
      <c r="DL54" s="33">
        <f>$AG$75</f>
        <v>0</v>
      </c>
      <c r="DM54" s="31"/>
      <c r="DN54" s="33" t="s">
        <v>11</v>
      </c>
      <c r="DO54" s="33">
        <f>'معادلة الفك والتجميع'!$V$278</f>
        <v>0</v>
      </c>
      <c r="DP54" s="33">
        <f>'معادلة الفك والتجميع'!$W$278</f>
        <v>0</v>
      </c>
      <c r="DQ54" s="33">
        <f>$BR$75</f>
        <v>0</v>
      </c>
    </row>
    <row r="55" spans="1:121" ht="21.75" thickBot="1" x14ac:dyDescent="0.3">
      <c r="A55" s="1">
        <v>43355</v>
      </c>
      <c r="B55" s="2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6"/>
      <c r="DI55" s="32" t="s">
        <v>8</v>
      </c>
      <c r="DJ55" s="33"/>
      <c r="DK55" s="33">
        <f>'معادلة الفك والتجميع'!$W$221</f>
        <v>0</v>
      </c>
      <c r="DL55" s="33">
        <f>$AI$75</f>
        <v>0</v>
      </c>
      <c r="DM55" s="34"/>
      <c r="DN55" s="127" t="s">
        <v>65</v>
      </c>
      <c r="DO55" s="128"/>
      <c r="DP55" s="129"/>
      <c r="DQ55" s="76"/>
    </row>
    <row r="56" spans="1:121" ht="18" thickBot="1" x14ac:dyDescent="0.3">
      <c r="A56" s="1">
        <v>43356</v>
      </c>
      <c r="B56" s="2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6"/>
      <c r="DI56" s="176" t="s">
        <v>66</v>
      </c>
      <c r="DJ56" s="177"/>
      <c r="DK56" s="178"/>
      <c r="DL56" s="77"/>
      <c r="DM56" s="31"/>
      <c r="DN56" s="33" t="s">
        <v>49</v>
      </c>
      <c r="DO56" s="33">
        <f>'معادلة الفك والتجميع'!$V$283</f>
        <v>0</v>
      </c>
      <c r="DP56" s="33">
        <f>'معادلة الفك والتجميع'!$W$283</f>
        <v>0</v>
      </c>
      <c r="DQ56" s="33">
        <f>$BU$75</f>
        <v>0</v>
      </c>
    </row>
    <row r="57" spans="1:121" ht="21.75" thickBot="1" x14ac:dyDescent="0.3">
      <c r="A57" s="1">
        <v>43357</v>
      </c>
      <c r="B57" s="2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6"/>
      <c r="DI57" s="32" t="s">
        <v>45</v>
      </c>
      <c r="DJ57" s="33"/>
      <c r="DK57" s="33">
        <f>'معادلة الفك والتجميع'!$W$225</f>
        <v>0</v>
      </c>
      <c r="DL57" s="33">
        <f>$AK$75</f>
        <v>0</v>
      </c>
      <c r="DM57" s="34"/>
      <c r="DN57" s="33" t="s">
        <v>50</v>
      </c>
      <c r="DO57" s="33">
        <f>'معادلة الفك والتجميع'!$V$287</f>
        <v>0</v>
      </c>
      <c r="DP57" s="33">
        <f>'معادلة الفك والتجميع'!$W$287</f>
        <v>0</v>
      </c>
      <c r="DQ57" s="33">
        <f>$BX$75</f>
        <v>0</v>
      </c>
    </row>
    <row r="58" spans="1:121" ht="18" thickBot="1" x14ac:dyDescent="0.3">
      <c r="A58" s="1">
        <v>43358</v>
      </c>
      <c r="B58" s="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6"/>
      <c r="DI58" s="179" t="s">
        <v>67</v>
      </c>
      <c r="DJ58" s="180"/>
      <c r="DK58" s="181"/>
      <c r="DL58" s="81"/>
      <c r="DM58" s="31"/>
      <c r="DN58" s="33" t="s">
        <v>12</v>
      </c>
      <c r="DO58" s="33">
        <f>'معادلة الفك والتجميع'!$V$291</f>
        <v>0</v>
      </c>
      <c r="DP58" s="33">
        <f>'معادلة الفك والتجميع'!$W$291</f>
        <v>0</v>
      </c>
      <c r="DQ58" s="33">
        <f>$CA$75</f>
        <v>0</v>
      </c>
    </row>
    <row r="59" spans="1:121" ht="16.5" thickBot="1" x14ac:dyDescent="0.3">
      <c r="A59" s="1">
        <v>43359</v>
      </c>
      <c r="B59" s="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6"/>
      <c r="DI59" s="32" t="s">
        <v>19</v>
      </c>
      <c r="DJ59" s="33">
        <f>'معادلة الفك والتجميع'!$V$230</f>
        <v>0</v>
      </c>
      <c r="DK59" s="33">
        <f>'معادلة الفك والتجميع'!$W$230</f>
        <v>0</v>
      </c>
      <c r="DL59" s="33">
        <f>$AN$75</f>
        <v>0</v>
      </c>
      <c r="DM59" s="36"/>
      <c r="DN59" s="33" t="s">
        <v>48</v>
      </c>
      <c r="DO59" s="33"/>
      <c r="DP59" s="33">
        <f>'معادلة الفك والتجميع'!$W$295</f>
        <v>0</v>
      </c>
      <c r="DQ59" s="33">
        <f>$CC$75</f>
        <v>0</v>
      </c>
    </row>
    <row r="60" spans="1:121" ht="18" thickBot="1" x14ac:dyDescent="0.3">
      <c r="A60" s="1">
        <v>43360</v>
      </c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6"/>
      <c r="DI60" s="182" t="s">
        <v>68</v>
      </c>
      <c r="DJ60" s="183"/>
      <c r="DK60" s="184"/>
      <c r="DL60" s="83"/>
      <c r="DM60" s="36"/>
      <c r="DN60" s="188" t="s">
        <v>38</v>
      </c>
      <c r="DO60" s="189"/>
      <c r="DP60" s="190"/>
      <c r="DQ60" s="84"/>
    </row>
    <row r="61" spans="1:121" ht="16.5" thickBot="1" x14ac:dyDescent="0.3">
      <c r="A61" s="1">
        <v>43361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6"/>
      <c r="DI61" s="37" t="s">
        <v>45</v>
      </c>
      <c r="DJ61" s="38"/>
      <c r="DK61" s="38">
        <f>'معادلة الفك والتجميع'!$W$234</f>
        <v>0</v>
      </c>
      <c r="DL61" s="33">
        <f>$AP$75</f>
        <v>0</v>
      </c>
      <c r="DM61" s="36"/>
      <c r="DN61" s="33" t="s">
        <v>58</v>
      </c>
      <c r="DO61" s="33"/>
      <c r="DP61" s="33">
        <f>'معادلة الفك والتجميع'!$W$329</f>
        <v>0</v>
      </c>
      <c r="DQ61" s="33">
        <f>$CY$75</f>
        <v>0</v>
      </c>
    </row>
    <row r="62" spans="1:121" ht="18" thickBot="1" x14ac:dyDescent="0.3">
      <c r="A62" s="1">
        <v>43362</v>
      </c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6"/>
      <c r="DI62" s="64"/>
      <c r="DJ62" s="64"/>
      <c r="DK62" s="64"/>
      <c r="DL62" s="85"/>
      <c r="DM62" s="36"/>
      <c r="DN62" s="164" t="s">
        <v>69</v>
      </c>
      <c r="DO62" s="165"/>
      <c r="DP62" s="166"/>
      <c r="DQ62" s="86"/>
    </row>
    <row r="63" spans="1:121" ht="18" thickBot="1" x14ac:dyDescent="0.3">
      <c r="A63" s="1">
        <v>43363</v>
      </c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6"/>
      <c r="DI63" s="182" t="s">
        <v>70</v>
      </c>
      <c r="DJ63" s="183"/>
      <c r="DK63" s="184"/>
      <c r="DL63" s="83"/>
      <c r="DM63" s="36"/>
      <c r="DN63" s="33" t="s">
        <v>15</v>
      </c>
      <c r="DO63" s="33"/>
      <c r="DP63" s="33">
        <f>'معادلة الفك والتجميع'!$W$334</f>
        <v>0</v>
      </c>
      <c r="DQ63" s="33">
        <f>$DA$75</f>
        <v>0</v>
      </c>
    </row>
    <row r="64" spans="1:121" ht="18" thickBot="1" x14ac:dyDescent="0.3">
      <c r="A64" s="1">
        <v>43364</v>
      </c>
      <c r="B64" s="2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6"/>
      <c r="DI64" s="33" t="s">
        <v>54</v>
      </c>
      <c r="DJ64" s="33">
        <f>'معادلة الفك والتجميع'!$V$312</f>
        <v>0</v>
      </c>
      <c r="DK64" s="33">
        <f>'معادلة الفك والتجميع'!$W$312</f>
        <v>0</v>
      </c>
      <c r="DL64" s="33">
        <f>$CO$75</f>
        <v>0</v>
      </c>
      <c r="DM64" s="36"/>
      <c r="DN64" s="100" t="s">
        <v>71</v>
      </c>
      <c r="DO64" s="101"/>
      <c r="DP64" s="102"/>
      <c r="DQ64" s="87"/>
    </row>
    <row r="65" spans="1:121" ht="16.5" thickBot="1" x14ac:dyDescent="0.3">
      <c r="A65" s="1">
        <v>43365</v>
      </c>
      <c r="B65" s="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6"/>
      <c r="DI65" s="33" t="s">
        <v>55</v>
      </c>
      <c r="DJ65" s="33">
        <f>'معادلة الفك والتجميع'!$V$316</f>
        <v>0</v>
      </c>
      <c r="DK65" s="33">
        <f>'معادلة الفك والتجميع'!$W$316</f>
        <v>0</v>
      </c>
      <c r="DL65" s="33">
        <f>$CR$75</f>
        <v>0</v>
      </c>
      <c r="DM65" s="36"/>
      <c r="DN65" s="33" t="s">
        <v>51</v>
      </c>
      <c r="DO65" s="33">
        <f>'معادلة الفك والتجميع'!$V$300</f>
        <v>0</v>
      </c>
      <c r="DP65" s="33">
        <f>'معادلة الفك والتجميع'!$W$300</f>
        <v>0</v>
      </c>
      <c r="DQ65" s="33">
        <f>$CF$75</f>
        <v>0</v>
      </c>
    </row>
    <row r="66" spans="1:121" ht="16.5" thickBot="1" x14ac:dyDescent="0.3">
      <c r="A66" s="1">
        <v>43366</v>
      </c>
      <c r="B66" s="2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6"/>
      <c r="DI66" s="33" t="s">
        <v>56</v>
      </c>
      <c r="DJ66" s="38">
        <f>'معادلة الفك والتجميع'!$V$320</f>
        <v>0</v>
      </c>
      <c r="DK66" s="38">
        <f>'معادلة الفك والتجميع'!$W$320</f>
        <v>0</v>
      </c>
      <c r="DL66" s="33">
        <f>$CU$75</f>
        <v>0</v>
      </c>
      <c r="DM66" s="36"/>
      <c r="DN66" s="33" t="s">
        <v>52</v>
      </c>
      <c r="DO66" s="38">
        <f>'معادلة الفك والتجميع'!$V$304</f>
        <v>0</v>
      </c>
      <c r="DP66" s="38">
        <f>'معادلة الفك والتجميع'!$W$304</f>
        <v>0</v>
      </c>
      <c r="DQ66" s="33">
        <f>$CI$75</f>
        <v>0</v>
      </c>
    </row>
    <row r="67" spans="1:121" ht="16.5" thickBot="1" x14ac:dyDescent="0.3">
      <c r="A67" s="1">
        <v>43367</v>
      </c>
      <c r="B67" s="2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6"/>
      <c r="DI67" s="33" t="s">
        <v>57</v>
      </c>
      <c r="DJ67" s="33"/>
      <c r="DK67" s="33">
        <f>'معادلة الفك والتجميع'!$W$324</f>
        <v>0</v>
      </c>
      <c r="DL67" s="33">
        <f>$CW$75</f>
        <v>0</v>
      </c>
      <c r="DM67" s="55"/>
      <c r="DN67" s="33" t="s">
        <v>53</v>
      </c>
      <c r="DO67" s="33">
        <f>'معادلة الفك والتجميع'!$V$308</f>
        <v>0</v>
      </c>
      <c r="DP67" s="33">
        <f>'معادلة الفك والتجميع'!$W$308</f>
        <v>0</v>
      </c>
      <c r="DQ67" s="33">
        <f>$CL$75</f>
        <v>0</v>
      </c>
    </row>
    <row r="68" spans="1:121" ht="15.75" thickBot="1" x14ac:dyDescent="0.3">
      <c r="A68" s="1">
        <v>43368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6"/>
    </row>
    <row r="69" spans="1:121" ht="15.75" thickBot="1" x14ac:dyDescent="0.3">
      <c r="A69" s="5">
        <v>43369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6"/>
    </row>
    <row r="70" spans="1:121" ht="15.75" thickBot="1" x14ac:dyDescent="0.3">
      <c r="A70" s="5">
        <v>43370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  <c r="CH70" s="48"/>
      <c r="CI70" s="48"/>
      <c r="CJ70" s="48"/>
      <c r="CK70" s="48"/>
      <c r="CL70" s="48"/>
      <c r="CM70" s="48"/>
      <c r="CN70" s="48"/>
      <c r="CO70" s="48"/>
      <c r="CP70" s="48"/>
      <c r="CQ70" s="48"/>
      <c r="CR70" s="48"/>
      <c r="CS70" s="48"/>
      <c r="CT70" s="48"/>
      <c r="CU70" s="48"/>
      <c r="CV70" s="48"/>
      <c r="CW70" s="48"/>
      <c r="CX70" s="48"/>
      <c r="CY70" s="48"/>
      <c r="CZ70" s="48"/>
      <c r="DA70" s="48"/>
      <c r="DB70" s="6"/>
      <c r="DC70" s="48"/>
      <c r="DD70" s="6"/>
      <c r="DE70" s="48"/>
      <c r="DF70" s="6"/>
    </row>
    <row r="71" spans="1:121" ht="15.75" thickBot="1" x14ac:dyDescent="0.3">
      <c r="A71" s="5">
        <v>43371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  <c r="CJ71" s="48"/>
      <c r="CK71" s="48"/>
      <c r="CL71" s="48"/>
      <c r="CM71" s="48"/>
      <c r="CN71" s="48"/>
      <c r="CO71" s="48"/>
      <c r="CP71" s="48"/>
      <c r="CQ71" s="48"/>
      <c r="CR71" s="48"/>
      <c r="CS71" s="48"/>
      <c r="CT71" s="48"/>
      <c r="CU71" s="48"/>
      <c r="CV71" s="48"/>
      <c r="CW71" s="48"/>
      <c r="CX71" s="48"/>
      <c r="CY71" s="48"/>
      <c r="CZ71" s="48"/>
      <c r="DA71" s="48"/>
      <c r="DB71" s="6"/>
      <c r="DC71" s="48"/>
      <c r="DD71" s="6"/>
      <c r="DE71" s="48"/>
      <c r="DF71" s="6"/>
    </row>
    <row r="72" spans="1:121" ht="15.75" thickBot="1" x14ac:dyDescent="0.3">
      <c r="A72" s="5">
        <v>43372</v>
      </c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  <c r="CJ72" s="48"/>
      <c r="CK72" s="48"/>
      <c r="CL72" s="48"/>
      <c r="CM72" s="48"/>
      <c r="CN72" s="48"/>
      <c r="CO72" s="48"/>
      <c r="CP72" s="48"/>
      <c r="CQ72" s="48"/>
      <c r="CR72" s="48"/>
      <c r="CS72" s="48"/>
      <c r="CT72" s="48"/>
      <c r="CU72" s="48"/>
      <c r="CV72" s="48"/>
      <c r="CW72" s="48"/>
      <c r="CX72" s="48"/>
      <c r="CY72" s="48"/>
      <c r="CZ72" s="48"/>
      <c r="DA72" s="48"/>
      <c r="DB72" s="6"/>
      <c r="DC72" s="48"/>
      <c r="DD72" s="6"/>
      <c r="DE72" s="48"/>
      <c r="DF72" s="6"/>
    </row>
    <row r="73" spans="1:121" ht="15.75" thickBot="1" x14ac:dyDescent="0.3">
      <c r="A73" s="5">
        <v>43373</v>
      </c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8"/>
      <c r="CA73" s="48"/>
      <c r="CB73" s="48"/>
      <c r="CC73" s="48"/>
      <c r="CD73" s="48"/>
      <c r="CE73" s="48"/>
      <c r="CF73" s="48"/>
      <c r="CG73" s="48"/>
      <c r="CH73" s="48"/>
      <c r="CI73" s="48"/>
      <c r="CJ73" s="48"/>
      <c r="CK73" s="48"/>
      <c r="CL73" s="48"/>
      <c r="CM73" s="48"/>
      <c r="CN73" s="48"/>
      <c r="CO73" s="48"/>
      <c r="CP73" s="48"/>
      <c r="CQ73" s="48"/>
      <c r="CR73" s="48"/>
      <c r="CS73" s="48"/>
      <c r="CT73" s="48"/>
      <c r="CU73" s="48"/>
      <c r="CV73" s="48"/>
      <c r="CW73" s="48"/>
      <c r="CX73" s="48"/>
      <c r="CY73" s="48"/>
      <c r="CZ73" s="48"/>
      <c r="DA73" s="48"/>
      <c r="DB73" s="6"/>
      <c r="DC73" s="48"/>
      <c r="DD73" s="6"/>
      <c r="DE73" s="48"/>
      <c r="DF73" s="6"/>
    </row>
    <row r="74" spans="1:121" ht="15.75" thickBot="1" x14ac:dyDescent="0.3">
      <c r="A74" s="8">
        <v>43374</v>
      </c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49"/>
      <c r="CA74" s="49"/>
      <c r="CB74" s="49"/>
      <c r="CC74" s="49"/>
      <c r="CD74" s="49"/>
      <c r="CE74" s="49"/>
      <c r="CF74" s="49"/>
      <c r="CG74" s="49"/>
      <c r="CH74" s="49"/>
      <c r="CI74" s="49"/>
      <c r="CJ74" s="49"/>
      <c r="CK74" s="49"/>
      <c r="CL74" s="49"/>
      <c r="CM74" s="49"/>
      <c r="CN74" s="49"/>
      <c r="CO74" s="49"/>
      <c r="CP74" s="49"/>
      <c r="CQ74" s="49"/>
      <c r="CR74" s="49"/>
      <c r="CS74" s="49"/>
      <c r="CT74" s="49"/>
      <c r="CU74" s="49"/>
      <c r="CV74" s="49"/>
      <c r="CW74" s="49"/>
      <c r="CX74" s="49"/>
      <c r="CY74" s="49"/>
      <c r="CZ74" s="49"/>
      <c r="DA74" s="49"/>
      <c r="DB74" s="6"/>
      <c r="DC74" s="49"/>
      <c r="DD74" s="6"/>
      <c r="DE74" s="49"/>
      <c r="DF74" s="6"/>
    </row>
    <row r="75" spans="1:121" ht="24.75" thickTop="1" thickBot="1" x14ac:dyDescent="0.3">
      <c r="A75" s="114" t="s">
        <v>20</v>
      </c>
      <c r="B75" s="115"/>
      <c r="C75" s="50">
        <f>SUM(C44:C74)</f>
        <v>0</v>
      </c>
      <c r="D75" s="50">
        <f t="shared" ref="D75:BO75" si="2">SUM(D44:D74)</f>
        <v>0</v>
      </c>
      <c r="E75" s="50">
        <f t="shared" si="2"/>
        <v>0</v>
      </c>
      <c r="F75" s="50">
        <f t="shared" si="2"/>
        <v>0</v>
      </c>
      <c r="G75" s="50">
        <f t="shared" si="2"/>
        <v>0</v>
      </c>
      <c r="H75" s="50">
        <f t="shared" si="2"/>
        <v>0</v>
      </c>
      <c r="I75" s="50">
        <f t="shared" si="2"/>
        <v>0</v>
      </c>
      <c r="J75" s="50">
        <f t="shared" si="2"/>
        <v>0</v>
      </c>
      <c r="K75" s="50">
        <f t="shared" si="2"/>
        <v>0</v>
      </c>
      <c r="L75" s="50">
        <f t="shared" si="2"/>
        <v>0</v>
      </c>
      <c r="M75" s="50">
        <f t="shared" si="2"/>
        <v>0</v>
      </c>
      <c r="N75" s="50">
        <f t="shared" si="2"/>
        <v>0</v>
      </c>
      <c r="O75" s="50">
        <f t="shared" si="2"/>
        <v>0</v>
      </c>
      <c r="P75" s="50">
        <f t="shared" si="2"/>
        <v>0</v>
      </c>
      <c r="Q75" s="50">
        <f t="shared" si="2"/>
        <v>0</v>
      </c>
      <c r="R75" s="50">
        <f t="shared" si="2"/>
        <v>0</v>
      </c>
      <c r="S75" s="50">
        <f t="shared" si="2"/>
        <v>0</v>
      </c>
      <c r="T75" s="50">
        <f t="shared" si="2"/>
        <v>0</v>
      </c>
      <c r="U75" s="50">
        <f t="shared" si="2"/>
        <v>0</v>
      </c>
      <c r="V75" s="50">
        <f t="shared" si="2"/>
        <v>0</v>
      </c>
      <c r="W75" s="50">
        <f t="shared" si="2"/>
        <v>0</v>
      </c>
      <c r="X75" s="50">
        <f t="shared" si="2"/>
        <v>0</v>
      </c>
      <c r="Y75" s="50">
        <f t="shared" si="2"/>
        <v>0</v>
      </c>
      <c r="Z75" s="50">
        <f t="shared" si="2"/>
        <v>0</v>
      </c>
      <c r="AA75" s="50">
        <f t="shared" si="2"/>
        <v>0</v>
      </c>
      <c r="AB75" s="50">
        <f t="shared" si="2"/>
        <v>0</v>
      </c>
      <c r="AC75" s="50">
        <f t="shared" si="2"/>
        <v>0</v>
      </c>
      <c r="AD75" s="50">
        <f t="shared" si="2"/>
        <v>0</v>
      </c>
      <c r="AE75" s="50">
        <f t="shared" si="2"/>
        <v>0</v>
      </c>
      <c r="AF75" s="50">
        <f t="shared" si="2"/>
        <v>0</v>
      </c>
      <c r="AG75" s="50">
        <f t="shared" si="2"/>
        <v>0</v>
      </c>
      <c r="AH75" s="50">
        <f t="shared" si="2"/>
        <v>0</v>
      </c>
      <c r="AI75" s="50">
        <f t="shared" si="2"/>
        <v>0</v>
      </c>
      <c r="AJ75" s="50">
        <f t="shared" si="2"/>
        <v>0</v>
      </c>
      <c r="AK75" s="50">
        <f t="shared" si="2"/>
        <v>0</v>
      </c>
      <c r="AL75" s="50">
        <f t="shared" si="2"/>
        <v>0</v>
      </c>
      <c r="AM75" s="50">
        <f t="shared" si="2"/>
        <v>0</v>
      </c>
      <c r="AN75" s="50">
        <f t="shared" si="2"/>
        <v>0</v>
      </c>
      <c r="AO75" s="50">
        <f t="shared" si="2"/>
        <v>0</v>
      </c>
      <c r="AP75" s="50">
        <f t="shared" si="2"/>
        <v>0</v>
      </c>
      <c r="AQ75" s="50">
        <f t="shared" si="2"/>
        <v>0</v>
      </c>
      <c r="AR75" s="50">
        <f t="shared" si="2"/>
        <v>0</v>
      </c>
      <c r="AS75" s="50">
        <f t="shared" si="2"/>
        <v>0</v>
      </c>
      <c r="AT75" s="50">
        <f t="shared" si="2"/>
        <v>0</v>
      </c>
      <c r="AU75" s="50">
        <f t="shared" si="2"/>
        <v>0</v>
      </c>
      <c r="AV75" s="50">
        <f t="shared" si="2"/>
        <v>0</v>
      </c>
      <c r="AW75" s="50">
        <f t="shared" si="2"/>
        <v>0</v>
      </c>
      <c r="AX75" s="50">
        <f t="shared" si="2"/>
        <v>0</v>
      </c>
      <c r="AY75" s="50">
        <f t="shared" si="2"/>
        <v>0</v>
      </c>
      <c r="AZ75" s="50">
        <f t="shared" si="2"/>
        <v>0</v>
      </c>
      <c r="BA75" s="50">
        <f t="shared" si="2"/>
        <v>0</v>
      </c>
      <c r="BB75" s="50">
        <f t="shared" si="2"/>
        <v>0</v>
      </c>
      <c r="BC75" s="50">
        <f t="shared" si="2"/>
        <v>0</v>
      </c>
      <c r="BD75" s="50">
        <f t="shared" si="2"/>
        <v>0</v>
      </c>
      <c r="BE75" s="50">
        <f t="shared" si="2"/>
        <v>0</v>
      </c>
      <c r="BF75" s="50">
        <f t="shared" si="2"/>
        <v>0</v>
      </c>
      <c r="BG75" s="50">
        <f t="shared" si="2"/>
        <v>0</v>
      </c>
      <c r="BH75" s="50">
        <f t="shared" si="2"/>
        <v>0</v>
      </c>
      <c r="BI75" s="50">
        <f t="shared" si="2"/>
        <v>0</v>
      </c>
      <c r="BJ75" s="50">
        <f t="shared" si="2"/>
        <v>0</v>
      </c>
      <c r="BK75" s="50">
        <f t="shared" si="2"/>
        <v>0</v>
      </c>
      <c r="BL75" s="50">
        <f t="shared" si="2"/>
        <v>0</v>
      </c>
      <c r="BM75" s="50">
        <f t="shared" si="2"/>
        <v>0</v>
      </c>
      <c r="BN75" s="50">
        <f t="shared" si="2"/>
        <v>0</v>
      </c>
      <c r="BO75" s="50">
        <f t="shared" si="2"/>
        <v>0</v>
      </c>
      <c r="BP75" s="50">
        <f t="shared" ref="BP75:DE75" si="3">SUM(BP44:BP74)</f>
        <v>0</v>
      </c>
      <c r="BQ75" s="50">
        <f t="shared" si="3"/>
        <v>0</v>
      </c>
      <c r="BR75" s="50">
        <f t="shared" si="3"/>
        <v>0</v>
      </c>
      <c r="BS75" s="50">
        <f t="shared" si="3"/>
        <v>0</v>
      </c>
      <c r="BT75" s="50">
        <f t="shared" si="3"/>
        <v>0</v>
      </c>
      <c r="BU75" s="50">
        <f t="shared" si="3"/>
        <v>0</v>
      </c>
      <c r="BV75" s="50">
        <f t="shared" si="3"/>
        <v>0</v>
      </c>
      <c r="BW75" s="50">
        <f t="shared" si="3"/>
        <v>0</v>
      </c>
      <c r="BX75" s="50">
        <f t="shared" si="3"/>
        <v>0</v>
      </c>
      <c r="BY75" s="50">
        <f t="shared" si="3"/>
        <v>0</v>
      </c>
      <c r="BZ75" s="50">
        <f t="shared" si="3"/>
        <v>0</v>
      </c>
      <c r="CA75" s="50">
        <f t="shared" si="3"/>
        <v>0</v>
      </c>
      <c r="CB75" s="50">
        <f t="shared" si="3"/>
        <v>0</v>
      </c>
      <c r="CC75" s="50">
        <f t="shared" si="3"/>
        <v>0</v>
      </c>
      <c r="CD75" s="50">
        <f t="shared" si="3"/>
        <v>0</v>
      </c>
      <c r="CE75" s="50">
        <f t="shared" si="3"/>
        <v>0</v>
      </c>
      <c r="CF75" s="50">
        <f t="shared" si="3"/>
        <v>0</v>
      </c>
      <c r="CG75" s="50">
        <f t="shared" si="3"/>
        <v>0</v>
      </c>
      <c r="CH75" s="50">
        <f t="shared" si="3"/>
        <v>0</v>
      </c>
      <c r="CI75" s="50">
        <f t="shared" si="3"/>
        <v>0</v>
      </c>
      <c r="CJ75" s="50">
        <f t="shared" si="3"/>
        <v>0</v>
      </c>
      <c r="CK75" s="50">
        <f t="shared" si="3"/>
        <v>0</v>
      </c>
      <c r="CL75" s="50">
        <f t="shared" si="3"/>
        <v>0</v>
      </c>
      <c r="CM75" s="50">
        <f t="shared" si="3"/>
        <v>0</v>
      </c>
      <c r="CN75" s="50">
        <f t="shared" si="3"/>
        <v>0</v>
      </c>
      <c r="CO75" s="50">
        <f t="shared" si="3"/>
        <v>0</v>
      </c>
      <c r="CP75" s="50">
        <f t="shared" si="3"/>
        <v>0</v>
      </c>
      <c r="CQ75" s="50">
        <f t="shared" si="3"/>
        <v>0</v>
      </c>
      <c r="CR75" s="50">
        <f t="shared" si="3"/>
        <v>0</v>
      </c>
      <c r="CS75" s="50">
        <f t="shared" si="3"/>
        <v>0</v>
      </c>
      <c r="CT75" s="50">
        <f t="shared" si="3"/>
        <v>0</v>
      </c>
      <c r="CU75" s="50">
        <f t="shared" si="3"/>
        <v>0</v>
      </c>
      <c r="CV75" s="50">
        <f t="shared" si="3"/>
        <v>0</v>
      </c>
      <c r="CW75" s="50">
        <f t="shared" si="3"/>
        <v>0</v>
      </c>
      <c r="CX75" s="50">
        <f t="shared" si="3"/>
        <v>0</v>
      </c>
      <c r="CY75" s="50">
        <f t="shared" si="3"/>
        <v>0</v>
      </c>
      <c r="CZ75" s="50">
        <f t="shared" si="3"/>
        <v>0</v>
      </c>
      <c r="DA75" s="50">
        <f t="shared" si="3"/>
        <v>0</v>
      </c>
      <c r="DB75" s="50">
        <f t="shared" si="3"/>
        <v>0</v>
      </c>
      <c r="DC75" s="50">
        <f t="shared" si="3"/>
        <v>0</v>
      </c>
      <c r="DD75" s="50">
        <f t="shared" si="3"/>
        <v>0</v>
      </c>
      <c r="DE75" s="50">
        <f t="shared" si="3"/>
        <v>0</v>
      </c>
      <c r="DF75" s="50">
        <f t="shared" ref="DF75" si="4">SUM(DF44:DF74)</f>
        <v>0</v>
      </c>
    </row>
    <row r="76" spans="1:121" ht="15.75" thickTop="1" x14ac:dyDescent="0.25"/>
  </sheetData>
  <mergeCells count="333">
    <mergeCell ref="DI58:DK58"/>
    <mergeCell ref="DI60:DK60"/>
    <mergeCell ref="DN60:DP60"/>
    <mergeCell ref="DN62:DP62"/>
    <mergeCell ref="DI63:DK63"/>
    <mergeCell ref="DN64:DP64"/>
    <mergeCell ref="DI39:DQ39"/>
    <mergeCell ref="DI41:DK41"/>
    <mergeCell ref="DN41:DP41"/>
    <mergeCell ref="DN45:DP45"/>
    <mergeCell ref="DN47:DP47"/>
    <mergeCell ref="DI49:DK49"/>
    <mergeCell ref="DI51:DK51"/>
    <mergeCell ref="DN52:DP52"/>
    <mergeCell ref="DN55:DP55"/>
    <mergeCell ref="DI56:DK56"/>
    <mergeCell ref="CW42:CW43"/>
    <mergeCell ref="CY42:CY43"/>
    <mergeCell ref="DA42:DA43"/>
    <mergeCell ref="DC42:DC43"/>
    <mergeCell ref="DE42:DE43"/>
    <mergeCell ref="CZ41:CZ43"/>
    <mergeCell ref="CS41:CT41"/>
    <mergeCell ref="CV41:CV43"/>
    <mergeCell ref="CX41:CX43"/>
    <mergeCell ref="BW42:BW43"/>
    <mergeCell ref="BX42:BX43"/>
    <mergeCell ref="BY42:BY43"/>
    <mergeCell ref="BZ42:BZ43"/>
    <mergeCell ref="CA42:CA43"/>
    <mergeCell ref="CC42:CC43"/>
    <mergeCell ref="CS42:CS43"/>
    <mergeCell ref="CT42:CT43"/>
    <mergeCell ref="CU42:CU43"/>
    <mergeCell ref="AK42:AK43"/>
    <mergeCell ref="AL42:AL43"/>
    <mergeCell ref="AM42:AM43"/>
    <mergeCell ref="AN42:AN43"/>
    <mergeCell ref="AP42:AP43"/>
    <mergeCell ref="AB42:AB43"/>
    <mergeCell ref="AC42:AC43"/>
    <mergeCell ref="AD42:AD43"/>
    <mergeCell ref="AE42:AE43"/>
    <mergeCell ref="AG42:AG43"/>
    <mergeCell ref="AI42:AI43"/>
    <mergeCell ref="AQ42:AQ43"/>
    <mergeCell ref="AR42:AR43"/>
    <mergeCell ref="AS42:AS43"/>
    <mergeCell ref="AT42:AT43"/>
    <mergeCell ref="AU42:AU43"/>
    <mergeCell ref="AV42:AV43"/>
    <mergeCell ref="AW42:AW43"/>
    <mergeCell ref="AX42:AX43"/>
    <mergeCell ref="AY42:AY43"/>
    <mergeCell ref="BA42:BA43"/>
    <mergeCell ref="BB42:BB43"/>
    <mergeCell ref="BC42:BC43"/>
    <mergeCell ref="CB41:CB43"/>
    <mergeCell ref="CD41:CE41"/>
    <mergeCell ref="CG41:CH41"/>
    <mergeCell ref="CJ41:CK41"/>
    <mergeCell ref="CM41:CN41"/>
    <mergeCell ref="CP41:CQ41"/>
    <mergeCell ref="CD42:CD43"/>
    <mergeCell ref="CE42:CE43"/>
    <mergeCell ref="CF42:CF43"/>
    <mergeCell ref="CG42:CG43"/>
    <mergeCell ref="CH42:CH43"/>
    <mergeCell ref="CI42:CI43"/>
    <mergeCell ref="CJ42:CJ43"/>
    <mergeCell ref="CK42:CK43"/>
    <mergeCell ref="CL42:CL43"/>
    <mergeCell ref="CM42:CM43"/>
    <mergeCell ref="CN42:CN43"/>
    <mergeCell ref="CO42:CO43"/>
    <mergeCell ref="CP42:CP43"/>
    <mergeCell ref="CQ42:CQ43"/>
    <mergeCell ref="BS42:BS43"/>
    <mergeCell ref="BH41:BI41"/>
    <mergeCell ref="BK41:BK43"/>
    <mergeCell ref="BM41:BN41"/>
    <mergeCell ref="BP41:BQ41"/>
    <mergeCell ref="BS41:BT41"/>
    <mergeCell ref="BV41:BW41"/>
    <mergeCell ref="BY41:BZ41"/>
    <mergeCell ref="BD42:BD43"/>
    <mergeCell ref="BE42:BE43"/>
    <mergeCell ref="BF42:BF43"/>
    <mergeCell ref="BG42:BG43"/>
    <mergeCell ref="BH42:BH43"/>
    <mergeCell ref="BI42:BI43"/>
    <mergeCell ref="BJ42:BJ43"/>
    <mergeCell ref="BL42:BL43"/>
    <mergeCell ref="BM42:BM43"/>
    <mergeCell ref="BN42:BN43"/>
    <mergeCell ref="BO42:BO43"/>
    <mergeCell ref="BP42:BP43"/>
    <mergeCell ref="BQ42:BQ43"/>
    <mergeCell ref="BR42:BR43"/>
    <mergeCell ref="BT42:BT43"/>
    <mergeCell ref="BU42:BU43"/>
    <mergeCell ref="BV42:BV43"/>
    <mergeCell ref="CX40:CY40"/>
    <mergeCell ref="CZ40:DA40"/>
    <mergeCell ref="C41:D41"/>
    <mergeCell ref="F41:G41"/>
    <mergeCell ref="I41:J41"/>
    <mergeCell ref="L41:M41"/>
    <mergeCell ref="O41:P41"/>
    <mergeCell ref="R41:S41"/>
    <mergeCell ref="U41:V41"/>
    <mergeCell ref="X41:X43"/>
    <mergeCell ref="Z41:AA41"/>
    <mergeCell ref="AC41:AD41"/>
    <mergeCell ref="AF41:AF43"/>
    <mergeCell ref="AH41:AH43"/>
    <mergeCell ref="AJ41:AJ43"/>
    <mergeCell ref="AL41:AM41"/>
    <mergeCell ref="AO41:AO43"/>
    <mergeCell ref="AQ41:AR41"/>
    <mergeCell ref="AT41:AU41"/>
    <mergeCell ref="AW41:AX41"/>
    <mergeCell ref="AZ41:AZ43"/>
    <mergeCell ref="CR42:CR43"/>
    <mergeCell ref="BB41:BC41"/>
    <mergeCell ref="BE41:BF41"/>
    <mergeCell ref="AL40:AN40"/>
    <mergeCell ref="AO40:AP40"/>
    <mergeCell ref="AQ40:AY40"/>
    <mergeCell ref="AZ40:BA40"/>
    <mergeCell ref="BB40:BL40"/>
    <mergeCell ref="BM40:BR40"/>
    <mergeCell ref="BS40:CC40"/>
    <mergeCell ref="CD40:CL40"/>
    <mergeCell ref="CM40:CW40"/>
    <mergeCell ref="DC37:DF38"/>
    <mergeCell ref="A39:CZ39"/>
    <mergeCell ref="DC39:DF39"/>
    <mergeCell ref="DI22:DK22"/>
    <mergeCell ref="DI24:DK24"/>
    <mergeCell ref="DI26:DK26"/>
    <mergeCell ref="DN26:DP26"/>
    <mergeCell ref="DN28:DP28"/>
    <mergeCell ref="DI29:DK29"/>
    <mergeCell ref="DN30:DP30"/>
    <mergeCell ref="DI5:DQ5"/>
    <mergeCell ref="DI7:DK7"/>
    <mergeCell ref="DN7:DP7"/>
    <mergeCell ref="DN11:DP11"/>
    <mergeCell ref="DN13:DP13"/>
    <mergeCell ref="DI15:DK15"/>
    <mergeCell ref="DI17:DK17"/>
    <mergeCell ref="DN18:DP18"/>
    <mergeCell ref="DN21:DP21"/>
    <mergeCell ref="CS3:CS4"/>
    <mergeCell ref="CT3:CT4"/>
    <mergeCell ref="CU3:CU4"/>
    <mergeCell ref="CW3:CW4"/>
    <mergeCell ref="CY3:CY4"/>
    <mergeCell ref="DA3:DA4"/>
    <mergeCell ref="DC3:DC4"/>
    <mergeCell ref="DE3:DE4"/>
    <mergeCell ref="DI3:DK3"/>
    <mergeCell ref="CJ3:CJ4"/>
    <mergeCell ref="CK3:CK4"/>
    <mergeCell ref="CL3:CL4"/>
    <mergeCell ref="CM3:CM4"/>
    <mergeCell ref="CN3:CN4"/>
    <mergeCell ref="CO3:CO4"/>
    <mergeCell ref="CP3:CP4"/>
    <mergeCell ref="CQ3:CQ4"/>
    <mergeCell ref="CR3:CR4"/>
    <mergeCell ref="BJ3:BJ4"/>
    <mergeCell ref="BL3:BL4"/>
    <mergeCell ref="BM3:BM4"/>
    <mergeCell ref="BN3:BN4"/>
    <mergeCell ref="BO3:BO4"/>
    <mergeCell ref="BP3:BP4"/>
    <mergeCell ref="BQ3:BQ4"/>
    <mergeCell ref="BR3:BR4"/>
    <mergeCell ref="BS3:BS4"/>
    <mergeCell ref="BA3:BA4"/>
    <mergeCell ref="BB3:BB4"/>
    <mergeCell ref="BC3:BC4"/>
    <mergeCell ref="BD3:BD4"/>
    <mergeCell ref="BE3:BE4"/>
    <mergeCell ref="BF3:BF4"/>
    <mergeCell ref="BG3:BG4"/>
    <mergeCell ref="BH3:BH4"/>
    <mergeCell ref="BI3:BI4"/>
    <mergeCell ref="CM2:CN2"/>
    <mergeCell ref="CP2:CQ2"/>
    <mergeCell ref="CS2:CT2"/>
    <mergeCell ref="CV2:CV4"/>
    <mergeCell ref="CX2:CX4"/>
    <mergeCell ref="CZ2:CZ4"/>
    <mergeCell ref="O3:O4"/>
    <mergeCell ref="P3:P4"/>
    <mergeCell ref="Q3:Q4"/>
    <mergeCell ref="R3:R4"/>
    <mergeCell ref="AK3:AK4"/>
    <mergeCell ref="AL3:AL4"/>
    <mergeCell ref="AM3:AM4"/>
    <mergeCell ref="AN3:AN4"/>
    <mergeCell ref="AP3:AP4"/>
    <mergeCell ref="AQ3:AQ4"/>
    <mergeCell ref="AR3:AR4"/>
    <mergeCell ref="AS3:AS4"/>
    <mergeCell ref="AT3:AT4"/>
    <mergeCell ref="AU3:AU4"/>
    <mergeCell ref="AV3:AV4"/>
    <mergeCell ref="AW3:AW4"/>
    <mergeCell ref="AX3:AX4"/>
    <mergeCell ref="AY3:AY4"/>
    <mergeCell ref="BM2:BN2"/>
    <mergeCell ref="BP2:BQ2"/>
    <mergeCell ref="BS2:BT2"/>
    <mergeCell ref="BV2:BW2"/>
    <mergeCell ref="BY2:BZ2"/>
    <mergeCell ref="CB2:CB4"/>
    <mergeCell ref="CD2:CE2"/>
    <mergeCell ref="CG2:CH2"/>
    <mergeCell ref="CJ2:CK2"/>
    <mergeCell ref="BT3:BT4"/>
    <mergeCell ref="BU3:BU4"/>
    <mergeCell ref="BV3:BV4"/>
    <mergeCell ref="BW3:BW4"/>
    <mergeCell ref="BX3:BX4"/>
    <mergeCell ref="BY3:BY4"/>
    <mergeCell ref="BZ3:BZ4"/>
    <mergeCell ref="CA3:CA4"/>
    <mergeCell ref="CC3:CC4"/>
    <mergeCell ref="CD3:CD4"/>
    <mergeCell ref="CE3:CE4"/>
    <mergeCell ref="CF3:CF4"/>
    <mergeCell ref="CG3:CG4"/>
    <mergeCell ref="CH3:CH4"/>
    <mergeCell ref="CI3:CI4"/>
    <mergeCell ref="CZ1:DA1"/>
    <mergeCell ref="C2:D2"/>
    <mergeCell ref="F2:G2"/>
    <mergeCell ref="I2:J2"/>
    <mergeCell ref="L2:M2"/>
    <mergeCell ref="O2:P2"/>
    <mergeCell ref="R2:S2"/>
    <mergeCell ref="U2:V2"/>
    <mergeCell ref="X2:X4"/>
    <mergeCell ref="Z2:AA2"/>
    <mergeCell ref="AC2:AD2"/>
    <mergeCell ref="AF2:AF4"/>
    <mergeCell ref="AH2:AH4"/>
    <mergeCell ref="AJ2:AJ4"/>
    <mergeCell ref="AL2:AM2"/>
    <mergeCell ref="AO2:AO4"/>
    <mergeCell ref="AQ2:AR2"/>
    <mergeCell ref="AT2:AU2"/>
    <mergeCell ref="AW2:AX2"/>
    <mergeCell ref="AZ2:AZ4"/>
    <mergeCell ref="BB2:BC2"/>
    <mergeCell ref="BE2:BF2"/>
    <mergeCell ref="BH2:BI2"/>
    <mergeCell ref="BK2:BK4"/>
    <mergeCell ref="AO1:AP1"/>
    <mergeCell ref="AQ1:AY1"/>
    <mergeCell ref="AZ1:BA1"/>
    <mergeCell ref="BB1:BL1"/>
    <mergeCell ref="BM1:BR1"/>
    <mergeCell ref="BS1:CC1"/>
    <mergeCell ref="CD1:CL1"/>
    <mergeCell ref="CM1:CW1"/>
    <mergeCell ref="CX1:CY1"/>
    <mergeCell ref="A75:B75"/>
    <mergeCell ref="C42:C43"/>
    <mergeCell ref="D42:D43"/>
    <mergeCell ref="E42:E43"/>
    <mergeCell ref="F42:F43"/>
    <mergeCell ref="G42:G43"/>
    <mergeCell ref="H42:H43"/>
    <mergeCell ref="I42:I43"/>
    <mergeCell ref="J42:J43"/>
    <mergeCell ref="A40:A43"/>
    <mergeCell ref="B40:B43"/>
    <mergeCell ref="C40:V40"/>
    <mergeCell ref="O42:O43"/>
    <mergeCell ref="P42:P43"/>
    <mergeCell ref="Q42:Q43"/>
    <mergeCell ref="R42:R43"/>
    <mergeCell ref="K42:K43"/>
    <mergeCell ref="L42:L43"/>
    <mergeCell ref="M42:M43"/>
    <mergeCell ref="N42:N43"/>
    <mergeCell ref="S42:S43"/>
    <mergeCell ref="T42:T43"/>
    <mergeCell ref="U42:U43"/>
    <mergeCell ref="Z42:Z43"/>
    <mergeCell ref="AA42:AA43"/>
    <mergeCell ref="Y42:Y43"/>
    <mergeCell ref="V42:V43"/>
    <mergeCell ref="W42:W43"/>
    <mergeCell ref="C1:V1"/>
    <mergeCell ref="Z1:AI1"/>
    <mergeCell ref="AJ1:AK1"/>
    <mergeCell ref="AL1:AN1"/>
    <mergeCell ref="V3:V4"/>
    <mergeCell ref="W3:W4"/>
    <mergeCell ref="AI3:AI4"/>
    <mergeCell ref="AD3:AD4"/>
    <mergeCell ref="AG3:AG4"/>
    <mergeCell ref="U3:U4"/>
    <mergeCell ref="Y3:Y4"/>
    <mergeCell ref="Z3:Z4"/>
    <mergeCell ref="AB3:AB4"/>
    <mergeCell ref="AC3:AC4"/>
    <mergeCell ref="AE3:AE4"/>
    <mergeCell ref="T3:T4"/>
    <mergeCell ref="AA3:AA4"/>
    <mergeCell ref="Z40:AI40"/>
    <mergeCell ref="AJ40:AK40"/>
    <mergeCell ref="A1:A4"/>
    <mergeCell ref="B1:B4"/>
    <mergeCell ref="L3:L4"/>
    <mergeCell ref="M3:M4"/>
    <mergeCell ref="S3:S4"/>
    <mergeCell ref="J3:J4"/>
    <mergeCell ref="D3:D4"/>
    <mergeCell ref="F3:F4"/>
    <mergeCell ref="G3:G4"/>
    <mergeCell ref="I3:I4"/>
    <mergeCell ref="E3:E4"/>
    <mergeCell ref="H3:H4"/>
    <mergeCell ref="K3:K4"/>
    <mergeCell ref="N3:N4"/>
    <mergeCell ref="C3:C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"/>
  <dimension ref="A1:DQ76"/>
  <sheetViews>
    <sheetView rightToLeft="1" workbookViewId="0">
      <pane xSplit="1" ySplit="4" topLeftCell="DG32" activePane="bottomRight" state="frozen"/>
      <selection pane="topRight" activeCell="B1" sqref="B1"/>
      <selection pane="bottomLeft" activeCell="A5" sqref="A5"/>
      <selection pane="bottomRight" activeCell="DI39" sqref="DI39:DQ39"/>
    </sheetView>
  </sheetViews>
  <sheetFormatPr defaultRowHeight="15" x14ac:dyDescent="0.25"/>
  <cols>
    <col min="1" max="1" width="9.7109375" style="4" bestFit="1" customWidth="1"/>
    <col min="2" max="2" width="10.140625" customWidth="1"/>
    <col min="3" max="23" width="6.5703125" customWidth="1"/>
    <col min="24" max="24" width="11.42578125" bestFit="1" customWidth="1"/>
    <col min="25" max="31" width="6.5703125" customWidth="1"/>
    <col min="32" max="32" width="9.140625" bestFit="1" customWidth="1"/>
    <col min="33" max="33" width="6.5703125" customWidth="1"/>
    <col min="34" max="34" width="9.140625" bestFit="1" customWidth="1"/>
    <col min="35" max="35" width="6.5703125" customWidth="1"/>
    <col min="36" max="36" width="11.28515625" customWidth="1"/>
    <col min="37" max="40" width="6.5703125" customWidth="1"/>
    <col min="41" max="41" width="12.42578125" bestFit="1" customWidth="1"/>
    <col min="42" max="51" width="6.5703125" customWidth="1"/>
    <col min="52" max="52" width="14.28515625" bestFit="1" customWidth="1"/>
    <col min="53" max="62" width="6.5703125" customWidth="1"/>
    <col min="63" max="63" width="10.7109375" bestFit="1" customWidth="1"/>
    <col min="64" max="79" width="6.5703125" customWidth="1"/>
    <col min="80" max="80" width="10.7109375" bestFit="1" customWidth="1"/>
    <col min="81" max="99" width="6.5703125" customWidth="1"/>
    <col min="100" max="100" width="10.7109375" bestFit="1" customWidth="1"/>
    <col min="101" max="101" width="6.5703125" customWidth="1"/>
    <col min="102" max="102" width="16.140625" bestFit="1" customWidth="1"/>
    <col min="103" max="103" width="6.5703125" customWidth="1"/>
    <col min="104" max="104" width="11.28515625" bestFit="1" customWidth="1"/>
    <col min="105" max="105" width="6.5703125" customWidth="1"/>
    <col min="106" max="106" width="11.28515625" customWidth="1"/>
    <col min="107" max="107" width="6.5703125" customWidth="1"/>
    <col min="108" max="108" width="11.28515625" customWidth="1"/>
    <col min="109" max="109" width="6.5703125" customWidth="1"/>
    <col min="110" max="110" width="15.5703125" customWidth="1"/>
    <col min="111" max="112" width="30.5703125" customWidth="1"/>
    <col min="113" max="113" width="16.85546875" bestFit="1" customWidth="1"/>
    <col min="117" max="117" width="0.85546875" customWidth="1"/>
    <col min="118" max="118" width="13.42578125" bestFit="1" customWidth="1"/>
  </cols>
  <sheetData>
    <row r="1" spans="1:121" ht="23.25" customHeight="1" thickTop="1" thickBot="1" x14ac:dyDescent="0.3">
      <c r="A1" s="110" t="s">
        <v>0</v>
      </c>
      <c r="B1" s="112" t="s">
        <v>23</v>
      </c>
      <c r="C1" s="118" t="s">
        <v>1</v>
      </c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2"/>
      <c r="W1" s="13"/>
      <c r="X1" s="12" t="s">
        <v>26</v>
      </c>
      <c r="Y1" s="12"/>
      <c r="Z1" s="120" t="s">
        <v>27</v>
      </c>
      <c r="AA1" s="121"/>
      <c r="AB1" s="121"/>
      <c r="AC1" s="121"/>
      <c r="AD1" s="121"/>
      <c r="AE1" s="121"/>
      <c r="AF1" s="121"/>
      <c r="AG1" s="121"/>
      <c r="AH1" s="121"/>
      <c r="AI1" s="122"/>
      <c r="AJ1" s="120" t="s">
        <v>28</v>
      </c>
      <c r="AK1" s="122"/>
      <c r="AL1" s="120" t="s">
        <v>29</v>
      </c>
      <c r="AM1" s="121"/>
      <c r="AN1" s="122"/>
      <c r="AO1" s="120" t="s">
        <v>30</v>
      </c>
      <c r="AP1" s="122"/>
      <c r="AQ1" s="120" t="s">
        <v>31</v>
      </c>
      <c r="AR1" s="121"/>
      <c r="AS1" s="121"/>
      <c r="AT1" s="121"/>
      <c r="AU1" s="121"/>
      <c r="AV1" s="121"/>
      <c r="AW1" s="121"/>
      <c r="AX1" s="121"/>
      <c r="AY1" s="122"/>
      <c r="AZ1" s="120" t="s">
        <v>32</v>
      </c>
      <c r="BA1" s="122"/>
      <c r="BB1" s="120" t="s">
        <v>33</v>
      </c>
      <c r="BC1" s="121"/>
      <c r="BD1" s="121"/>
      <c r="BE1" s="121"/>
      <c r="BF1" s="121"/>
      <c r="BG1" s="121"/>
      <c r="BH1" s="121"/>
      <c r="BI1" s="121"/>
      <c r="BJ1" s="121"/>
      <c r="BK1" s="121"/>
      <c r="BL1" s="122"/>
      <c r="BM1" s="120" t="s">
        <v>34</v>
      </c>
      <c r="BN1" s="121"/>
      <c r="BO1" s="121"/>
      <c r="BP1" s="121"/>
      <c r="BQ1" s="121"/>
      <c r="BR1" s="122"/>
      <c r="BS1" s="120" t="s">
        <v>35</v>
      </c>
      <c r="BT1" s="121"/>
      <c r="BU1" s="121"/>
      <c r="BV1" s="121"/>
      <c r="BW1" s="121"/>
      <c r="BX1" s="121"/>
      <c r="BY1" s="121"/>
      <c r="BZ1" s="121"/>
      <c r="CA1" s="121"/>
      <c r="CB1" s="121"/>
      <c r="CC1" s="122"/>
      <c r="CD1" s="120" t="s">
        <v>36</v>
      </c>
      <c r="CE1" s="121"/>
      <c r="CF1" s="121"/>
      <c r="CG1" s="121"/>
      <c r="CH1" s="121"/>
      <c r="CI1" s="121"/>
      <c r="CJ1" s="121"/>
      <c r="CK1" s="121"/>
      <c r="CL1" s="122"/>
      <c r="CM1" s="120" t="s">
        <v>37</v>
      </c>
      <c r="CN1" s="121"/>
      <c r="CO1" s="121"/>
      <c r="CP1" s="121"/>
      <c r="CQ1" s="121"/>
      <c r="CR1" s="121"/>
      <c r="CS1" s="121"/>
      <c r="CT1" s="121"/>
      <c r="CU1" s="121"/>
      <c r="CV1" s="121"/>
      <c r="CW1" s="122"/>
      <c r="CX1" s="120" t="s">
        <v>38</v>
      </c>
      <c r="CY1" s="122"/>
      <c r="CZ1" s="120" t="s">
        <v>4</v>
      </c>
      <c r="DA1" s="122"/>
      <c r="DB1" s="14"/>
      <c r="DC1" s="14"/>
      <c r="DD1" s="21"/>
      <c r="DE1" s="21"/>
      <c r="DF1" s="21"/>
      <c r="DG1" s="22"/>
    </row>
    <row r="2" spans="1:121" ht="17.25" thickTop="1" thickBot="1" x14ac:dyDescent="0.3">
      <c r="A2" s="110"/>
      <c r="B2" s="112"/>
      <c r="C2" s="116" t="s">
        <v>5</v>
      </c>
      <c r="D2" s="117"/>
      <c r="E2" s="51"/>
      <c r="F2" s="117" t="s">
        <v>6</v>
      </c>
      <c r="G2" s="117"/>
      <c r="H2" s="51"/>
      <c r="I2" s="117" t="s">
        <v>7</v>
      </c>
      <c r="J2" s="117"/>
      <c r="K2" s="51"/>
      <c r="L2" s="118" t="s">
        <v>39</v>
      </c>
      <c r="M2" s="112"/>
      <c r="N2" s="51"/>
      <c r="O2" s="118" t="s">
        <v>40</v>
      </c>
      <c r="P2" s="112"/>
      <c r="Q2" s="51"/>
      <c r="R2" s="118" t="s">
        <v>41</v>
      </c>
      <c r="S2" s="112"/>
      <c r="T2" s="51"/>
      <c r="U2" s="118" t="s">
        <v>42</v>
      </c>
      <c r="V2" s="112"/>
      <c r="W2" s="51"/>
      <c r="X2" s="107" t="s">
        <v>43</v>
      </c>
      <c r="Y2" s="51"/>
      <c r="Z2" s="116" t="s">
        <v>5</v>
      </c>
      <c r="AA2" s="117"/>
      <c r="AB2" s="51"/>
      <c r="AC2" s="118" t="s">
        <v>44</v>
      </c>
      <c r="AD2" s="112"/>
      <c r="AE2" s="51"/>
      <c r="AF2" s="117" t="s">
        <v>9</v>
      </c>
      <c r="AG2" s="51"/>
      <c r="AH2" s="117" t="s">
        <v>8</v>
      </c>
      <c r="AI2" s="51"/>
      <c r="AJ2" s="107" t="s">
        <v>45</v>
      </c>
      <c r="AK2" s="51"/>
      <c r="AL2" s="117" t="s">
        <v>10</v>
      </c>
      <c r="AM2" s="117"/>
      <c r="AN2" s="51"/>
      <c r="AO2" s="107" t="s">
        <v>45</v>
      </c>
      <c r="AP2" s="51"/>
      <c r="AQ2" s="116" t="s">
        <v>13</v>
      </c>
      <c r="AR2" s="117"/>
      <c r="AS2" s="51"/>
      <c r="AT2" s="117" t="s">
        <v>14</v>
      </c>
      <c r="AU2" s="117"/>
      <c r="AV2" s="51"/>
      <c r="AW2" s="118" t="s">
        <v>46</v>
      </c>
      <c r="AX2" s="112"/>
      <c r="AY2" s="51"/>
      <c r="AZ2" s="107" t="s">
        <v>43</v>
      </c>
      <c r="BA2" s="51"/>
      <c r="BB2" s="117" t="s">
        <v>47</v>
      </c>
      <c r="BC2" s="117"/>
      <c r="BD2" s="51"/>
      <c r="BE2" s="117" t="s">
        <v>11</v>
      </c>
      <c r="BF2" s="117"/>
      <c r="BG2" s="51"/>
      <c r="BH2" s="118" t="s">
        <v>12</v>
      </c>
      <c r="BI2" s="112"/>
      <c r="BJ2" s="51"/>
      <c r="BK2" s="107" t="s">
        <v>48</v>
      </c>
      <c r="BL2" s="51"/>
      <c r="BM2" s="117" t="s">
        <v>49</v>
      </c>
      <c r="BN2" s="117"/>
      <c r="BO2" s="51"/>
      <c r="BP2" s="117" t="s">
        <v>11</v>
      </c>
      <c r="BQ2" s="117"/>
      <c r="BR2" s="51"/>
      <c r="BS2" s="117" t="s">
        <v>49</v>
      </c>
      <c r="BT2" s="117"/>
      <c r="BU2" s="51"/>
      <c r="BV2" s="118" t="s">
        <v>50</v>
      </c>
      <c r="BW2" s="112"/>
      <c r="BX2" s="51"/>
      <c r="BY2" s="118" t="s">
        <v>12</v>
      </c>
      <c r="BZ2" s="112"/>
      <c r="CA2" s="51"/>
      <c r="CB2" s="107" t="s">
        <v>48</v>
      </c>
      <c r="CC2" s="51"/>
      <c r="CD2" s="118" t="s">
        <v>51</v>
      </c>
      <c r="CE2" s="112"/>
      <c r="CF2" s="51"/>
      <c r="CG2" s="118" t="s">
        <v>52</v>
      </c>
      <c r="CH2" s="112"/>
      <c r="CI2" s="51"/>
      <c r="CJ2" s="118" t="s">
        <v>53</v>
      </c>
      <c r="CK2" s="112"/>
      <c r="CL2" s="51"/>
      <c r="CM2" s="118" t="s">
        <v>54</v>
      </c>
      <c r="CN2" s="112"/>
      <c r="CO2" s="51"/>
      <c r="CP2" s="118" t="s">
        <v>55</v>
      </c>
      <c r="CQ2" s="112"/>
      <c r="CR2" s="51"/>
      <c r="CS2" s="118" t="s">
        <v>56</v>
      </c>
      <c r="CT2" s="112"/>
      <c r="CU2" s="51"/>
      <c r="CV2" s="107" t="s">
        <v>57</v>
      </c>
      <c r="CW2" s="51"/>
      <c r="CX2" s="107" t="s">
        <v>58</v>
      </c>
      <c r="CY2" s="51"/>
      <c r="CZ2" s="118" t="s">
        <v>15</v>
      </c>
      <c r="DA2" s="51"/>
      <c r="DB2" s="14"/>
      <c r="DC2" s="51"/>
      <c r="DD2" s="21"/>
      <c r="DE2" s="51"/>
      <c r="DF2" s="21"/>
      <c r="DG2" s="22"/>
    </row>
    <row r="3" spans="1:121" ht="15.75" customHeight="1" thickTop="1" thickBot="1" x14ac:dyDescent="0.3">
      <c r="A3" s="110"/>
      <c r="B3" s="112"/>
      <c r="C3" s="96" t="s">
        <v>16</v>
      </c>
      <c r="D3" s="96" t="s">
        <v>17</v>
      </c>
      <c r="E3" s="98" t="s">
        <v>24</v>
      </c>
      <c r="F3" s="96" t="s">
        <v>16</v>
      </c>
      <c r="G3" s="96" t="s">
        <v>17</v>
      </c>
      <c r="H3" s="98" t="s">
        <v>24</v>
      </c>
      <c r="I3" s="96" t="s">
        <v>16</v>
      </c>
      <c r="J3" s="96" t="s">
        <v>17</v>
      </c>
      <c r="K3" s="98" t="s">
        <v>24</v>
      </c>
      <c r="L3" s="96" t="s">
        <v>16</v>
      </c>
      <c r="M3" s="96" t="s">
        <v>17</v>
      </c>
      <c r="N3" s="98" t="s">
        <v>24</v>
      </c>
      <c r="O3" s="97" t="s">
        <v>16</v>
      </c>
      <c r="P3" s="96" t="s">
        <v>17</v>
      </c>
      <c r="Q3" s="98" t="s">
        <v>24</v>
      </c>
      <c r="R3" s="96" t="s">
        <v>16</v>
      </c>
      <c r="S3" s="96" t="s">
        <v>17</v>
      </c>
      <c r="T3" s="98" t="s">
        <v>24</v>
      </c>
      <c r="U3" s="96" t="s">
        <v>16</v>
      </c>
      <c r="V3" s="96" t="s">
        <v>17</v>
      </c>
      <c r="W3" s="98" t="s">
        <v>24</v>
      </c>
      <c r="X3" s="108"/>
      <c r="Y3" s="98" t="s">
        <v>24</v>
      </c>
      <c r="Z3" s="96" t="s">
        <v>16</v>
      </c>
      <c r="AA3" s="96" t="s">
        <v>17</v>
      </c>
      <c r="AB3" s="98" t="s">
        <v>24</v>
      </c>
      <c r="AC3" s="96" t="s">
        <v>16</v>
      </c>
      <c r="AD3" s="96" t="s">
        <v>17</v>
      </c>
      <c r="AE3" s="98" t="s">
        <v>24</v>
      </c>
      <c r="AF3" s="117"/>
      <c r="AG3" s="98" t="s">
        <v>24</v>
      </c>
      <c r="AH3" s="117"/>
      <c r="AI3" s="98" t="s">
        <v>24</v>
      </c>
      <c r="AJ3" s="108"/>
      <c r="AK3" s="98" t="s">
        <v>24</v>
      </c>
      <c r="AL3" s="96" t="s">
        <v>16</v>
      </c>
      <c r="AM3" s="96" t="s">
        <v>17</v>
      </c>
      <c r="AN3" s="98" t="s">
        <v>24</v>
      </c>
      <c r="AO3" s="108"/>
      <c r="AP3" s="98" t="s">
        <v>24</v>
      </c>
      <c r="AQ3" s="96" t="s">
        <v>16</v>
      </c>
      <c r="AR3" s="96" t="s">
        <v>17</v>
      </c>
      <c r="AS3" s="98" t="s">
        <v>24</v>
      </c>
      <c r="AT3" s="96" t="s">
        <v>16</v>
      </c>
      <c r="AU3" s="96" t="s">
        <v>17</v>
      </c>
      <c r="AV3" s="98" t="s">
        <v>24</v>
      </c>
      <c r="AW3" s="96" t="s">
        <v>16</v>
      </c>
      <c r="AX3" s="96" t="s">
        <v>17</v>
      </c>
      <c r="AY3" s="98" t="s">
        <v>24</v>
      </c>
      <c r="AZ3" s="108"/>
      <c r="BA3" s="98" t="s">
        <v>24</v>
      </c>
      <c r="BB3" s="96" t="s">
        <v>16</v>
      </c>
      <c r="BC3" s="96" t="s">
        <v>17</v>
      </c>
      <c r="BD3" s="98" t="s">
        <v>24</v>
      </c>
      <c r="BE3" s="96" t="s">
        <v>16</v>
      </c>
      <c r="BF3" s="96" t="s">
        <v>17</v>
      </c>
      <c r="BG3" s="98" t="s">
        <v>24</v>
      </c>
      <c r="BH3" s="97" t="s">
        <v>16</v>
      </c>
      <c r="BI3" s="97" t="s">
        <v>17</v>
      </c>
      <c r="BJ3" s="98" t="s">
        <v>24</v>
      </c>
      <c r="BK3" s="108"/>
      <c r="BL3" s="98" t="s">
        <v>24</v>
      </c>
      <c r="BM3" s="96" t="s">
        <v>16</v>
      </c>
      <c r="BN3" s="97" t="s">
        <v>17</v>
      </c>
      <c r="BO3" s="98" t="s">
        <v>24</v>
      </c>
      <c r="BP3" s="96" t="s">
        <v>16</v>
      </c>
      <c r="BQ3" s="97" t="s">
        <v>17</v>
      </c>
      <c r="BR3" s="98" t="s">
        <v>24</v>
      </c>
      <c r="BS3" s="96" t="s">
        <v>16</v>
      </c>
      <c r="BT3" s="97" t="s">
        <v>17</v>
      </c>
      <c r="BU3" s="98" t="s">
        <v>24</v>
      </c>
      <c r="BV3" s="96" t="s">
        <v>16</v>
      </c>
      <c r="BW3" s="97" t="s">
        <v>17</v>
      </c>
      <c r="BX3" s="98" t="s">
        <v>24</v>
      </c>
      <c r="BY3" s="96" t="s">
        <v>16</v>
      </c>
      <c r="BZ3" s="97" t="s">
        <v>17</v>
      </c>
      <c r="CA3" s="98" t="s">
        <v>24</v>
      </c>
      <c r="CB3" s="108"/>
      <c r="CC3" s="98" t="s">
        <v>24</v>
      </c>
      <c r="CD3" s="96" t="s">
        <v>16</v>
      </c>
      <c r="CE3" s="97" t="s">
        <v>17</v>
      </c>
      <c r="CF3" s="98" t="s">
        <v>24</v>
      </c>
      <c r="CG3" s="96" t="s">
        <v>16</v>
      </c>
      <c r="CH3" s="97" t="s">
        <v>17</v>
      </c>
      <c r="CI3" s="98" t="s">
        <v>24</v>
      </c>
      <c r="CJ3" s="96" t="s">
        <v>16</v>
      </c>
      <c r="CK3" s="97" t="s">
        <v>17</v>
      </c>
      <c r="CL3" s="98" t="s">
        <v>24</v>
      </c>
      <c r="CM3" s="96" t="s">
        <v>16</v>
      </c>
      <c r="CN3" s="97" t="s">
        <v>17</v>
      </c>
      <c r="CO3" s="98" t="s">
        <v>24</v>
      </c>
      <c r="CP3" s="96" t="s">
        <v>16</v>
      </c>
      <c r="CQ3" s="97" t="s">
        <v>17</v>
      </c>
      <c r="CR3" s="98" t="s">
        <v>24</v>
      </c>
      <c r="CS3" s="96" t="s">
        <v>16</v>
      </c>
      <c r="CT3" s="97" t="s">
        <v>17</v>
      </c>
      <c r="CU3" s="98" t="s">
        <v>24</v>
      </c>
      <c r="CV3" s="108"/>
      <c r="CW3" s="98" t="s">
        <v>24</v>
      </c>
      <c r="CX3" s="108"/>
      <c r="CY3" s="98" t="s">
        <v>24</v>
      </c>
      <c r="CZ3" s="118"/>
      <c r="DA3" s="98" t="s">
        <v>24</v>
      </c>
      <c r="DB3" s="14"/>
      <c r="DC3" s="98" t="s">
        <v>24</v>
      </c>
      <c r="DD3" s="21"/>
      <c r="DE3" s="98" t="s">
        <v>24</v>
      </c>
      <c r="DF3" s="21"/>
      <c r="DG3" s="22"/>
      <c r="DI3" s="123"/>
      <c r="DJ3" s="123"/>
      <c r="DK3" s="123"/>
      <c r="DL3" s="54"/>
      <c r="DM3" s="23"/>
      <c r="DN3" s="23"/>
    </row>
    <row r="4" spans="1:121" ht="15.75" customHeight="1" thickTop="1" thickBot="1" x14ac:dyDescent="0.3">
      <c r="A4" s="111"/>
      <c r="B4" s="113"/>
      <c r="C4" s="97"/>
      <c r="D4" s="97"/>
      <c r="E4" s="99"/>
      <c r="F4" s="97"/>
      <c r="G4" s="97"/>
      <c r="H4" s="99"/>
      <c r="I4" s="97"/>
      <c r="J4" s="97"/>
      <c r="K4" s="99"/>
      <c r="L4" s="97"/>
      <c r="M4" s="97"/>
      <c r="N4" s="99"/>
      <c r="O4" s="106"/>
      <c r="P4" s="97"/>
      <c r="Q4" s="99"/>
      <c r="R4" s="97"/>
      <c r="S4" s="97"/>
      <c r="T4" s="99"/>
      <c r="U4" s="97"/>
      <c r="V4" s="97"/>
      <c r="W4" s="99"/>
      <c r="X4" s="109"/>
      <c r="Y4" s="99"/>
      <c r="Z4" s="97"/>
      <c r="AA4" s="97"/>
      <c r="AB4" s="99"/>
      <c r="AC4" s="97"/>
      <c r="AD4" s="97"/>
      <c r="AE4" s="99"/>
      <c r="AF4" s="107"/>
      <c r="AG4" s="99"/>
      <c r="AH4" s="107"/>
      <c r="AI4" s="99"/>
      <c r="AJ4" s="109"/>
      <c r="AK4" s="99"/>
      <c r="AL4" s="97"/>
      <c r="AM4" s="97"/>
      <c r="AN4" s="99"/>
      <c r="AO4" s="109"/>
      <c r="AP4" s="99"/>
      <c r="AQ4" s="97"/>
      <c r="AR4" s="97"/>
      <c r="AS4" s="99"/>
      <c r="AT4" s="97"/>
      <c r="AU4" s="97"/>
      <c r="AV4" s="99"/>
      <c r="AW4" s="97"/>
      <c r="AX4" s="97"/>
      <c r="AY4" s="99"/>
      <c r="AZ4" s="109"/>
      <c r="BA4" s="99"/>
      <c r="BB4" s="97"/>
      <c r="BC4" s="97"/>
      <c r="BD4" s="99"/>
      <c r="BE4" s="97"/>
      <c r="BF4" s="97"/>
      <c r="BG4" s="99"/>
      <c r="BH4" s="106"/>
      <c r="BI4" s="106"/>
      <c r="BJ4" s="99"/>
      <c r="BK4" s="109"/>
      <c r="BL4" s="99"/>
      <c r="BM4" s="97"/>
      <c r="BN4" s="106"/>
      <c r="BO4" s="99"/>
      <c r="BP4" s="97"/>
      <c r="BQ4" s="106"/>
      <c r="BR4" s="99"/>
      <c r="BS4" s="97"/>
      <c r="BT4" s="106"/>
      <c r="BU4" s="99"/>
      <c r="BV4" s="97"/>
      <c r="BW4" s="106"/>
      <c r="BX4" s="99"/>
      <c r="BY4" s="97"/>
      <c r="BZ4" s="106"/>
      <c r="CA4" s="99"/>
      <c r="CB4" s="109"/>
      <c r="CC4" s="99"/>
      <c r="CD4" s="97"/>
      <c r="CE4" s="106"/>
      <c r="CF4" s="99"/>
      <c r="CG4" s="97"/>
      <c r="CH4" s="106"/>
      <c r="CI4" s="99"/>
      <c r="CJ4" s="97"/>
      <c r="CK4" s="106"/>
      <c r="CL4" s="99"/>
      <c r="CM4" s="97"/>
      <c r="CN4" s="106"/>
      <c r="CO4" s="99"/>
      <c r="CP4" s="97"/>
      <c r="CQ4" s="106"/>
      <c r="CR4" s="99"/>
      <c r="CS4" s="97"/>
      <c r="CT4" s="106"/>
      <c r="CU4" s="99"/>
      <c r="CV4" s="109"/>
      <c r="CW4" s="99"/>
      <c r="CX4" s="109"/>
      <c r="CY4" s="99"/>
      <c r="CZ4" s="126"/>
      <c r="DA4" s="99"/>
      <c r="DB4" s="24"/>
      <c r="DC4" s="99"/>
      <c r="DD4" s="21"/>
      <c r="DE4" s="99"/>
      <c r="DF4" s="21"/>
      <c r="DG4" s="22"/>
      <c r="DI4" s="25" t="s">
        <v>18</v>
      </c>
      <c r="DJ4" s="25" t="s">
        <v>16</v>
      </c>
      <c r="DK4" s="25" t="s">
        <v>17</v>
      </c>
      <c r="DL4" s="15" t="s">
        <v>24</v>
      </c>
      <c r="DM4" s="26"/>
      <c r="DN4" s="25" t="s">
        <v>18</v>
      </c>
      <c r="DO4" s="25" t="s">
        <v>16</v>
      </c>
      <c r="DP4" s="25" t="s">
        <v>17</v>
      </c>
      <c r="DQ4" s="15" t="s">
        <v>24</v>
      </c>
    </row>
    <row r="5" spans="1:121" ht="15.75" customHeight="1" thickBot="1" x14ac:dyDescent="0.3">
      <c r="A5" s="1">
        <v>43344</v>
      </c>
      <c r="B5" s="2"/>
      <c r="C5" s="3"/>
      <c r="D5" s="3"/>
      <c r="E5" s="52"/>
      <c r="F5" s="3"/>
      <c r="G5" s="3"/>
      <c r="H5" s="52"/>
      <c r="I5" s="3"/>
      <c r="J5" s="3"/>
      <c r="K5" s="52"/>
      <c r="L5" s="3"/>
      <c r="M5" s="3"/>
      <c r="N5" s="52"/>
      <c r="O5" s="3"/>
      <c r="P5" s="3"/>
      <c r="Q5" s="52"/>
      <c r="R5" s="3"/>
      <c r="S5" s="3"/>
      <c r="T5" s="52"/>
      <c r="U5" s="3"/>
      <c r="V5" s="3"/>
      <c r="W5" s="52"/>
      <c r="X5" s="3"/>
      <c r="Y5" s="52"/>
      <c r="Z5" s="3"/>
      <c r="AA5" s="3"/>
      <c r="AB5" s="52"/>
      <c r="AC5" s="3"/>
      <c r="AD5" s="3"/>
      <c r="AE5" s="52"/>
      <c r="AF5" s="3"/>
      <c r="AG5" s="52"/>
      <c r="AH5" s="3"/>
      <c r="AI5" s="52"/>
      <c r="AJ5" s="3"/>
      <c r="AK5" s="52"/>
      <c r="AL5" s="3"/>
      <c r="AM5" s="3"/>
      <c r="AN5" s="52"/>
      <c r="AO5" s="3"/>
      <c r="AP5" s="52"/>
      <c r="AQ5" s="3"/>
      <c r="AR5" s="3"/>
      <c r="AS5" s="52"/>
      <c r="AT5" s="3"/>
      <c r="AU5" s="3"/>
      <c r="AV5" s="52"/>
      <c r="AW5" s="3"/>
      <c r="AX5" s="3"/>
      <c r="AY5" s="52"/>
      <c r="AZ5" s="3"/>
      <c r="BA5" s="52"/>
      <c r="BB5" s="3"/>
      <c r="BC5" s="3"/>
      <c r="BD5" s="52"/>
      <c r="BE5" s="3"/>
      <c r="BF5" s="3"/>
      <c r="BG5" s="52"/>
      <c r="BH5" s="3"/>
      <c r="BI5" s="3"/>
      <c r="BJ5" s="52"/>
      <c r="BK5" s="3"/>
      <c r="BL5" s="52"/>
      <c r="BM5" s="3"/>
      <c r="BN5" s="3"/>
      <c r="BO5" s="52"/>
      <c r="BP5" s="3"/>
      <c r="BQ5" s="3"/>
      <c r="BR5" s="52"/>
      <c r="BS5" s="3"/>
      <c r="BT5" s="3"/>
      <c r="BU5" s="52"/>
      <c r="BV5" s="3"/>
      <c r="BW5" s="3"/>
      <c r="BX5" s="52"/>
      <c r="BY5" s="3"/>
      <c r="BZ5" s="3"/>
      <c r="CA5" s="52"/>
      <c r="CB5" s="3"/>
      <c r="CC5" s="52"/>
      <c r="CD5" s="3"/>
      <c r="CE5" s="3"/>
      <c r="CF5" s="52"/>
      <c r="CG5" s="3"/>
      <c r="CH5" s="3"/>
      <c r="CI5" s="52"/>
      <c r="CJ5" s="3"/>
      <c r="CK5" s="3"/>
      <c r="CL5" s="52"/>
      <c r="CM5" s="3"/>
      <c r="CN5" s="3"/>
      <c r="CO5" s="52"/>
      <c r="CP5" s="3"/>
      <c r="CQ5" s="3"/>
      <c r="CR5" s="52"/>
      <c r="CS5" s="3"/>
      <c r="CT5" s="3"/>
      <c r="CU5" s="52"/>
      <c r="CV5" s="3"/>
      <c r="CW5" s="52"/>
      <c r="CX5" s="3"/>
      <c r="CY5" s="52"/>
      <c r="CZ5" s="27"/>
      <c r="DA5" s="52"/>
      <c r="DB5" s="3"/>
      <c r="DC5" s="52"/>
      <c r="DD5" s="46"/>
      <c r="DE5" s="52"/>
      <c r="DF5" s="28"/>
      <c r="DG5" s="29"/>
      <c r="DI5" s="124" t="s">
        <v>22</v>
      </c>
      <c r="DJ5" s="125"/>
      <c r="DK5" s="125"/>
      <c r="DL5" s="125"/>
      <c r="DM5" s="125"/>
      <c r="DN5" s="125"/>
      <c r="DO5" s="125"/>
      <c r="DP5" s="125"/>
      <c r="DQ5" s="125"/>
    </row>
    <row r="6" spans="1:121" ht="15.75" customHeight="1" thickBot="1" x14ac:dyDescent="0.3">
      <c r="A6" s="1">
        <v>43345</v>
      </c>
      <c r="B6" s="2"/>
      <c r="C6" s="3"/>
      <c r="D6" s="3"/>
      <c r="E6" s="52"/>
      <c r="F6" s="3"/>
      <c r="G6" s="3"/>
      <c r="H6" s="52"/>
      <c r="I6" s="3"/>
      <c r="J6" s="3"/>
      <c r="K6" s="52"/>
      <c r="L6" s="3"/>
      <c r="M6" s="3"/>
      <c r="N6" s="52"/>
      <c r="O6" s="3"/>
      <c r="P6" s="3"/>
      <c r="Q6" s="52"/>
      <c r="R6" s="3"/>
      <c r="S6" s="3"/>
      <c r="T6" s="52"/>
      <c r="U6" s="3"/>
      <c r="V6" s="3"/>
      <c r="W6" s="52"/>
      <c r="X6" s="3"/>
      <c r="Y6" s="52"/>
      <c r="Z6" s="3"/>
      <c r="AA6" s="3"/>
      <c r="AB6" s="52"/>
      <c r="AC6" s="3"/>
      <c r="AD6" s="3"/>
      <c r="AE6" s="52"/>
      <c r="AF6" s="3"/>
      <c r="AG6" s="52"/>
      <c r="AH6" s="3"/>
      <c r="AI6" s="52"/>
      <c r="AJ6" s="3"/>
      <c r="AK6" s="52"/>
      <c r="AL6" s="3"/>
      <c r="AM6" s="3"/>
      <c r="AN6" s="52"/>
      <c r="AO6" s="3"/>
      <c r="AP6" s="52"/>
      <c r="AQ6" s="3"/>
      <c r="AR6" s="3"/>
      <c r="AS6" s="52"/>
      <c r="AT6" s="3"/>
      <c r="AU6" s="3"/>
      <c r="AV6" s="52"/>
      <c r="AW6" s="3"/>
      <c r="AX6" s="3"/>
      <c r="AY6" s="52"/>
      <c r="AZ6" s="3"/>
      <c r="BA6" s="52"/>
      <c r="BB6" s="3"/>
      <c r="BC6" s="3"/>
      <c r="BD6" s="52"/>
      <c r="BE6" s="3"/>
      <c r="BF6" s="3"/>
      <c r="BG6" s="52"/>
      <c r="BH6" s="3"/>
      <c r="BI6" s="3"/>
      <c r="BJ6" s="52"/>
      <c r="BK6" s="3"/>
      <c r="BL6" s="52"/>
      <c r="BM6" s="3"/>
      <c r="BN6" s="3"/>
      <c r="BO6" s="52"/>
      <c r="BP6" s="3"/>
      <c r="BQ6" s="3"/>
      <c r="BR6" s="52"/>
      <c r="BS6" s="3"/>
      <c r="BT6" s="3"/>
      <c r="BU6" s="52"/>
      <c r="BV6" s="3"/>
      <c r="BW6" s="3"/>
      <c r="BX6" s="52"/>
      <c r="BY6" s="3"/>
      <c r="BZ6" s="3"/>
      <c r="CA6" s="52"/>
      <c r="CB6" s="3"/>
      <c r="CC6" s="52"/>
      <c r="CD6" s="3"/>
      <c r="CE6" s="3"/>
      <c r="CF6" s="52"/>
      <c r="CG6" s="3"/>
      <c r="CH6" s="3"/>
      <c r="CI6" s="52"/>
      <c r="CJ6" s="3"/>
      <c r="CK6" s="3"/>
      <c r="CL6" s="52"/>
      <c r="CM6" s="3"/>
      <c r="CN6" s="3"/>
      <c r="CO6" s="52"/>
      <c r="CP6" s="3"/>
      <c r="CQ6" s="3"/>
      <c r="CR6" s="52"/>
      <c r="CS6" s="3"/>
      <c r="CT6" s="3"/>
      <c r="CU6" s="52"/>
      <c r="CV6" s="3"/>
      <c r="CW6" s="52"/>
      <c r="CX6" s="3"/>
      <c r="CY6" s="52"/>
      <c r="CZ6" s="27"/>
      <c r="DA6" s="52"/>
      <c r="DB6" s="3"/>
      <c r="DC6" s="52"/>
      <c r="DD6" s="3"/>
      <c r="DE6" s="52"/>
      <c r="DF6" s="7"/>
      <c r="DG6" s="29"/>
      <c r="DI6" s="30" t="s">
        <v>18</v>
      </c>
      <c r="DJ6" s="30" t="s">
        <v>16</v>
      </c>
      <c r="DK6" s="30" t="s">
        <v>17</v>
      </c>
      <c r="DL6" s="65" t="s">
        <v>24</v>
      </c>
      <c r="DM6" s="31"/>
      <c r="DN6" s="30" t="s">
        <v>18</v>
      </c>
      <c r="DO6" s="30" t="s">
        <v>16</v>
      </c>
      <c r="DP6" s="30" t="s">
        <v>17</v>
      </c>
      <c r="DQ6" s="65" t="s">
        <v>24</v>
      </c>
    </row>
    <row r="7" spans="1:121" ht="15.75" customHeight="1" thickBot="1" x14ac:dyDescent="0.3">
      <c r="A7" s="1">
        <v>43346</v>
      </c>
      <c r="B7" s="2"/>
      <c r="C7" s="3"/>
      <c r="D7" s="3"/>
      <c r="E7" s="52"/>
      <c r="F7" s="3"/>
      <c r="G7" s="3"/>
      <c r="H7" s="52"/>
      <c r="I7" s="3"/>
      <c r="J7" s="3"/>
      <c r="K7" s="52"/>
      <c r="L7" s="3"/>
      <c r="M7" s="3"/>
      <c r="N7" s="52"/>
      <c r="O7" s="3"/>
      <c r="P7" s="3"/>
      <c r="Q7" s="52"/>
      <c r="R7" s="3"/>
      <c r="S7" s="3"/>
      <c r="T7" s="52"/>
      <c r="U7" s="3"/>
      <c r="V7" s="3"/>
      <c r="W7" s="52"/>
      <c r="X7" s="3"/>
      <c r="Y7" s="52"/>
      <c r="Z7" s="3"/>
      <c r="AA7" s="3"/>
      <c r="AB7" s="52"/>
      <c r="AC7" s="3"/>
      <c r="AD7" s="3"/>
      <c r="AE7" s="52"/>
      <c r="AF7" s="3"/>
      <c r="AG7" s="52"/>
      <c r="AH7" s="3"/>
      <c r="AI7" s="52"/>
      <c r="AJ7" s="3"/>
      <c r="AK7" s="52"/>
      <c r="AL7" s="3"/>
      <c r="AM7" s="3"/>
      <c r="AN7" s="52"/>
      <c r="AO7" s="3"/>
      <c r="AP7" s="52"/>
      <c r="AQ7" s="3"/>
      <c r="AR7" s="3"/>
      <c r="AS7" s="52"/>
      <c r="AT7" s="3"/>
      <c r="AU7" s="3"/>
      <c r="AV7" s="52"/>
      <c r="AW7" s="3"/>
      <c r="AX7" s="3"/>
      <c r="AY7" s="52"/>
      <c r="AZ7" s="3"/>
      <c r="BA7" s="52"/>
      <c r="BB7" s="3"/>
      <c r="BC7" s="3"/>
      <c r="BD7" s="52"/>
      <c r="BE7" s="3"/>
      <c r="BF7" s="3"/>
      <c r="BG7" s="52"/>
      <c r="BH7" s="3"/>
      <c r="BI7" s="3"/>
      <c r="BJ7" s="52"/>
      <c r="BK7" s="3"/>
      <c r="BL7" s="52"/>
      <c r="BM7" s="3"/>
      <c r="BN7" s="3"/>
      <c r="BO7" s="52"/>
      <c r="BP7" s="3"/>
      <c r="BQ7" s="3"/>
      <c r="BR7" s="52"/>
      <c r="BS7" s="3"/>
      <c r="BT7" s="3"/>
      <c r="BU7" s="52"/>
      <c r="BV7" s="3"/>
      <c r="BW7" s="3"/>
      <c r="BX7" s="52"/>
      <c r="BY7" s="3"/>
      <c r="BZ7" s="3"/>
      <c r="CA7" s="52"/>
      <c r="CB7" s="3"/>
      <c r="CC7" s="52"/>
      <c r="CD7" s="3"/>
      <c r="CE7" s="3"/>
      <c r="CF7" s="52"/>
      <c r="CG7" s="3"/>
      <c r="CH7" s="3"/>
      <c r="CI7" s="52"/>
      <c r="CJ7" s="3"/>
      <c r="CK7" s="3"/>
      <c r="CL7" s="52"/>
      <c r="CM7" s="3"/>
      <c r="CN7" s="3"/>
      <c r="CO7" s="52"/>
      <c r="CP7" s="3"/>
      <c r="CQ7" s="3"/>
      <c r="CR7" s="52"/>
      <c r="CS7" s="3"/>
      <c r="CT7" s="3"/>
      <c r="CU7" s="52"/>
      <c r="CV7" s="3"/>
      <c r="CW7" s="52"/>
      <c r="CX7" s="3"/>
      <c r="CY7" s="52"/>
      <c r="CZ7" s="27"/>
      <c r="DA7" s="52"/>
      <c r="DB7" s="3"/>
      <c r="DC7" s="52"/>
      <c r="DD7" s="3"/>
      <c r="DE7" s="52"/>
      <c r="DF7" s="7"/>
      <c r="DG7" s="29"/>
      <c r="DI7" s="100" t="s">
        <v>59</v>
      </c>
      <c r="DJ7" s="101"/>
      <c r="DK7" s="102"/>
      <c r="DL7" s="62"/>
      <c r="DM7" s="31"/>
      <c r="DN7" s="127" t="s">
        <v>60</v>
      </c>
      <c r="DO7" s="128"/>
      <c r="DP7" s="129"/>
      <c r="DQ7" s="63"/>
    </row>
    <row r="8" spans="1:121" ht="16.5" thickBot="1" x14ac:dyDescent="0.3">
      <c r="A8" s="1">
        <v>43347</v>
      </c>
      <c r="B8" s="2"/>
      <c r="C8" s="3"/>
      <c r="D8" s="3"/>
      <c r="E8" s="52"/>
      <c r="F8" s="3"/>
      <c r="G8" s="3"/>
      <c r="H8" s="52"/>
      <c r="I8" s="3"/>
      <c r="J8" s="3"/>
      <c r="K8" s="52"/>
      <c r="L8" s="3"/>
      <c r="M8" s="3"/>
      <c r="N8" s="52"/>
      <c r="O8" s="3"/>
      <c r="P8" s="3"/>
      <c r="Q8" s="52"/>
      <c r="R8" s="3"/>
      <c r="S8" s="3"/>
      <c r="T8" s="52"/>
      <c r="U8" s="3"/>
      <c r="V8" s="3"/>
      <c r="W8" s="52"/>
      <c r="X8" s="3"/>
      <c r="Y8" s="52"/>
      <c r="Z8" s="3"/>
      <c r="AA8" s="3"/>
      <c r="AB8" s="52"/>
      <c r="AC8" s="3"/>
      <c r="AD8" s="3"/>
      <c r="AE8" s="52"/>
      <c r="AF8" s="3"/>
      <c r="AG8" s="52"/>
      <c r="AH8" s="3"/>
      <c r="AI8" s="52"/>
      <c r="AJ8" s="3"/>
      <c r="AK8" s="52"/>
      <c r="AL8" s="3"/>
      <c r="AM8" s="3"/>
      <c r="AN8" s="52"/>
      <c r="AO8" s="3"/>
      <c r="AP8" s="52"/>
      <c r="AQ8" s="3"/>
      <c r="AR8" s="3"/>
      <c r="AS8" s="52"/>
      <c r="AT8" s="3"/>
      <c r="AU8" s="3"/>
      <c r="AV8" s="52"/>
      <c r="AW8" s="3"/>
      <c r="AX8" s="3"/>
      <c r="AY8" s="52"/>
      <c r="AZ8" s="3"/>
      <c r="BA8" s="52"/>
      <c r="BB8" s="3"/>
      <c r="BC8" s="3"/>
      <c r="BD8" s="52"/>
      <c r="BE8" s="3"/>
      <c r="BF8" s="3"/>
      <c r="BG8" s="52"/>
      <c r="BH8" s="3"/>
      <c r="BI8" s="3"/>
      <c r="BJ8" s="52"/>
      <c r="BK8" s="3"/>
      <c r="BL8" s="52"/>
      <c r="BM8" s="3"/>
      <c r="BN8" s="3"/>
      <c r="BO8" s="52"/>
      <c r="BP8" s="3"/>
      <c r="BQ8" s="3"/>
      <c r="BR8" s="52"/>
      <c r="BS8" s="3"/>
      <c r="BT8" s="3"/>
      <c r="BU8" s="52"/>
      <c r="BV8" s="3"/>
      <c r="BW8" s="3"/>
      <c r="BX8" s="52"/>
      <c r="BY8" s="3"/>
      <c r="BZ8" s="3"/>
      <c r="CA8" s="52"/>
      <c r="CB8" s="3"/>
      <c r="CC8" s="52"/>
      <c r="CD8" s="3"/>
      <c r="CE8" s="3"/>
      <c r="CF8" s="52"/>
      <c r="CG8" s="3"/>
      <c r="CH8" s="3"/>
      <c r="CI8" s="52"/>
      <c r="CJ8" s="3"/>
      <c r="CK8" s="3"/>
      <c r="CL8" s="52"/>
      <c r="CM8" s="3"/>
      <c r="CN8" s="3"/>
      <c r="CO8" s="52"/>
      <c r="CP8" s="3"/>
      <c r="CQ8" s="3"/>
      <c r="CR8" s="52"/>
      <c r="CS8" s="3"/>
      <c r="CT8" s="3"/>
      <c r="CU8" s="52"/>
      <c r="CV8" s="3"/>
      <c r="CW8" s="52"/>
      <c r="CX8" s="3"/>
      <c r="CY8" s="52"/>
      <c r="CZ8" s="27"/>
      <c r="DA8" s="52"/>
      <c r="DB8" s="3"/>
      <c r="DC8" s="52"/>
      <c r="DD8" s="3"/>
      <c r="DE8" s="52"/>
      <c r="DF8" s="7"/>
      <c r="DG8" s="29"/>
      <c r="DI8" s="32" t="s">
        <v>5</v>
      </c>
      <c r="DJ8" s="33">
        <f>'معادلة الفك والتجميع'!$Z$7</f>
        <v>0</v>
      </c>
      <c r="DK8" s="33">
        <f>'معادلة الفك والتجميع'!$AA$7</f>
        <v>0</v>
      </c>
      <c r="DL8" s="33">
        <f>$E$36</f>
        <v>0</v>
      </c>
      <c r="DM8" s="74"/>
      <c r="DN8" s="32" t="s">
        <v>13</v>
      </c>
      <c r="DO8" s="33">
        <f>'معادلة الفك والتجميع'!$Z$70</f>
        <v>0</v>
      </c>
      <c r="DP8" s="33">
        <f>'معادلة الفك والتجميع'!$AA$70</f>
        <v>0</v>
      </c>
      <c r="DQ8" s="33">
        <f>$AS$36</f>
        <v>0</v>
      </c>
    </row>
    <row r="9" spans="1:121" ht="16.5" thickBot="1" x14ac:dyDescent="0.3">
      <c r="A9" s="1">
        <v>43348</v>
      </c>
      <c r="B9" s="2"/>
      <c r="C9" s="3"/>
      <c r="D9" s="3"/>
      <c r="E9" s="52"/>
      <c r="F9" s="3"/>
      <c r="G9" s="3"/>
      <c r="H9" s="52"/>
      <c r="I9" s="3"/>
      <c r="J9" s="3"/>
      <c r="K9" s="52"/>
      <c r="L9" s="3"/>
      <c r="M9" s="3"/>
      <c r="N9" s="52"/>
      <c r="O9" s="3"/>
      <c r="P9" s="3"/>
      <c r="Q9" s="52"/>
      <c r="R9" s="3"/>
      <c r="S9" s="3"/>
      <c r="T9" s="52"/>
      <c r="U9" s="3"/>
      <c r="V9" s="3"/>
      <c r="W9" s="52"/>
      <c r="X9" s="3"/>
      <c r="Y9" s="52"/>
      <c r="Z9" s="3"/>
      <c r="AA9" s="3"/>
      <c r="AB9" s="52"/>
      <c r="AC9" s="3"/>
      <c r="AD9" s="3"/>
      <c r="AE9" s="52"/>
      <c r="AF9" s="3"/>
      <c r="AG9" s="52"/>
      <c r="AH9" s="3"/>
      <c r="AI9" s="52"/>
      <c r="AJ9" s="3"/>
      <c r="AK9" s="52"/>
      <c r="AL9" s="3"/>
      <c r="AM9" s="3"/>
      <c r="AN9" s="52"/>
      <c r="AO9" s="3"/>
      <c r="AP9" s="52"/>
      <c r="AQ9" s="3"/>
      <c r="AR9" s="3"/>
      <c r="AS9" s="52"/>
      <c r="AT9" s="3"/>
      <c r="AU9" s="3"/>
      <c r="AV9" s="52"/>
      <c r="AW9" s="3"/>
      <c r="AX9" s="3"/>
      <c r="AY9" s="52"/>
      <c r="AZ9" s="3"/>
      <c r="BA9" s="52"/>
      <c r="BB9" s="3"/>
      <c r="BC9" s="3"/>
      <c r="BD9" s="52"/>
      <c r="BE9" s="3"/>
      <c r="BF9" s="3"/>
      <c r="BG9" s="52"/>
      <c r="BH9" s="3"/>
      <c r="BI9" s="3"/>
      <c r="BJ9" s="52"/>
      <c r="BK9" s="3"/>
      <c r="BL9" s="52"/>
      <c r="BM9" s="3"/>
      <c r="BN9" s="3"/>
      <c r="BO9" s="52"/>
      <c r="BP9" s="3"/>
      <c r="BQ9" s="3"/>
      <c r="BR9" s="52"/>
      <c r="BS9" s="3"/>
      <c r="BT9" s="3"/>
      <c r="BU9" s="52"/>
      <c r="BV9" s="3"/>
      <c r="BW9" s="3"/>
      <c r="BX9" s="52"/>
      <c r="BY9" s="3"/>
      <c r="BZ9" s="3"/>
      <c r="CA9" s="52"/>
      <c r="CB9" s="3"/>
      <c r="CC9" s="52"/>
      <c r="CD9" s="3"/>
      <c r="CE9" s="3"/>
      <c r="CF9" s="52"/>
      <c r="CG9" s="3"/>
      <c r="CH9" s="3"/>
      <c r="CI9" s="52"/>
      <c r="CJ9" s="3"/>
      <c r="CK9" s="3"/>
      <c r="CL9" s="52"/>
      <c r="CM9" s="3"/>
      <c r="CN9" s="3"/>
      <c r="CO9" s="52"/>
      <c r="CP9" s="3"/>
      <c r="CQ9" s="3"/>
      <c r="CR9" s="52"/>
      <c r="CS9" s="3"/>
      <c r="CT9" s="3"/>
      <c r="CU9" s="52"/>
      <c r="CV9" s="3"/>
      <c r="CW9" s="52"/>
      <c r="CX9" s="3"/>
      <c r="CY9" s="52"/>
      <c r="CZ9" s="27"/>
      <c r="DA9" s="52"/>
      <c r="DB9" s="3"/>
      <c r="DC9" s="52"/>
      <c r="DD9" s="3"/>
      <c r="DE9" s="52"/>
      <c r="DF9" s="7"/>
      <c r="DG9" s="29"/>
      <c r="DI9" s="32" t="s">
        <v>6</v>
      </c>
      <c r="DJ9" s="32">
        <f>'معادلة الفك والتجميع'!$Z$11</f>
        <v>0</v>
      </c>
      <c r="DK9" s="32">
        <f>'معادلة الفك والتجميع'!$AA$11</f>
        <v>0</v>
      </c>
      <c r="DL9" s="33">
        <f>$H$36</f>
        <v>0</v>
      </c>
      <c r="DM9" s="75"/>
      <c r="DN9" s="32" t="s">
        <v>14</v>
      </c>
      <c r="DO9" s="32">
        <f>'معادلة الفك والتجميع'!$Z$74</f>
        <v>0</v>
      </c>
      <c r="DP9" s="32">
        <f>'معادلة الفك والتجميع'!$AA$74</f>
        <v>0</v>
      </c>
      <c r="DQ9" s="33">
        <f>$AV$36</f>
        <v>0</v>
      </c>
    </row>
    <row r="10" spans="1:121" ht="16.5" thickBot="1" x14ac:dyDescent="0.3">
      <c r="A10" s="1">
        <v>43349</v>
      </c>
      <c r="B10" s="2"/>
      <c r="C10" s="3"/>
      <c r="D10" s="3"/>
      <c r="E10" s="52"/>
      <c r="F10" s="3"/>
      <c r="G10" s="3"/>
      <c r="H10" s="52"/>
      <c r="I10" s="3"/>
      <c r="J10" s="3"/>
      <c r="K10" s="52"/>
      <c r="L10" s="3"/>
      <c r="M10" s="3"/>
      <c r="N10" s="52"/>
      <c r="O10" s="3"/>
      <c r="P10" s="3"/>
      <c r="Q10" s="52"/>
      <c r="R10" s="3"/>
      <c r="S10" s="3"/>
      <c r="T10" s="52"/>
      <c r="U10" s="3"/>
      <c r="V10" s="3"/>
      <c r="W10" s="52"/>
      <c r="X10" s="3"/>
      <c r="Y10" s="52"/>
      <c r="Z10" s="3"/>
      <c r="AA10" s="3"/>
      <c r="AB10" s="52"/>
      <c r="AC10" s="3"/>
      <c r="AD10" s="3"/>
      <c r="AE10" s="52"/>
      <c r="AF10" s="3"/>
      <c r="AG10" s="52"/>
      <c r="AH10" s="3"/>
      <c r="AI10" s="52"/>
      <c r="AJ10" s="3"/>
      <c r="AK10" s="52"/>
      <c r="AL10" s="3"/>
      <c r="AM10" s="3"/>
      <c r="AN10" s="52"/>
      <c r="AO10" s="3"/>
      <c r="AP10" s="52"/>
      <c r="AQ10" s="3"/>
      <c r="AR10" s="3"/>
      <c r="AS10" s="52"/>
      <c r="AT10" s="3"/>
      <c r="AU10" s="3"/>
      <c r="AV10" s="52"/>
      <c r="AW10" s="3"/>
      <c r="AX10" s="3"/>
      <c r="AY10" s="52"/>
      <c r="AZ10" s="3"/>
      <c r="BA10" s="52"/>
      <c r="BB10" s="3"/>
      <c r="BC10" s="3"/>
      <c r="BD10" s="52"/>
      <c r="BE10" s="3"/>
      <c r="BF10" s="3"/>
      <c r="BG10" s="52"/>
      <c r="BH10" s="3"/>
      <c r="BI10" s="3"/>
      <c r="BJ10" s="52"/>
      <c r="BK10" s="3"/>
      <c r="BL10" s="52"/>
      <c r="BM10" s="3"/>
      <c r="BN10" s="3"/>
      <c r="BO10" s="52"/>
      <c r="BP10" s="3"/>
      <c r="BQ10" s="3"/>
      <c r="BR10" s="52"/>
      <c r="BS10" s="3"/>
      <c r="BT10" s="3"/>
      <c r="BU10" s="52"/>
      <c r="BV10" s="3"/>
      <c r="BW10" s="3"/>
      <c r="BX10" s="52"/>
      <c r="BY10" s="3"/>
      <c r="BZ10" s="3"/>
      <c r="CA10" s="52"/>
      <c r="CB10" s="3"/>
      <c r="CC10" s="52"/>
      <c r="CD10" s="3"/>
      <c r="CE10" s="3"/>
      <c r="CF10" s="52"/>
      <c r="CG10" s="3"/>
      <c r="CH10" s="3"/>
      <c r="CI10" s="52"/>
      <c r="CJ10" s="3"/>
      <c r="CK10" s="3"/>
      <c r="CL10" s="52"/>
      <c r="CM10" s="3"/>
      <c r="CN10" s="3"/>
      <c r="CO10" s="52"/>
      <c r="CP10" s="3"/>
      <c r="CQ10" s="3"/>
      <c r="CR10" s="52"/>
      <c r="CS10" s="3"/>
      <c r="CT10" s="3"/>
      <c r="CU10" s="52"/>
      <c r="CV10" s="3"/>
      <c r="CW10" s="52"/>
      <c r="CX10" s="3"/>
      <c r="CY10" s="52"/>
      <c r="CZ10" s="27"/>
      <c r="DA10" s="52"/>
      <c r="DB10" s="3"/>
      <c r="DC10" s="52"/>
      <c r="DD10" s="3"/>
      <c r="DE10" s="52"/>
      <c r="DF10" s="7"/>
      <c r="DG10" s="29"/>
      <c r="DI10" s="32" t="s">
        <v>7</v>
      </c>
      <c r="DJ10" s="33">
        <f>'معادلة الفك والتجميع'!$Z$15</f>
        <v>0</v>
      </c>
      <c r="DK10" s="33">
        <f>'معادلة الفك والتجميع'!$AA$15</f>
        <v>0</v>
      </c>
      <c r="DL10" s="33">
        <f>$K$36</f>
        <v>0</v>
      </c>
      <c r="DM10" s="74"/>
      <c r="DN10" s="32" t="s">
        <v>46</v>
      </c>
      <c r="DO10" s="33">
        <f>'معادلة الفك والتجميع'!$Z$78</f>
        <v>0</v>
      </c>
      <c r="DP10" s="33">
        <f>'معادلة الفك والتجميع'!$AA$78</f>
        <v>0</v>
      </c>
      <c r="DQ10" s="33">
        <f>$AY$36</f>
        <v>0</v>
      </c>
    </row>
    <row r="11" spans="1:121" ht="16.5" thickBot="1" x14ac:dyDescent="0.3">
      <c r="A11" s="1">
        <v>43350</v>
      </c>
      <c r="B11" s="2"/>
      <c r="C11" s="3"/>
      <c r="D11" s="3"/>
      <c r="E11" s="52"/>
      <c r="F11" s="3"/>
      <c r="G11" s="3"/>
      <c r="H11" s="52"/>
      <c r="I11" s="3"/>
      <c r="J11" s="3"/>
      <c r="K11" s="52"/>
      <c r="L11" s="3"/>
      <c r="M11" s="3"/>
      <c r="N11" s="52"/>
      <c r="O11" s="3"/>
      <c r="P11" s="3"/>
      <c r="Q11" s="52"/>
      <c r="R11" s="3"/>
      <c r="S11" s="3"/>
      <c r="T11" s="52"/>
      <c r="U11" s="3"/>
      <c r="V11" s="3"/>
      <c r="W11" s="52"/>
      <c r="X11" s="3"/>
      <c r="Y11" s="52"/>
      <c r="Z11" s="3"/>
      <c r="AA11" s="3"/>
      <c r="AB11" s="52"/>
      <c r="AC11" s="3"/>
      <c r="AD11" s="3"/>
      <c r="AE11" s="52"/>
      <c r="AF11" s="3"/>
      <c r="AG11" s="52"/>
      <c r="AH11" s="3"/>
      <c r="AI11" s="52"/>
      <c r="AJ11" s="3"/>
      <c r="AK11" s="52"/>
      <c r="AL11" s="3"/>
      <c r="AM11" s="3"/>
      <c r="AN11" s="52"/>
      <c r="AO11" s="3"/>
      <c r="AP11" s="52"/>
      <c r="AQ11" s="3"/>
      <c r="AR11" s="3"/>
      <c r="AS11" s="52"/>
      <c r="AT11" s="3"/>
      <c r="AU11" s="3"/>
      <c r="AV11" s="52"/>
      <c r="AW11" s="3"/>
      <c r="AX11" s="3"/>
      <c r="AY11" s="52"/>
      <c r="AZ11" s="3"/>
      <c r="BA11" s="52"/>
      <c r="BB11" s="3"/>
      <c r="BC11" s="3"/>
      <c r="BD11" s="52"/>
      <c r="BE11" s="3"/>
      <c r="BF11" s="3"/>
      <c r="BG11" s="52"/>
      <c r="BH11" s="3"/>
      <c r="BI11" s="3"/>
      <c r="BJ11" s="52"/>
      <c r="BK11" s="3"/>
      <c r="BL11" s="52"/>
      <c r="BM11" s="3"/>
      <c r="BN11" s="3"/>
      <c r="BO11" s="52"/>
      <c r="BP11" s="3"/>
      <c r="BQ11" s="3"/>
      <c r="BR11" s="52"/>
      <c r="BS11" s="3"/>
      <c r="BT11" s="3"/>
      <c r="BU11" s="52"/>
      <c r="BV11" s="3"/>
      <c r="BW11" s="3"/>
      <c r="BX11" s="52"/>
      <c r="BY11" s="3"/>
      <c r="BZ11" s="3"/>
      <c r="CA11" s="52"/>
      <c r="CB11" s="3"/>
      <c r="CC11" s="52"/>
      <c r="CD11" s="3"/>
      <c r="CE11" s="3"/>
      <c r="CF11" s="52"/>
      <c r="CG11" s="3"/>
      <c r="CH11" s="3"/>
      <c r="CI11" s="52"/>
      <c r="CJ11" s="3"/>
      <c r="CK11" s="3"/>
      <c r="CL11" s="52"/>
      <c r="CM11" s="3"/>
      <c r="CN11" s="3"/>
      <c r="CO11" s="52"/>
      <c r="CP11" s="3"/>
      <c r="CQ11" s="3"/>
      <c r="CR11" s="52"/>
      <c r="CS11" s="3"/>
      <c r="CT11" s="3"/>
      <c r="CU11" s="52"/>
      <c r="CV11" s="3"/>
      <c r="CW11" s="52"/>
      <c r="CX11" s="3"/>
      <c r="CY11" s="52"/>
      <c r="CZ11" s="27"/>
      <c r="DA11" s="52"/>
      <c r="DB11" s="3"/>
      <c r="DC11" s="52"/>
      <c r="DD11" s="3"/>
      <c r="DE11" s="52"/>
      <c r="DF11" s="7"/>
      <c r="DG11" s="29"/>
      <c r="DI11" s="32" t="s">
        <v>39</v>
      </c>
      <c r="DJ11" s="33">
        <f>'معادلة الفك والتجميع'!$Z$19</f>
        <v>0</v>
      </c>
      <c r="DK11" s="33">
        <f>'معادلة الفك والتجميع'!$AA$19</f>
        <v>0</v>
      </c>
      <c r="DL11" s="33">
        <f>$N$36</f>
        <v>0</v>
      </c>
      <c r="DM11" s="74"/>
      <c r="DN11" s="142" t="s">
        <v>61</v>
      </c>
      <c r="DO11" s="143"/>
      <c r="DP11" s="144"/>
      <c r="DQ11" s="76"/>
    </row>
    <row r="12" spans="1:121" ht="16.5" thickBot="1" x14ac:dyDescent="0.3">
      <c r="A12" s="1">
        <v>43351</v>
      </c>
      <c r="B12" s="2"/>
      <c r="C12" s="3"/>
      <c r="D12" s="3"/>
      <c r="E12" s="52"/>
      <c r="F12" s="3"/>
      <c r="G12" s="3"/>
      <c r="H12" s="52"/>
      <c r="I12" s="3"/>
      <c r="J12" s="3"/>
      <c r="K12" s="52"/>
      <c r="L12" s="3"/>
      <c r="M12" s="3"/>
      <c r="N12" s="52"/>
      <c r="O12" s="3"/>
      <c r="P12" s="3"/>
      <c r="Q12" s="52"/>
      <c r="R12" s="3"/>
      <c r="S12" s="3"/>
      <c r="T12" s="52"/>
      <c r="U12" s="3"/>
      <c r="V12" s="3"/>
      <c r="W12" s="52"/>
      <c r="X12" s="3"/>
      <c r="Y12" s="52"/>
      <c r="Z12" s="3"/>
      <c r="AA12" s="3"/>
      <c r="AB12" s="52"/>
      <c r="AC12" s="3"/>
      <c r="AD12" s="3"/>
      <c r="AE12" s="52"/>
      <c r="AF12" s="3"/>
      <c r="AG12" s="52"/>
      <c r="AH12" s="3"/>
      <c r="AI12" s="52"/>
      <c r="AJ12" s="3"/>
      <c r="AK12" s="52"/>
      <c r="AL12" s="3"/>
      <c r="AM12" s="3"/>
      <c r="AN12" s="52"/>
      <c r="AO12" s="3"/>
      <c r="AP12" s="52"/>
      <c r="AQ12" s="3"/>
      <c r="AR12" s="3"/>
      <c r="AS12" s="52"/>
      <c r="AT12" s="3"/>
      <c r="AU12" s="3"/>
      <c r="AV12" s="52"/>
      <c r="AW12" s="3"/>
      <c r="AX12" s="3"/>
      <c r="AY12" s="52"/>
      <c r="AZ12" s="3"/>
      <c r="BA12" s="52"/>
      <c r="BB12" s="3"/>
      <c r="BC12" s="3"/>
      <c r="BD12" s="52"/>
      <c r="BE12" s="3"/>
      <c r="BF12" s="3"/>
      <c r="BG12" s="52"/>
      <c r="BH12" s="3"/>
      <c r="BI12" s="3"/>
      <c r="BJ12" s="52"/>
      <c r="BK12" s="3"/>
      <c r="BL12" s="52"/>
      <c r="BM12" s="3"/>
      <c r="BN12" s="3"/>
      <c r="BO12" s="52"/>
      <c r="BP12" s="3"/>
      <c r="BQ12" s="3"/>
      <c r="BR12" s="52"/>
      <c r="BS12" s="3"/>
      <c r="BT12" s="3"/>
      <c r="BU12" s="52"/>
      <c r="BV12" s="3"/>
      <c r="BW12" s="3"/>
      <c r="BX12" s="52"/>
      <c r="BY12" s="3"/>
      <c r="BZ12" s="3"/>
      <c r="CA12" s="52"/>
      <c r="CB12" s="3"/>
      <c r="CC12" s="52"/>
      <c r="CD12" s="3"/>
      <c r="CE12" s="3"/>
      <c r="CF12" s="52"/>
      <c r="CG12" s="3"/>
      <c r="CH12" s="3"/>
      <c r="CI12" s="52"/>
      <c r="CJ12" s="3"/>
      <c r="CK12" s="3"/>
      <c r="CL12" s="52"/>
      <c r="CM12" s="3"/>
      <c r="CN12" s="3"/>
      <c r="CO12" s="52"/>
      <c r="CP12" s="3"/>
      <c r="CQ12" s="3"/>
      <c r="CR12" s="52"/>
      <c r="CS12" s="3"/>
      <c r="CT12" s="3"/>
      <c r="CU12" s="52"/>
      <c r="CV12" s="3"/>
      <c r="CW12" s="52"/>
      <c r="CX12" s="3"/>
      <c r="CY12" s="52"/>
      <c r="CZ12" s="27"/>
      <c r="DA12" s="52"/>
      <c r="DB12" s="3"/>
      <c r="DC12" s="52"/>
      <c r="DD12" s="3"/>
      <c r="DE12" s="52"/>
      <c r="DF12" s="7"/>
      <c r="DG12" s="29"/>
      <c r="DI12" s="32" t="s">
        <v>40</v>
      </c>
      <c r="DJ12" s="33">
        <f>'معادلة الفك والتجميع'!$Z$23</f>
        <v>0</v>
      </c>
      <c r="DK12" s="33">
        <f>'معادلة الفك والتجميع'!$AA$23</f>
        <v>0</v>
      </c>
      <c r="DL12" s="33">
        <f>$Q$36</f>
        <v>0</v>
      </c>
      <c r="DM12" s="74"/>
      <c r="DN12" s="33" t="s">
        <v>43</v>
      </c>
      <c r="DO12" s="33"/>
      <c r="DP12" s="33">
        <f>'معادلة الفك والتجميع'!$AA$83</f>
        <v>0</v>
      </c>
      <c r="DQ12" s="33">
        <f>$BA$36</f>
        <v>0</v>
      </c>
    </row>
    <row r="13" spans="1:121" ht="16.5" thickBot="1" x14ac:dyDescent="0.3">
      <c r="A13" s="1">
        <v>43352</v>
      </c>
      <c r="B13" s="2"/>
      <c r="C13" s="3"/>
      <c r="D13" s="3"/>
      <c r="E13" s="52"/>
      <c r="F13" s="3"/>
      <c r="G13" s="3"/>
      <c r="H13" s="52"/>
      <c r="I13" s="3"/>
      <c r="J13" s="3"/>
      <c r="K13" s="52"/>
      <c r="L13" s="3"/>
      <c r="M13" s="3"/>
      <c r="N13" s="52"/>
      <c r="O13" s="3"/>
      <c r="P13" s="3"/>
      <c r="Q13" s="52"/>
      <c r="R13" s="3"/>
      <c r="S13" s="3"/>
      <c r="T13" s="52"/>
      <c r="U13" s="3"/>
      <c r="V13" s="3"/>
      <c r="W13" s="52"/>
      <c r="X13" s="3"/>
      <c r="Y13" s="52"/>
      <c r="Z13" s="3"/>
      <c r="AA13" s="3"/>
      <c r="AB13" s="52"/>
      <c r="AC13" s="3"/>
      <c r="AD13" s="3"/>
      <c r="AE13" s="52"/>
      <c r="AF13" s="3"/>
      <c r="AG13" s="52"/>
      <c r="AH13" s="3"/>
      <c r="AI13" s="52"/>
      <c r="AJ13" s="3"/>
      <c r="AK13" s="52"/>
      <c r="AL13" s="3"/>
      <c r="AM13" s="3"/>
      <c r="AN13" s="52"/>
      <c r="AO13" s="3"/>
      <c r="AP13" s="52"/>
      <c r="AQ13" s="3"/>
      <c r="AR13" s="3"/>
      <c r="AS13" s="52"/>
      <c r="AT13" s="3"/>
      <c r="AU13" s="3"/>
      <c r="AV13" s="52"/>
      <c r="AW13" s="3"/>
      <c r="AX13" s="3"/>
      <c r="AY13" s="52"/>
      <c r="AZ13" s="3"/>
      <c r="BA13" s="52"/>
      <c r="BB13" s="3"/>
      <c r="BC13" s="3"/>
      <c r="BD13" s="52"/>
      <c r="BE13" s="3"/>
      <c r="BF13" s="3"/>
      <c r="BG13" s="52"/>
      <c r="BH13" s="3"/>
      <c r="BI13" s="3"/>
      <c r="BJ13" s="52"/>
      <c r="BK13" s="3"/>
      <c r="BL13" s="52"/>
      <c r="BM13" s="3"/>
      <c r="BN13" s="3"/>
      <c r="BO13" s="52"/>
      <c r="BP13" s="3"/>
      <c r="BQ13" s="3"/>
      <c r="BR13" s="52"/>
      <c r="BS13" s="3"/>
      <c r="BT13" s="3"/>
      <c r="BU13" s="52"/>
      <c r="BV13" s="3"/>
      <c r="BW13" s="3"/>
      <c r="BX13" s="52"/>
      <c r="BY13" s="3"/>
      <c r="BZ13" s="3"/>
      <c r="CA13" s="52"/>
      <c r="CB13" s="3"/>
      <c r="CC13" s="52"/>
      <c r="CD13" s="3"/>
      <c r="CE13" s="3"/>
      <c r="CF13" s="52"/>
      <c r="CG13" s="3"/>
      <c r="CH13" s="3"/>
      <c r="CI13" s="52"/>
      <c r="CJ13" s="3"/>
      <c r="CK13" s="3"/>
      <c r="CL13" s="52"/>
      <c r="CM13" s="3"/>
      <c r="CN13" s="3"/>
      <c r="CO13" s="52"/>
      <c r="CP13" s="3"/>
      <c r="CQ13" s="3"/>
      <c r="CR13" s="52"/>
      <c r="CS13" s="3"/>
      <c r="CT13" s="3"/>
      <c r="CU13" s="52"/>
      <c r="CV13" s="3"/>
      <c r="CW13" s="52"/>
      <c r="CX13" s="3"/>
      <c r="CY13" s="52"/>
      <c r="CZ13" s="27"/>
      <c r="DA13" s="52"/>
      <c r="DB13" s="3"/>
      <c r="DC13" s="52"/>
      <c r="DD13" s="3"/>
      <c r="DE13" s="52"/>
      <c r="DF13" s="7"/>
      <c r="DG13" s="29"/>
      <c r="DI13" s="32" t="s">
        <v>41</v>
      </c>
      <c r="DJ13" s="33">
        <f>'معادلة الفك والتجميع'!$Z$27</f>
        <v>0</v>
      </c>
      <c r="DK13" s="33">
        <f>'معادلة الفك والتجميع'!$AA$27</f>
        <v>0</v>
      </c>
      <c r="DL13" s="33">
        <f>$T$36</f>
        <v>0</v>
      </c>
      <c r="DM13" s="75"/>
      <c r="DN13" s="133" t="s">
        <v>62</v>
      </c>
      <c r="DO13" s="134"/>
      <c r="DP13" s="135"/>
      <c r="DQ13" s="77"/>
    </row>
    <row r="14" spans="1:121" ht="16.5" thickBot="1" x14ac:dyDescent="0.3">
      <c r="A14" s="1">
        <v>43353</v>
      </c>
      <c r="B14" s="2"/>
      <c r="C14" s="3"/>
      <c r="D14" s="3"/>
      <c r="E14" s="52"/>
      <c r="F14" s="3"/>
      <c r="G14" s="3"/>
      <c r="H14" s="52"/>
      <c r="I14" s="3"/>
      <c r="J14" s="3"/>
      <c r="K14" s="52"/>
      <c r="L14" s="3"/>
      <c r="M14" s="3"/>
      <c r="N14" s="52"/>
      <c r="O14" s="3"/>
      <c r="P14" s="3"/>
      <c r="Q14" s="52"/>
      <c r="R14" s="3"/>
      <c r="S14" s="3"/>
      <c r="T14" s="52"/>
      <c r="U14" s="3"/>
      <c r="V14" s="3"/>
      <c r="W14" s="52"/>
      <c r="X14" s="3"/>
      <c r="Y14" s="52"/>
      <c r="Z14" s="3"/>
      <c r="AA14" s="3"/>
      <c r="AB14" s="52"/>
      <c r="AC14" s="3"/>
      <c r="AD14" s="3"/>
      <c r="AE14" s="52"/>
      <c r="AF14" s="3"/>
      <c r="AG14" s="52"/>
      <c r="AH14" s="3"/>
      <c r="AI14" s="52"/>
      <c r="AJ14" s="3"/>
      <c r="AK14" s="52"/>
      <c r="AL14" s="3"/>
      <c r="AM14" s="3"/>
      <c r="AN14" s="52"/>
      <c r="AO14" s="3"/>
      <c r="AP14" s="52"/>
      <c r="AQ14" s="3"/>
      <c r="AR14" s="3"/>
      <c r="AS14" s="52"/>
      <c r="AT14" s="3"/>
      <c r="AU14" s="3"/>
      <c r="AV14" s="52"/>
      <c r="AW14" s="3"/>
      <c r="AX14" s="3"/>
      <c r="AY14" s="52"/>
      <c r="AZ14" s="3"/>
      <c r="BA14" s="52"/>
      <c r="BB14" s="3"/>
      <c r="BC14" s="3"/>
      <c r="BD14" s="52"/>
      <c r="BE14" s="3"/>
      <c r="BF14" s="3"/>
      <c r="BG14" s="52"/>
      <c r="BH14" s="3"/>
      <c r="BI14" s="3"/>
      <c r="BJ14" s="52"/>
      <c r="BK14" s="3"/>
      <c r="BL14" s="52"/>
      <c r="BM14" s="3"/>
      <c r="BN14" s="3"/>
      <c r="BO14" s="52"/>
      <c r="BP14" s="3"/>
      <c r="BQ14" s="3"/>
      <c r="BR14" s="52"/>
      <c r="BS14" s="3"/>
      <c r="BT14" s="3"/>
      <c r="BU14" s="52"/>
      <c r="BV14" s="3"/>
      <c r="BW14" s="3"/>
      <c r="BX14" s="52"/>
      <c r="BY14" s="3"/>
      <c r="BZ14" s="3"/>
      <c r="CA14" s="52"/>
      <c r="CB14" s="3"/>
      <c r="CC14" s="52"/>
      <c r="CD14" s="3"/>
      <c r="CE14" s="3"/>
      <c r="CF14" s="52"/>
      <c r="CG14" s="3"/>
      <c r="CH14" s="3"/>
      <c r="CI14" s="52"/>
      <c r="CJ14" s="3"/>
      <c r="CK14" s="3"/>
      <c r="CL14" s="52"/>
      <c r="CM14" s="3"/>
      <c r="CN14" s="3"/>
      <c r="CO14" s="52"/>
      <c r="CP14" s="3"/>
      <c r="CQ14" s="3"/>
      <c r="CR14" s="52"/>
      <c r="CS14" s="3"/>
      <c r="CT14" s="3"/>
      <c r="CU14" s="52"/>
      <c r="CV14" s="3"/>
      <c r="CW14" s="52"/>
      <c r="CX14" s="3"/>
      <c r="CY14" s="52"/>
      <c r="CZ14" s="27"/>
      <c r="DA14" s="52"/>
      <c r="DB14" s="3"/>
      <c r="DC14" s="52"/>
      <c r="DD14" s="3"/>
      <c r="DE14" s="52"/>
      <c r="DF14" s="7"/>
      <c r="DG14" s="29"/>
      <c r="DI14" s="32" t="s">
        <v>42</v>
      </c>
      <c r="DJ14" s="33">
        <f>'معادلة الفك والتجميع'!$Z$31</f>
        <v>0</v>
      </c>
      <c r="DK14" s="33">
        <f>'معادلة الفك والتجميع'!$AA$31</f>
        <v>0</v>
      </c>
      <c r="DL14" s="33">
        <f>$W$36</f>
        <v>0</v>
      </c>
      <c r="DM14" s="74"/>
      <c r="DN14" s="33" t="s">
        <v>47</v>
      </c>
      <c r="DO14" s="33">
        <f>'معادلة الفك والتجميع'!$Z$88</f>
        <v>0</v>
      </c>
      <c r="DP14" s="33">
        <f>'معادلة الفك والتجميع'!$AA$88</f>
        <v>0</v>
      </c>
      <c r="DQ14" s="33">
        <f>$BD$36</f>
        <v>0</v>
      </c>
    </row>
    <row r="15" spans="1:121" ht="16.5" thickBot="1" x14ac:dyDescent="0.3">
      <c r="A15" s="1">
        <v>43354</v>
      </c>
      <c r="B15" s="2"/>
      <c r="C15" s="3"/>
      <c r="D15" s="3"/>
      <c r="E15" s="52"/>
      <c r="F15" s="3"/>
      <c r="G15" s="3"/>
      <c r="H15" s="52"/>
      <c r="I15" s="3"/>
      <c r="J15" s="3"/>
      <c r="K15" s="52"/>
      <c r="L15" s="3"/>
      <c r="M15" s="3"/>
      <c r="N15" s="52"/>
      <c r="O15" s="3"/>
      <c r="P15" s="3"/>
      <c r="Q15" s="52"/>
      <c r="R15" s="3"/>
      <c r="S15" s="3"/>
      <c r="T15" s="52"/>
      <c r="U15" s="3"/>
      <c r="V15" s="3"/>
      <c r="W15" s="52"/>
      <c r="X15" s="3"/>
      <c r="Y15" s="52"/>
      <c r="Z15" s="3"/>
      <c r="AA15" s="3"/>
      <c r="AB15" s="52"/>
      <c r="AC15" s="3"/>
      <c r="AD15" s="3"/>
      <c r="AE15" s="52"/>
      <c r="AF15" s="3"/>
      <c r="AG15" s="52"/>
      <c r="AH15" s="3"/>
      <c r="AI15" s="52"/>
      <c r="AJ15" s="3"/>
      <c r="AK15" s="52"/>
      <c r="AL15" s="3"/>
      <c r="AM15" s="3"/>
      <c r="AN15" s="52"/>
      <c r="AO15" s="3"/>
      <c r="AP15" s="52"/>
      <c r="AQ15" s="3"/>
      <c r="AR15" s="3"/>
      <c r="AS15" s="52"/>
      <c r="AT15" s="3"/>
      <c r="AU15" s="3"/>
      <c r="AV15" s="52"/>
      <c r="AW15" s="3"/>
      <c r="AX15" s="3"/>
      <c r="AY15" s="52"/>
      <c r="AZ15" s="3"/>
      <c r="BA15" s="52"/>
      <c r="BB15" s="3"/>
      <c r="BC15" s="3"/>
      <c r="BD15" s="52"/>
      <c r="BE15" s="3"/>
      <c r="BF15" s="3"/>
      <c r="BG15" s="52"/>
      <c r="BH15" s="3"/>
      <c r="BI15" s="3"/>
      <c r="BJ15" s="52"/>
      <c r="BK15" s="3"/>
      <c r="BL15" s="52"/>
      <c r="BM15" s="3"/>
      <c r="BN15" s="3"/>
      <c r="BO15" s="52"/>
      <c r="BP15" s="3"/>
      <c r="BQ15" s="3"/>
      <c r="BR15" s="52"/>
      <c r="BS15" s="3"/>
      <c r="BT15" s="3"/>
      <c r="BU15" s="52"/>
      <c r="BV15" s="3"/>
      <c r="BW15" s="3"/>
      <c r="BX15" s="52"/>
      <c r="BY15" s="3"/>
      <c r="BZ15" s="3"/>
      <c r="CA15" s="52"/>
      <c r="CB15" s="3"/>
      <c r="CC15" s="52"/>
      <c r="CD15" s="3"/>
      <c r="CE15" s="3"/>
      <c r="CF15" s="52"/>
      <c r="CG15" s="3"/>
      <c r="CH15" s="3"/>
      <c r="CI15" s="52"/>
      <c r="CJ15" s="3"/>
      <c r="CK15" s="3"/>
      <c r="CL15" s="52"/>
      <c r="CM15" s="3"/>
      <c r="CN15" s="3"/>
      <c r="CO15" s="52"/>
      <c r="CP15" s="3"/>
      <c r="CQ15" s="3"/>
      <c r="CR15" s="52"/>
      <c r="CS15" s="3"/>
      <c r="CT15" s="3"/>
      <c r="CU15" s="52"/>
      <c r="CV15" s="3"/>
      <c r="CW15" s="52"/>
      <c r="CX15" s="3"/>
      <c r="CY15" s="52"/>
      <c r="CZ15" s="27"/>
      <c r="DA15" s="52"/>
      <c r="DB15" s="3"/>
      <c r="DC15" s="52"/>
      <c r="DD15" s="3"/>
      <c r="DE15" s="52"/>
      <c r="DF15" s="3"/>
      <c r="DG15" s="35"/>
      <c r="DI15" s="103" t="s">
        <v>63</v>
      </c>
      <c r="DJ15" s="104"/>
      <c r="DK15" s="105"/>
      <c r="DL15" s="78"/>
      <c r="DM15" s="75"/>
      <c r="DN15" s="33" t="s">
        <v>11</v>
      </c>
      <c r="DO15" s="33">
        <f>'معادلة الفك والتجميع'!$Z$92</f>
        <v>0</v>
      </c>
      <c r="DP15" s="33">
        <f>'معادلة الفك والتجميع'!$AA$92</f>
        <v>0</v>
      </c>
      <c r="DQ15" s="33">
        <f>$BG$36</f>
        <v>0</v>
      </c>
    </row>
    <row r="16" spans="1:121" ht="16.5" thickBot="1" x14ac:dyDescent="0.3">
      <c r="A16" s="1">
        <v>43355</v>
      </c>
      <c r="B16" s="2"/>
      <c r="C16" s="3"/>
      <c r="D16" s="3"/>
      <c r="E16" s="52"/>
      <c r="F16" s="3"/>
      <c r="G16" s="3"/>
      <c r="H16" s="52"/>
      <c r="I16" s="3"/>
      <c r="J16" s="3"/>
      <c r="K16" s="52"/>
      <c r="L16" s="3"/>
      <c r="M16" s="3"/>
      <c r="N16" s="52"/>
      <c r="O16" s="3"/>
      <c r="P16" s="3"/>
      <c r="Q16" s="52"/>
      <c r="R16" s="3"/>
      <c r="S16" s="3"/>
      <c r="T16" s="52"/>
      <c r="U16" s="3"/>
      <c r="V16" s="3"/>
      <c r="W16" s="52"/>
      <c r="X16" s="3"/>
      <c r="Y16" s="52"/>
      <c r="Z16" s="3"/>
      <c r="AA16" s="3"/>
      <c r="AB16" s="52"/>
      <c r="AC16" s="3"/>
      <c r="AD16" s="3"/>
      <c r="AE16" s="52"/>
      <c r="AF16" s="3"/>
      <c r="AG16" s="52"/>
      <c r="AH16" s="3"/>
      <c r="AI16" s="52"/>
      <c r="AJ16" s="3"/>
      <c r="AK16" s="52"/>
      <c r="AL16" s="3"/>
      <c r="AM16" s="3"/>
      <c r="AN16" s="52"/>
      <c r="AO16" s="3"/>
      <c r="AP16" s="52"/>
      <c r="AQ16" s="3"/>
      <c r="AR16" s="3"/>
      <c r="AS16" s="52"/>
      <c r="AT16" s="3"/>
      <c r="AU16" s="3"/>
      <c r="AV16" s="52"/>
      <c r="AW16" s="3"/>
      <c r="AX16" s="3"/>
      <c r="AY16" s="52"/>
      <c r="AZ16" s="3"/>
      <c r="BA16" s="52"/>
      <c r="BB16" s="3"/>
      <c r="BC16" s="3"/>
      <c r="BD16" s="52"/>
      <c r="BE16" s="3"/>
      <c r="BF16" s="3"/>
      <c r="BG16" s="52"/>
      <c r="BH16" s="3"/>
      <c r="BI16" s="3"/>
      <c r="BJ16" s="52"/>
      <c r="BK16" s="3"/>
      <c r="BL16" s="52"/>
      <c r="BM16" s="3"/>
      <c r="BN16" s="3"/>
      <c r="BO16" s="52"/>
      <c r="BP16" s="3"/>
      <c r="BQ16" s="3"/>
      <c r="BR16" s="52"/>
      <c r="BS16" s="3"/>
      <c r="BT16" s="3"/>
      <c r="BU16" s="52"/>
      <c r="BV16" s="3"/>
      <c r="BW16" s="3"/>
      <c r="BX16" s="52"/>
      <c r="BY16" s="3"/>
      <c r="BZ16" s="3"/>
      <c r="CA16" s="52"/>
      <c r="CB16" s="3"/>
      <c r="CC16" s="52"/>
      <c r="CD16" s="3"/>
      <c r="CE16" s="3"/>
      <c r="CF16" s="52"/>
      <c r="CG16" s="3"/>
      <c r="CH16" s="3"/>
      <c r="CI16" s="52"/>
      <c r="CJ16" s="3"/>
      <c r="CK16" s="3"/>
      <c r="CL16" s="52"/>
      <c r="CM16" s="3"/>
      <c r="CN16" s="3"/>
      <c r="CO16" s="52"/>
      <c r="CP16" s="3"/>
      <c r="CQ16" s="3"/>
      <c r="CR16" s="52"/>
      <c r="CS16" s="3"/>
      <c r="CT16" s="3"/>
      <c r="CU16" s="52"/>
      <c r="CV16" s="3"/>
      <c r="CW16" s="52"/>
      <c r="CX16" s="3"/>
      <c r="CY16" s="52"/>
      <c r="CZ16" s="27"/>
      <c r="DA16" s="52"/>
      <c r="DB16" s="3"/>
      <c r="DC16" s="52"/>
      <c r="DD16" s="3"/>
      <c r="DE16" s="52"/>
      <c r="DF16" s="7"/>
      <c r="DG16" s="29"/>
      <c r="DI16" s="32" t="s">
        <v>43</v>
      </c>
      <c r="DJ16" s="33"/>
      <c r="DK16" s="33">
        <f>'معادلة الفك والتجميع'!$AA$35</f>
        <v>0</v>
      </c>
      <c r="DL16" s="33">
        <f>$Y$36</f>
        <v>0</v>
      </c>
      <c r="DM16" s="74"/>
      <c r="DN16" s="33" t="s">
        <v>12</v>
      </c>
      <c r="DO16" s="33">
        <f>'معادلة الفك والتجميع'!$Z$96</f>
        <v>0</v>
      </c>
      <c r="DP16" s="33">
        <f>'معادلة الفك والتجميع'!$AA$96</f>
        <v>0</v>
      </c>
      <c r="DQ16" s="33">
        <f>$BJ$36</f>
        <v>0</v>
      </c>
    </row>
    <row r="17" spans="1:121" ht="16.5" thickBot="1" x14ac:dyDescent="0.3">
      <c r="A17" s="1">
        <v>43356</v>
      </c>
      <c r="B17" s="2"/>
      <c r="C17" s="3"/>
      <c r="D17" s="3"/>
      <c r="E17" s="52"/>
      <c r="F17" s="3"/>
      <c r="G17" s="3"/>
      <c r="H17" s="52"/>
      <c r="I17" s="3"/>
      <c r="J17" s="3"/>
      <c r="K17" s="52"/>
      <c r="L17" s="3"/>
      <c r="M17" s="3"/>
      <c r="N17" s="52"/>
      <c r="O17" s="3"/>
      <c r="P17" s="3"/>
      <c r="Q17" s="52"/>
      <c r="R17" s="3"/>
      <c r="S17" s="3"/>
      <c r="T17" s="52"/>
      <c r="U17" s="3"/>
      <c r="V17" s="3"/>
      <c r="W17" s="52"/>
      <c r="X17" s="3"/>
      <c r="Y17" s="52"/>
      <c r="Z17" s="3"/>
      <c r="AA17" s="3"/>
      <c r="AB17" s="52"/>
      <c r="AC17" s="3"/>
      <c r="AD17" s="3"/>
      <c r="AE17" s="52"/>
      <c r="AF17" s="3"/>
      <c r="AG17" s="52"/>
      <c r="AH17" s="3"/>
      <c r="AI17" s="52"/>
      <c r="AJ17" s="3"/>
      <c r="AK17" s="52"/>
      <c r="AL17" s="3"/>
      <c r="AM17" s="3"/>
      <c r="AN17" s="52"/>
      <c r="AO17" s="3"/>
      <c r="AP17" s="52"/>
      <c r="AQ17" s="3"/>
      <c r="AR17" s="3"/>
      <c r="AS17" s="52"/>
      <c r="AT17" s="3"/>
      <c r="AU17" s="3"/>
      <c r="AV17" s="52"/>
      <c r="AW17" s="3"/>
      <c r="AX17" s="3"/>
      <c r="AY17" s="52"/>
      <c r="AZ17" s="3"/>
      <c r="BA17" s="52"/>
      <c r="BB17" s="3"/>
      <c r="BC17" s="3"/>
      <c r="BD17" s="52"/>
      <c r="BE17" s="3"/>
      <c r="BF17" s="3"/>
      <c r="BG17" s="52"/>
      <c r="BH17" s="3"/>
      <c r="BI17" s="3"/>
      <c r="BJ17" s="52"/>
      <c r="BK17" s="3"/>
      <c r="BL17" s="52"/>
      <c r="BM17" s="3"/>
      <c r="BN17" s="3"/>
      <c r="BO17" s="52"/>
      <c r="BP17" s="3"/>
      <c r="BQ17" s="3"/>
      <c r="BR17" s="52"/>
      <c r="BS17" s="3"/>
      <c r="BT17" s="3"/>
      <c r="BU17" s="52"/>
      <c r="BV17" s="3"/>
      <c r="BW17" s="3"/>
      <c r="BX17" s="52"/>
      <c r="BY17" s="3"/>
      <c r="BZ17" s="3"/>
      <c r="CA17" s="52"/>
      <c r="CB17" s="3"/>
      <c r="CC17" s="52"/>
      <c r="CD17" s="3"/>
      <c r="CE17" s="3"/>
      <c r="CF17" s="52"/>
      <c r="CG17" s="3"/>
      <c r="CH17" s="3"/>
      <c r="CI17" s="52"/>
      <c r="CJ17" s="3"/>
      <c r="CK17" s="3"/>
      <c r="CL17" s="52"/>
      <c r="CM17" s="3"/>
      <c r="CN17" s="3"/>
      <c r="CO17" s="52"/>
      <c r="CP17" s="3"/>
      <c r="CQ17" s="3"/>
      <c r="CR17" s="52"/>
      <c r="CS17" s="3"/>
      <c r="CT17" s="3"/>
      <c r="CU17" s="52"/>
      <c r="CV17" s="3"/>
      <c r="CW17" s="52"/>
      <c r="CX17" s="3"/>
      <c r="CY17" s="52"/>
      <c r="CZ17" s="27"/>
      <c r="DA17" s="52"/>
      <c r="DB17" s="3"/>
      <c r="DC17" s="52"/>
      <c r="DD17" s="3"/>
      <c r="DE17" s="52"/>
      <c r="DF17" s="7"/>
      <c r="DG17" s="29"/>
      <c r="DI17" s="130" t="s">
        <v>64</v>
      </c>
      <c r="DJ17" s="131"/>
      <c r="DK17" s="132"/>
      <c r="DL17" s="79"/>
      <c r="DM17" s="74"/>
      <c r="DN17" s="33" t="s">
        <v>48</v>
      </c>
      <c r="DO17" s="33"/>
      <c r="DP17" s="33">
        <f>'معادلة الفك والتجميع'!$AA$100</f>
        <v>0</v>
      </c>
      <c r="DQ17" s="33">
        <f>$BL$36</f>
        <v>0</v>
      </c>
    </row>
    <row r="18" spans="1:121" ht="16.5" thickBot="1" x14ac:dyDescent="0.3">
      <c r="A18" s="1">
        <v>43357</v>
      </c>
      <c r="B18" s="2"/>
      <c r="C18" s="3"/>
      <c r="D18" s="3"/>
      <c r="E18" s="52"/>
      <c r="F18" s="3"/>
      <c r="G18" s="3"/>
      <c r="H18" s="52"/>
      <c r="I18" s="3"/>
      <c r="J18" s="3"/>
      <c r="K18" s="52"/>
      <c r="L18" s="3"/>
      <c r="M18" s="3"/>
      <c r="N18" s="52"/>
      <c r="O18" s="3"/>
      <c r="P18" s="3"/>
      <c r="Q18" s="52"/>
      <c r="R18" s="3"/>
      <c r="S18" s="3"/>
      <c r="T18" s="52"/>
      <c r="U18" s="3"/>
      <c r="V18" s="3"/>
      <c r="W18" s="52"/>
      <c r="X18" s="3"/>
      <c r="Y18" s="52"/>
      <c r="Z18" s="3"/>
      <c r="AA18" s="3"/>
      <c r="AB18" s="52"/>
      <c r="AC18" s="3"/>
      <c r="AD18" s="3"/>
      <c r="AE18" s="52"/>
      <c r="AF18" s="3"/>
      <c r="AG18" s="52"/>
      <c r="AH18" s="3"/>
      <c r="AI18" s="52"/>
      <c r="AJ18" s="3"/>
      <c r="AK18" s="52"/>
      <c r="AL18" s="3"/>
      <c r="AM18" s="3"/>
      <c r="AN18" s="52"/>
      <c r="AO18" s="3"/>
      <c r="AP18" s="52"/>
      <c r="AQ18" s="3"/>
      <c r="AR18" s="3"/>
      <c r="AS18" s="52"/>
      <c r="AT18" s="3"/>
      <c r="AU18" s="3"/>
      <c r="AV18" s="52"/>
      <c r="AW18" s="3"/>
      <c r="AX18" s="3"/>
      <c r="AY18" s="52"/>
      <c r="AZ18" s="3"/>
      <c r="BA18" s="52"/>
      <c r="BB18" s="3"/>
      <c r="BC18" s="3"/>
      <c r="BD18" s="52"/>
      <c r="BE18" s="3"/>
      <c r="BF18" s="3"/>
      <c r="BG18" s="52"/>
      <c r="BH18" s="3"/>
      <c r="BI18" s="3"/>
      <c r="BJ18" s="52"/>
      <c r="BK18" s="3"/>
      <c r="BL18" s="52"/>
      <c r="BM18" s="3"/>
      <c r="BN18" s="3"/>
      <c r="BO18" s="52"/>
      <c r="BP18" s="3"/>
      <c r="BQ18" s="3"/>
      <c r="BR18" s="52"/>
      <c r="BS18" s="3"/>
      <c r="BT18" s="3"/>
      <c r="BU18" s="52"/>
      <c r="BV18" s="3"/>
      <c r="BW18" s="3"/>
      <c r="BX18" s="52"/>
      <c r="BY18" s="3"/>
      <c r="BZ18" s="3"/>
      <c r="CA18" s="52"/>
      <c r="CB18" s="3"/>
      <c r="CC18" s="52"/>
      <c r="CD18" s="3"/>
      <c r="CE18" s="3"/>
      <c r="CF18" s="52"/>
      <c r="CG18" s="3"/>
      <c r="CH18" s="3"/>
      <c r="CI18" s="52"/>
      <c r="CJ18" s="3"/>
      <c r="CK18" s="3"/>
      <c r="CL18" s="52"/>
      <c r="CM18" s="3"/>
      <c r="CN18" s="3"/>
      <c r="CO18" s="52"/>
      <c r="CP18" s="3"/>
      <c r="CQ18" s="3"/>
      <c r="CR18" s="52"/>
      <c r="CS18" s="3"/>
      <c r="CT18" s="3"/>
      <c r="CU18" s="52"/>
      <c r="CV18" s="3"/>
      <c r="CW18" s="52"/>
      <c r="CX18" s="3"/>
      <c r="CY18" s="52"/>
      <c r="CZ18" s="27"/>
      <c r="DA18" s="52"/>
      <c r="DB18" s="3"/>
      <c r="DC18" s="52"/>
      <c r="DD18" s="3"/>
      <c r="DE18" s="52"/>
      <c r="DF18" s="7"/>
      <c r="DG18" s="29"/>
      <c r="DI18" s="32" t="s">
        <v>5</v>
      </c>
      <c r="DJ18" s="33">
        <f>'معادلة الفك والتجميع'!$Z$40</f>
        <v>0</v>
      </c>
      <c r="DK18" s="33">
        <f>'معادلة الفك والتجميع'!$AA$40</f>
        <v>0</v>
      </c>
      <c r="DL18" s="33">
        <f>$AB$36</f>
        <v>0</v>
      </c>
      <c r="DM18" s="74"/>
      <c r="DN18" s="145" t="s">
        <v>34</v>
      </c>
      <c r="DO18" s="146"/>
      <c r="DP18" s="147"/>
      <c r="DQ18" s="80"/>
    </row>
    <row r="19" spans="1:121" ht="16.5" thickBot="1" x14ac:dyDescent="0.3">
      <c r="A19" s="1">
        <v>43358</v>
      </c>
      <c r="B19" s="2"/>
      <c r="C19" s="3"/>
      <c r="D19" s="3"/>
      <c r="E19" s="52"/>
      <c r="F19" s="3"/>
      <c r="G19" s="3"/>
      <c r="H19" s="52"/>
      <c r="I19" s="3"/>
      <c r="J19" s="3"/>
      <c r="K19" s="52"/>
      <c r="L19" s="3"/>
      <c r="M19" s="3"/>
      <c r="N19" s="52"/>
      <c r="O19" s="3"/>
      <c r="P19" s="3"/>
      <c r="Q19" s="52"/>
      <c r="R19" s="3"/>
      <c r="S19" s="3"/>
      <c r="T19" s="52"/>
      <c r="U19" s="3"/>
      <c r="V19" s="3"/>
      <c r="W19" s="52"/>
      <c r="X19" s="3"/>
      <c r="Y19" s="52"/>
      <c r="Z19" s="3"/>
      <c r="AA19" s="3"/>
      <c r="AB19" s="52"/>
      <c r="AC19" s="3"/>
      <c r="AD19" s="3"/>
      <c r="AE19" s="52"/>
      <c r="AF19" s="3"/>
      <c r="AG19" s="52"/>
      <c r="AH19" s="3"/>
      <c r="AI19" s="52"/>
      <c r="AJ19" s="3"/>
      <c r="AK19" s="52"/>
      <c r="AL19" s="3"/>
      <c r="AM19" s="3"/>
      <c r="AN19" s="52"/>
      <c r="AO19" s="3"/>
      <c r="AP19" s="52"/>
      <c r="AQ19" s="3"/>
      <c r="AR19" s="3"/>
      <c r="AS19" s="52"/>
      <c r="AT19" s="3"/>
      <c r="AU19" s="3"/>
      <c r="AV19" s="52"/>
      <c r="AW19" s="3"/>
      <c r="AX19" s="3"/>
      <c r="AY19" s="52"/>
      <c r="AZ19" s="3"/>
      <c r="BA19" s="52"/>
      <c r="BB19" s="3"/>
      <c r="BC19" s="3"/>
      <c r="BD19" s="52"/>
      <c r="BE19" s="3"/>
      <c r="BF19" s="3"/>
      <c r="BG19" s="52"/>
      <c r="BH19" s="3"/>
      <c r="BI19" s="3"/>
      <c r="BJ19" s="52"/>
      <c r="BK19" s="3"/>
      <c r="BL19" s="52"/>
      <c r="BM19" s="3"/>
      <c r="BN19" s="3"/>
      <c r="BO19" s="52"/>
      <c r="BP19" s="3"/>
      <c r="BQ19" s="3"/>
      <c r="BR19" s="52"/>
      <c r="BS19" s="3"/>
      <c r="BT19" s="3"/>
      <c r="BU19" s="52"/>
      <c r="BV19" s="3"/>
      <c r="BW19" s="3"/>
      <c r="BX19" s="52"/>
      <c r="BY19" s="3"/>
      <c r="BZ19" s="3"/>
      <c r="CA19" s="52"/>
      <c r="CB19" s="3"/>
      <c r="CC19" s="52"/>
      <c r="CD19" s="3"/>
      <c r="CE19" s="3"/>
      <c r="CF19" s="52"/>
      <c r="CG19" s="3"/>
      <c r="CH19" s="3"/>
      <c r="CI19" s="52"/>
      <c r="CJ19" s="3"/>
      <c r="CK19" s="3"/>
      <c r="CL19" s="52"/>
      <c r="CM19" s="3"/>
      <c r="CN19" s="3"/>
      <c r="CO19" s="52"/>
      <c r="CP19" s="3"/>
      <c r="CQ19" s="3"/>
      <c r="CR19" s="52"/>
      <c r="CS19" s="3"/>
      <c r="CT19" s="3"/>
      <c r="CU19" s="52"/>
      <c r="CV19" s="3"/>
      <c r="CW19" s="52"/>
      <c r="CX19" s="3"/>
      <c r="CY19" s="52"/>
      <c r="CZ19" s="27"/>
      <c r="DA19" s="52"/>
      <c r="DB19" s="3"/>
      <c r="DC19" s="52"/>
      <c r="DD19" s="3"/>
      <c r="DE19" s="52"/>
      <c r="DF19" s="7"/>
      <c r="DG19" s="29"/>
      <c r="DI19" s="32" t="s">
        <v>44</v>
      </c>
      <c r="DJ19" s="33">
        <f>'معادلة الفك والتجميع'!$Z$44</f>
        <v>0</v>
      </c>
      <c r="DK19" s="33">
        <f>'معادلة الفك والتجميع'!$AA$44</f>
        <v>0</v>
      </c>
      <c r="DL19" s="33">
        <f>$AE$36</f>
        <v>0</v>
      </c>
      <c r="DM19" s="74"/>
      <c r="DN19" s="33" t="s">
        <v>49</v>
      </c>
      <c r="DO19" s="33">
        <f>'معادلة الفك والتجميع'!$Z$105</f>
        <v>0</v>
      </c>
      <c r="DP19" s="33">
        <f>'معادلة الفك والتجميع'!$AA$105</f>
        <v>0</v>
      </c>
      <c r="DQ19" s="33">
        <f>$BO$36</f>
        <v>0</v>
      </c>
    </row>
    <row r="20" spans="1:121" ht="16.5" thickBot="1" x14ac:dyDescent="0.3">
      <c r="A20" s="1">
        <v>43359</v>
      </c>
      <c r="B20" s="2"/>
      <c r="C20" s="3"/>
      <c r="D20" s="3"/>
      <c r="E20" s="52"/>
      <c r="F20" s="3"/>
      <c r="G20" s="3"/>
      <c r="H20" s="52"/>
      <c r="I20" s="3"/>
      <c r="J20" s="3"/>
      <c r="K20" s="52"/>
      <c r="L20" s="3"/>
      <c r="M20" s="3"/>
      <c r="N20" s="52"/>
      <c r="O20" s="3"/>
      <c r="P20" s="3"/>
      <c r="Q20" s="52"/>
      <c r="R20" s="3"/>
      <c r="S20" s="3"/>
      <c r="T20" s="52"/>
      <c r="U20" s="3"/>
      <c r="V20" s="3"/>
      <c r="W20" s="52"/>
      <c r="X20" s="3"/>
      <c r="Y20" s="52"/>
      <c r="Z20" s="3"/>
      <c r="AA20" s="3"/>
      <c r="AB20" s="52"/>
      <c r="AC20" s="3"/>
      <c r="AD20" s="3"/>
      <c r="AE20" s="52"/>
      <c r="AF20" s="3"/>
      <c r="AG20" s="52"/>
      <c r="AH20" s="3"/>
      <c r="AI20" s="52"/>
      <c r="AJ20" s="3"/>
      <c r="AK20" s="52"/>
      <c r="AL20" s="3"/>
      <c r="AM20" s="3"/>
      <c r="AN20" s="52"/>
      <c r="AO20" s="3"/>
      <c r="AP20" s="52"/>
      <c r="AQ20" s="3"/>
      <c r="AR20" s="3"/>
      <c r="AS20" s="52"/>
      <c r="AT20" s="3"/>
      <c r="AU20" s="3"/>
      <c r="AV20" s="52"/>
      <c r="AW20" s="3"/>
      <c r="AX20" s="3"/>
      <c r="AY20" s="52"/>
      <c r="AZ20" s="3"/>
      <c r="BA20" s="52"/>
      <c r="BB20" s="3"/>
      <c r="BC20" s="3"/>
      <c r="BD20" s="52"/>
      <c r="BE20" s="3"/>
      <c r="BF20" s="3"/>
      <c r="BG20" s="52"/>
      <c r="BH20" s="3"/>
      <c r="BI20" s="3"/>
      <c r="BJ20" s="52"/>
      <c r="BK20" s="3"/>
      <c r="BL20" s="52"/>
      <c r="BM20" s="3"/>
      <c r="BN20" s="3"/>
      <c r="BO20" s="52"/>
      <c r="BP20" s="3"/>
      <c r="BQ20" s="3"/>
      <c r="BR20" s="52"/>
      <c r="BS20" s="3"/>
      <c r="BT20" s="3"/>
      <c r="BU20" s="52"/>
      <c r="BV20" s="3"/>
      <c r="BW20" s="3"/>
      <c r="BX20" s="52"/>
      <c r="BY20" s="3"/>
      <c r="BZ20" s="3"/>
      <c r="CA20" s="52"/>
      <c r="CB20" s="3"/>
      <c r="CC20" s="52"/>
      <c r="CD20" s="3"/>
      <c r="CE20" s="3"/>
      <c r="CF20" s="52"/>
      <c r="CG20" s="3"/>
      <c r="CH20" s="3"/>
      <c r="CI20" s="52"/>
      <c r="CJ20" s="3"/>
      <c r="CK20" s="3"/>
      <c r="CL20" s="52"/>
      <c r="CM20" s="3"/>
      <c r="CN20" s="3"/>
      <c r="CO20" s="52"/>
      <c r="CP20" s="3"/>
      <c r="CQ20" s="3"/>
      <c r="CR20" s="52"/>
      <c r="CS20" s="3"/>
      <c r="CT20" s="3"/>
      <c r="CU20" s="52"/>
      <c r="CV20" s="3"/>
      <c r="CW20" s="52"/>
      <c r="CX20" s="3"/>
      <c r="CY20" s="52"/>
      <c r="CZ20" s="27"/>
      <c r="DA20" s="52"/>
      <c r="DB20" s="3"/>
      <c r="DC20" s="52"/>
      <c r="DD20" s="3"/>
      <c r="DE20" s="52"/>
      <c r="DF20" s="7"/>
      <c r="DG20" s="29"/>
      <c r="DI20" s="32" t="s">
        <v>9</v>
      </c>
      <c r="DJ20" s="33"/>
      <c r="DK20" s="33">
        <f>'معادلة الفك والتجميع'!$AA$48</f>
        <v>0</v>
      </c>
      <c r="DL20" s="33">
        <f>$AG$36</f>
        <v>0</v>
      </c>
      <c r="DM20" s="74"/>
      <c r="DN20" s="33" t="s">
        <v>11</v>
      </c>
      <c r="DO20" s="33">
        <f>'معادلة الفك والتجميع'!$Z$109</f>
        <v>0</v>
      </c>
      <c r="DP20" s="33">
        <f>'معادلة الفك والتجميع'!$AA$109</f>
        <v>0</v>
      </c>
      <c r="DQ20" s="33">
        <f>$BR$36</f>
        <v>0</v>
      </c>
    </row>
    <row r="21" spans="1:121" ht="16.5" thickBot="1" x14ac:dyDescent="0.3">
      <c r="A21" s="1">
        <v>43360</v>
      </c>
      <c r="B21" s="2"/>
      <c r="C21" s="3"/>
      <c r="D21" s="3"/>
      <c r="E21" s="52"/>
      <c r="F21" s="3"/>
      <c r="G21" s="3"/>
      <c r="H21" s="52"/>
      <c r="I21" s="3"/>
      <c r="J21" s="3"/>
      <c r="K21" s="52"/>
      <c r="L21" s="3"/>
      <c r="M21" s="3"/>
      <c r="N21" s="52"/>
      <c r="O21" s="3"/>
      <c r="P21" s="3"/>
      <c r="Q21" s="52"/>
      <c r="R21" s="3"/>
      <c r="S21" s="3"/>
      <c r="T21" s="52"/>
      <c r="U21" s="3"/>
      <c r="V21" s="3"/>
      <c r="W21" s="52"/>
      <c r="X21" s="3"/>
      <c r="Y21" s="52"/>
      <c r="Z21" s="3"/>
      <c r="AA21" s="3"/>
      <c r="AB21" s="52"/>
      <c r="AC21" s="3"/>
      <c r="AD21" s="3"/>
      <c r="AE21" s="52"/>
      <c r="AF21" s="3"/>
      <c r="AG21" s="52"/>
      <c r="AH21" s="3"/>
      <c r="AI21" s="52"/>
      <c r="AJ21" s="3"/>
      <c r="AK21" s="52"/>
      <c r="AL21" s="3"/>
      <c r="AM21" s="3"/>
      <c r="AN21" s="52"/>
      <c r="AO21" s="3"/>
      <c r="AP21" s="52"/>
      <c r="AQ21" s="3"/>
      <c r="AR21" s="3"/>
      <c r="AS21" s="52"/>
      <c r="AT21" s="3"/>
      <c r="AU21" s="3"/>
      <c r="AV21" s="52"/>
      <c r="AW21" s="3"/>
      <c r="AX21" s="3"/>
      <c r="AY21" s="52"/>
      <c r="AZ21" s="3"/>
      <c r="BA21" s="52"/>
      <c r="BB21" s="3"/>
      <c r="BC21" s="3"/>
      <c r="BD21" s="52"/>
      <c r="BE21" s="3"/>
      <c r="BF21" s="3"/>
      <c r="BG21" s="52"/>
      <c r="BH21" s="3"/>
      <c r="BI21" s="3"/>
      <c r="BJ21" s="52"/>
      <c r="BK21" s="3"/>
      <c r="BL21" s="52"/>
      <c r="BM21" s="3"/>
      <c r="BN21" s="3"/>
      <c r="BO21" s="52"/>
      <c r="BP21" s="3"/>
      <c r="BQ21" s="3"/>
      <c r="BR21" s="52"/>
      <c r="BS21" s="3"/>
      <c r="BT21" s="3"/>
      <c r="BU21" s="52"/>
      <c r="BV21" s="3"/>
      <c r="BW21" s="3"/>
      <c r="BX21" s="52"/>
      <c r="BY21" s="3"/>
      <c r="BZ21" s="3"/>
      <c r="CA21" s="52"/>
      <c r="CB21" s="3"/>
      <c r="CC21" s="52"/>
      <c r="CD21" s="3"/>
      <c r="CE21" s="3"/>
      <c r="CF21" s="52"/>
      <c r="CG21" s="3"/>
      <c r="CH21" s="3"/>
      <c r="CI21" s="52"/>
      <c r="CJ21" s="3"/>
      <c r="CK21" s="3"/>
      <c r="CL21" s="52"/>
      <c r="CM21" s="3"/>
      <c r="CN21" s="3"/>
      <c r="CO21" s="52"/>
      <c r="CP21" s="3"/>
      <c r="CQ21" s="3"/>
      <c r="CR21" s="52"/>
      <c r="CS21" s="3"/>
      <c r="CT21" s="3"/>
      <c r="CU21" s="52"/>
      <c r="CV21" s="3"/>
      <c r="CW21" s="52"/>
      <c r="CX21" s="3"/>
      <c r="CY21" s="52"/>
      <c r="CZ21" s="27"/>
      <c r="DA21" s="52"/>
      <c r="DB21" s="3"/>
      <c r="DC21" s="52"/>
      <c r="DD21" s="3"/>
      <c r="DE21" s="52"/>
      <c r="DF21" s="7"/>
      <c r="DG21" s="29"/>
      <c r="DI21" s="32" t="s">
        <v>8</v>
      </c>
      <c r="DJ21" s="33"/>
      <c r="DK21" s="33">
        <f>'معادلة الفك والتجميع'!$AA$52</f>
        <v>0</v>
      </c>
      <c r="DL21" s="33">
        <f>$AI$36</f>
        <v>0</v>
      </c>
      <c r="DM21" s="75"/>
      <c r="DN21" s="142" t="s">
        <v>65</v>
      </c>
      <c r="DO21" s="143"/>
      <c r="DP21" s="144"/>
      <c r="DQ21" s="76"/>
    </row>
    <row r="22" spans="1:121" ht="16.5" thickBot="1" x14ac:dyDescent="0.3">
      <c r="A22" s="1">
        <v>43361</v>
      </c>
      <c r="B22" s="2"/>
      <c r="C22" s="3"/>
      <c r="D22" s="3"/>
      <c r="E22" s="52"/>
      <c r="F22" s="3"/>
      <c r="G22" s="3"/>
      <c r="H22" s="52"/>
      <c r="I22" s="3"/>
      <c r="J22" s="3"/>
      <c r="K22" s="52"/>
      <c r="L22" s="3"/>
      <c r="M22" s="3"/>
      <c r="N22" s="52"/>
      <c r="O22" s="3"/>
      <c r="P22" s="3"/>
      <c r="Q22" s="52"/>
      <c r="R22" s="3"/>
      <c r="S22" s="3"/>
      <c r="T22" s="52"/>
      <c r="U22" s="3"/>
      <c r="V22" s="3"/>
      <c r="W22" s="52"/>
      <c r="X22" s="3"/>
      <c r="Y22" s="52"/>
      <c r="Z22" s="3"/>
      <c r="AA22" s="3"/>
      <c r="AB22" s="52"/>
      <c r="AC22" s="3"/>
      <c r="AD22" s="3"/>
      <c r="AE22" s="52"/>
      <c r="AF22" s="3"/>
      <c r="AG22" s="52"/>
      <c r="AH22" s="3"/>
      <c r="AI22" s="52"/>
      <c r="AJ22" s="3"/>
      <c r="AK22" s="52"/>
      <c r="AL22" s="3"/>
      <c r="AM22" s="3"/>
      <c r="AN22" s="52"/>
      <c r="AO22" s="3"/>
      <c r="AP22" s="52"/>
      <c r="AQ22" s="3"/>
      <c r="AR22" s="3"/>
      <c r="AS22" s="52"/>
      <c r="AT22" s="3"/>
      <c r="AU22" s="3"/>
      <c r="AV22" s="52"/>
      <c r="AW22" s="3"/>
      <c r="AX22" s="3"/>
      <c r="AY22" s="52"/>
      <c r="AZ22" s="3"/>
      <c r="BA22" s="52"/>
      <c r="BB22" s="3"/>
      <c r="BC22" s="3"/>
      <c r="BD22" s="52"/>
      <c r="BE22" s="3"/>
      <c r="BF22" s="3"/>
      <c r="BG22" s="52"/>
      <c r="BH22" s="3"/>
      <c r="BI22" s="3"/>
      <c r="BJ22" s="52"/>
      <c r="BK22" s="3"/>
      <c r="BL22" s="52"/>
      <c r="BM22" s="3"/>
      <c r="BN22" s="3"/>
      <c r="BO22" s="52"/>
      <c r="BP22" s="3"/>
      <c r="BQ22" s="3"/>
      <c r="BR22" s="52"/>
      <c r="BS22" s="3"/>
      <c r="BT22" s="3"/>
      <c r="BU22" s="52"/>
      <c r="BV22" s="3"/>
      <c r="BW22" s="3"/>
      <c r="BX22" s="52"/>
      <c r="BY22" s="3"/>
      <c r="BZ22" s="3"/>
      <c r="CA22" s="52"/>
      <c r="CB22" s="3"/>
      <c r="CC22" s="52"/>
      <c r="CD22" s="3"/>
      <c r="CE22" s="3"/>
      <c r="CF22" s="52"/>
      <c r="CG22" s="3"/>
      <c r="CH22" s="3"/>
      <c r="CI22" s="52"/>
      <c r="CJ22" s="3"/>
      <c r="CK22" s="3"/>
      <c r="CL22" s="52"/>
      <c r="CM22" s="3"/>
      <c r="CN22" s="3"/>
      <c r="CO22" s="52"/>
      <c r="CP22" s="3"/>
      <c r="CQ22" s="3"/>
      <c r="CR22" s="52"/>
      <c r="CS22" s="3"/>
      <c r="CT22" s="3"/>
      <c r="CU22" s="52"/>
      <c r="CV22" s="3"/>
      <c r="CW22" s="52"/>
      <c r="CX22" s="3"/>
      <c r="CY22" s="52"/>
      <c r="CZ22" s="27"/>
      <c r="DA22" s="52"/>
      <c r="DB22" s="3"/>
      <c r="DC22" s="52"/>
      <c r="DD22" s="3"/>
      <c r="DE22" s="52"/>
      <c r="DF22" s="7"/>
      <c r="DG22" s="29"/>
      <c r="DI22" s="133" t="s">
        <v>66</v>
      </c>
      <c r="DJ22" s="134"/>
      <c r="DK22" s="135"/>
      <c r="DL22" s="77"/>
      <c r="DM22" s="74"/>
      <c r="DN22" s="33" t="s">
        <v>49</v>
      </c>
      <c r="DO22" s="33">
        <f>'معادلة الفك والتجميع'!$Z$114</f>
        <v>0</v>
      </c>
      <c r="DP22" s="33">
        <f>'معادلة الفك والتجميع'!$AA$114</f>
        <v>0</v>
      </c>
      <c r="DQ22" s="33">
        <f>$BU$36</f>
        <v>0</v>
      </c>
    </row>
    <row r="23" spans="1:121" ht="16.5" thickBot="1" x14ac:dyDescent="0.3">
      <c r="A23" s="1">
        <v>43362</v>
      </c>
      <c r="B23" s="2"/>
      <c r="C23" s="3"/>
      <c r="D23" s="3"/>
      <c r="E23" s="52"/>
      <c r="F23" s="3"/>
      <c r="G23" s="3"/>
      <c r="H23" s="52"/>
      <c r="I23" s="3"/>
      <c r="J23" s="3"/>
      <c r="K23" s="52"/>
      <c r="L23" s="3"/>
      <c r="M23" s="3"/>
      <c r="N23" s="52"/>
      <c r="O23" s="3"/>
      <c r="P23" s="3"/>
      <c r="Q23" s="52"/>
      <c r="R23" s="3"/>
      <c r="S23" s="3"/>
      <c r="T23" s="52"/>
      <c r="U23" s="3"/>
      <c r="V23" s="3"/>
      <c r="W23" s="52"/>
      <c r="X23" s="3"/>
      <c r="Y23" s="52"/>
      <c r="Z23" s="3"/>
      <c r="AA23" s="3"/>
      <c r="AB23" s="52"/>
      <c r="AC23" s="3"/>
      <c r="AD23" s="3"/>
      <c r="AE23" s="52"/>
      <c r="AF23" s="3"/>
      <c r="AG23" s="52"/>
      <c r="AH23" s="3"/>
      <c r="AI23" s="52"/>
      <c r="AJ23" s="3"/>
      <c r="AK23" s="52"/>
      <c r="AL23" s="3"/>
      <c r="AM23" s="3"/>
      <c r="AN23" s="52"/>
      <c r="AO23" s="3"/>
      <c r="AP23" s="52"/>
      <c r="AQ23" s="3"/>
      <c r="AR23" s="3"/>
      <c r="AS23" s="52"/>
      <c r="AT23" s="3"/>
      <c r="AU23" s="3"/>
      <c r="AV23" s="52"/>
      <c r="AW23" s="3"/>
      <c r="AX23" s="3"/>
      <c r="AY23" s="52"/>
      <c r="AZ23" s="3"/>
      <c r="BA23" s="52"/>
      <c r="BB23" s="3"/>
      <c r="BC23" s="3"/>
      <c r="BD23" s="52"/>
      <c r="BE23" s="3"/>
      <c r="BF23" s="3"/>
      <c r="BG23" s="52"/>
      <c r="BH23" s="3"/>
      <c r="BI23" s="3"/>
      <c r="BJ23" s="52"/>
      <c r="BK23" s="3"/>
      <c r="BL23" s="52"/>
      <c r="BM23" s="3"/>
      <c r="BN23" s="3"/>
      <c r="BO23" s="52"/>
      <c r="BP23" s="3"/>
      <c r="BQ23" s="3"/>
      <c r="BR23" s="52"/>
      <c r="BS23" s="3"/>
      <c r="BT23" s="3"/>
      <c r="BU23" s="52"/>
      <c r="BV23" s="3"/>
      <c r="BW23" s="3"/>
      <c r="BX23" s="52"/>
      <c r="BY23" s="3"/>
      <c r="BZ23" s="3"/>
      <c r="CA23" s="52"/>
      <c r="CB23" s="3"/>
      <c r="CC23" s="52"/>
      <c r="CD23" s="3"/>
      <c r="CE23" s="3"/>
      <c r="CF23" s="52"/>
      <c r="CG23" s="3"/>
      <c r="CH23" s="3"/>
      <c r="CI23" s="52"/>
      <c r="CJ23" s="3"/>
      <c r="CK23" s="3"/>
      <c r="CL23" s="52"/>
      <c r="CM23" s="3"/>
      <c r="CN23" s="3"/>
      <c r="CO23" s="52"/>
      <c r="CP23" s="3"/>
      <c r="CQ23" s="3"/>
      <c r="CR23" s="52"/>
      <c r="CS23" s="3"/>
      <c r="CT23" s="3"/>
      <c r="CU23" s="52"/>
      <c r="CV23" s="3"/>
      <c r="CW23" s="52"/>
      <c r="CX23" s="3"/>
      <c r="CY23" s="52"/>
      <c r="CZ23" s="27"/>
      <c r="DA23" s="52"/>
      <c r="DB23" s="3"/>
      <c r="DC23" s="52"/>
      <c r="DD23" s="3"/>
      <c r="DE23" s="52"/>
      <c r="DF23" s="7"/>
      <c r="DG23" s="29"/>
      <c r="DI23" s="32" t="s">
        <v>45</v>
      </c>
      <c r="DJ23" s="33"/>
      <c r="DK23" s="33">
        <f>'معادلة الفك والتجميع'!$AA$56</f>
        <v>0</v>
      </c>
      <c r="DL23" s="33">
        <f>$AK$36</f>
        <v>0</v>
      </c>
      <c r="DM23" s="75"/>
      <c r="DN23" s="33" t="s">
        <v>50</v>
      </c>
      <c r="DO23" s="33">
        <f>'معادلة الفك والتجميع'!$Z$118</f>
        <v>0</v>
      </c>
      <c r="DP23" s="33">
        <f>'معادلة الفك والتجميع'!$AA$118</f>
        <v>0</v>
      </c>
      <c r="DQ23" s="33">
        <f>$BX$36</f>
        <v>0</v>
      </c>
    </row>
    <row r="24" spans="1:121" ht="16.5" thickBot="1" x14ac:dyDescent="0.3">
      <c r="A24" s="1">
        <v>43363</v>
      </c>
      <c r="B24" s="2"/>
      <c r="C24" s="3"/>
      <c r="D24" s="3"/>
      <c r="E24" s="52"/>
      <c r="F24" s="3"/>
      <c r="G24" s="3"/>
      <c r="H24" s="52"/>
      <c r="I24" s="3"/>
      <c r="J24" s="3"/>
      <c r="K24" s="52"/>
      <c r="L24" s="3"/>
      <c r="M24" s="3"/>
      <c r="N24" s="52"/>
      <c r="O24" s="3"/>
      <c r="P24" s="3"/>
      <c r="Q24" s="52"/>
      <c r="R24" s="3"/>
      <c r="S24" s="3"/>
      <c r="T24" s="52"/>
      <c r="U24" s="3"/>
      <c r="V24" s="3"/>
      <c r="W24" s="52"/>
      <c r="X24" s="3"/>
      <c r="Y24" s="52"/>
      <c r="Z24" s="3"/>
      <c r="AA24" s="3"/>
      <c r="AB24" s="52"/>
      <c r="AC24" s="3"/>
      <c r="AD24" s="3"/>
      <c r="AE24" s="52"/>
      <c r="AF24" s="3"/>
      <c r="AG24" s="52"/>
      <c r="AH24" s="3"/>
      <c r="AI24" s="52"/>
      <c r="AJ24" s="3"/>
      <c r="AK24" s="52"/>
      <c r="AL24" s="3"/>
      <c r="AM24" s="3"/>
      <c r="AN24" s="52"/>
      <c r="AO24" s="3"/>
      <c r="AP24" s="52"/>
      <c r="AQ24" s="3"/>
      <c r="AR24" s="3"/>
      <c r="AS24" s="52"/>
      <c r="AT24" s="3"/>
      <c r="AU24" s="3"/>
      <c r="AV24" s="52"/>
      <c r="AW24" s="3"/>
      <c r="AX24" s="3"/>
      <c r="AY24" s="52"/>
      <c r="AZ24" s="3"/>
      <c r="BA24" s="52"/>
      <c r="BB24" s="3"/>
      <c r="BC24" s="3"/>
      <c r="BD24" s="52"/>
      <c r="BE24" s="3"/>
      <c r="BF24" s="3"/>
      <c r="BG24" s="52"/>
      <c r="BH24" s="3"/>
      <c r="BI24" s="3"/>
      <c r="BJ24" s="52"/>
      <c r="BK24" s="3"/>
      <c r="BL24" s="52"/>
      <c r="BM24" s="3"/>
      <c r="BN24" s="3"/>
      <c r="BO24" s="52"/>
      <c r="BP24" s="3"/>
      <c r="BQ24" s="3"/>
      <c r="BR24" s="52"/>
      <c r="BS24" s="3"/>
      <c r="BT24" s="3"/>
      <c r="BU24" s="52"/>
      <c r="BV24" s="3"/>
      <c r="BW24" s="3"/>
      <c r="BX24" s="52"/>
      <c r="BY24" s="3"/>
      <c r="BZ24" s="3"/>
      <c r="CA24" s="52"/>
      <c r="CB24" s="3"/>
      <c r="CC24" s="52"/>
      <c r="CD24" s="3"/>
      <c r="CE24" s="3"/>
      <c r="CF24" s="52"/>
      <c r="CG24" s="3"/>
      <c r="CH24" s="3"/>
      <c r="CI24" s="52"/>
      <c r="CJ24" s="3"/>
      <c r="CK24" s="3"/>
      <c r="CL24" s="52"/>
      <c r="CM24" s="3"/>
      <c r="CN24" s="3"/>
      <c r="CO24" s="52"/>
      <c r="CP24" s="3"/>
      <c r="CQ24" s="3"/>
      <c r="CR24" s="52"/>
      <c r="CS24" s="3"/>
      <c r="CT24" s="3"/>
      <c r="CU24" s="52"/>
      <c r="CV24" s="3"/>
      <c r="CW24" s="52"/>
      <c r="CX24" s="3"/>
      <c r="CY24" s="52"/>
      <c r="CZ24" s="27"/>
      <c r="DA24" s="52"/>
      <c r="DB24" s="3"/>
      <c r="DC24" s="52"/>
      <c r="DD24" s="3"/>
      <c r="DE24" s="52"/>
      <c r="DF24" s="7"/>
      <c r="DG24" s="29"/>
      <c r="DI24" s="136" t="s">
        <v>67</v>
      </c>
      <c r="DJ24" s="137"/>
      <c r="DK24" s="138"/>
      <c r="DL24" s="81"/>
      <c r="DM24" s="74"/>
      <c r="DN24" s="33" t="s">
        <v>12</v>
      </c>
      <c r="DO24" s="33">
        <f>'معادلة الفك والتجميع'!$Z$122</f>
        <v>0</v>
      </c>
      <c r="DP24" s="33">
        <f>'معادلة الفك والتجميع'!$AA$122</f>
        <v>0</v>
      </c>
      <c r="DQ24" s="33">
        <f>$CA$36</f>
        <v>0</v>
      </c>
    </row>
    <row r="25" spans="1:121" ht="16.5" thickBot="1" x14ac:dyDescent="0.3">
      <c r="A25" s="1">
        <v>43364</v>
      </c>
      <c r="B25" s="2"/>
      <c r="C25" s="3"/>
      <c r="D25" s="3"/>
      <c r="E25" s="52"/>
      <c r="F25" s="3"/>
      <c r="G25" s="3"/>
      <c r="H25" s="52"/>
      <c r="I25" s="3"/>
      <c r="J25" s="3"/>
      <c r="K25" s="52"/>
      <c r="L25" s="3"/>
      <c r="M25" s="3"/>
      <c r="N25" s="52"/>
      <c r="O25" s="3"/>
      <c r="P25" s="3"/>
      <c r="Q25" s="52"/>
      <c r="R25" s="3"/>
      <c r="S25" s="3"/>
      <c r="T25" s="52"/>
      <c r="U25" s="3"/>
      <c r="V25" s="3"/>
      <c r="W25" s="52"/>
      <c r="X25" s="3"/>
      <c r="Y25" s="52"/>
      <c r="Z25" s="3"/>
      <c r="AA25" s="3"/>
      <c r="AB25" s="52"/>
      <c r="AC25" s="3"/>
      <c r="AD25" s="3"/>
      <c r="AE25" s="52"/>
      <c r="AF25" s="3"/>
      <c r="AG25" s="52"/>
      <c r="AH25" s="3"/>
      <c r="AI25" s="52"/>
      <c r="AJ25" s="3"/>
      <c r="AK25" s="52"/>
      <c r="AL25" s="3"/>
      <c r="AM25" s="3"/>
      <c r="AN25" s="52"/>
      <c r="AO25" s="3"/>
      <c r="AP25" s="52"/>
      <c r="AQ25" s="3"/>
      <c r="AR25" s="3"/>
      <c r="AS25" s="52"/>
      <c r="AT25" s="3"/>
      <c r="AU25" s="3"/>
      <c r="AV25" s="52"/>
      <c r="AW25" s="3"/>
      <c r="AX25" s="3"/>
      <c r="AY25" s="52"/>
      <c r="AZ25" s="3"/>
      <c r="BA25" s="52"/>
      <c r="BB25" s="3"/>
      <c r="BC25" s="3"/>
      <c r="BD25" s="52"/>
      <c r="BE25" s="3"/>
      <c r="BF25" s="3"/>
      <c r="BG25" s="52"/>
      <c r="BH25" s="3"/>
      <c r="BI25" s="3"/>
      <c r="BJ25" s="52"/>
      <c r="BK25" s="3"/>
      <c r="BL25" s="52"/>
      <c r="BM25" s="3"/>
      <c r="BN25" s="3"/>
      <c r="BO25" s="52"/>
      <c r="BP25" s="3"/>
      <c r="BQ25" s="3"/>
      <c r="BR25" s="52"/>
      <c r="BS25" s="3"/>
      <c r="BT25" s="3"/>
      <c r="BU25" s="52"/>
      <c r="BV25" s="3"/>
      <c r="BW25" s="3"/>
      <c r="BX25" s="52"/>
      <c r="BY25" s="3"/>
      <c r="BZ25" s="3"/>
      <c r="CA25" s="52"/>
      <c r="CB25" s="3"/>
      <c r="CC25" s="52"/>
      <c r="CD25" s="3"/>
      <c r="CE25" s="3"/>
      <c r="CF25" s="52"/>
      <c r="CG25" s="3"/>
      <c r="CH25" s="3"/>
      <c r="CI25" s="52"/>
      <c r="CJ25" s="3"/>
      <c r="CK25" s="3"/>
      <c r="CL25" s="52"/>
      <c r="CM25" s="3"/>
      <c r="CN25" s="3"/>
      <c r="CO25" s="52"/>
      <c r="CP25" s="3"/>
      <c r="CQ25" s="3"/>
      <c r="CR25" s="52"/>
      <c r="CS25" s="3"/>
      <c r="CT25" s="3"/>
      <c r="CU25" s="52"/>
      <c r="CV25" s="3"/>
      <c r="CW25" s="52"/>
      <c r="CX25" s="3"/>
      <c r="CY25" s="52"/>
      <c r="CZ25" s="27"/>
      <c r="DA25" s="52"/>
      <c r="DB25" s="3"/>
      <c r="DC25" s="52"/>
      <c r="DD25" s="3"/>
      <c r="DE25" s="52"/>
      <c r="DF25" s="7"/>
      <c r="DG25" s="29"/>
      <c r="DI25" s="32" t="s">
        <v>19</v>
      </c>
      <c r="DJ25" s="33">
        <f>'معادلة الفك والتجميع'!$Z$61</f>
        <v>0</v>
      </c>
      <c r="DK25" s="33">
        <f>'معادلة الفك والتجميع'!$AA$61</f>
        <v>0</v>
      </c>
      <c r="DL25" s="33">
        <f>$AN$36</f>
        <v>0</v>
      </c>
      <c r="DM25" s="82"/>
      <c r="DN25" s="33" t="s">
        <v>48</v>
      </c>
      <c r="DO25" s="33"/>
      <c r="DP25" s="33">
        <f>'معادلة الفك والتجميع'!$AA$126</f>
        <v>0</v>
      </c>
      <c r="DQ25" s="33">
        <f>$CC$36</f>
        <v>0</v>
      </c>
    </row>
    <row r="26" spans="1:121" ht="16.5" thickBot="1" x14ac:dyDescent="0.3">
      <c r="A26" s="1">
        <v>43365</v>
      </c>
      <c r="B26" s="2"/>
      <c r="C26" s="3"/>
      <c r="D26" s="3"/>
      <c r="E26" s="52"/>
      <c r="F26" s="3"/>
      <c r="G26" s="3"/>
      <c r="H26" s="52"/>
      <c r="I26" s="3"/>
      <c r="J26" s="3"/>
      <c r="K26" s="52"/>
      <c r="L26" s="3"/>
      <c r="M26" s="3"/>
      <c r="N26" s="52"/>
      <c r="O26" s="3"/>
      <c r="P26" s="3"/>
      <c r="Q26" s="52"/>
      <c r="R26" s="3"/>
      <c r="S26" s="3"/>
      <c r="T26" s="52"/>
      <c r="U26" s="3"/>
      <c r="V26" s="3"/>
      <c r="W26" s="52"/>
      <c r="X26" s="3"/>
      <c r="Y26" s="52"/>
      <c r="Z26" s="3"/>
      <c r="AA26" s="3"/>
      <c r="AB26" s="52"/>
      <c r="AC26" s="3"/>
      <c r="AD26" s="3"/>
      <c r="AE26" s="52"/>
      <c r="AF26" s="3"/>
      <c r="AG26" s="52"/>
      <c r="AH26" s="3"/>
      <c r="AI26" s="52"/>
      <c r="AJ26" s="3"/>
      <c r="AK26" s="52"/>
      <c r="AL26" s="3"/>
      <c r="AM26" s="3"/>
      <c r="AN26" s="52"/>
      <c r="AO26" s="3"/>
      <c r="AP26" s="52"/>
      <c r="AQ26" s="3"/>
      <c r="AR26" s="3"/>
      <c r="AS26" s="52"/>
      <c r="AT26" s="3"/>
      <c r="AU26" s="3"/>
      <c r="AV26" s="52"/>
      <c r="AW26" s="3"/>
      <c r="AX26" s="3"/>
      <c r="AY26" s="52"/>
      <c r="AZ26" s="3"/>
      <c r="BA26" s="52"/>
      <c r="BB26" s="3"/>
      <c r="BC26" s="3"/>
      <c r="BD26" s="52"/>
      <c r="BE26" s="3"/>
      <c r="BF26" s="3"/>
      <c r="BG26" s="52"/>
      <c r="BH26" s="3"/>
      <c r="BI26" s="3"/>
      <c r="BJ26" s="52"/>
      <c r="BK26" s="3"/>
      <c r="BL26" s="52"/>
      <c r="BM26" s="3"/>
      <c r="BN26" s="3"/>
      <c r="BO26" s="52"/>
      <c r="BP26" s="3"/>
      <c r="BQ26" s="3"/>
      <c r="BR26" s="52"/>
      <c r="BS26" s="3"/>
      <c r="BT26" s="3"/>
      <c r="BU26" s="52"/>
      <c r="BV26" s="3"/>
      <c r="BW26" s="3"/>
      <c r="BX26" s="52"/>
      <c r="BY26" s="3"/>
      <c r="BZ26" s="3"/>
      <c r="CA26" s="52"/>
      <c r="CB26" s="3"/>
      <c r="CC26" s="52"/>
      <c r="CD26" s="3"/>
      <c r="CE26" s="3"/>
      <c r="CF26" s="52"/>
      <c r="CG26" s="3"/>
      <c r="CH26" s="3"/>
      <c r="CI26" s="52"/>
      <c r="CJ26" s="3"/>
      <c r="CK26" s="3"/>
      <c r="CL26" s="52"/>
      <c r="CM26" s="3"/>
      <c r="CN26" s="3"/>
      <c r="CO26" s="52"/>
      <c r="CP26" s="3"/>
      <c r="CQ26" s="3"/>
      <c r="CR26" s="52"/>
      <c r="CS26" s="3"/>
      <c r="CT26" s="3"/>
      <c r="CU26" s="52"/>
      <c r="CV26" s="3"/>
      <c r="CW26" s="52"/>
      <c r="CX26" s="3"/>
      <c r="CY26" s="52"/>
      <c r="CZ26" s="27"/>
      <c r="DA26" s="52"/>
      <c r="DB26" s="3"/>
      <c r="DC26" s="52"/>
      <c r="DD26" s="3"/>
      <c r="DE26" s="52"/>
      <c r="DF26" s="7"/>
      <c r="DG26" s="29"/>
      <c r="DI26" s="139" t="s">
        <v>68</v>
      </c>
      <c r="DJ26" s="140"/>
      <c r="DK26" s="141"/>
      <c r="DL26" s="83"/>
      <c r="DM26" s="82"/>
      <c r="DN26" s="148" t="s">
        <v>38</v>
      </c>
      <c r="DO26" s="149"/>
      <c r="DP26" s="150"/>
      <c r="DQ26" s="84"/>
    </row>
    <row r="27" spans="1:121" ht="16.5" thickBot="1" x14ac:dyDescent="0.3">
      <c r="A27" s="1">
        <v>43366</v>
      </c>
      <c r="B27" s="2"/>
      <c r="C27" s="3"/>
      <c r="D27" s="3"/>
      <c r="E27" s="52"/>
      <c r="F27" s="3"/>
      <c r="G27" s="3"/>
      <c r="H27" s="52"/>
      <c r="I27" s="3"/>
      <c r="J27" s="3"/>
      <c r="K27" s="52"/>
      <c r="L27" s="3"/>
      <c r="M27" s="3"/>
      <c r="N27" s="52"/>
      <c r="O27" s="3"/>
      <c r="P27" s="3"/>
      <c r="Q27" s="52"/>
      <c r="R27" s="3"/>
      <c r="S27" s="3"/>
      <c r="T27" s="52"/>
      <c r="U27" s="3"/>
      <c r="V27" s="3"/>
      <c r="W27" s="52"/>
      <c r="X27" s="3"/>
      <c r="Y27" s="52"/>
      <c r="Z27" s="3"/>
      <c r="AA27" s="3"/>
      <c r="AB27" s="52"/>
      <c r="AC27" s="3"/>
      <c r="AD27" s="3"/>
      <c r="AE27" s="52"/>
      <c r="AF27" s="3"/>
      <c r="AG27" s="52"/>
      <c r="AH27" s="3"/>
      <c r="AI27" s="52"/>
      <c r="AJ27" s="3"/>
      <c r="AK27" s="52"/>
      <c r="AL27" s="3"/>
      <c r="AM27" s="3"/>
      <c r="AN27" s="52"/>
      <c r="AO27" s="3"/>
      <c r="AP27" s="52"/>
      <c r="AQ27" s="3"/>
      <c r="AR27" s="3"/>
      <c r="AS27" s="52"/>
      <c r="AT27" s="3"/>
      <c r="AU27" s="3"/>
      <c r="AV27" s="52"/>
      <c r="AW27" s="3"/>
      <c r="AX27" s="3"/>
      <c r="AY27" s="52"/>
      <c r="AZ27" s="3"/>
      <c r="BA27" s="52"/>
      <c r="BB27" s="3"/>
      <c r="BC27" s="3"/>
      <c r="BD27" s="52"/>
      <c r="BE27" s="3"/>
      <c r="BF27" s="3"/>
      <c r="BG27" s="52"/>
      <c r="BH27" s="3"/>
      <c r="BI27" s="3"/>
      <c r="BJ27" s="52"/>
      <c r="BK27" s="3"/>
      <c r="BL27" s="52"/>
      <c r="BM27" s="3"/>
      <c r="BN27" s="3"/>
      <c r="BO27" s="52"/>
      <c r="BP27" s="3"/>
      <c r="BQ27" s="3"/>
      <c r="BR27" s="52"/>
      <c r="BS27" s="3"/>
      <c r="BT27" s="3"/>
      <c r="BU27" s="52"/>
      <c r="BV27" s="3"/>
      <c r="BW27" s="3"/>
      <c r="BX27" s="52"/>
      <c r="BY27" s="3"/>
      <c r="BZ27" s="3"/>
      <c r="CA27" s="52"/>
      <c r="CB27" s="3"/>
      <c r="CC27" s="52"/>
      <c r="CD27" s="3"/>
      <c r="CE27" s="3"/>
      <c r="CF27" s="52"/>
      <c r="CG27" s="3"/>
      <c r="CH27" s="3"/>
      <c r="CI27" s="52"/>
      <c r="CJ27" s="3"/>
      <c r="CK27" s="3"/>
      <c r="CL27" s="52"/>
      <c r="CM27" s="3"/>
      <c r="CN27" s="3"/>
      <c r="CO27" s="52"/>
      <c r="CP27" s="3"/>
      <c r="CQ27" s="3"/>
      <c r="CR27" s="52"/>
      <c r="CS27" s="3"/>
      <c r="CT27" s="3"/>
      <c r="CU27" s="52"/>
      <c r="CV27" s="3"/>
      <c r="CW27" s="52"/>
      <c r="CX27" s="3"/>
      <c r="CY27" s="52"/>
      <c r="CZ27" s="27"/>
      <c r="DA27" s="52"/>
      <c r="DB27" s="3"/>
      <c r="DC27" s="52"/>
      <c r="DD27" s="3"/>
      <c r="DE27" s="52"/>
      <c r="DF27" s="7"/>
      <c r="DG27" s="29"/>
      <c r="DI27" s="37" t="s">
        <v>45</v>
      </c>
      <c r="DJ27" s="38"/>
      <c r="DK27" s="38">
        <f>'معادلة الفك والتجميع'!$AA$65</f>
        <v>0</v>
      </c>
      <c r="DL27" s="33">
        <f>$AP$36</f>
        <v>0</v>
      </c>
      <c r="DM27" s="82"/>
      <c r="DN27" s="33" t="s">
        <v>58</v>
      </c>
      <c r="DO27" s="33"/>
      <c r="DP27" s="33">
        <f>'معادلة الفك والتجميع'!$AA$160</f>
        <v>0</v>
      </c>
      <c r="DQ27" s="33">
        <f>$CY$36</f>
        <v>0</v>
      </c>
    </row>
    <row r="28" spans="1:121" ht="16.5" thickBot="1" x14ac:dyDescent="0.3">
      <c r="A28" s="1">
        <v>43367</v>
      </c>
      <c r="B28" s="2"/>
      <c r="C28" s="3"/>
      <c r="D28" s="3"/>
      <c r="E28" s="52"/>
      <c r="F28" s="3"/>
      <c r="G28" s="3"/>
      <c r="H28" s="52"/>
      <c r="I28" s="3"/>
      <c r="J28" s="3"/>
      <c r="K28" s="52"/>
      <c r="L28" s="3"/>
      <c r="M28" s="3"/>
      <c r="N28" s="52"/>
      <c r="O28" s="3"/>
      <c r="P28" s="3"/>
      <c r="Q28" s="52"/>
      <c r="R28" s="3"/>
      <c r="S28" s="3"/>
      <c r="T28" s="52"/>
      <c r="U28" s="3"/>
      <c r="V28" s="3"/>
      <c r="W28" s="52"/>
      <c r="X28" s="3"/>
      <c r="Y28" s="52"/>
      <c r="Z28" s="3"/>
      <c r="AA28" s="3"/>
      <c r="AB28" s="52"/>
      <c r="AC28" s="3"/>
      <c r="AD28" s="3"/>
      <c r="AE28" s="52"/>
      <c r="AF28" s="3"/>
      <c r="AG28" s="52"/>
      <c r="AH28" s="3"/>
      <c r="AI28" s="52"/>
      <c r="AJ28" s="3"/>
      <c r="AK28" s="52"/>
      <c r="AL28" s="3"/>
      <c r="AM28" s="3"/>
      <c r="AN28" s="52"/>
      <c r="AO28" s="3"/>
      <c r="AP28" s="52"/>
      <c r="AQ28" s="3"/>
      <c r="AR28" s="3"/>
      <c r="AS28" s="52"/>
      <c r="AT28" s="3"/>
      <c r="AU28" s="3"/>
      <c r="AV28" s="52"/>
      <c r="AW28" s="3"/>
      <c r="AX28" s="3"/>
      <c r="AY28" s="52"/>
      <c r="AZ28" s="3"/>
      <c r="BA28" s="52"/>
      <c r="BB28" s="3"/>
      <c r="BC28" s="3"/>
      <c r="BD28" s="52"/>
      <c r="BE28" s="3"/>
      <c r="BF28" s="3"/>
      <c r="BG28" s="52"/>
      <c r="BH28" s="3"/>
      <c r="BI28" s="3"/>
      <c r="BJ28" s="52"/>
      <c r="BK28" s="3"/>
      <c r="BL28" s="52"/>
      <c r="BM28" s="3"/>
      <c r="BN28" s="3"/>
      <c r="BO28" s="52"/>
      <c r="BP28" s="3"/>
      <c r="BQ28" s="3"/>
      <c r="BR28" s="52"/>
      <c r="BS28" s="3"/>
      <c r="BT28" s="3"/>
      <c r="BU28" s="52"/>
      <c r="BV28" s="3"/>
      <c r="BW28" s="3"/>
      <c r="BX28" s="52"/>
      <c r="BY28" s="3"/>
      <c r="BZ28" s="3"/>
      <c r="CA28" s="52"/>
      <c r="CB28" s="3"/>
      <c r="CC28" s="52"/>
      <c r="CD28" s="3"/>
      <c r="CE28" s="3"/>
      <c r="CF28" s="52"/>
      <c r="CG28" s="3"/>
      <c r="CH28" s="3"/>
      <c r="CI28" s="52"/>
      <c r="CJ28" s="3"/>
      <c r="CK28" s="3"/>
      <c r="CL28" s="52"/>
      <c r="CM28" s="3"/>
      <c r="CN28" s="3"/>
      <c r="CO28" s="52"/>
      <c r="CP28" s="3"/>
      <c r="CQ28" s="3"/>
      <c r="CR28" s="52"/>
      <c r="CS28" s="3"/>
      <c r="CT28" s="3"/>
      <c r="CU28" s="52"/>
      <c r="CV28" s="3"/>
      <c r="CW28" s="52"/>
      <c r="CX28" s="3"/>
      <c r="CY28" s="52"/>
      <c r="CZ28" s="27"/>
      <c r="DA28" s="52"/>
      <c r="DB28" s="3"/>
      <c r="DC28" s="52"/>
      <c r="DD28" s="3"/>
      <c r="DE28" s="52"/>
      <c r="DF28" s="7"/>
      <c r="DG28" s="29"/>
      <c r="DI28" s="85"/>
      <c r="DJ28" s="85"/>
      <c r="DK28" s="85"/>
      <c r="DL28" s="85"/>
      <c r="DM28" s="82"/>
      <c r="DN28" s="158" t="s">
        <v>69</v>
      </c>
      <c r="DO28" s="159"/>
      <c r="DP28" s="160"/>
      <c r="DQ28" s="86"/>
    </row>
    <row r="29" spans="1:121" ht="16.5" thickBot="1" x14ac:dyDescent="0.3">
      <c r="A29" s="1">
        <v>43368</v>
      </c>
      <c r="B29" s="2"/>
      <c r="C29" s="3"/>
      <c r="D29" s="3"/>
      <c r="E29" s="52"/>
      <c r="F29" s="3"/>
      <c r="G29" s="3"/>
      <c r="H29" s="52"/>
      <c r="I29" s="3"/>
      <c r="J29" s="3"/>
      <c r="K29" s="52"/>
      <c r="L29" s="3"/>
      <c r="M29" s="3"/>
      <c r="N29" s="52"/>
      <c r="O29" s="3"/>
      <c r="P29" s="3"/>
      <c r="Q29" s="52"/>
      <c r="R29" s="3"/>
      <c r="S29" s="3"/>
      <c r="T29" s="52"/>
      <c r="U29" s="3"/>
      <c r="V29" s="3"/>
      <c r="W29" s="52"/>
      <c r="X29" s="3"/>
      <c r="Y29" s="52"/>
      <c r="Z29" s="3"/>
      <c r="AA29" s="3"/>
      <c r="AB29" s="52"/>
      <c r="AC29" s="3"/>
      <c r="AD29" s="3"/>
      <c r="AE29" s="52"/>
      <c r="AF29" s="3"/>
      <c r="AG29" s="52"/>
      <c r="AH29" s="3"/>
      <c r="AI29" s="52"/>
      <c r="AJ29" s="3"/>
      <c r="AK29" s="52"/>
      <c r="AL29" s="3"/>
      <c r="AM29" s="3"/>
      <c r="AN29" s="52"/>
      <c r="AO29" s="3"/>
      <c r="AP29" s="52"/>
      <c r="AQ29" s="3"/>
      <c r="AR29" s="3"/>
      <c r="AS29" s="52"/>
      <c r="AT29" s="3"/>
      <c r="AU29" s="3"/>
      <c r="AV29" s="52"/>
      <c r="AW29" s="3"/>
      <c r="AX29" s="3"/>
      <c r="AY29" s="52"/>
      <c r="AZ29" s="3"/>
      <c r="BA29" s="52"/>
      <c r="BB29" s="3"/>
      <c r="BC29" s="3"/>
      <c r="BD29" s="52"/>
      <c r="BE29" s="3"/>
      <c r="BF29" s="3"/>
      <c r="BG29" s="52"/>
      <c r="BH29" s="3"/>
      <c r="BI29" s="3"/>
      <c r="BJ29" s="52"/>
      <c r="BK29" s="3"/>
      <c r="BL29" s="52"/>
      <c r="BM29" s="3"/>
      <c r="BN29" s="3"/>
      <c r="BO29" s="52"/>
      <c r="BP29" s="3"/>
      <c r="BQ29" s="3"/>
      <c r="BR29" s="52"/>
      <c r="BS29" s="3"/>
      <c r="BT29" s="3"/>
      <c r="BU29" s="52"/>
      <c r="BV29" s="3"/>
      <c r="BW29" s="3"/>
      <c r="BX29" s="52"/>
      <c r="BY29" s="3"/>
      <c r="BZ29" s="3"/>
      <c r="CA29" s="52"/>
      <c r="CB29" s="3"/>
      <c r="CC29" s="52"/>
      <c r="CD29" s="3"/>
      <c r="CE29" s="3"/>
      <c r="CF29" s="52"/>
      <c r="CG29" s="3"/>
      <c r="CH29" s="3"/>
      <c r="CI29" s="52"/>
      <c r="CJ29" s="3"/>
      <c r="CK29" s="3"/>
      <c r="CL29" s="52"/>
      <c r="CM29" s="3"/>
      <c r="CN29" s="3"/>
      <c r="CO29" s="52"/>
      <c r="CP29" s="3"/>
      <c r="CQ29" s="3"/>
      <c r="CR29" s="52"/>
      <c r="CS29" s="3"/>
      <c r="CT29" s="3"/>
      <c r="CU29" s="52"/>
      <c r="CV29" s="3"/>
      <c r="CW29" s="52"/>
      <c r="CX29" s="3"/>
      <c r="CY29" s="52"/>
      <c r="CZ29" s="27"/>
      <c r="DA29" s="52"/>
      <c r="DB29" s="3"/>
      <c r="DC29" s="52"/>
      <c r="DD29" s="3"/>
      <c r="DE29" s="52"/>
      <c r="DF29" s="7"/>
      <c r="DG29" s="29"/>
      <c r="DI29" s="139" t="s">
        <v>70</v>
      </c>
      <c r="DJ29" s="140"/>
      <c r="DK29" s="141"/>
      <c r="DL29" s="83"/>
      <c r="DM29" s="82"/>
      <c r="DN29" s="33" t="s">
        <v>15</v>
      </c>
      <c r="DO29" s="33"/>
      <c r="DP29" s="33">
        <f>'معادلة الفك والتجميع'!$AA$165</f>
        <v>0</v>
      </c>
      <c r="DQ29" s="33">
        <f>$DA$36</f>
        <v>0</v>
      </c>
    </row>
    <row r="30" spans="1:121" ht="16.5" thickBot="1" x14ac:dyDescent="0.3">
      <c r="A30" s="5">
        <v>43369</v>
      </c>
      <c r="B30" s="3"/>
      <c r="C30" s="3"/>
      <c r="D30" s="3"/>
      <c r="E30" s="52"/>
      <c r="F30" s="3"/>
      <c r="G30" s="3"/>
      <c r="H30" s="52"/>
      <c r="I30" s="3"/>
      <c r="J30" s="3"/>
      <c r="K30" s="52"/>
      <c r="L30" s="3"/>
      <c r="M30" s="3"/>
      <c r="N30" s="52"/>
      <c r="O30" s="3"/>
      <c r="P30" s="3"/>
      <c r="Q30" s="52"/>
      <c r="R30" s="3"/>
      <c r="S30" s="3"/>
      <c r="T30" s="52"/>
      <c r="U30" s="3"/>
      <c r="V30" s="3"/>
      <c r="W30" s="52"/>
      <c r="X30" s="3"/>
      <c r="Y30" s="52"/>
      <c r="Z30" s="3"/>
      <c r="AA30" s="3"/>
      <c r="AB30" s="52"/>
      <c r="AC30" s="3"/>
      <c r="AD30" s="3"/>
      <c r="AE30" s="52"/>
      <c r="AF30" s="3"/>
      <c r="AG30" s="52"/>
      <c r="AH30" s="3"/>
      <c r="AI30" s="52"/>
      <c r="AJ30" s="3"/>
      <c r="AK30" s="52"/>
      <c r="AL30" s="3"/>
      <c r="AM30" s="3"/>
      <c r="AN30" s="52"/>
      <c r="AO30" s="3"/>
      <c r="AP30" s="52"/>
      <c r="AQ30" s="3"/>
      <c r="AR30" s="3"/>
      <c r="AS30" s="52"/>
      <c r="AT30" s="3"/>
      <c r="AU30" s="3"/>
      <c r="AV30" s="52"/>
      <c r="AW30" s="3"/>
      <c r="AX30" s="3"/>
      <c r="AY30" s="52"/>
      <c r="AZ30" s="3"/>
      <c r="BA30" s="52"/>
      <c r="BB30" s="3"/>
      <c r="BC30" s="3"/>
      <c r="BD30" s="52"/>
      <c r="BE30" s="3"/>
      <c r="BF30" s="3"/>
      <c r="BG30" s="52"/>
      <c r="BH30" s="3"/>
      <c r="BI30" s="3"/>
      <c r="BJ30" s="52"/>
      <c r="BK30" s="3"/>
      <c r="BL30" s="52"/>
      <c r="BM30" s="3"/>
      <c r="BN30" s="3"/>
      <c r="BO30" s="52"/>
      <c r="BP30" s="3"/>
      <c r="BQ30" s="3"/>
      <c r="BR30" s="52"/>
      <c r="BS30" s="3"/>
      <c r="BT30" s="3"/>
      <c r="BU30" s="52"/>
      <c r="BV30" s="3"/>
      <c r="BW30" s="3"/>
      <c r="BX30" s="52"/>
      <c r="BY30" s="3"/>
      <c r="BZ30" s="3"/>
      <c r="CA30" s="52"/>
      <c r="CB30" s="3"/>
      <c r="CC30" s="52"/>
      <c r="CD30" s="3"/>
      <c r="CE30" s="3"/>
      <c r="CF30" s="52"/>
      <c r="CG30" s="3"/>
      <c r="CH30" s="3"/>
      <c r="CI30" s="52"/>
      <c r="CJ30" s="3"/>
      <c r="CK30" s="3"/>
      <c r="CL30" s="52"/>
      <c r="CM30" s="3"/>
      <c r="CN30" s="3"/>
      <c r="CO30" s="52"/>
      <c r="CP30" s="3"/>
      <c r="CQ30" s="3"/>
      <c r="CR30" s="52"/>
      <c r="CS30" s="3"/>
      <c r="CT30" s="3"/>
      <c r="CU30" s="52"/>
      <c r="CV30" s="3"/>
      <c r="CW30" s="52"/>
      <c r="CX30" s="3"/>
      <c r="CY30" s="52"/>
      <c r="CZ30" s="27"/>
      <c r="DA30" s="52"/>
      <c r="DB30" s="3"/>
      <c r="DC30" s="52"/>
      <c r="DD30" s="3"/>
      <c r="DE30" s="52"/>
      <c r="DF30" s="7"/>
      <c r="DG30" s="29"/>
      <c r="DI30" s="33" t="s">
        <v>54</v>
      </c>
      <c r="DJ30" s="33">
        <f>'معادلة الفك والتجميع'!$Z$143</f>
        <v>0</v>
      </c>
      <c r="DK30" s="33">
        <f>'معادلة الفك والتجميع'!$AA$143</f>
        <v>0</v>
      </c>
      <c r="DL30" s="33">
        <f>$CO$36</f>
        <v>0</v>
      </c>
      <c r="DM30" s="82"/>
      <c r="DN30" s="161" t="s">
        <v>71</v>
      </c>
      <c r="DO30" s="162"/>
      <c r="DP30" s="163"/>
      <c r="DQ30" s="87"/>
    </row>
    <row r="31" spans="1:121" ht="16.5" thickBot="1" x14ac:dyDescent="0.3">
      <c r="A31" s="5">
        <v>43370</v>
      </c>
      <c r="B31" s="7"/>
      <c r="C31" s="7"/>
      <c r="D31" s="7"/>
      <c r="E31" s="53"/>
      <c r="F31" s="7"/>
      <c r="G31" s="7"/>
      <c r="H31" s="53"/>
      <c r="I31" s="7"/>
      <c r="J31" s="7"/>
      <c r="K31" s="53"/>
      <c r="L31" s="7"/>
      <c r="M31" s="7"/>
      <c r="N31" s="53"/>
      <c r="O31" s="7"/>
      <c r="P31" s="7"/>
      <c r="Q31" s="53"/>
      <c r="R31" s="7"/>
      <c r="S31" s="7"/>
      <c r="T31" s="53"/>
      <c r="U31" s="7"/>
      <c r="V31" s="7"/>
      <c r="W31" s="53"/>
      <c r="X31" s="7"/>
      <c r="Y31" s="53"/>
      <c r="Z31" s="7"/>
      <c r="AA31" s="7"/>
      <c r="AB31" s="53"/>
      <c r="AC31" s="7"/>
      <c r="AD31" s="7"/>
      <c r="AE31" s="53"/>
      <c r="AF31" s="7"/>
      <c r="AG31" s="53"/>
      <c r="AH31" s="7"/>
      <c r="AI31" s="53"/>
      <c r="AJ31" s="7"/>
      <c r="AK31" s="53"/>
      <c r="AL31" s="7"/>
      <c r="AM31" s="7"/>
      <c r="AN31" s="53"/>
      <c r="AO31" s="7"/>
      <c r="AP31" s="53"/>
      <c r="AQ31" s="7"/>
      <c r="AR31" s="7"/>
      <c r="AS31" s="53"/>
      <c r="AT31" s="7"/>
      <c r="AU31" s="7"/>
      <c r="AV31" s="53"/>
      <c r="AW31" s="7"/>
      <c r="AX31" s="7"/>
      <c r="AY31" s="53"/>
      <c r="AZ31" s="7"/>
      <c r="BA31" s="53"/>
      <c r="BB31" s="7"/>
      <c r="BC31" s="7"/>
      <c r="BD31" s="53"/>
      <c r="BE31" s="7"/>
      <c r="BF31" s="7"/>
      <c r="BG31" s="53"/>
      <c r="BH31" s="7"/>
      <c r="BI31" s="7"/>
      <c r="BJ31" s="53"/>
      <c r="BK31" s="7"/>
      <c r="BL31" s="53"/>
      <c r="BM31" s="7"/>
      <c r="BN31" s="7"/>
      <c r="BO31" s="53"/>
      <c r="BP31" s="7"/>
      <c r="BQ31" s="7"/>
      <c r="BR31" s="53"/>
      <c r="BS31" s="7"/>
      <c r="BT31" s="7"/>
      <c r="BU31" s="53"/>
      <c r="BV31" s="7"/>
      <c r="BW31" s="7"/>
      <c r="BX31" s="53"/>
      <c r="BY31" s="7"/>
      <c r="BZ31" s="7"/>
      <c r="CA31" s="53"/>
      <c r="CB31" s="7"/>
      <c r="CC31" s="53"/>
      <c r="CD31" s="7"/>
      <c r="CE31" s="7"/>
      <c r="CF31" s="53"/>
      <c r="CG31" s="7"/>
      <c r="CH31" s="7"/>
      <c r="CI31" s="53"/>
      <c r="CJ31" s="7"/>
      <c r="CK31" s="7"/>
      <c r="CL31" s="53"/>
      <c r="CM31" s="7"/>
      <c r="CN31" s="7"/>
      <c r="CO31" s="53"/>
      <c r="CP31" s="7"/>
      <c r="CQ31" s="7"/>
      <c r="CR31" s="53"/>
      <c r="CS31" s="7"/>
      <c r="CT31" s="7"/>
      <c r="CU31" s="53"/>
      <c r="CV31" s="7"/>
      <c r="CW31" s="53"/>
      <c r="CX31" s="7"/>
      <c r="CY31" s="53"/>
      <c r="CZ31" s="39"/>
      <c r="DA31" s="53"/>
      <c r="DB31" s="7"/>
      <c r="DC31" s="53"/>
      <c r="DD31" s="7"/>
      <c r="DE31" s="53"/>
      <c r="DF31" s="7"/>
      <c r="DG31" s="29"/>
      <c r="DI31" s="33" t="s">
        <v>55</v>
      </c>
      <c r="DJ31" s="33">
        <f>'معادلة الفك والتجميع'!$Z$147</f>
        <v>0</v>
      </c>
      <c r="DK31" s="33">
        <f>'معادلة الفك والتجميع'!$AA$147</f>
        <v>0</v>
      </c>
      <c r="DL31" s="33">
        <f>$CR$36</f>
        <v>0</v>
      </c>
      <c r="DM31" s="82"/>
      <c r="DN31" s="33" t="s">
        <v>51</v>
      </c>
      <c r="DO31" s="33">
        <f>'معادلة الفك والتجميع'!$Z$131</f>
        <v>0</v>
      </c>
      <c r="DP31" s="33">
        <f>'معادلة الفك والتجميع'!$AA$131</f>
        <v>0</v>
      </c>
      <c r="DQ31" s="33">
        <f>$CF$36</f>
        <v>0</v>
      </c>
    </row>
    <row r="32" spans="1:121" ht="16.5" thickBot="1" x14ac:dyDescent="0.3">
      <c r="A32" s="5">
        <v>43371</v>
      </c>
      <c r="B32" s="7"/>
      <c r="C32" s="7"/>
      <c r="D32" s="7"/>
      <c r="E32" s="53"/>
      <c r="F32" s="7"/>
      <c r="G32" s="7"/>
      <c r="H32" s="53"/>
      <c r="I32" s="7"/>
      <c r="J32" s="7"/>
      <c r="K32" s="53"/>
      <c r="L32" s="7"/>
      <c r="M32" s="7"/>
      <c r="N32" s="53"/>
      <c r="O32" s="7"/>
      <c r="P32" s="7"/>
      <c r="Q32" s="53"/>
      <c r="R32" s="7"/>
      <c r="S32" s="7"/>
      <c r="T32" s="53"/>
      <c r="U32" s="7"/>
      <c r="V32" s="7"/>
      <c r="W32" s="53"/>
      <c r="X32" s="7"/>
      <c r="Y32" s="53"/>
      <c r="Z32" s="7"/>
      <c r="AA32" s="7"/>
      <c r="AB32" s="53"/>
      <c r="AC32" s="7"/>
      <c r="AD32" s="7"/>
      <c r="AE32" s="53"/>
      <c r="AF32" s="7"/>
      <c r="AG32" s="53"/>
      <c r="AH32" s="7"/>
      <c r="AI32" s="53"/>
      <c r="AJ32" s="7"/>
      <c r="AK32" s="53"/>
      <c r="AL32" s="7"/>
      <c r="AM32" s="7"/>
      <c r="AN32" s="53"/>
      <c r="AO32" s="7"/>
      <c r="AP32" s="53"/>
      <c r="AQ32" s="7"/>
      <c r="AR32" s="7"/>
      <c r="AS32" s="53"/>
      <c r="AT32" s="7"/>
      <c r="AU32" s="7"/>
      <c r="AV32" s="53"/>
      <c r="AW32" s="7"/>
      <c r="AX32" s="7"/>
      <c r="AY32" s="53"/>
      <c r="AZ32" s="7"/>
      <c r="BA32" s="53"/>
      <c r="BB32" s="7"/>
      <c r="BC32" s="7"/>
      <c r="BD32" s="53"/>
      <c r="BE32" s="7"/>
      <c r="BF32" s="7"/>
      <c r="BG32" s="53"/>
      <c r="BH32" s="7"/>
      <c r="BI32" s="7"/>
      <c r="BJ32" s="53"/>
      <c r="BK32" s="7"/>
      <c r="BL32" s="53"/>
      <c r="BM32" s="7"/>
      <c r="BN32" s="7"/>
      <c r="BO32" s="53"/>
      <c r="BP32" s="7"/>
      <c r="BQ32" s="7"/>
      <c r="BR32" s="53"/>
      <c r="BS32" s="7"/>
      <c r="BT32" s="7"/>
      <c r="BU32" s="53"/>
      <c r="BV32" s="7"/>
      <c r="BW32" s="7"/>
      <c r="BX32" s="53"/>
      <c r="BY32" s="7"/>
      <c r="BZ32" s="7"/>
      <c r="CA32" s="53"/>
      <c r="CB32" s="7"/>
      <c r="CC32" s="53"/>
      <c r="CD32" s="7"/>
      <c r="CE32" s="7"/>
      <c r="CF32" s="53"/>
      <c r="CG32" s="7"/>
      <c r="CH32" s="7"/>
      <c r="CI32" s="53"/>
      <c r="CJ32" s="7"/>
      <c r="CK32" s="7"/>
      <c r="CL32" s="53"/>
      <c r="CM32" s="7"/>
      <c r="CN32" s="7"/>
      <c r="CO32" s="53"/>
      <c r="CP32" s="7"/>
      <c r="CQ32" s="7"/>
      <c r="CR32" s="53"/>
      <c r="CS32" s="7"/>
      <c r="CT32" s="7"/>
      <c r="CU32" s="53"/>
      <c r="CV32" s="7"/>
      <c r="CW32" s="53"/>
      <c r="CX32" s="7"/>
      <c r="CY32" s="53"/>
      <c r="CZ32" s="39"/>
      <c r="DA32" s="53"/>
      <c r="DB32" s="7"/>
      <c r="DC32" s="53"/>
      <c r="DD32" s="7"/>
      <c r="DE32" s="53"/>
      <c r="DF32" s="7"/>
      <c r="DG32" s="29"/>
      <c r="DI32" s="33" t="s">
        <v>56</v>
      </c>
      <c r="DJ32" s="38">
        <f>'معادلة الفك والتجميع'!$Z$151</f>
        <v>0</v>
      </c>
      <c r="DK32" s="38">
        <f>'معادلة الفك والتجميع'!$AA$151</f>
        <v>0</v>
      </c>
      <c r="DL32" s="33">
        <f>$CU$36</f>
        <v>0</v>
      </c>
      <c r="DM32" s="82"/>
      <c r="DN32" s="33" t="s">
        <v>52</v>
      </c>
      <c r="DO32" s="38">
        <f>'معادلة الفك والتجميع'!$Z$135</f>
        <v>0</v>
      </c>
      <c r="DP32" s="38">
        <f>'معادلة الفك والتجميع'!$AA$135</f>
        <v>0</v>
      </c>
      <c r="DQ32" s="33">
        <f>$CI$36</f>
        <v>0</v>
      </c>
    </row>
    <row r="33" spans="1:121" ht="16.5" thickBot="1" x14ac:dyDescent="0.3">
      <c r="A33" s="5">
        <v>43372</v>
      </c>
      <c r="B33" s="7"/>
      <c r="C33" s="7"/>
      <c r="D33" s="7"/>
      <c r="E33" s="53"/>
      <c r="F33" s="7"/>
      <c r="G33" s="7"/>
      <c r="H33" s="53"/>
      <c r="I33" s="7"/>
      <c r="J33" s="7"/>
      <c r="K33" s="53"/>
      <c r="L33" s="7"/>
      <c r="M33" s="7"/>
      <c r="N33" s="53"/>
      <c r="O33" s="7"/>
      <c r="P33" s="7"/>
      <c r="Q33" s="53"/>
      <c r="R33" s="7"/>
      <c r="S33" s="7"/>
      <c r="T33" s="53"/>
      <c r="U33" s="7"/>
      <c r="V33" s="7"/>
      <c r="W33" s="53"/>
      <c r="X33" s="7"/>
      <c r="Y33" s="53"/>
      <c r="Z33" s="7"/>
      <c r="AA33" s="7"/>
      <c r="AB33" s="53"/>
      <c r="AC33" s="7"/>
      <c r="AD33" s="7"/>
      <c r="AE33" s="53"/>
      <c r="AF33" s="7"/>
      <c r="AG33" s="53"/>
      <c r="AH33" s="7"/>
      <c r="AI33" s="53"/>
      <c r="AJ33" s="7"/>
      <c r="AK33" s="53"/>
      <c r="AL33" s="7"/>
      <c r="AM33" s="7"/>
      <c r="AN33" s="53"/>
      <c r="AO33" s="7"/>
      <c r="AP33" s="53"/>
      <c r="AQ33" s="7"/>
      <c r="AR33" s="7"/>
      <c r="AS33" s="53"/>
      <c r="AT33" s="7"/>
      <c r="AU33" s="7"/>
      <c r="AV33" s="53"/>
      <c r="AW33" s="7"/>
      <c r="AX33" s="7"/>
      <c r="AY33" s="53"/>
      <c r="AZ33" s="7"/>
      <c r="BA33" s="53"/>
      <c r="BB33" s="7"/>
      <c r="BC33" s="7"/>
      <c r="BD33" s="53"/>
      <c r="BE33" s="7"/>
      <c r="BF33" s="7"/>
      <c r="BG33" s="53"/>
      <c r="BH33" s="7"/>
      <c r="BI33" s="7"/>
      <c r="BJ33" s="53"/>
      <c r="BK33" s="7"/>
      <c r="BL33" s="53"/>
      <c r="BM33" s="7"/>
      <c r="BN33" s="7"/>
      <c r="BO33" s="53"/>
      <c r="BP33" s="7"/>
      <c r="BQ33" s="7"/>
      <c r="BR33" s="53"/>
      <c r="BS33" s="7"/>
      <c r="BT33" s="7"/>
      <c r="BU33" s="53"/>
      <c r="BV33" s="7"/>
      <c r="BW33" s="7"/>
      <c r="BX33" s="53"/>
      <c r="BY33" s="7"/>
      <c r="BZ33" s="7"/>
      <c r="CA33" s="53"/>
      <c r="CB33" s="7"/>
      <c r="CC33" s="53"/>
      <c r="CD33" s="7"/>
      <c r="CE33" s="7"/>
      <c r="CF33" s="53"/>
      <c r="CG33" s="7"/>
      <c r="CH33" s="7"/>
      <c r="CI33" s="53"/>
      <c r="CJ33" s="7"/>
      <c r="CK33" s="7"/>
      <c r="CL33" s="53"/>
      <c r="CM33" s="7"/>
      <c r="CN33" s="7"/>
      <c r="CO33" s="53"/>
      <c r="CP33" s="7"/>
      <c r="CQ33" s="7"/>
      <c r="CR33" s="53"/>
      <c r="CS33" s="7"/>
      <c r="CT33" s="7"/>
      <c r="CU33" s="53"/>
      <c r="CV33" s="7"/>
      <c r="CW33" s="53"/>
      <c r="CX33" s="7"/>
      <c r="CY33" s="53"/>
      <c r="CZ33" s="39"/>
      <c r="DA33" s="53"/>
      <c r="DB33" s="7"/>
      <c r="DC33" s="53"/>
      <c r="DD33" s="7"/>
      <c r="DE33" s="53"/>
      <c r="DF33" s="7"/>
      <c r="DG33" s="29"/>
      <c r="DI33" s="33" t="s">
        <v>57</v>
      </c>
      <c r="DJ33" s="33"/>
      <c r="DK33" s="33">
        <f>'معادلة الفك والتجميع'!$AA$155</f>
        <v>0</v>
      </c>
      <c r="DL33" s="33">
        <f>$CW$36</f>
        <v>0</v>
      </c>
      <c r="DM33" s="88"/>
      <c r="DN33" s="33" t="s">
        <v>53</v>
      </c>
      <c r="DO33" s="33">
        <f>'معادلة الفك والتجميع'!$Z$139</f>
        <v>0</v>
      </c>
      <c r="DP33" s="33">
        <f>'معادلة الفك والتجميع'!$AA$139</f>
        <v>0</v>
      </c>
      <c r="DQ33" s="33">
        <f>$CL$36</f>
        <v>0</v>
      </c>
    </row>
    <row r="34" spans="1:121" ht="16.5" thickBot="1" x14ac:dyDescent="0.3">
      <c r="A34" s="5">
        <v>43373</v>
      </c>
      <c r="B34" s="7"/>
      <c r="C34" s="7"/>
      <c r="D34" s="7"/>
      <c r="E34" s="53"/>
      <c r="F34" s="7"/>
      <c r="G34" s="7"/>
      <c r="H34" s="53"/>
      <c r="I34" s="7"/>
      <c r="J34" s="7"/>
      <c r="K34" s="53"/>
      <c r="L34" s="7"/>
      <c r="M34" s="7"/>
      <c r="N34" s="53"/>
      <c r="O34" s="7"/>
      <c r="P34" s="7"/>
      <c r="Q34" s="53"/>
      <c r="R34" s="7"/>
      <c r="S34" s="7"/>
      <c r="T34" s="53"/>
      <c r="U34" s="7"/>
      <c r="V34" s="7"/>
      <c r="W34" s="53"/>
      <c r="X34" s="7"/>
      <c r="Y34" s="53"/>
      <c r="Z34" s="7"/>
      <c r="AA34" s="7"/>
      <c r="AB34" s="53"/>
      <c r="AC34" s="7"/>
      <c r="AD34" s="7"/>
      <c r="AE34" s="53"/>
      <c r="AF34" s="7"/>
      <c r="AG34" s="53"/>
      <c r="AH34" s="7"/>
      <c r="AI34" s="53"/>
      <c r="AJ34" s="7"/>
      <c r="AK34" s="53"/>
      <c r="AL34" s="7"/>
      <c r="AM34" s="7"/>
      <c r="AN34" s="53"/>
      <c r="AO34" s="7"/>
      <c r="AP34" s="53"/>
      <c r="AQ34" s="7"/>
      <c r="AR34" s="7"/>
      <c r="AS34" s="53"/>
      <c r="AT34" s="7"/>
      <c r="AU34" s="7"/>
      <c r="AV34" s="53"/>
      <c r="AW34" s="7"/>
      <c r="AX34" s="7"/>
      <c r="AY34" s="53"/>
      <c r="AZ34" s="7"/>
      <c r="BA34" s="53"/>
      <c r="BB34" s="7"/>
      <c r="BC34" s="7"/>
      <c r="BD34" s="53"/>
      <c r="BE34" s="7"/>
      <c r="BF34" s="7"/>
      <c r="BG34" s="53"/>
      <c r="BH34" s="7"/>
      <c r="BI34" s="7"/>
      <c r="BJ34" s="53"/>
      <c r="BK34" s="7"/>
      <c r="BL34" s="53"/>
      <c r="BM34" s="7"/>
      <c r="BN34" s="7"/>
      <c r="BO34" s="53"/>
      <c r="BP34" s="7"/>
      <c r="BQ34" s="7"/>
      <c r="BR34" s="53"/>
      <c r="BS34" s="7"/>
      <c r="BT34" s="7"/>
      <c r="BU34" s="53"/>
      <c r="BV34" s="7"/>
      <c r="BW34" s="7"/>
      <c r="BX34" s="53"/>
      <c r="BY34" s="7"/>
      <c r="BZ34" s="7"/>
      <c r="CA34" s="53"/>
      <c r="CB34" s="7"/>
      <c r="CC34" s="53"/>
      <c r="CD34" s="7"/>
      <c r="CE34" s="7"/>
      <c r="CF34" s="53"/>
      <c r="CG34" s="7"/>
      <c r="CH34" s="7"/>
      <c r="CI34" s="53"/>
      <c r="CJ34" s="7"/>
      <c r="CK34" s="7"/>
      <c r="CL34" s="53"/>
      <c r="CM34" s="7"/>
      <c r="CN34" s="7"/>
      <c r="CO34" s="53"/>
      <c r="CP34" s="7"/>
      <c r="CQ34" s="7"/>
      <c r="CR34" s="53"/>
      <c r="CS34" s="7"/>
      <c r="CT34" s="7"/>
      <c r="CU34" s="53"/>
      <c r="CV34" s="7"/>
      <c r="CW34" s="53"/>
      <c r="CX34" s="7"/>
      <c r="CY34" s="53"/>
      <c r="CZ34" s="39"/>
      <c r="DA34" s="53"/>
      <c r="DB34" s="7"/>
      <c r="DC34" s="53"/>
      <c r="DD34" s="7"/>
      <c r="DE34" s="53"/>
      <c r="DF34" s="7"/>
      <c r="DG34" s="29"/>
      <c r="DI34" s="40"/>
      <c r="DJ34" s="40"/>
      <c r="DK34" s="40"/>
      <c r="DL34" s="40"/>
      <c r="DM34" s="41"/>
      <c r="DN34" s="40"/>
      <c r="DO34" s="40"/>
      <c r="DP34" s="40"/>
    </row>
    <row r="35" spans="1:121" ht="16.5" thickBot="1" x14ac:dyDescent="0.3">
      <c r="A35" s="5">
        <v>43374</v>
      </c>
      <c r="B35" s="7"/>
      <c r="C35" s="7"/>
      <c r="D35" s="7"/>
      <c r="E35" s="53"/>
      <c r="F35" s="7"/>
      <c r="G35" s="7"/>
      <c r="H35" s="53"/>
      <c r="I35" s="7"/>
      <c r="J35" s="7"/>
      <c r="K35" s="53"/>
      <c r="L35" s="7"/>
      <c r="M35" s="7"/>
      <c r="N35" s="53"/>
      <c r="O35" s="7"/>
      <c r="P35" s="7"/>
      <c r="Q35" s="53"/>
      <c r="R35" s="7"/>
      <c r="S35" s="7"/>
      <c r="T35" s="53"/>
      <c r="U35" s="7"/>
      <c r="V35" s="7"/>
      <c r="W35" s="53"/>
      <c r="X35" s="7"/>
      <c r="Y35" s="53"/>
      <c r="Z35" s="7"/>
      <c r="AA35" s="7"/>
      <c r="AB35" s="53"/>
      <c r="AC35" s="7"/>
      <c r="AD35" s="7"/>
      <c r="AE35" s="53"/>
      <c r="AF35" s="7"/>
      <c r="AG35" s="53"/>
      <c r="AH35" s="7"/>
      <c r="AI35" s="53"/>
      <c r="AJ35" s="7"/>
      <c r="AK35" s="53"/>
      <c r="AL35" s="7"/>
      <c r="AM35" s="7"/>
      <c r="AN35" s="53"/>
      <c r="AO35" s="7"/>
      <c r="AP35" s="53"/>
      <c r="AQ35" s="7"/>
      <c r="AR35" s="7"/>
      <c r="AS35" s="53"/>
      <c r="AT35" s="7"/>
      <c r="AU35" s="7"/>
      <c r="AV35" s="53"/>
      <c r="AW35" s="7"/>
      <c r="AX35" s="7"/>
      <c r="AY35" s="53"/>
      <c r="AZ35" s="7"/>
      <c r="BA35" s="53"/>
      <c r="BB35" s="7"/>
      <c r="BC35" s="7"/>
      <c r="BD35" s="53"/>
      <c r="BE35" s="7"/>
      <c r="BF35" s="7"/>
      <c r="BG35" s="53"/>
      <c r="BH35" s="7"/>
      <c r="BI35" s="7"/>
      <c r="BJ35" s="53"/>
      <c r="BK35" s="7"/>
      <c r="BL35" s="53"/>
      <c r="BM35" s="7"/>
      <c r="BN35" s="7"/>
      <c r="BO35" s="53"/>
      <c r="BP35" s="7"/>
      <c r="BQ35" s="7"/>
      <c r="BR35" s="53"/>
      <c r="BS35" s="7"/>
      <c r="BT35" s="7"/>
      <c r="BU35" s="53"/>
      <c r="BV35" s="7"/>
      <c r="BW35" s="7"/>
      <c r="BX35" s="53"/>
      <c r="BY35" s="7"/>
      <c r="BZ35" s="7"/>
      <c r="CA35" s="53"/>
      <c r="CB35" s="7"/>
      <c r="CC35" s="53"/>
      <c r="CD35" s="7"/>
      <c r="CE35" s="7"/>
      <c r="CF35" s="53"/>
      <c r="CG35" s="7"/>
      <c r="CH35" s="7"/>
      <c r="CI35" s="53"/>
      <c r="CJ35" s="7"/>
      <c r="CK35" s="7"/>
      <c r="CL35" s="53"/>
      <c r="CM35" s="7"/>
      <c r="CN35" s="7"/>
      <c r="CO35" s="53"/>
      <c r="CP35" s="7"/>
      <c r="CQ35" s="7"/>
      <c r="CR35" s="53"/>
      <c r="CS35" s="7"/>
      <c r="CT35" s="7"/>
      <c r="CU35" s="53"/>
      <c r="CV35" s="7"/>
      <c r="CW35" s="53"/>
      <c r="CX35" s="7"/>
      <c r="CY35" s="53"/>
      <c r="CZ35" s="39"/>
      <c r="DA35" s="53"/>
      <c r="DB35" s="7"/>
      <c r="DC35" s="53"/>
      <c r="DD35" s="7"/>
      <c r="DE35" s="53"/>
      <c r="DF35" s="7"/>
      <c r="DG35" s="29"/>
      <c r="DI35" s="22"/>
      <c r="DJ35" s="22"/>
      <c r="DK35" s="22"/>
      <c r="DL35" s="22"/>
      <c r="DM35" s="41"/>
      <c r="DN35" s="22"/>
      <c r="DO35" s="22"/>
      <c r="DP35" s="22"/>
    </row>
    <row r="36" spans="1:121" ht="15.75" thickBot="1" x14ac:dyDescent="0.3">
      <c r="A36" s="5" t="s">
        <v>20</v>
      </c>
      <c r="B36" s="7"/>
      <c r="C36" s="7">
        <f>SUM(C5:C35)</f>
        <v>0</v>
      </c>
      <c r="D36" s="7">
        <f t="shared" ref="D36:BO36" si="0">SUM(D5:D35)</f>
        <v>0</v>
      </c>
      <c r="E36" s="7">
        <f t="shared" si="0"/>
        <v>0</v>
      </c>
      <c r="F36" s="7">
        <f t="shared" si="0"/>
        <v>0</v>
      </c>
      <c r="G36" s="7">
        <f t="shared" si="0"/>
        <v>0</v>
      </c>
      <c r="H36" s="7">
        <f t="shared" si="0"/>
        <v>0</v>
      </c>
      <c r="I36" s="7">
        <f t="shared" si="0"/>
        <v>0</v>
      </c>
      <c r="J36" s="7">
        <f t="shared" si="0"/>
        <v>0</v>
      </c>
      <c r="K36" s="7">
        <f t="shared" si="0"/>
        <v>0</v>
      </c>
      <c r="L36" s="7">
        <f t="shared" si="0"/>
        <v>0</v>
      </c>
      <c r="M36" s="7">
        <f t="shared" si="0"/>
        <v>0</v>
      </c>
      <c r="N36" s="7">
        <f t="shared" si="0"/>
        <v>0</v>
      </c>
      <c r="O36" s="7">
        <f t="shared" si="0"/>
        <v>0</v>
      </c>
      <c r="P36" s="7">
        <f t="shared" si="0"/>
        <v>0</v>
      </c>
      <c r="Q36" s="7">
        <f t="shared" si="0"/>
        <v>0</v>
      </c>
      <c r="R36" s="7">
        <f t="shared" si="0"/>
        <v>0</v>
      </c>
      <c r="S36" s="7">
        <f t="shared" si="0"/>
        <v>0</v>
      </c>
      <c r="T36" s="7">
        <f t="shared" si="0"/>
        <v>0</v>
      </c>
      <c r="U36" s="7">
        <f t="shared" si="0"/>
        <v>0</v>
      </c>
      <c r="V36" s="7">
        <f t="shared" si="0"/>
        <v>0</v>
      </c>
      <c r="W36" s="7">
        <f t="shared" si="0"/>
        <v>0</v>
      </c>
      <c r="X36" s="7">
        <f t="shared" si="0"/>
        <v>0</v>
      </c>
      <c r="Y36" s="7">
        <f t="shared" si="0"/>
        <v>0</v>
      </c>
      <c r="Z36" s="7">
        <f t="shared" si="0"/>
        <v>0</v>
      </c>
      <c r="AA36" s="7">
        <f t="shared" si="0"/>
        <v>0</v>
      </c>
      <c r="AB36" s="7">
        <f t="shared" si="0"/>
        <v>0</v>
      </c>
      <c r="AC36" s="7">
        <f t="shared" si="0"/>
        <v>0</v>
      </c>
      <c r="AD36" s="7">
        <f t="shared" si="0"/>
        <v>0</v>
      </c>
      <c r="AE36" s="7">
        <f t="shared" si="0"/>
        <v>0</v>
      </c>
      <c r="AF36" s="7">
        <f t="shared" si="0"/>
        <v>0</v>
      </c>
      <c r="AG36" s="7">
        <f t="shared" si="0"/>
        <v>0</v>
      </c>
      <c r="AH36" s="7">
        <f t="shared" si="0"/>
        <v>0</v>
      </c>
      <c r="AI36" s="7">
        <f t="shared" si="0"/>
        <v>0</v>
      </c>
      <c r="AJ36" s="7">
        <f t="shared" si="0"/>
        <v>0</v>
      </c>
      <c r="AK36" s="7">
        <f t="shared" si="0"/>
        <v>0</v>
      </c>
      <c r="AL36" s="7">
        <f t="shared" si="0"/>
        <v>0</v>
      </c>
      <c r="AM36" s="7">
        <f t="shared" si="0"/>
        <v>0</v>
      </c>
      <c r="AN36" s="7">
        <f t="shared" si="0"/>
        <v>0</v>
      </c>
      <c r="AO36" s="7">
        <f t="shared" si="0"/>
        <v>0</v>
      </c>
      <c r="AP36" s="7">
        <f t="shared" si="0"/>
        <v>0</v>
      </c>
      <c r="AQ36" s="7">
        <f t="shared" si="0"/>
        <v>0</v>
      </c>
      <c r="AR36" s="7">
        <f t="shared" si="0"/>
        <v>0</v>
      </c>
      <c r="AS36" s="7">
        <f t="shared" si="0"/>
        <v>0</v>
      </c>
      <c r="AT36" s="7">
        <f t="shared" si="0"/>
        <v>0</v>
      </c>
      <c r="AU36" s="7">
        <f t="shared" si="0"/>
        <v>0</v>
      </c>
      <c r="AV36" s="7">
        <f t="shared" si="0"/>
        <v>0</v>
      </c>
      <c r="AW36" s="7">
        <f t="shared" si="0"/>
        <v>0</v>
      </c>
      <c r="AX36" s="7">
        <f t="shared" si="0"/>
        <v>0</v>
      </c>
      <c r="AY36" s="7">
        <f t="shared" si="0"/>
        <v>0</v>
      </c>
      <c r="AZ36" s="7">
        <f t="shared" si="0"/>
        <v>0</v>
      </c>
      <c r="BA36" s="7">
        <f t="shared" si="0"/>
        <v>0</v>
      </c>
      <c r="BB36" s="7">
        <f t="shared" si="0"/>
        <v>0</v>
      </c>
      <c r="BC36" s="7">
        <f t="shared" si="0"/>
        <v>0</v>
      </c>
      <c r="BD36" s="7">
        <f t="shared" si="0"/>
        <v>0</v>
      </c>
      <c r="BE36" s="7">
        <f t="shared" si="0"/>
        <v>0</v>
      </c>
      <c r="BF36" s="7">
        <f t="shared" si="0"/>
        <v>0</v>
      </c>
      <c r="BG36" s="7">
        <f t="shared" si="0"/>
        <v>0</v>
      </c>
      <c r="BH36" s="7">
        <f t="shared" si="0"/>
        <v>0</v>
      </c>
      <c r="BI36" s="7">
        <f t="shared" si="0"/>
        <v>0</v>
      </c>
      <c r="BJ36" s="7">
        <f t="shared" si="0"/>
        <v>0</v>
      </c>
      <c r="BK36" s="7">
        <f t="shared" si="0"/>
        <v>0</v>
      </c>
      <c r="BL36" s="7">
        <f t="shared" si="0"/>
        <v>0</v>
      </c>
      <c r="BM36" s="7">
        <f t="shared" si="0"/>
        <v>0</v>
      </c>
      <c r="BN36" s="7">
        <f t="shared" si="0"/>
        <v>0</v>
      </c>
      <c r="BO36" s="7">
        <f t="shared" si="0"/>
        <v>0</v>
      </c>
      <c r="BP36" s="7">
        <f t="shared" ref="BP36:DF36" si="1">SUM(BP5:BP35)</f>
        <v>0</v>
      </c>
      <c r="BQ36" s="7">
        <f t="shared" si="1"/>
        <v>0</v>
      </c>
      <c r="BR36" s="7">
        <f t="shared" si="1"/>
        <v>0</v>
      </c>
      <c r="BS36" s="7">
        <f t="shared" si="1"/>
        <v>0</v>
      </c>
      <c r="BT36" s="7">
        <f t="shared" si="1"/>
        <v>0</v>
      </c>
      <c r="BU36" s="7">
        <f t="shared" si="1"/>
        <v>0</v>
      </c>
      <c r="BV36" s="7">
        <f t="shared" si="1"/>
        <v>0</v>
      </c>
      <c r="BW36" s="7">
        <f t="shared" si="1"/>
        <v>0</v>
      </c>
      <c r="BX36" s="7">
        <f t="shared" si="1"/>
        <v>0</v>
      </c>
      <c r="BY36" s="7">
        <f t="shared" si="1"/>
        <v>0</v>
      </c>
      <c r="BZ36" s="7">
        <f t="shared" si="1"/>
        <v>0</v>
      </c>
      <c r="CA36" s="7">
        <f t="shared" si="1"/>
        <v>0</v>
      </c>
      <c r="CB36" s="7">
        <f t="shared" si="1"/>
        <v>0</v>
      </c>
      <c r="CC36" s="7">
        <f t="shared" si="1"/>
        <v>0</v>
      </c>
      <c r="CD36" s="7">
        <f t="shared" si="1"/>
        <v>0</v>
      </c>
      <c r="CE36" s="7">
        <f t="shared" si="1"/>
        <v>0</v>
      </c>
      <c r="CF36" s="7">
        <f t="shared" si="1"/>
        <v>0</v>
      </c>
      <c r="CG36" s="7">
        <f t="shared" si="1"/>
        <v>0</v>
      </c>
      <c r="CH36" s="7">
        <f t="shared" si="1"/>
        <v>0</v>
      </c>
      <c r="CI36" s="7">
        <f t="shared" si="1"/>
        <v>0</v>
      </c>
      <c r="CJ36" s="7">
        <f t="shared" si="1"/>
        <v>0</v>
      </c>
      <c r="CK36" s="7">
        <f t="shared" si="1"/>
        <v>0</v>
      </c>
      <c r="CL36" s="7">
        <f t="shared" si="1"/>
        <v>0</v>
      </c>
      <c r="CM36" s="7">
        <f t="shared" si="1"/>
        <v>0</v>
      </c>
      <c r="CN36" s="7">
        <f t="shared" si="1"/>
        <v>0</v>
      </c>
      <c r="CO36" s="7">
        <f t="shared" si="1"/>
        <v>0</v>
      </c>
      <c r="CP36" s="7">
        <f t="shared" si="1"/>
        <v>0</v>
      </c>
      <c r="CQ36" s="7">
        <f t="shared" si="1"/>
        <v>0</v>
      </c>
      <c r="CR36" s="7">
        <f t="shared" si="1"/>
        <v>0</v>
      </c>
      <c r="CS36" s="7">
        <f t="shared" si="1"/>
        <v>0</v>
      </c>
      <c r="CT36" s="7">
        <f t="shared" si="1"/>
        <v>0</v>
      </c>
      <c r="CU36" s="7">
        <f t="shared" si="1"/>
        <v>0</v>
      </c>
      <c r="CV36" s="7">
        <f t="shared" si="1"/>
        <v>0</v>
      </c>
      <c r="CW36" s="7">
        <f t="shared" si="1"/>
        <v>0</v>
      </c>
      <c r="CX36" s="7">
        <f t="shared" si="1"/>
        <v>0</v>
      </c>
      <c r="CY36" s="7">
        <f t="shared" si="1"/>
        <v>0</v>
      </c>
      <c r="CZ36" s="7">
        <f t="shared" si="1"/>
        <v>0</v>
      </c>
      <c r="DA36" s="7">
        <f t="shared" si="1"/>
        <v>0</v>
      </c>
      <c r="DB36" s="7">
        <f t="shared" si="1"/>
        <v>0</v>
      </c>
      <c r="DC36" s="7">
        <f t="shared" si="1"/>
        <v>0</v>
      </c>
      <c r="DD36" s="7">
        <f t="shared" si="1"/>
        <v>0</v>
      </c>
      <c r="DE36" s="7">
        <f t="shared" si="1"/>
        <v>0</v>
      </c>
      <c r="DF36" s="7">
        <f t="shared" si="1"/>
        <v>0</v>
      </c>
      <c r="DG36" s="29"/>
      <c r="DI36" s="42"/>
      <c r="DJ36" s="42"/>
      <c r="DK36" s="42"/>
      <c r="DL36" s="42"/>
    </row>
    <row r="37" spans="1:12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  <c r="CR37" s="44"/>
      <c r="CS37" s="44"/>
      <c r="CT37" s="44"/>
      <c r="CU37" s="44"/>
      <c r="CV37" s="44"/>
      <c r="CW37" s="44"/>
      <c r="CX37" s="44"/>
      <c r="CY37" s="44"/>
      <c r="CZ37" s="44"/>
      <c r="DA37" s="44"/>
      <c r="DB37" s="44"/>
      <c r="DC37" s="151"/>
      <c r="DD37" s="151"/>
      <c r="DE37" s="151"/>
      <c r="DF37" s="151"/>
      <c r="DI37" s="42"/>
      <c r="DJ37" s="42"/>
      <c r="DK37" s="42"/>
      <c r="DL37" s="42"/>
    </row>
    <row r="38" spans="1:121" ht="15.75" thickBot="1" x14ac:dyDescent="0.3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44"/>
      <c r="CR38" s="44"/>
      <c r="CS38" s="44"/>
      <c r="CT38" s="44"/>
      <c r="CU38" s="44"/>
      <c r="CV38" s="44"/>
      <c r="CW38" s="44"/>
      <c r="CX38" s="44"/>
      <c r="CY38" s="44"/>
      <c r="CZ38" s="44"/>
      <c r="DA38" s="44"/>
      <c r="DB38" s="44"/>
      <c r="DC38" s="152"/>
      <c r="DD38" s="152"/>
      <c r="DE38" s="152"/>
      <c r="DF38" s="152"/>
      <c r="DI38" s="42"/>
      <c r="DJ38" s="42"/>
      <c r="DK38" s="42"/>
      <c r="DL38" s="42"/>
    </row>
    <row r="39" spans="1:121" ht="27.75" thickTop="1" thickBot="1" x14ac:dyDescent="0.3">
      <c r="A39" s="153" t="s">
        <v>25</v>
      </c>
      <c r="B39" s="154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  <c r="AJ39" s="154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4"/>
      <c r="BI39" s="154"/>
      <c r="BJ39" s="154"/>
      <c r="BK39" s="154"/>
      <c r="BL39" s="154"/>
      <c r="BM39" s="154"/>
      <c r="BN39" s="154"/>
      <c r="BO39" s="154"/>
      <c r="BP39" s="154"/>
      <c r="BQ39" s="154"/>
      <c r="BR39" s="154"/>
      <c r="BS39" s="154"/>
      <c r="BT39" s="154"/>
      <c r="BU39" s="154"/>
      <c r="BV39" s="154"/>
      <c r="BW39" s="154"/>
      <c r="BX39" s="154"/>
      <c r="BY39" s="154"/>
      <c r="BZ39" s="154"/>
      <c r="CA39" s="154"/>
      <c r="CB39" s="154"/>
      <c r="CC39" s="154"/>
      <c r="CD39" s="154"/>
      <c r="CE39" s="154"/>
      <c r="CF39" s="154"/>
      <c r="CG39" s="154"/>
      <c r="CH39" s="154"/>
      <c r="CI39" s="154"/>
      <c r="CJ39" s="154"/>
      <c r="CK39" s="154"/>
      <c r="CL39" s="154"/>
      <c r="CM39" s="154"/>
      <c r="CN39" s="154"/>
      <c r="CO39" s="154"/>
      <c r="CP39" s="154"/>
      <c r="CQ39" s="154"/>
      <c r="CR39" s="154"/>
      <c r="CS39" s="154"/>
      <c r="CT39" s="154"/>
      <c r="CU39" s="154"/>
      <c r="CV39" s="154"/>
      <c r="CW39" s="154"/>
      <c r="CX39" s="154"/>
      <c r="CY39" s="155"/>
      <c r="CZ39" s="156"/>
      <c r="DA39" s="45"/>
      <c r="DB39" s="45"/>
      <c r="DC39" s="157"/>
      <c r="DD39" s="157"/>
      <c r="DE39" s="157"/>
      <c r="DF39" s="157"/>
      <c r="DI39" s="167" t="s">
        <v>72</v>
      </c>
      <c r="DJ39" s="168"/>
      <c r="DK39" s="168"/>
      <c r="DL39" s="168"/>
      <c r="DM39" s="168"/>
      <c r="DN39" s="168"/>
      <c r="DO39" s="168"/>
      <c r="DP39" s="168"/>
      <c r="DQ39" s="169"/>
    </row>
    <row r="40" spans="1:121" ht="22.5" thickTop="1" thickBot="1" x14ac:dyDescent="0.3">
      <c r="A40" s="110" t="s">
        <v>0</v>
      </c>
      <c r="B40" s="112" t="s">
        <v>73</v>
      </c>
      <c r="C40" s="118" t="s">
        <v>1</v>
      </c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2"/>
      <c r="W40" s="13"/>
      <c r="X40" s="12" t="s">
        <v>26</v>
      </c>
      <c r="Y40" s="12"/>
      <c r="Z40" s="120" t="s">
        <v>27</v>
      </c>
      <c r="AA40" s="121"/>
      <c r="AB40" s="121"/>
      <c r="AC40" s="121"/>
      <c r="AD40" s="121"/>
      <c r="AE40" s="121"/>
      <c r="AF40" s="121"/>
      <c r="AG40" s="121"/>
      <c r="AH40" s="121"/>
      <c r="AI40" s="122"/>
      <c r="AJ40" s="120" t="s">
        <v>28</v>
      </c>
      <c r="AK40" s="122"/>
      <c r="AL40" s="120" t="s">
        <v>29</v>
      </c>
      <c r="AM40" s="121"/>
      <c r="AN40" s="122"/>
      <c r="AO40" s="120" t="s">
        <v>30</v>
      </c>
      <c r="AP40" s="122"/>
      <c r="AQ40" s="120" t="s">
        <v>31</v>
      </c>
      <c r="AR40" s="121"/>
      <c r="AS40" s="121"/>
      <c r="AT40" s="121"/>
      <c r="AU40" s="121"/>
      <c r="AV40" s="121"/>
      <c r="AW40" s="121"/>
      <c r="AX40" s="121"/>
      <c r="AY40" s="122"/>
      <c r="AZ40" s="120" t="s">
        <v>32</v>
      </c>
      <c r="BA40" s="122"/>
      <c r="BB40" s="120" t="s">
        <v>33</v>
      </c>
      <c r="BC40" s="121"/>
      <c r="BD40" s="121"/>
      <c r="BE40" s="121"/>
      <c r="BF40" s="121"/>
      <c r="BG40" s="121"/>
      <c r="BH40" s="121"/>
      <c r="BI40" s="121"/>
      <c r="BJ40" s="121"/>
      <c r="BK40" s="121"/>
      <c r="BL40" s="122"/>
      <c r="BM40" s="120" t="s">
        <v>34</v>
      </c>
      <c r="BN40" s="121"/>
      <c r="BO40" s="121"/>
      <c r="BP40" s="121"/>
      <c r="BQ40" s="121"/>
      <c r="BR40" s="122"/>
      <c r="BS40" s="120" t="s">
        <v>35</v>
      </c>
      <c r="BT40" s="121"/>
      <c r="BU40" s="121"/>
      <c r="BV40" s="121"/>
      <c r="BW40" s="121"/>
      <c r="BX40" s="121"/>
      <c r="BY40" s="121"/>
      <c r="BZ40" s="121"/>
      <c r="CA40" s="121"/>
      <c r="CB40" s="121"/>
      <c r="CC40" s="122"/>
      <c r="CD40" s="120" t="s">
        <v>36</v>
      </c>
      <c r="CE40" s="121"/>
      <c r="CF40" s="121"/>
      <c r="CG40" s="121"/>
      <c r="CH40" s="121"/>
      <c r="CI40" s="121"/>
      <c r="CJ40" s="121"/>
      <c r="CK40" s="121"/>
      <c r="CL40" s="122"/>
      <c r="CM40" s="120" t="s">
        <v>37</v>
      </c>
      <c r="CN40" s="121"/>
      <c r="CO40" s="121"/>
      <c r="CP40" s="121"/>
      <c r="CQ40" s="121"/>
      <c r="CR40" s="121"/>
      <c r="CS40" s="121"/>
      <c r="CT40" s="121"/>
      <c r="CU40" s="121"/>
      <c r="CV40" s="121"/>
      <c r="CW40" s="122"/>
      <c r="CX40" s="120" t="s">
        <v>38</v>
      </c>
      <c r="CY40" s="122"/>
      <c r="CZ40" s="120" t="s">
        <v>4</v>
      </c>
      <c r="DA40" s="122"/>
      <c r="DB40" s="14"/>
      <c r="DC40" s="14"/>
      <c r="DD40" s="21"/>
      <c r="DE40" s="21"/>
      <c r="DF40" s="21"/>
      <c r="DI40" s="30" t="s">
        <v>18</v>
      </c>
      <c r="DJ40" s="30" t="s">
        <v>16</v>
      </c>
      <c r="DK40" s="30" t="s">
        <v>17</v>
      </c>
      <c r="DL40" s="65" t="s">
        <v>24</v>
      </c>
      <c r="DM40" s="31"/>
      <c r="DN40" s="30" t="s">
        <v>18</v>
      </c>
      <c r="DO40" s="30" t="s">
        <v>16</v>
      </c>
      <c r="DP40" s="30" t="s">
        <v>17</v>
      </c>
      <c r="DQ40" s="65" t="s">
        <v>24</v>
      </c>
    </row>
    <row r="41" spans="1:121" ht="18.75" thickTop="1" thickBot="1" x14ac:dyDescent="0.3">
      <c r="A41" s="110"/>
      <c r="B41" s="112"/>
      <c r="C41" s="116" t="s">
        <v>5</v>
      </c>
      <c r="D41" s="117"/>
      <c r="E41" s="51"/>
      <c r="F41" s="117" t="s">
        <v>6</v>
      </c>
      <c r="G41" s="117"/>
      <c r="H41" s="51"/>
      <c r="I41" s="117" t="s">
        <v>7</v>
      </c>
      <c r="J41" s="117"/>
      <c r="K41" s="51"/>
      <c r="L41" s="118" t="s">
        <v>39</v>
      </c>
      <c r="M41" s="112"/>
      <c r="N41" s="51"/>
      <c r="O41" s="118" t="s">
        <v>40</v>
      </c>
      <c r="P41" s="112"/>
      <c r="Q41" s="51"/>
      <c r="R41" s="118" t="s">
        <v>41</v>
      </c>
      <c r="S41" s="112"/>
      <c r="T41" s="51"/>
      <c r="U41" s="118" t="s">
        <v>42</v>
      </c>
      <c r="V41" s="112"/>
      <c r="W41" s="51"/>
      <c r="X41" s="107" t="s">
        <v>43</v>
      </c>
      <c r="Y41" s="51"/>
      <c r="Z41" s="116" t="s">
        <v>5</v>
      </c>
      <c r="AA41" s="117"/>
      <c r="AB41" s="51"/>
      <c r="AC41" s="118" t="s">
        <v>44</v>
      </c>
      <c r="AD41" s="112"/>
      <c r="AE41" s="51"/>
      <c r="AF41" s="117" t="s">
        <v>9</v>
      </c>
      <c r="AG41" s="51"/>
      <c r="AH41" s="117" t="s">
        <v>8</v>
      </c>
      <c r="AI41" s="51"/>
      <c r="AJ41" s="107" t="s">
        <v>45</v>
      </c>
      <c r="AK41" s="51"/>
      <c r="AL41" s="117" t="s">
        <v>10</v>
      </c>
      <c r="AM41" s="117"/>
      <c r="AN41" s="51"/>
      <c r="AO41" s="107" t="s">
        <v>45</v>
      </c>
      <c r="AP41" s="51"/>
      <c r="AQ41" s="116" t="s">
        <v>13</v>
      </c>
      <c r="AR41" s="117"/>
      <c r="AS41" s="51"/>
      <c r="AT41" s="117" t="s">
        <v>14</v>
      </c>
      <c r="AU41" s="117"/>
      <c r="AV41" s="51"/>
      <c r="AW41" s="118" t="s">
        <v>46</v>
      </c>
      <c r="AX41" s="112"/>
      <c r="AY41" s="51"/>
      <c r="AZ41" s="107" t="s">
        <v>43</v>
      </c>
      <c r="BA41" s="51"/>
      <c r="BB41" s="117" t="s">
        <v>47</v>
      </c>
      <c r="BC41" s="117"/>
      <c r="BD41" s="51"/>
      <c r="BE41" s="117" t="s">
        <v>11</v>
      </c>
      <c r="BF41" s="117"/>
      <c r="BG41" s="51"/>
      <c r="BH41" s="118" t="s">
        <v>12</v>
      </c>
      <c r="BI41" s="112"/>
      <c r="BJ41" s="51"/>
      <c r="BK41" s="107" t="s">
        <v>48</v>
      </c>
      <c r="BL41" s="51"/>
      <c r="BM41" s="117" t="s">
        <v>49</v>
      </c>
      <c r="BN41" s="117"/>
      <c r="BO41" s="51"/>
      <c r="BP41" s="117" t="s">
        <v>11</v>
      </c>
      <c r="BQ41" s="117"/>
      <c r="BR41" s="51"/>
      <c r="BS41" s="117" t="s">
        <v>49</v>
      </c>
      <c r="BT41" s="117"/>
      <c r="BU41" s="51"/>
      <c r="BV41" s="118" t="s">
        <v>50</v>
      </c>
      <c r="BW41" s="112"/>
      <c r="BX41" s="51"/>
      <c r="BY41" s="118" t="s">
        <v>12</v>
      </c>
      <c r="BZ41" s="112"/>
      <c r="CA41" s="51"/>
      <c r="CB41" s="107" t="s">
        <v>48</v>
      </c>
      <c r="CC41" s="51"/>
      <c r="CD41" s="118" t="s">
        <v>51</v>
      </c>
      <c r="CE41" s="112"/>
      <c r="CF41" s="51"/>
      <c r="CG41" s="118" t="s">
        <v>52</v>
      </c>
      <c r="CH41" s="112"/>
      <c r="CI41" s="51"/>
      <c r="CJ41" s="118" t="s">
        <v>53</v>
      </c>
      <c r="CK41" s="112"/>
      <c r="CL41" s="51"/>
      <c r="CM41" s="118" t="s">
        <v>54</v>
      </c>
      <c r="CN41" s="112"/>
      <c r="CO41" s="51"/>
      <c r="CP41" s="118" t="s">
        <v>55</v>
      </c>
      <c r="CQ41" s="112"/>
      <c r="CR41" s="51"/>
      <c r="CS41" s="118" t="s">
        <v>56</v>
      </c>
      <c r="CT41" s="112"/>
      <c r="CU41" s="51"/>
      <c r="CV41" s="107" t="s">
        <v>57</v>
      </c>
      <c r="CW41" s="51"/>
      <c r="CX41" s="107" t="s">
        <v>58</v>
      </c>
      <c r="CY41" s="51"/>
      <c r="CZ41" s="118" t="s">
        <v>15</v>
      </c>
      <c r="DA41" s="51"/>
      <c r="DB41" s="14"/>
      <c r="DC41" s="51"/>
      <c r="DD41" s="21"/>
      <c r="DE41" s="51"/>
      <c r="DF41" s="21"/>
      <c r="DI41" s="100" t="s">
        <v>59</v>
      </c>
      <c r="DJ41" s="101"/>
      <c r="DK41" s="102"/>
      <c r="DL41" s="62"/>
      <c r="DM41" s="31"/>
      <c r="DN41" s="127" t="s">
        <v>60</v>
      </c>
      <c r="DO41" s="128"/>
      <c r="DP41" s="129"/>
      <c r="DQ41" s="63"/>
    </row>
    <row r="42" spans="1:121" ht="15.75" customHeight="1" thickTop="1" thickBot="1" x14ac:dyDescent="0.3">
      <c r="A42" s="110"/>
      <c r="B42" s="112"/>
      <c r="C42" s="96" t="s">
        <v>16</v>
      </c>
      <c r="D42" s="96" t="s">
        <v>17</v>
      </c>
      <c r="E42" s="98" t="s">
        <v>24</v>
      </c>
      <c r="F42" s="96" t="s">
        <v>16</v>
      </c>
      <c r="G42" s="96" t="s">
        <v>17</v>
      </c>
      <c r="H42" s="98" t="s">
        <v>24</v>
      </c>
      <c r="I42" s="96" t="s">
        <v>16</v>
      </c>
      <c r="J42" s="96" t="s">
        <v>17</v>
      </c>
      <c r="K42" s="98" t="s">
        <v>24</v>
      </c>
      <c r="L42" s="96" t="s">
        <v>16</v>
      </c>
      <c r="M42" s="96" t="s">
        <v>17</v>
      </c>
      <c r="N42" s="98" t="s">
        <v>24</v>
      </c>
      <c r="O42" s="97" t="s">
        <v>16</v>
      </c>
      <c r="P42" s="96" t="s">
        <v>17</v>
      </c>
      <c r="Q42" s="98" t="s">
        <v>24</v>
      </c>
      <c r="R42" s="96" t="s">
        <v>16</v>
      </c>
      <c r="S42" s="96" t="s">
        <v>17</v>
      </c>
      <c r="T42" s="98" t="s">
        <v>24</v>
      </c>
      <c r="U42" s="96" t="s">
        <v>16</v>
      </c>
      <c r="V42" s="96" t="s">
        <v>17</v>
      </c>
      <c r="W42" s="98" t="s">
        <v>24</v>
      </c>
      <c r="X42" s="108"/>
      <c r="Y42" s="98" t="s">
        <v>24</v>
      </c>
      <c r="Z42" s="96" t="s">
        <v>16</v>
      </c>
      <c r="AA42" s="96" t="s">
        <v>17</v>
      </c>
      <c r="AB42" s="98" t="s">
        <v>24</v>
      </c>
      <c r="AC42" s="96" t="s">
        <v>16</v>
      </c>
      <c r="AD42" s="96" t="s">
        <v>17</v>
      </c>
      <c r="AE42" s="98" t="s">
        <v>24</v>
      </c>
      <c r="AF42" s="117"/>
      <c r="AG42" s="98" t="s">
        <v>24</v>
      </c>
      <c r="AH42" s="117"/>
      <c r="AI42" s="98" t="s">
        <v>24</v>
      </c>
      <c r="AJ42" s="108"/>
      <c r="AK42" s="98" t="s">
        <v>24</v>
      </c>
      <c r="AL42" s="96" t="s">
        <v>16</v>
      </c>
      <c r="AM42" s="96" t="s">
        <v>17</v>
      </c>
      <c r="AN42" s="98" t="s">
        <v>24</v>
      </c>
      <c r="AO42" s="108"/>
      <c r="AP42" s="98" t="s">
        <v>24</v>
      </c>
      <c r="AQ42" s="96" t="s">
        <v>16</v>
      </c>
      <c r="AR42" s="96" t="s">
        <v>17</v>
      </c>
      <c r="AS42" s="98" t="s">
        <v>24</v>
      </c>
      <c r="AT42" s="96" t="s">
        <v>16</v>
      </c>
      <c r="AU42" s="96" t="s">
        <v>17</v>
      </c>
      <c r="AV42" s="98" t="s">
        <v>24</v>
      </c>
      <c r="AW42" s="96" t="s">
        <v>16</v>
      </c>
      <c r="AX42" s="96" t="s">
        <v>17</v>
      </c>
      <c r="AY42" s="98" t="s">
        <v>24</v>
      </c>
      <c r="AZ42" s="108"/>
      <c r="BA42" s="98" t="s">
        <v>24</v>
      </c>
      <c r="BB42" s="96" t="s">
        <v>16</v>
      </c>
      <c r="BC42" s="96" t="s">
        <v>17</v>
      </c>
      <c r="BD42" s="98" t="s">
        <v>24</v>
      </c>
      <c r="BE42" s="96" t="s">
        <v>16</v>
      </c>
      <c r="BF42" s="96" t="s">
        <v>17</v>
      </c>
      <c r="BG42" s="98" t="s">
        <v>24</v>
      </c>
      <c r="BH42" s="97" t="s">
        <v>16</v>
      </c>
      <c r="BI42" s="97" t="s">
        <v>17</v>
      </c>
      <c r="BJ42" s="98" t="s">
        <v>24</v>
      </c>
      <c r="BK42" s="108"/>
      <c r="BL42" s="98" t="s">
        <v>24</v>
      </c>
      <c r="BM42" s="96" t="s">
        <v>16</v>
      </c>
      <c r="BN42" s="97" t="s">
        <v>17</v>
      </c>
      <c r="BO42" s="98" t="s">
        <v>24</v>
      </c>
      <c r="BP42" s="96" t="s">
        <v>16</v>
      </c>
      <c r="BQ42" s="97" t="s">
        <v>17</v>
      </c>
      <c r="BR42" s="98" t="s">
        <v>24</v>
      </c>
      <c r="BS42" s="96" t="s">
        <v>16</v>
      </c>
      <c r="BT42" s="97" t="s">
        <v>17</v>
      </c>
      <c r="BU42" s="98" t="s">
        <v>24</v>
      </c>
      <c r="BV42" s="96" t="s">
        <v>16</v>
      </c>
      <c r="BW42" s="97" t="s">
        <v>17</v>
      </c>
      <c r="BX42" s="98" t="s">
        <v>24</v>
      </c>
      <c r="BY42" s="96" t="s">
        <v>16</v>
      </c>
      <c r="BZ42" s="97" t="s">
        <v>17</v>
      </c>
      <c r="CA42" s="98" t="s">
        <v>24</v>
      </c>
      <c r="CB42" s="108"/>
      <c r="CC42" s="98" t="s">
        <v>24</v>
      </c>
      <c r="CD42" s="96" t="s">
        <v>16</v>
      </c>
      <c r="CE42" s="97" t="s">
        <v>17</v>
      </c>
      <c r="CF42" s="98" t="s">
        <v>24</v>
      </c>
      <c r="CG42" s="96" t="s">
        <v>16</v>
      </c>
      <c r="CH42" s="97" t="s">
        <v>17</v>
      </c>
      <c r="CI42" s="98" t="s">
        <v>24</v>
      </c>
      <c r="CJ42" s="96" t="s">
        <v>16</v>
      </c>
      <c r="CK42" s="97" t="s">
        <v>17</v>
      </c>
      <c r="CL42" s="98" t="s">
        <v>24</v>
      </c>
      <c r="CM42" s="96" t="s">
        <v>16</v>
      </c>
      <c r="CN42" s="97" t="s">
        <v>17</v>
      </c>
      <c r="CO42" s="98" t="s">
        <v>24</v>
      </c>
      <c r="CP42" s="96" t="s">
        <v>16</v>
      </c>
      <c r="CQ42" s="97" t="s">
        <v>17</v>
      </c>
      <c r="CR42" s="98" t="s">
        <v>24</v>
      </c>
      <c r="CS42" s="96" t="s">
        <v>16</v>
      </c>
      <c r="CT42" s="97" t="s">
        <v>17</v>
      </c>
      <c r="CU42" s="98" t="s">
        <v>24</v>
      </c>
      <c r="CV42" s="108"/>
      <c r="CW42" s="98" t="s">
        <v>24</v>
      </c>
      <c r="CX42" s="108"/>
      <c r="CY42" s="98" t="s">
        <v>24</v>
      </c>
      <c r="CZ42" s="118"/>
      <c r="DA42" s="98" t="s">
        <v>24</v>
      </c>
      <c r="DB42" s="14"/>
      <c r="DC42" s="98" t="s">
        <v>24</v>
      </c>
      <c r="DD42" s="21"/>
      <c r="DE42" s="98" t="s">
        <v>24</v>
      </c>
      <c r="DF42" s="21"/>
      <c r="DI42" s="32" t="s">
        <v>5</v>
      </c>
      <c r="DJ42" s="33">
        <f>'معادلة الفك والتجميع'!$Z$176</f>
        <v>0</v>
      </c>
      <c r="DK42" s="33">
        <f>'معادلة الفك والتجميع'!$AA$176</f>
        <v>0</v>
      </c>
      <c r="DL42" s="33">
        <f>$E$75</f>
        <v>0</v>
      </c>
      <c r="DM42" s="31"/>
      <c r="DN42" s="32" t="s">
        <v>13</v>
      </c>
      <c r="DO42" s="33">
        <f>'معادلة الفك والتجميع'!$Z$239</f>
        <v>0</v>
      </c>
      <c r="DP42" s="33">
        <f>'معادلة الفك والتجميع'!$AA$239</f>
        <v>0</v>
      </c>
      <c r="DQ42" s="33">
        <f>$AS$75</f>
        <v>0</v>
      </c>
    </row>
    <row r="43" spans="1:121" ht="15.75" customHeight="1" thickTop="1" thickBot="1" x14ac:dyDescent="0.3">
      <c r="A43" s="111"/>
      <c r="B43" s="113"/>
      <c r="C43" s="97"/>
      <c r="D43" s="97"/>
      <c r="E43" s="99"/>
      <c r="F43" s="97"/>
      <c r="G43" s="97"/>
      <c r="H43" s="99"/>
      <c r="I43" s="97"/>
      <c r="J43" s="97"/>
      <c r="K43" s="99"/>
      <c r="L43" s="97"/>
      <c r="M43" s="97"/>
      <c r="N43" s="99"/>
      <c r="O43" s="106"/>
      <c r="P43" s="97"/>
      <c r="Q43" s="99"/>
      <c r="R43" s="97"/>
      <c r="S43" s="97"/>
      <c r="T43" s="99"/>
      <c r="U43" s="97"/>
      <c r="V43" s="97"/>
      <c r="W43" s="99"/>
      <c r="X43" s="109"/>
      <c r="Y43" s="99"/>
      <c r="Z43" s="97"/>
      <c r="AA43" s="97"/>
      <c r="AB43" s="99"/>
      <c r="AC43" s="97"/>
      <c r="AD43" s="97"/>
      <c r="AE43" s="99"/>
      <c r="AF43" s="107"/>
      <c r="AG43" s="99"/>
      <c r="AH43" s="107"/>
      <c r="AI43" s="99"/>
      <c r="AJ43" s="109"/>
      <c r="AK43" s="99"/>
      <c r="AL43" s="97"/>
      <c r="AM43" s="97"/>
      <c r="AN43" s="99"/>
      <c r="AO43" s="109"/>
      <c r="AP43" s="99"/>
      <c r="AQ43" s="97"/>
      <c r="AR43" s="97"/>
      <c r="AS43" s="99"/>
      <c r="AT43" s="97"/>
      <c r="AU43" s="97"/>
      <c r="AV43" s="99"/>
      <c r="AW43" s="97"/>
      <c r="AX43" s="97"/>
      <c r="AY43" s="99"/>
      <c r="AZ43" s="109"/>
      <c r="BA43" s="99"/>
      <c r="BB43" s="97"/>
      <c r="BC43" s="97"/>
      <c r="BD43" s="99"/>
      <c r="BE43" s="97"/>
      <c r="BF43" s="97"/>
      <c r="BG43" s="99"/>
      <c r="BH43" s="106"/>
      <c r="BI43" s="106"/>
      <c r="BJ43" s="99"/>
      <c r="BK43" s="109"/>
      <c r="BL43" s="99"/>
      <c r="BM43" s="97"/>
      <c r="BN43" s="106"/>
      <c r="BO43" s="99"/>
      <c r="BP43" s="97"/>
      <c r="BQ43" s="106"/>
      <c r="BR43" s="99"/>
      <c r="BS43" s="97"/>
      <c r="BT43" s="106"/>
      <c r="BU43" s="99"/>
      <c r="BV43" s="97"/>
      <c r="BW43" s="106"/>
      <c r="BX43" s="99"/>
      <c r="BY43" s="97"/>
      <c r="BZ43" s="106"/>
      <c r="CA43" s="99"/>
      <c r="CB43" s="109"/>
      <c r="CC43" s="99"/>
      <c r="CD43" s="97"/>
      <c r="CE43" s="106"/>
      <c r="CF43" s="99"/>
      <c r="CG43" s="97"/>
      <c r="CH43" s="106"/>
      <c r="CI43" s="99"/>
      <c r="CJ43" s="97"/>
      <c r="CK43" s="106"/>
      <c r="CL43" s="99"/>
      <c r="CM43" s="97"/>
      <c r="CN43" s="106"/>
      <c r="CO43" s="99"/>
      <c r="CP43" s="97"/>
      <c r="CQ43" s="106"/>
      <c r="CR43" s="99"/>
      <c r="CS43" s="97"/>
      <c r="CT43" s="106"/>
      <c r="CU43" s="99"/>
      <c r="CV43" s="109"/>
      <c r="CW43" s="99"/>
      <c r="CX43" s="109"/>
      <c r="CY43" s="99"/>
      <c r="CZ43" s="126"/>
      <c r="DA43" s="99"/>
      <c r="DB43" s="24"/>
      <c r="DC43" s="99"/>
      <c r="DD43" s="21"/>
      <c r="DE43" s="99"/>
      <c r="DF43" s="21"/>
      <c r="DI43" s="32" t="s">
        <v>6</v>
      </c>
      <c r="DJ43" s="32">
        <f>'معادلة الفك والتجميع'!$Z$180</f>
        <v>0</v>
      </c>
      <c r="DK43" s="32">
        <f>'معادلة الفك والتجميع'!$AA$180</f>
        <v>0</v>
      </c>
      <c r="DL43" s="33">
        <f>$H$75</f>
        <v>0</v>
      </c>
      <c r="DM43" s="34"/>
      <c r="DN43" s="32" t="s">
        <v>14</v>
      </c>
      <c r="DO43" s="32">
        <f>'معادلة الفك والتجميع'!$Z$243</f>
        <v>0</v>
      </c>
      <c r="DP43" s="32">
        <f>'معادلة الفك والتجميع'!$AA$243</f>
        <v>0</v>
      </c>
      <c r="DQ43" s="33">
        <f>$AV$75</f>
        <v>0</v>
      </c>
    </row>
    <row r="44" spans="1:121" ht="16.5" thickBot="1" x14ac:dyDescent="0.3">
      <c r="A44" s="1">
        <v>43344</v>
      </c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46"/>
      <c r="DA44" s="3"/>
      <c r="DB44" s="46"/>
      <c r="DC44" s="3"/>
      <c r="DD44" s="46"/>
      <c r="DE44" s="3"/>
      <c r="DF44" s="47"/>
      <c r="DI44" s="32" t="s">
        <v>7</v>
      </c>
      <c r="DJ44" s="33">
        <f>'معادلة الفك والتجميع'!$Z$184</f>
        <v>0</v>
      </c>
      <c r="DK44" s="33">
        <f>'معادلة الفك والتجميع'!$AA$184</f>
        <v>0</v>
      </c>
      <c r="DL44" s="33">
        <f>$K$75</f>
        <v>0</v>
      </c>
      <c r="DM44" s="31"/>
      <c r="DN44" s="32" t="s">
        <v>46</v>
      </c>
      <c r="DO44" s="33">
        <f>'معادلة الفك والتجميع'!$Z$247</f>
        <v>0</v>
      </c>
      <c r="DP44" s="33">
        <f>'معادلة الفك والتجميع'!$AA$247</f>
        <v>0</v>
      </c>
      <c r="DQ44" s="33">
        <f>$AY$75</f>
        <v>0</v>
      </c>
    </row>
    <row r="45" spans="1:121" ht="18" thickBot="1" x14ac:dyDescent="0.3">
      <c r="A45" s="1">
        <v>43345</v>
      </c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6"/>
      <c r="DI45" s="32" t="s">
        <v>39</v>
      </c>
      <c r="DJ45" s="33">
        <f>'معادلة الفك والتجميع'!$Z$188</f>
        <v>0</v>
      </c>
      <c r="DK45" s="33">
        <f>'معادلة الفك والتجميع'!$AA$188</f>
        <v>0</v>
      </c>
      <c r="DL45" s="33">
        <f>$N$75</f>
        <v>0</v>
      </c>
      <c r="DM45" s="31"/>
      <c r="DN45" s="127" t="s">
        <v>61</v>
      </c>
      <c r="DO45" s="128"/>
      <c r="DP45" s="129"/>
      <c r="DQ45" s="76"/>
    </row>
    <row r="46" spans="1:121" ht="16.5" thickBot="1" x14ac:dyDescent="0.3">
      <c r="A46" s="1">
        <v>43346</v>
      </c>
      <c r="B46" s="2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6"/>
      <c r="DI46" s="32" t="s">
        <v>40</v>
      </c>
      <c r="DJ46" s="33">
        <f>'معادلة الفك والتجميع'!$Z$192</f>
        <v>0</v>
      </c>
      <c r="DK46" s="33">
        <f>'معادلة الفك والتجميع'!$AA$192</f>
        <v>0</v>
      </c>
      <c r="DL46" s="33">
        <f>$Q$75</f>
        <v>0</v>
      </c>
      <c r="DM46" s="31"/>
      <c r="DN46" s="33" t="s">
        <v>43</v>
      </c>
      <c r="DO46" s="33"/>
      <c r="DP46" s="33">
        <f>'معادلة الفك والتجميع'!$AA$252</f>
        <v>0</v>
      </c>
      <c r="DQ46" s="33">
        <f>$BA$75</f>
        <v>0</v>
      </c>
    </row>
    <row r="47" spans="1:121" ht="21.75" thickBot="1" x14ac:dyDescent="0.3">
      <c r="A47" s="1">
        <v>43347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6"/>
      <c r="DI47" s="32" t="s">
        <v>41</v>
      </c>
      <c r="DJ47" s="33">
        <f>'معادلة الفك والتجميع'!$Z$196</f>
        <v>0</v>
      </c>
      <c r="DK47" s="33">
        <f>'معادلة الفك والتجميع'!$AA$196</f>
        <v>0</v>
      </c>
      <c r="DL47" s="33">
        <f>$T$75</f>
        <v>0</v>
      </c>
      <c r="DM47" s="34"/>
      <c r="DN47" s="176" t="s">
        <v>62</v>
      </c>
      <c r="DO47" s="177"/>
      <c r="DP47" s="178"/>
      <c r="DQ47" s="77"/>
    </row>
    <row r="48" spans="1:121" ht="16.5" thickBot="1" x14ac:dyDescent="0.3">
      <c r="A48" s="1">
        <v>43348</v>
      </c>
      <c r="B48" s="2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6"/>
      <c r="DI48" s="32" t="s">
        <v>42</v>
      </c>
      <c r="DJ48" s="33">
        <f>'معادلة الفك والتجميع'!$Z$200</f>
        <v>0</v>
      </c>
      <c r="DK48" s="33">
        <f>'معادلة الفك والتجميع'!$AA$200</f>
        <v>0</v>
      </c>
      <c r="DL48" s="33">
        <f>$W$75</f>
        <v>0</v>
      </c>
      <c r="DM48" s="31"/>
      <c r="DN48" s="33" t="s">
        <v>47</v>
      </c>
      <c r="DO48" s="33">
        <f>'معادلة الفك والتجميع'!$Z$257</f>
        <v>0</v>
      </c>
      <c r="DP48" s="33">
        <f>'معادلة الفك والتجميع'!$AA$257</f>
        <v>0</v>
      </c>
      <c r="DQ48" s="33">
        <f>$BD$75</f>
        <v>0</v>
      </c>
    </row>
    <row r="49" spans="1:121" ht="21.75" thickBot="1" x14ac:dyDescent="0.3">
      <c r="A49" s="1">
        <v>43349</v>
      </c>
      <c r="B49" s="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6"/>
      <c r="DI49" s="170" t="s">
        <v>63</v>
      </c>
      <c r="DJ49" s="171"/>
      <c r="DK49" s="172"/>
      <c r="DL49" s="78"/>
      <c r="DM49" s="34"/>
      <c r="DN49" s="33" t="s">
        <v>11</v>
      </c>
      <c r="DO49" s="33">
        <f>'معادلة الفك والتجميع'!$Z$261</f>
        <v>0</v>
      </c>
      <c r="DP49" s="33">
        <f>'معادلة الفك والتجميع'!$AA$261</f>
        <v>0</v>
      </c>
      <c r="DQ49" s="33">
        <f>$BG$75</f>
        <v>0</v>
      </c>
    </row>
    <row r="50" spans="1:121" ht="16.5" thickBot="1" x14ac:dyDescent="0.3">
      <c r="A50" s="1">
        <v>43350</v>
      </c>
      <c r="B50" s="2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6"/>
      <c r="DI50" s="32" t="s">
        <v>43</v>
      </c>
      <c r="DJ50" s="33"/>
      <c r="DK50" s="33">
        <f>'معادلة الفك والتجميع'!$AA$204</f>
        <v>0</v>
      </c>
      <c r="DL50" s="33">
        <f>$Y$75</f>
        <v>0</v>
      </c>
      <c r="DM50" s="31"/>
      <c r="DN50" s="33" t="s">
        <v>12</v>
      </c>
      <c r="DO50" s="33">
        <f>'معادلة الفك والتجميع'!$Z$265</f>
        <v>0</v>
      </c>
      <c r="DP50" s="33">
        <f>'معادلة الفك والتجميع'!$AA$265</f>
        <v>0</v>
      </c>
      <c r="DQ50" s="33">
        <f>$BJ$75</f>
        <v>0</v>
      </c>
    </row>
    <row r="51" spans="1:121" ht="18" thickBot="1" x14ac:dyDescent="0.3">
      <c r="A51" s="1">
        <v>43351</v>
      </c>
      <c r="B51" s="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6"/>
      <c r="DI51" s="173" t="s">
        <v>64</v>
      </c>
      <c r="DJ51" s="174"/>
      <c r="DK51" s="175"/>
      <c r="DL51" s="79"/>
      <c r="DM51" s="31"/>
      <c r="DN51" s="33" t="s">
        <v>48</v>
      </c>
      <c r="DO51" s="33"/>
      <c r="DP51" s="33">
        <f>'معادلة الفك والتجميع'!$AA$269</f>
        <v>0</v>
      </c>
      <c r="DQ51" s="33">
        <f>$BL$75</f>
        <v>0</v>
      </c>
    </row>
    <row r="52" spans="1:121" ht="18" thickBot="1" x14ac:dyDescent="0.3">
      <c r="A52" s="1">
        <v>43352</v>
      </c>
      <c r="B52" s="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6"/>
      <c r="DI52" s="32" t="s">
        <v>5</v>
      </c>
      <c r="DJ52" s="33">
        <f>'معادلة الفك والتجميع'!$Z$209</f>
        <v>0</v>
      </c>
      <c r="DK52" s="33">
        <f>'معادلة الفك والتجميع'!$AA$209</f>
        <v>0</v>
      </c>
      <c r="DL52" s="33">
        <f>$AB$75</f>
        <v>0</v>
      </c>
      <c r="DM52" s="31"/>
      <c r="DN52" s="185" t="s">
        <v>34</v>
      </c>
      <c r="DO52" s="186"/>
      <c r="DP52" s="187"/>
      <c r="DQ52" s="80"/>
    </row>
    <row r="53" spans="1:121" ht="16.5" thickBot="1" x14ac:dyDescent="0.3">
      <c r="A53" s="1">
        <v>43353</v>
      </c>
      <c r="B53" s="2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6"/>
      <c r="DI53" s="32" t="s">
        <v>44</v>
      </c>
      <c r="DJ53" s="33">
        <f>'معادلة الفك والتجميع'!$Z$213</f>
        <v>0</v>
      </c>
      <c r="DK53" s="33">
        <f>'معادلة الفك والتجميع'!$AA$213</f>
        <v>0</v>
      </c>
      <c r="DL53" s="33">
        <f>$AE$75</f>
        <v>0</v>
      </c>
      <c r="DM53" s="31"/>
      <c r="DN53" s="33" t="s">
        <v>49</v>
      </c>
      <c r="DO53" s="33">
        <f>'معادلة الفك والتجميع'!$Z$274</f>
        <v>0</v>
      </c>
      <c r="DP53" s="33">
        <f>'معادلة الفك والتجميع'!$AA$274</f>
        <v>0</v>
      </c>
      <c r="DQ53" s="33">
        <f>$BO$75</f>
        <v>0</v>
      </c>
    </row>
    <row r="54" spans="1:121" ht="16.5" thickBot="1" x14ac:dyDescent="0.3">
      <c r="A54" s="1">
        <v>43354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I54" s="32" t="s">
        <v>9</v>
      </c>
      <c r="DJ54" s="33"/>
      <c r="DK54" s="33">
        <f>'معادلة الفك والتجميع'!$AA$217</f>
        <v>0</v>
      </c>
      <c r="DL54" s="33">
        <f>$AG$75</f>
        <v>0</v>
      </c>
      <c r="DM54" s="31"/>
      <c r="DN54" s="33" t="s">
        <v>11</v>
      </c>
      <c r="DO54" s="33">
        <f>'معادلة الفك والتجميع'!$Z$278</f>
        <v>0</v>
      </c>
      <c r="DP54" s="33">
        <f>'معادلة الفك والتجميع'!$AA$278</f>
        <v>0</v>
      </c>
      <c r="DQ54" s="33">
        <f>$BR$75</f>
        <v>0</v>
      </c>
    </row>
    <row r="55" spans="1:121" ht="21.75" thickBot="1" x14ac:dyDescent="0.3">
      <c r="A55" s="1">
        <v>43355</v>
      </c>
      <c r="B55" s="2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6"/>
      <c r="DI55" s="32" t="s">
        <v>8</v>
      </c>
      <c r="DJ55" s="33"/>
      <c r="DK55" s="33">
        <f>'معادلة الفك والتجميع'!$AA$221</f>
        <v>0</v>
      </c>
      <c r="DL55" s="33">
        <f>$AI$75</f>
        <v>0</v>
      </c>
      <c r="DM55" s="34"/>
      <c r="DN55" s="127" t="s">
        <v>65</v>
      </c>
      <c r="DO55" s="128"/>
      <c r="DP55" s="129"/>
      <c r="DQ55" s="76"/>
    </row>
    <row r="56" spans="1:121" ht="18" thickBot="1" x14ac:dyDescent="0.3">
      <c r="A56" s="1">
        <v>43356</v>
      </c>
      <c r="B56" s="2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6"/>
      <c r="DI56" s="176" t="s">
        <v>66</v>
      </c>
      <c r="DJ56" s="177"/>
      <c r="DK56" s="178"/>
      <c r="DL56" s="77"/>
      <c r="DM56" s="31"/>
      <c r="DN56" s="33" t="s">
        <v>49</v>
      </c>
      <c r="DO56" s="33">
        <f>'معادلة الفك والتجميع'!$Z$283</f>
        <v>0</v>
      </c>
      <c r="DP56" s="33">
        <f>'معادلة الفك والتجميع'!$AA$283</f>
        <v>0</v>
      </c>
      <c r="DQ56" s="33">
        <f>$BU$75</f>
        <v>0</v>
      </c>
    </row>
    <row r="57" spans="1:121" ht="21.75" thickBot="1" x14ac:dyDescent="0.3">
      <c r="A57" s="1">
        <v>43357</v>
      </c>
      <c r="B57" s="2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6"/>
      <c r="DI57" s="32" t="s">
        <v>45</v>
      </c>
      <c r="DJ57" s="33"/>
      <c r="DK57" s="33">
        <f>'معادلة الفك والتجميع'!$AA$225</f>
        <v>0</v>
      </c>
      <c r="DL57" s="33">
        <f>$AK$75</f>
        <v>0</v>
      </c>
      <c r="DM57" s="34"/>
      <c r="DN57" s="33" t="s">
        <v>50</v>
      </c>
      <c r="DO57" s="33">
        <f>'معادلة الفك والتجميع'!$Z$287</f>
        <v>0</v>
      </c>
      <c r="DP57" s="33">
        <f>'معادلة الفك والتجميع'!$AA$287</f>
        <v>0</v>
      </c>
      <c r="DQ57" s="33">
        <f>$BX$75</f>
        <v>0</v>
      </c>
    </row>
    <row r="58" spans="1:121" ht="18" thickBot="1" x14ac:dyDescent="0.3">
      <c r="A58" s="1">
        <v>43358</v>
      </c>
      <c r="B58" s="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6"/>
      <c r="DI58" s="179" t="s">
        <v>67</v>
      </c>
      <c r="DJ58" s="180"/>
      <c r="DK58" s="181"/>
      <c r="DL58" s="81"/>
      <c r="DM58" s="31"/>
      <c r="DN58" s="33" t="s">
        <v>12</v>
      </c>
      <c r="DO58" s="33">
        <f>'معادلة الفك والتجميع'!$Z$291</f>
        <v>0</v>
      </c>
      <c r="DP58" s="33">
        <f>'معادلة الفك والتجميع'!$AA$291</f>
        <v>0</v>
      </c>
      <c r="DQ58" s="33">
        <f>$CA$75</f>
        <v>0</v>
      </c>
    </row>
    <row r="59" spans="1:121" ht="16.5" thickBot="1" x14ac:dyDescent="0.3">
      <c r="A59" s="1">
        <v>43359</v>
      </c>
      <c r="B59" s="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6"/>
      <c r="DI59" s="32" t="s">
        <v>19</v>
      </c>
      <c r="DJ59" s="33">
        <f>'معادلة الفك والتجميع'!$Z$230</f>
        <v>0</v>
      </c>
      <c r="DK59" s="33">
        <f>'معادلة الفك والتجميع'!$AA$230</f>
        <v>0</v>
      </c>
      <c r="DL59" s="33">
        <f>$AN$75</f>
        <v>0</v>
      </c>
      <c r="DM59" s="36"/>
      <c r="DN59" s="33" t="s">
        <v>48</v>
      </c>
      <c r="DO59" s="33"/>
      <c r="DP59" s="33">
        <f>'معادلة الفك والتجميع'!$AA$295</f>
        <v>0</v>
      </c>
      <c r="DQ59" s="33">
        <f>$CC$75</f>
        <v>0</v>
      </c>
    </row>
    <row r="60" spans="1:121" ht="18" thickBot="1" x14ac:dyDescent="0.3">
      <c r="A60" s="1">
        <v>43360</v>
      </c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6"/>
      <c r="DI60" s="182" t="s">
        <v>68</v>
      </c>
      <c r="DJ60" s="183"/>
      <c r="DK60" s="184"/>
      <c r="DL60" s="83"/>
      <c r="DM60" s="36"/>
      <c r="DN60" s="188" t="s">
        <v>38</v>
      </c>
      <c r="DO60" s="189"/>
      <c r="DP60" s="190"/>
      <c r="DQ60" s="84"/>
    </row>
    <row r="61" spans="1:121" ht="16.5" thickBot="1" x14ac:dyDescent="0.3">
      <c r="A61" s="1">
        <v>43361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6"/>
      <c r="DI61" s="37" t="s">
        <v>45</v>
      </c>
      <c r="DJ61" s="38"/>
      <c r="DK61" s="38">
        <f>'معادلة الفك والتجميع'!$AA$234</f>
        <v>0</v>
      </c>
      <c r="DL61" s="33">
        <f>$AP$75</f>
        <v>0</v>
      </c>
      <c r="DM61" s="36"/>
      <c r="DN61" s="33" t="s">
        <v>58</v>
      </c>
      <c r="DO61" s="33"/>
      <c r="DP61" s="33">
        <f>'معادلة الفك والتجميع'!$AA$329</f>
        <v>0</v>
      </c>
      <c r="DQ61" s="33">
        <f>$CY$75</f>
        <v>0</v>
      </c>
    </row>
    <row r="62" spans="1:121" ht="18" thickBot="1" x14ac:dyDescent="0.3">
      <c r="A62" s="1">
        <v>43362</v>
      </c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6"/>
      <c r="DI62" s="64"/>
      <c r="DJ62" s="64"/>
      <c r="DK62" s="64"/>
      <c r="DL62" s="85"/>
      <c r="DM62" s="36"/>
      <c r="DN62" s="164" t="s">
        <v>69</v>
      </c>
      <c r="DO62" s="165"/>
      <c r="DP62" s="166"/>
      <c r="DQ62" s="86"/>
    </row>
    <row r="63" spans="1:121" ht="18" thickBot="1" x14ac:dyDescent="0.3">
      <c r="A63" s="1">
        <v>43363</v>
      </c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6"/>
      <c r="DI63" s="182" t="s">
        <v>70</v>
      </c>
      <c r="DJ63" s="183"/>
      <c r="DK63" s="184"/>
      <c r="DL63" s="83"/>
      <c r="DM63" s="36"/>
      <c r="DN63" s="33" t="s">
        <v>15</v>
      </c>
      <c r="DO63" s="33"/>
      <c r="DP63" s="33">
        <f>'معادلة الفك والتجميع'!$AA$334</f>
        <v>0</v>
      </c>
      <c r="DQ63" s="33">
        <f>$DA$75</f>
        <v>0</v>
      </c>
    </row>
    <row r="64" spans="1:121" ht="18" thickBot="1" x14ac:dyDescent="0.3">
      <c r="A64" s="1">
        <v>43364</v>
      </c>
      <c r="B64" s="2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6"/>
      <c r="DI64" s="33" t="s">
        <v>54</v>
      </c>
      <c r="DJ64" s="33">
        <f>'معادلة الفك والتجميع'!$Z$312</f>
        <v>0</v>
      </c>
      <c r="DK64" s="33">
        <f>'معادلة الفك والتجميع'!$AA$312</f>
        <v>0</v>
      </c>
      <c r="DL64" s="33">
        <f>$CO$75</f>
        <v>0</v>
      </c>
      <c r="DM64" s="36"/>
      <c r="DN64" s="100" t="s">
        <v>71</v>
      </c>
      <c r="DO64" s="101"/>
      <c r="DP64" s="102"/>
      <c r="DQ64" s="87"/>
    </row>
    <row r="65" spans="1:121" ht="16.5" thickBot="1" x14ac:dyDescent="0.3">
      <c r="A65" s="1">
        <v>43365</v>
      </c>
      <c r="B65" s="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6"/>
      <c r="DI65" s="33" t="s">
        <v>55</v>
      </c>
      <c r="DJ65" s="33">
        <f>'معادلة الفك والتجميع'!$Z$316</f>
        <v>0</v>
      </c>
      <c r="DK65" s="33">
        <f>'معادلة الفك والتجميع'!$AA$316</f>
        <v>0</v>
      </c>
      <c r="DL65" s="33">
        <f>$CR$75</f>
        <v>0</v>
      </c>
      <c r="DM65" s="36"/>
      <c r="DN65" s="33" t="s">
        <v>51</v>
      </c>
      <c r="DO65" s="33">
        <f>'معادلة الفك والتجميع'!$Z$300</f>
        <v>0</v>
      </c>
      <c r="DP65" s="33">
        <f>'معادلة الفك والتجميع'!$AA$300</f>
        <v>0</v>
      </c>
      <c r="DQ65" s="33">
        <f>$CF$75</f>
        <v>0</v>
      </c>
    </row>
    <row r="66" spans="1:121" ht="16.5" thickBot="1" x14ac:dyDescent="0.3">
      <c r="A66" s="1">
        <v>43366</v>
      </c>
      <c r="B66" s="2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6"/>
      <c r="DI66" s="33" t="s">
        <v>56</v>
      </c>
      <c r="DJ66" s="38">
        <f>'معادلة الفك والتجميع'!$Z$320</f>
        <v>0</v>
      </c>
      <c r="DK66" s="38">
        <f>'معادلة الفك والتجميع'!$AA$320</f>
        <v>0</v>
      </c>
      <c r="DL66" s="33">
        <f>$CU$75</f>
        <v>0</v>
      </c>
      <c r="DM66" s="36"/>
      <c r="DN66" s="33" t="s">
        <v>52</v>
      </c>
      <c r="DO66" s="38">
        <f>'معادلة الفك والتجميع'!$Z$304</f>
        <v>0</v>
      </c>
      <c r="DP66" s="38">
        <f>'معادلة الفك والتجميع'!$AA$304</f>
        <v>0</v>
      </c>
      <c r="DQ66" s="33">
        <f>$CI$75</f>
        <v>0</v>
      </c>
    </row>
    <row r="67" spans="1:121" ht="16.5" thickBot="1" x14ac:dyDescent="0.3">
      <c r="A67" s="1">
        <v>43367</v>
      </c>
      <c r="B67" s="2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6"/>
      <c r="DI67" s="33" t="s">
        <v>57</v>
      </c>
      <c r="DJ67" s="33"/>
      <c r="DK67" s="33">
        <f>'معادلة الفك والتجميع'!$AA$324</f>
        <v>0</v>
      </c>
      <c r="DL67" s="33">
        <f>$CW$75</f>
        <v>0</v>
      </c>
      <c r="DM67" s="55"/>
      <c r="DN67" s="33" t="s">
        <v>53</v>
      </c>
      <c r="DO67" s="33">
        <f>'معادلة الفك والتجميع'!$Z$308</f>
        <v>0</v>
      </c>
      <c r="DP67" s="33">
        <f>'معادلة الفك والتجميع'!$AA$308</f>
        <v>0</v>
      </c>
      <c r="DQ67" s="33">
        <f>$CL$75</f>
        <v>0</v>
      </c>
    </row>
    <row r="68" spans="1:121" ht="15.75" thickBot="1" x14ac:dyDescent="0.3">
      <c r="A68" s="1">
        <v>43368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6"/>
    </row>
    <row r="69" spans="1:121" ht="15.75" thickBot="1" x14ac:dyDescent="0.3">
      <c r="A69" s="5">
        <v>43369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6"/>
    </row>
    <row r="70" spans="1:121" ht="15.75" thickBot="1" x14ac:dyDescent="0.3">
      <c r="A70" s="5">
        <v>43370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  <c r="CH70" s="48"/>
      <c r="CI70" s="48"/>
      <c r="CJ70" s="48"/>
      <c r="CK70" s="48"/>
      <c r="CL70" s="48"/>
      <c r="CM70" s="48"/>
      <c r="CN70" s="48"/>
      <c r="CO70" s="48"/>
      <c r="CP70" s="48"/>
      <c r="CQ70" s="48"/>
      <c r="CR70" s="48"/>
      <c r="CS70" s="48"/>
      <c r="CT70" s="48"/>
      <c r="CU70" s="48"/>
      <c r="CV70" s="48"/>
      <c r="CW70" s="48"/>
      <c r="CX70" s="48"/>
      <c r="CY70" s="48"/>
      <c r="CZ70" s="48"/>
      <c r="DA70" s="48"/>
      <c r="DB70" s="6"/>
      <c r="DC70" s="48"/>
      <c r="DD70" s="6"/>
      <c r="DE70" s="48"/>
      <c r="DF70" s="6"/>
    </row>
    <row r="71" spans="1:121" ht="15.75" thickBot="1" x14ac:dyDescent="0.3">
      <c r="A71" s="5">
        <v>43371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  <c r="CJ71" s="48"/>
      <c r="CK71" s="48"/>
      <c r="CL71" s="48"/>
      <c r="CM71" s="48"/>
      <c r="CN71" s="48"/>
      <c r="CO71" s="48"/>
      <c r="CP71" s="48"/>
      <c r="CQ71" s="48"/>
      <c r="CR71" s="48"/>
      <c r="CS71" s="48"/>
      <c r="CT71" s="48"/>
      <c r="CU71" s="48"/>
      <c r="CV71" s="48"/>
      <c r="CW71" s="48"/>
      <c r="CX71" s="48"/>
      <c r="CY71" s="48"/>
      <c r="CZ71" s="48"/>
      <c r="DA71" s="48"/>
      <c r="DB71" s="6"/>
      <c r="DC71" s="48"/>
      <c r="DD71" s="6"/>
      <c r="DE71" s="48"/>
      <c r="DF71" s="6"/>
    </row>
    <row r="72" spans="1:121" ht="15.75" thickBot="1" x14ac:dyDescent="0.3">
      <c r="A72" s="5">
        <v>43372</v>
      </c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  <c r="CJ72" s="48"/>
      <c r="CK72" s="48"/>
      <c r="CL72" s="48"/>
      <c r="CM72" s="48"/>
      <c r="CN72" s="48"/>
      <c r="CO72" s="48"/>
      <c r="CP72" s="48"/>
      <c r="CQ72" s="48"/>
      <c r="CR72" s="48"/>
      <c r="CS72" s="48"/>
      <c r="CT72" s="48"/>
      <c r="CU72" s="48"/>
      <c r="CV72" s="48"/>
      <c r="CW72" s="48"/>
      <c r="CX72" s="48"/>
      <c r="CY72" s="48"/>
      <c r="CZ72" s="48"/>
      <c r="DA72" s="48"/>
      <c r="DB72" s="6"/>
      <c r="DC72" s="48"/>
      <c r="DD72" s="6"/>
      <c r="DE72" s="48"/>
      <c r="DF72" s="6"/>
    </row>
    <row r="73" spans="1:121" ht="15.75" thickBot="1" x14ac:dyDescent="0.3">
      <c r="A73" s="5">
        <v>43373</v>
      </c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8"/>
      <c r="CA73" s="48"/>
      <c r="CB73" s="48"/>
      <c r="CC73" s="48"/>
      <c r="CD73" s="48"/>
      <c r="CE73" s="48"/>
      <c r="CF73" s="48"/>
      <c r="CG73" s="48"/>
      <c r="CH73" s="48"/>
      <c r="CI73" s="48"/>
      <c r="CJ73" s="48"/>
      <c r="CK73" s="48"/>
      <c r="CL73" s="48"/>
      <c r="CM73" s="48"/>
      <c r="CN73" s="48"/>
      <c r="CO73" s="48"/>
      <c r="CP73" s="48"/>
      <c r="CQ73" s="48"/>
      <c r="CR73" s="48"/>
      <c r="CS73" s="48"/>
      <c r="CT73" s="48"/>
      <c r="CU73" s="48"/>
      <c r="CV73" s="48"/>
      <c r="CW73" s="48"/>
      <c r="CX73" s="48"/>
      <c r="CY73" s="48"/>
      <c r="CZ73" s="48"/>
      <c r="DA73" s="48"/>
      <c r="DB73" s="6"/>
      <c r="DC73" s="48"/>
      <c r="DD73" s="6"/>
      <c r="DE73" s="48"/>
      <c r="DF73" s="6"/>
    </row>
    <row r="74" spans="1:121" ht="15.75" thickBot="1" x14ac:dyDescent="0.3">
      <c r="A74" s="8">
        <v>43374</v>
      </c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49"/>
      <c r="CA74" s="49"/>
      <c r="CB74" s="49"/>
      <c r="CC74" s="49"/>
      <c r="CD74" s="49"/>
      <c r="CE74" s="49"/>
      <c r="CF74" s="49"/>
      <c r="CG74" s="49"/>
      <c r="CH74" s="49"/>
      <c r="CI74" s="49"/>
      <c r="CJ74" s="49"/>
      <c r="CK74" s="49"/>
      <c r="CL74" s="49"/>
      <c r="CM74" s="49"/>
      <c r="CN74" s="49"/>
      <c r="CO74" s="49"/>
      <c r="CP74" s="49"/>
      <c r="CQ74" s="49"/>
      <c r="CR74" s="49"/>
      <c r="CS74" s="49"/>
      <c r="CT74" s="49"/>
      <c r="CU74" s="49"/>
      <c r="CV74" s="49"/>
      <c r="CW74" s="49"/>
      <c r="CX74" s="49"/>
      <c r="CY74" s="49"/>
      <c r="CZ74" s="49"/>
      <c r="DA74" s="49"/>
      <c r="DB74" s="6"/>
      <c r="DC74" s="49"/>
      <c r="DD74" s="6"/>
      <c r="DE74" s="49"/>
      <c r="DF74" s="6"/>
    </row>
    <row r="75" spans="1:121" ht="24.75" thickTop="1" thickBot="1" x14ac:dyDescent="0.3">
      <c r="A75" s="114" t="s">
        <v>20</v>
      </c>
      <c r="B75" s="115"/>
      <c r="C75" s="50">
        <f>SUM(C44:C74)</f>
        <v>0</v>
      </c>
      <c r="D75" s="50">
        <f t="shared" ref="D75:BO75" si="2">SUM(D44:D74)</f>
        <v>0</v>
      </c>
      <c r="E75" s="50">
        <f t="shared" si="2"/>
        <v>0</v>
      </c>
      <c r="F75" s="50">
        <f t="shared" si="2"/>
        <v>0</v>
      </c>
      <c r="G75" s="50">
        <f t="shared" si="2"/>
        <v>0</v>
      </c>
      <c r="H75" s="50">
        <f t="shared" si="2"/>
        <v>0</v>
      </c>
      <c r="I75" s="50">
        <f t="shared" si="2"/>
        <v>0</v>
      </c>
      <c r="J75" s="50">
        <f t="shared" si="2"/>
        <v>0</v>
      </c>
      <c r="K75" s="50">
        <f t="shared" si="2"/>
        <v>0</v>
      </c>
      <c r="L75" s="50">
        <f t="shared" si="2"/>
        <v>0</v>
      </c>
      <c r="M75" s="50">
        <f t="shared" si="2"/>
        <v>0</v>
      </c>
      <c r="N75" s="50">
        <f t="shared" si="2"/>
        <v>0</v>
      </c>
      <c r="O75" s="50">
        <f t="shared" si="2"/>
        <v>0</v>
      </c>
      <c r="P75" s="50">
        <f t="shared" si="2"/>
        <v>0</v>
      </c>
      <c r="Q75" s="50">
        <f t="shared" si="2"/>
        <v>0</v>
      </c>
      <c r="R75" s="50">
        <f t="shared" si="2"/>
        <v>0</v>
      </c>
      <c r="S75" s="50">
        <f t="shared" si="2"/>
        <v>0</v>
      </c>
      <c r="T75" s="50">
        <f t="shared" si="2"/>
        <v>0</v>
      </c>
      <c r="U75" s="50">
        <f t="shared" si="2"/>
        <v>0</v>
      </c>
      <c r="V75" s="50">
        <f t="shared" si="2"/>
        <v>0</v>
      </c>
      <c r="W75" s="50">
        <f t="shared" si="2"/>
        <v>0</v>
      </c>
      <c r="X75" s="50">
        <f t="shared" si="2"/>
        <v>0</v>
      </c>
      <c r="Y75" s="50">
        <f t="shared" si="2"/>
        <v>0</v>
      </c>
      <c r="Z75" s="50">
        <f t="shared" si="2"/>
        <v>0</v>
      </c>
      <c r="AA75" s="50">
        <f t="shared" si="2"/>
        <v>0</v>
      </c>
      <c r="AB75" s="50">
        <f t="shared" si="2"/>
        <v>0</v>
      </c>
      <c r="AC75" s="50">
        <f t="shared" si="2"/>
        <v>0</v>
      </c>
      <c r="AD75" s="50">
        <f t="shared" si="2"/>
        <v>0</v>
      </c>
      <c r="AE75" s="50">
        <f t="shared" si="2"/>
        <v>0</v>
      </c>
      <c r="AF75" s="50">
        <f t="shared" si="2"/>
        <v>0</v>
      </c>
      <c r="AG75" s="50">
        <f t="shared" si="2"/>
        <v>0</v>
      </c>
      <c r="AH75" s="50">
        <f t="shared" si="2"/>
        <v>0</v>
      </c>
      <c r="AI75" s="50">
        <f t="shared" si="2"/>
        <v>0</v>
      </c>
      <c r="AJ75" s="50">
        <f t="shared" si="2"/>
        <v>0</v>
      </c>
      <c r="AK75" s="50">
        <f t="shared" si="2"/>
        <v>0</v>
      </c>
      <c r="AL75" s="50">
        <f t="shared" si="2"/>
        <v>0</v>
      </c>
      <c r="AM75" s="50">
        <f t="shared" si="2"/>
        <v>0</v>
      </c>
      <c r="AN75" s="50">
        <f t="shared" si="2"/>
        <v>0</v>
      </c>
      <c r="AO75" s="50">
        <f t="shared" si="2"/>
        <v>0</v>
      </c>
      <c r="AP75" s="50">
        <f t="shared" si="2"/>
        <v>0</v>
      </c>
      <c r="AQ75" s="50">
        <f t="shared" si="2"/>
        <v>0</v>
      </c>
      <c r="AR75" s="50">
        <f t="shared" si="2"/>
        <v>0</v>
      </c>
      <c r="AS75" s="50">
        <f t="shared" si="2"/>
        <v>0</v>
      </c>
      <c r="AT75" s="50">
        <f t="shared" si="2"/>
        <v>0</v>
      </c>
      <c r="AU75" s="50">
        <f t="shared" si="2"/>
        <v>0</v>
      </c>
      <c r="AV75" s="50">
        <f t="shared" si="2"/>
        <v>0</v>
      </c>
      <c r="AW75" s="50">
        <f t="shared" si="2"/>
        <v>0</v>
      </c>
      <c r="AX75" s="50">
        <f t="shared" si="2"/>
        <v>0</v>
      </c>
      <c r="AY75" s="50">
        <f t="shared" si="2"/>
        <v>0</v>
      </c>
      <c r="AZ75" s="50">
        <f t="shared" si="2"/>
        <v>0</v>
      </c>
      <c r="BA75" s="50">
        <f t="shared" si="2"/>
        <v>0</v>
      </c>
      <c r="BB75" s="50">
        <f t="shared" si="2"/>
        <v>0</v>
      </c>
      <c r="BC75" s="50">
        <f t="shared" si="2"/>
        <v>0</v>
      </c>
      <c r="BD75" s="50">
        <f t="shared" si="2"/>
        <v>0</v>
      </c>
      <c r="BE75" s="50">
        <f t="shared" si="2"/>
        <v>0</v>
      </c>
      <c r="BF75" s="50">
        <f t="shared" si="2"/>
        <v>0</v>
      </c>
      <c r="BG75" s="50">
        <f t="shared" si="2"/>
        <v>0</v>
      </c>
      <c r="BH75" s="50">
        <f t="shared" si="2"/>
        <v>0</v>
      </c>
      <c r="BI75" s="50">
        <f t="shared" si="2"/>
        <v>0</v>
      </c>
      <c r="BJ75" s="50">
        <f t="shared" si="2"/>
        <v>0</v>
      </c>
      <c r="BK75" s="50">
        <f t="shared" si="2"/>
        <v>0</v>
      </c>
      <c r="BL75" s="50">
        <f t="shared" si="2"/>
        <v>0</v>
      </c>
      <c r="BM75" s="50">
        <f t="shared" si="2"/>
        <v>0</v>
      </c>
      <c r="BN75" s="50">
        <f t="shared" si="2"/>
        <v>0</v>
      </c>
      <c r="BO75" s="50">
        <f t="shared" si="2"/>
        <v>0</v>
      </c>
      <c r="BP75" s="50">
        <f t="shared" ref="BP75:DE75" si="3">SUM(BP44:BP74)</f>
        <v>0</v>
      </c>
      <c r="BQ75" s="50">
        <f t="shared" si="3"/>
        <v>0</v>
      </c>
      <c r="BR75" s="50">
        <f t="shared" si="3"/>
        <v>0</v>
      </c>
      <c r="BS75" s="50">
        <f t="shared" si="3"/>
        <v>0</v>
      </c>
      <c r="BT75" s="50">
        <f t="shared" si="3"/>
        <v>0</v>
      </c>
      <c r="BU75" s="50">
        <f t="shared" si="3"/>
        <v>0</v>
      </c>
      <c r="BV75" s="50">
        <f t="shared" si="3"/>
        <v>0</v>
      </c>
      <c r="BW75" s="50">
        <f t="shared" si="3"/>
        <v>0</v>
      </c>
      <c r="BX75" s="50">
        <f t="shared" si="3"/>
        <v>0</v>
      </c>
      <c r="BY75" s="50">
        <f t="shared" si="3"/>
        <v>0</v>
      </c>
      <c r="BZ75" s="50">
        <f t="shared" si="3"/>
        <v>0</v>
      </c>
      <c r="CA75" s="50">
        <f t="shared" si="3"/>
        <v>0</v>
      </c>
      <c r="CB75" s="50">
        <f t="shared" si="3"/>
        <v>0</v>
      </c>
      <c r="CC75" s="50">
        <f t="shared" si="3"/>
        <v>0</v>
      </c>
      <c r="CD75" s="50">
        <f t="shared" si="3"/>
        <v>0</v>
      </c>
      <c r="CE75" s="50">
        <f t="shared" si="3"/>
        <v>0</v>
      </c>
      <c r="CF75" s="50">
        <f t="shared" si="3"/>
        <v>0</v>
      </c>
      <c r="CG75" s="50">
        <f t="shared" si="3"/>
        <v>0</v>
      </c>
      <c r="CH75" s="50">
        <f t="shared" si="3"/>
        <v>0</v>
      </c>
      <c r="CI75" s="50">
        <f t="shared" si="3"/>
        <v>0</v>
      </c>
      <c r="CJ75" s="50">
        <f t="shared" si="3"/>
        <v>0</v>
      </c>
      <c r="CK75" s="50">
        <f t="shared" si="3"/>
        <v>0</v>
      </c>
      <c r="CL75" s="50">
        <f t="shared" si="3"/>
        <v>0</v>
      </c>
      <c r="CM75" s="50">
        <f t="shared" si="3"/>
        <v>0</v>
      </c>
      <c r="CN75" s="50">
        <f t="shared" si="3"/>
        <v>0</v>
      </c>
      <c r="CO75" s="50">
        <f t="shared" si="3"/>
        <v>0</v>
      </c>
      <c r="CP75" s="50">
        <f t="shared" si="3"/>
        <v>0</v>
      </c>
      <c r="CQ75" s="50">
        <f t="shared" si="3"/>
        <v>0</v>
      </c>
      <c r="CR75" s="50">
        <f t="shared" si="3"/>
        <v>0</v>
      </c>
      <c r="CS75" s="50">
        <f t="shared" si="3"/>
        <v>0</v>
      </c>
      <c r="CT75" s="50">
        <f t="shared" si="3"/>
        <v>0</v>
      </c>
      <c r="CU75" s="50">
        <f t="shared" si="3"/>
        <v>0</v>
      </c>
      <c r="CV75" s="50">
        <f t="shared" si="3"/>
        <v>0</v>
      </c>
      <c r="CW75" s="50">
        <f t="shared" si="3"/>
        <v>0</v>
      </c>
      <c r="CX75" s="50">
        <f t="shared" si="3"/>
        <v>0</v>
      </c>
      <c r="CY75" s="50">
        <f t="shared" si="3"/>
        <v>0</v>
      </c>
      <c r="CZ75" s="50">
        <f t="shared" si="3"/>
        <v>0</v>
      </c>
      <c r="DA75" s="50">
        <f t="shared" si="3"/>
        <v>0</v>
      </c>
      <c r="DB75" s="50">
        <f t="shared" si="3"/>
        <v>0</v>
      </c>
      <c r="DC75" s="50">
        <f t="shared" si="3"/>
        <v>0</v>
      </c>
      <c r="DD75" s="50">
        <f t="shared" si="3"/>
        <v>0</v>
      </c>
      <c r="DE75" s="50">
        <f t="shared" si="3"/>
        <v>0</v>
      </c>
      <c r="DF75" s="50">
        <f t="shared" ref="DF75" si="4">SUM(DF44:DF74)</f>
        <v>0</v>
      </c>
    </row>
    <row r="76" spans="1:121" ht="15.75" thickTop="1" x14ac:dyDescent="0.25"/>
  </sheetData>
  <mergeCells count="333">
    <mergeCell ref="DI58:DK58"/>
    <mergeCell ref="DI60:DK60"/>
    <mergeCell ref="DN60:DP60"/>
    <mergeCell ref="DN62:DP62"/>
    <mergeCell ref="DI63:DK63"/>
    <mergeCell ref="DN64:DP64"/>
    <mergeCell ref="DI39:DQ39"/>
    <mergeCell ref="DI41:DK41"/>
    <mergeCell ref="DN41:DP41"/>
    <mergeCell ref="DN45:DP45"/>
    <mergeCell ref="DN47:DP47"/>
    <mergeCell ref="DI49:DK49"/>
    <mergeCell ref="DI51:DK51"/>
    <mergeCell ref="DN52:DP52"/>
    <mergeCell ref="DN55:DP55"/>
    <mergeCell ref="DI56:DK56"/>
    <mergeCell ref="CW42:CW43"/>
    <mergeCell ref="CY42:CY43"/>
    <mergeCell ref="DA42:DA43"/>
    <mergeCell ref="DC42:DC43"/>
    <mergeCell ref="DE42:DE43"/>
    <mergeCell ref="CZ41:CZ43"/>
    <mergeCell ref="CS41:CT41"/>
    <mergeCell ref="CV41:CV43"/>
    <mergeCell ref="CX41:CX43"/>
    <mergeCell ref="BW42:BW43"/>
    <mergeCell ref="BX42:BX43"/>
    <mergeCell ref="BY42:BY43"/>
    <mergeCell ref="BZ42:BZ43"/>
    <mergeCell ref="CA42:CA43"/>
    <mergeCell ref="CC42:CC43"/>
    <mergeCell ref="CS42:CS43"/>
    <mergeCell ref="CT42:CT43"/>
    <mergeCell ref="CU42:CU43"/>
    <mergeCell ref="AK42:AK43"/>
    <mergeCell ref="AL42:AL43"/>
    <mergeCell ref="AM42:AM43"/>
    <mergeCell ref="AN42:AN43"/>
    <mergeCell ref="AP42:AP43"/>
    <mergeCell ref="AB42:AB43"/>
    <mergeCell ref="AC42:AC43"/>
    <mergeCell ref="AD42:AD43"/>
    <mergeCell ref="AE42:AE43"/>
    <mergeCell ref="AG42:AG43"/>
    <mergeCell ref="AI42:AI43"/>
    <mergeCell ref="AQ42:AQ43"/>
    <mergeCell ref="AR42:AR43"/>
    <mergeCell ref="AS42:AS43"/>
    <mergeCell ref="AT42:AT43"/>
    <mergeCell ref="AU42:AU43"/>
    <mergeCell ref="AV42:AV43"/>
    <mergeCell ref="AW42:AW43"/>
    <mergeCell ref="AX42:AX43"/>
    <mergeCell ref="AY42:AY43"/>
    <mergeCell ref="BA42:BA43"/>
    <mergeCell ref="BB42:BB43"/>
    <mergeCell ref="BC42:BC43"/>
    <mergeCell ref="CB41:CB43"/>
    <mergeCell ref="CD41:CE41"/>
    <mergeCell ref="CG41:CH41"/>
    <mergeCell ref="CJ41:CK41"/>
    <mergeCell ref="CM41:CN41"/>
    <mergeCell ref="CP41:CQ41"/>
    <mergeCell ref="CD42:CD43"/>
    <mergeCell ref="CE42:CE43"/>
    <mergeCell ref="CF42:CF43"/>
    <mergeCell ref="CG42:CG43"/>
    <mergeCell ref="CH42:CH43"/>
    <mergeCell ref="CI42:CI43"/>
    <mergeCell ref="CJ42:CJ43"/>
    <mergeCell ref="CK42:CK43"/>
    <mergeCell ref="CL42:CL43"/>
    <mergeCell ref="CM42:CM43"/>
    <mergeCell ref="CN42:CN43"/>
    <mergeCell ref="CO42:CO43"/>
    <mergeCell ref="CP42:CP43"/>
    <mergeCell ref="CQ42:CQ43"/>
    <mergeCell ref="BS42:BS43"/>
    <mergeCell ref="BH41:BI41"/>
    <mergeCell ref="BK41:BK43"/>
    <mergeCell ref="BM41:BN41"/>
    <mergeCell ref="BP41:BQ41"/>
    <mergeCell ref="BS41:BT41"/>
    <mergeCell ref="BV41:BW41"/>
    <mergeCell ref="BY41:BZ41"/>
    <mergeCell ref="BD42:BD43"/>
    <mergeCell ref="BE42:BE43"/>
    <mergeCell ref="BF42:BF43"/>
    <mergeCell ref="BG42:BG43"/>
    <mergeCell ref="BH42:BH43"/>
    <mergeCell ref="BI42:BI43"/>
    <mergeCell ref="BJ42:BJ43"/>
    <mergeCell ref="BL42:BL43"/>
    <mergeCell ref="BM42:BM43"/>
    <mergeCell ref="BN42:BN43"/>
    <mergeCell ref="BO42:BO43"/>
    <mergeCell ref="BP42:BP43"/>
    <mergeCell ref="BQ42:BQ43"/>
    <mergeCell ref="BR42:BR43"/>
    <mergeCell ref="BT42:BT43"/>
    <mergeCell ref="BU42:BU43"/>
    <mergeCell ref="BV42:BV43"/>
    <mergeCell ref="CX40:CY40"/>
    <mergeCell ref="CZ40:DA40"/>
    <mergeCell ref="C41:D41"/>
    <mergeCell ref="F41:G41"/>
    <mergeCell ref="I41:J41"/>
    <mergeCell ref="L41:M41"/>
    <mergeCell ref="O41:P41"/>
    <mergeCell ref="R41:S41"/>
    <mergeCell ref="U41:V41"/>
    <mergeCell ref="X41:X43"/>
    <mergeCell ref="Z41:AA41"/>
    <mergeCell ref="AC41:AD41"/>
    <mergeCell ref="AF41:AF43"/>
    <mergeCell ref="AH41:AH43"/>
    <mergeCell ref="AJ41:AJ43"/>
    <mergeCell ref="AL41:AM41"/>
    <mergeCell ref="AO41:AO43"/>
    <mergeCell ref="AQ41:AR41"/>
    <mergeCell ref="AT41:AU41"/>
    <mergeCell ref="AW41:AX41"/>
    <mergeCell ref="AZ41:AZ43"/>
    <mergeCell ref="CR42:CR43"/>
    <mergeCell ref="BB41:BC41"/>
    <mergeCell ref="BE41:BF41"/>
    <mergeCell ref="AL40:AN40"/>
    <mergeCell ref="AO40:AP40"/>
    <mergeCell ref="AQ40:AY40"/>
    <mergeCell ref="AZ40:BA40"/>
    <mergeCell ref="BB40:BL40"/>
    <mergeCell ref="BM40:BR40"/>
    <mergeCell ref="BS40:CC40"/>
    <mergeCell ref="CD40:CL40"/>
    <mergeCell ref="CM40:CW40"/>
    <mergeCell ref="DC37:DF38"/>
    <mergeCell ref="A39:CZ39"/>
    <mergeCell ref="DC39:DF39"/>
    <mergeCell ref="DI22:DK22"/>
    <mergeCell ref="DI24:DK24"/>
    <mergeCell ref="DI26:DK26"/>
    <mergeCell ref="DN26:DP26"/>
    <mergeCell ref="DN28:DP28"/>
    <mergeCell ref="DI29:DK29"/>
    <mergeCell ref="DN30:DP30"/>
    <mergeCell ref="DI5:DQ5"/>
    <mergeCell ref="DI7:DK7"/>
    <mergeCell ref="DN7:DP7"/>
    <mergeCell ref="DN11:DP11"/>
    <mergeCell ref="DN13:DP13"/>
    <mergeCell ref="DI15:DK15"/>
    <mergeCell ref="DI17:DK17"/>
    <mergeCell ref="DN18:DP18"/>
    <mergeCell ref="DN21:DP21"/>
    <mergeCell ref="CS3:CS4"/>
    <mergeCell ref="CT3:CT4"/>
    <mergeCell ref="CU3:CU4"/>
    <mergeCell ref="CW3:CW4"/>
    <mergeCell ref="CY3:CY4"/>
    <mergeCell ref="DA3:DA4"/>
    <mergeCell ref="DC3:DC4"/>
    <mergeCell ref="DE3:DE4"/>
    <mergeCell ref="DI3:DK3"/>
    <mergeCell ref="CJ3:CJ4"/>
    <mergeCell ref="CK3:CK4"/>
    <mergeCell ref="CL3:CL4"/>
    <mergeCell ref="CM3:CM4"/>
    <mergeCell ref="CN3:CN4"/>
    <mergeCell ref="CO3:CO4"/>
    <mergeCell ref="CP3:CP4"/>
    <mergeCell ref="CQ3:CQ4"/>
    <mergeCell ref="CR3:CR4"/>
    <mergeCell ref="BJ3:BJ4"/>
    <mergeCell ref="BL3:BL4"/>
    <mergeCell ref="BM3:BM4"/>
    <mergeCell ref="BN3:BN4"/>
    <mergeCell ref="BO3:BO4"/>
    <mergeCell ref="BP3:BP4"/>
    <mergeCell ref="BQ3:BQ4"/>
    <mergeCell ref="BR3:BR4"/>
    <mergeCell ref="BS3:BS4"/>
    <mergeCell ref="BA3:BA4"/>
    <mergeCell ref="BB3:BB4"/>
    <mergeCell ref="BC3:BC4"/>
    <mergeCell ref="BD3:BD4"/>
    <mergeCell ref="BE3:BE4"/>
    <mergeCell ref="BF3:BF4"/>
    <mergeCell ref="BG3:BG4"/>
    <mergeCell ref="BH3:BH4"/>
    <mergeCell ref="BI3:BI4"/>
    <mergeCell ref="CM2:CN2"/>
    <mergeCell ref="CP2:CQ2"/>
    <mergeCell ref="CS2:CT2"/>
    <mergeCell ref="CV2:CV4"/>
    <mergeCell ref="CX2:CX4"/>
    <mergeCell ref="CZ2:CZ4"/>
    <mergeCell ref="O3:O4"/>
    <mergeCell ref="P3:P4"/>
    <mergeCell ref="Q3:Q4"/>
    <mergeCell ref="R3:R4"/>
    <mergeCell ref="AK3:AK4"/>
    <mergeCell ref="AL3:AL4"/>
    <mergeCell ref="AM3:AM4"/>
    <mergeCell ref="AN3:AN4"/>
    <mergeCell ref="AP3:AP4"/>
    <mergeCell ref="AQ3:AQ4"/>
    <mergeCell ref="AR3:AR4"/>
    <mergeCell ref="AS3:AS4"/>
    <mergeCell ref="AT3:AT4"/>
    <mergeCell ref="AU3:AU4"/>
    <mergeCell ref="AV3:AV4"/>
    <mergeCell ref="AW3:AW4"/>
    <mergeCell ref="AX3:AX4"/>
    <mergeCell ref="AY3:AY4"/>
    <mergeCell ref="BM2:BN2"/>
    <mergeCell ref="BP2:BQ2"/>
    <mergeCell ref="BS2:BT2"/>
    <mergeCell ref="BV2:BW2"/>
    <mergeCell ref="BY2:BZ2"/>
    <mergeCell ref="CB2:CB4"/>
    <mergeCell ref="CD2:CE2"/>
    <mergeCell ref="CG2:CH2"/>
    <mergeCell ref="CJ2:CK2"/>
    <mergeCell ref="BT3:BT4"/>
    <mergeCell ref="BU3:BU4"/>
    <mergeCell ref="BV3:BV4"/>
    <mergeCell ref="BW3:BW4"/>
    <mergeCell ref="BX3:BX4"/>
    <mergeCell ref="BY3:BY4"/>
    <mergeCell ref="BZ3:BZ4"/>
    <mergeCell ref="CA3:CA4"/>
    <mergeCell ref="CC3:CC4"/>
    <mergeCell ref="CD3:CD4"/>
    <mergeCell ref="CE3:CE4"/>
    <mergeCell ref="CF3:CF4"/>
    <mergeCell ref="CG3:CG4"/>
    <mergeCell ref="CH3:CH4"/>
    <mergeCell ref="CI3:CI4"/>
    <mergeCell ref="CZ1:DA1"/>
    <mergeCell ref="C2:D2"/>
    <mergeCell ref="F2:G2"/>
    <mergeCell ref="I2:J2"/>
    <mergeCell ref="L2:M2"/>
    <mergeCell ref="O2:P2"/>
    <mergeCell ref="R2:S2"/>
    <mergeCell ref="U2:V2"/>
    <mergeCell ref="X2:X4"/>
    <mergeCell ref="Z2:AA2"/>
    <mergeCell ref="AC2:AD2"/>
    <mergeCell ref="AF2:AF4"/>
    <mergeCell ref="AH2:AH4"/>
    <mergeCell ref="AJ2:AJ4"/>
    <mergeCell ref="AL2:AM2"/>
    <mergeCell ref="AO2:AO4"/>
    <mergeCell ref="AQ2:AR2"/>
    <mergeCell ref="AT2:AU2"/>
    <mergeCell ref="AW2:AX2"/>
    <mergeCell ref="AZ2:AZ4"/>
    <mergeCell ref="BB2:BC2"/>
    <mergeCell ref="BE2:BF2"/>
    <mergeCell ref="BH2:BI2"/>
    <mergeCell ref="BK2:BK4"/>
    <mergeCell ref="AO1:AP1"/>
    <mergeCell ref="AQ1:AY1"/>
    <mergeCell ref="AZ1:BA1"/>
    <mergeCell ref="BB1:BL1"/>
    <mergeCell ref="BM1:BR1"/>
    <mergeCell ref="BS1:CC1"/>
    <mergeCell ref="CD1:CL1"/>
    <mergeCell ref="CM1:CW1"/>
    <mergeCell ref="CX1:CY1"/>
    <mergeCell ref="A75:B75"/>
    <mergeCell ref="C42:C43"/>
    <mergeCell ref="D42:D43"/>
    <mergeCell ref="E42:E43"/>
    <mergeCell ref="F42:F43"/>
    <mergeCell ref="G42:G43"/>
    <mergeCell ref="H42:H43"/>
    <mergeCell ref="I42:I43"/>
    <mergeCell ref="J42:J43"/>
    <mergeCell ref="A40:A43"/>
    <mergeCell ref="B40:B43"/>
    <mergeCell ref="C40:V40"/>
    <mergeCell ref="O42:O43"/>
    <mergeCell ref="P42:P43"/>
    <mergeCell ref="Q42:Q43"/>
    <mergeCell ref="R42:R43"/>
    <mergeCell ref="K42:K43"/>
    <mergeCell ref="L42:L43"/>
    <mergeCell ref="M42:M43"/>
    <mergeCell ref="N42:N43"/>
    <mergeCell ref="S42:S43"/>
    <mergeCell ref="T42:T43"/>
    <mergeCell ref="U42:U43"/>
    <mergeCell ref="Z42:Z43"/>
    <mergeCell ref="AA42:AA43"/>
    <mergeCell ref="Y42:Y43"/>
    <mergeCell ref="V42:V43"/>
    <mergeCell ref="W42:W43"/>
    <mergeCell ref="C1:V1"/>
    <mergeCell ref="Z1:AI1"/>
    <mergeCell ref="AJ1:AK1"/>
    <mergeCell ref="AL1:AN1"/>
    <mergeCell ref="V3:V4"/>
    <mergeCell ref="W3:W4"/>
    <mergeCell ref="AI3:AI4"/>
    <mergeCell ref="AD3:AD4"/>
    <mergeCell ref="AG3:AG4"/>
    <mergeCell ref="U3:U4"/>
    <mergeCell ref="Y3:Y4"/>
    <mergeCell ref="Z3:Z4"/>
    <mergeCell ref="AB3:AB4"/>
    <mergeCell ref="AC3:AC4"/>
    <mergeCell ref="AE3:AE4"/>
    <mergeCell ref="T3:T4"/>
    <mergeCell ref="AA3:AA4"/>
    <mergeCell ref="Z40:AI40"/>
    <mergeCell ref="AJ40:AK40"/>
    <mergeCell ref="A1:A4"/>
    <mergeCell ref="B1:B4"/>
    <mergeCell ref="L3:L4"/>
    <mergeCell ref="M3:M4"/>
    <mergeCell ref="S3:S4"/>
    <mergeCell ref="J3:J4"/>
    <mergeCell ref="D3:D4"/>
    <mergeCell ref="F3:F4"/>
    <mergeCell ref="G3:G4"/>
    <mergeCell ref="I3:I4"/>
    <mergeCell ref="E3:E4"/>
    <mergeCell ref="H3:H4"/>
    <mergeCell ref="K3:K4"/>
    <mergeCell ref="N3:N4"/>
    <mergeCell ref="C3:C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0"/>
  <dimension ref="A1:DQ76"/>
  <sheetViews>
    <sheetView rightToLeft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I39" sqref="DI39:DQ39"/>
    </sheetView>
  </sheetViews>
  <sheetFormatPr defaultRowHeight="15" x14ac:dyDescent="0.25"/>
  <cols>
    <col min="1" max="1" width="9.7109375" style="4" bestFit="1" customWidth="1"/>
    <col min="2" max="2" width="10.140625" customWidth="1"/>
    <col min="3" max="23" width="6.5703125" customWidth="1"/>
    <col min="24" max="24" width="11.42578125" bestFit="1" customWidth="1"/>
    <col min="25" max="31" width="6.5703125" customWidth="1"/>
    <col min="32" max="32" width="9.140625" bestFit="1" customWidth="1"/>
    <col min="33" max="33" width="6.5703125" customWidth="1"/>
    <col min="34" max="34" width="9.140625" bestFit="1" customWidth="1"/>
    <col min="35" max="35" width="6.5703125" customWidth="1"/>
    <col min="36" max="36" width="11.28515625" customWidth="1"/>
    <col min="37" max="40" width="6.5703125" customWidth="1"/>
    <col min="41" max="41" width="12.42578125" bestFit="1" customWidth="1"/>
    <col min="42" max="51" width="6.5703125" customWidth="1"/>
    <col min="52" max="52" width="14.28515625" bestFit="1" customWidth="1"/>
    <col min="53" max="62" width="6.5703125" customWidth="1"/>
    <col min="63" max="63" width="10.7109375" bestFit="1" customWidth="1"/>
    <col min="64" max="79" width="6.5703125" customWidth="1"/>
    <col min="80" max="80" width="10.7109375" bestFit="1" customWidth="1"/>
    <col min="81" max="99" width="6.5703125" customWidth="1"/>
    <col min="100" max="100" width="10.7109375" bestFit="1" customWidth="1"/>
    <col min="101" max="101" width="6.5703125" customWidth="1"/>
    <col min="102" max="102" width="16.140625" bestFit="1" customWidth="1"/>
    <col min="103" max="103" width="6.5703125" customWidth="1"/>
    <col min="104" max="104" width="11.28515625" bestFit="1" customWidth="1"/>
    <col min="105" max="105" width="6.5703125" customWidth="1"/>
    <col min="106" max="106" width="11.28515625" customWidth="1"/>
    <col min="107" max="107" width="6.5703125" customWidth="1"/>
    <col min="108" max="108" width="11.28515625" customWidth="1"/>
    <col min="109" max="109" width="6.5703125" customWidth="1"/>
    <col min="110" max="110" width="15.5703125" customWidth="1"/>
    <col min="111" max="112" width="30.5703125" customWidth="1"/>
    <col min="113" max="113" width="16.85546875" bestFit="1" customWidth="1"/>
    <col min="117" max="117" width="0.85546875" customWidth="1"/>
    <col min="118" max="118" width="13.42578125" bestFit="1" customWidth="1"/>
  </cols>
  <sheetData>
    <row r="1" spans="1:121" ht="23.25" customHeight="1" thickTop="1" thickBot="1" x14ac:dyDescent="0.3">
      <c r="A1" s="110" t="s">
        <v>0</v>
      </c>
      <c r="B1" s="112" t="s">
        <v>23</v>
      </c>
      <c r="C1" s="118" t="s">
        <v>1</v>
      </c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2"/>
      <c r="W1" s="13"/>
      <c r="X1" s="12" t="s">
        <v>26</v>
      </c>
      <c r="Y1" s="12"/>
      <c r="Z1" s="120" t="s">
        <v>27</v>
      </c>
      <c r="AA1" s="121"/>
      <c r="AB1" s="121"/>
      <c r="AC1" s="121"/>
      <c r="AD1" s="121"/>
      <c r="AE1" s="121"/>
      <c r="AF1" s="121"/>
      <c r="AG1" s="121"/>
      <c r="AH1" s="121"/>
      <c r="AI1" s="122"/>
      <c r="AJ1" s="120" t="s">
        <v>28</v>
      </c>
      <c r="AK1" s="122"/>
      <c r="AL1" s="120" t="s">
        <v>29</v>
      </c>
      <c r="AM1" s="121"/>
      <c r="AN1" s="122"/>
      <c r="AO1" s="120" t="s">
        <v>30</v>
      </c>
      <c r="AP1" s="122"/>
      <c r="AQ1" s="120" t="s">
        <v>31</v>
      </c>
      <c r="AR1" s="121"/>
      <c r="AS1" s="121"/>
      <c r="AT1" s="121"/>
      <c r="AU1" s="121"/>
      <c r="AV1" s="121"/>
      <c r="AW1" s="121"/>
      <c r="AX1" s="121"/>
      <c r="AY1" s="122"/>
      <c r="AZ1" s="120" t="s">
        <v>32</v>
      </c>
      <c r="BA1" s="122"/>
      <c r="BB1" s="120" t="s">
        <v>33</v>
      </c>
      <c r="BC1" s="121"/>
      <c r="BD1" s="121"/>
      <c r="BE1" s="121"/>
      <c r="BF1" s="121"/>
      <c r="BG1" s="121"/>
      <c r="BH1" s="121"/>
      <c r="BI1" s="121"/>
      <c r="BJ1" s="121"/>
      <c r="BK1" s="121"/>
      <c r="BL1" s="122"/>
      <c r="BM1" s="120" t="s">
        <v>34</v>
      </c>
      <c r="BN1" s="121"/>
      <c r="BO1" s="121"/>
      <c r="BP1" s="121"/>
      <c r="BQ1" s="121"/>
      <c r="BR1" s="122"/>
      <c r="BS1" s="120" t="s">
        <v>35</v>
      </c>
      <c r="BT1" s="121"/>
      <c r="BU1" s="121"/>
      <c r="BV1" s="121"/>
      <c r="BW1" s="121"/>
      <c r="BX1" s="121"/>
      <c r="BY1" s="121"/>
      <c r="BZ1" s="121"/>
      <c r="CA1" s="121"/>
      <c r="CB1" s="121"/>
      <c r="CC1" s="122"/>
      <c r="CD1" s="120" t="s">
        <v>36</v>
      </c>
      <c r="CE1" s="121"/>
      <c r="CF1" s="121"/>
      <c r="CG1" s="121"/>
      <c r="CH1" s="121"/>
      <c r="CI1" s="121"/>
      <c r="CJ1" s="121"/>
      <c r="CK1" s="121"/>
      <c r="CL1" s="122"/>
      <c r="CM1" s="120" t="s">
        <v>37</v>
      </c>
      <c r="CN1" s="121"/>
      <c r="CO1" s="121"/>
      <c r="CP1" s="121"/>
      <c r="CQ1" s="121"/>
      <c r="CR1" s="121"/>
      <c r="CS1" s="121"/>
      <c r="CT1" s="121"/>
      <c r="CU1" s="121"/>
      <c r="CV1" s="121"/>
      <c r="CW1" s="122"/>
      <c r="CX1" s="120" t="s">
        <v>38</v>
      </c>
      <c r="CY1" s="122"/>
      <c r="CZ1" s="120" t="s">
        <v>4</v>
      </c>
      <c r="DA1" s="122"/>
      <c r="DB1" s="14"/>
      <c r="DC1" s="14"/>
      <c r="DD1" s="21"/>
      <c r="DE1" s="21"/>
      <c r="DF1" s="21"/>
      <c r="DG1" s="22"/>
    </row>
    <row r="2" spans="1:121" ht="17.25" thickTop="1" thickBot="1" x14ac:dyDescent="0.3">
      <c r="A2" s="110"/>
      <c r="B2" s="112"/>
      <c r="C2" s="116" t="s">
        <v>5</v>
      </c>
      <c r="D2" s="117"/>
      <c r="E2" s="51"/>
      <c r="F2" s="117" t="s">
        <v>6</v>
      </c>
      <c r="G2" s="117"/>
      <c r="H2" s="51"/>
      <c r="I2" s="117" t="s">
        <v>7</v>
      </c>
      <c r="J2" s="117"/>
      <c r="K2" s="51"/>
      <c r="L2" s="118" t="s">
        <v>39</v>
      </c>
      <c r="M2" s="112"/>
      <c r="N2" s="51"/>
      <c r="O2" s="118" t="s">
        <v>40</v>
      </c>
      <c r="P2" s="112"/>
      <c r="Q2" s="51"/>
      <c r="R2" s="118" t="s">
        <v>41</v>
      </c>
      <c r="S2" s="112"/>
      <c r="T2" s="51"/>
      <c r="U2" s="118" t="s">
        <v>42</v>
      </c>
      <c r="V2" s="112"/>
      <c r="W2" s="51"/>
      <c r="X2" s="107" t="s">
        <v>43</v>
      </c>
      <c r="Y2" s="51"/>
      <c r="Z2" s="116" t="s">
        <v>5</v>
      </c>
      <c r="AA2" s="117"/>
      <c r="AB2" s="51"/>
      <c r="AC2" s="118" t="s">
        <v>44</v>
      </c>
      <c r="AD2" s="112"/>
      <c r="AE2" s="51"/>
      <c r="AF2" s="117" t="s">
        <v>9</v>
      </c>
      <c r="AG2" s="51"/>
      <c r="AH2" s="117" t="s">
        <v>8</v>
      </c>
      <c r="AI2" s="51"/>
      <c r="AJ2" s="107" t="s">
        <v>45</v>
      </c>
      <c r="AK2" s="51"/>
      <c r="AL2" s="117" t="s">
        <v>10</v>
      </c>
      <c r="AM2" s="117"/>
      <c r="AN2" s="51"/>
      <c r="AO2" s="107" t="s">
        <v>45</v>
      </c>
      <c r="AP2" s="51"/>
      <c r="AQ2" s="116" t="s">
        <v>13</v>
      </c>
      <c r="AR2" s="117"/>
      <c r="AS2" s="51"/>
      <c r="AT2" s="117" t="s">
        <v>14</v>
      </c>
      <c r="AU2" s="117"/>
      <c r="AV2" s="51"/>
      <c r="AW2" s="118" t="s">
        <v>46</v>
      </c>
      <c r="AX2" s="112"/>
      <c r="AY2" s="51"/>
      <c r="AZ2" s="107" t="s">
        <v>43</v>
      </c>
      <c r="BA2" s="51"/>
      <c r="BB2" s="117" t="s">
        <v>47</v>
      </c>
      <c r="BC2" s="117"/>
      <c r="BD2" s="51"/>
      <c r="BE2" s="117" t="s">
        <v>11</v>
      </c>
      <c r="BF2" s="117"/>
      <c r="BG2" s="51"/>
      <c r="BH2" s="118" t="s">
        <v>12</v>
      </c>
      <c r="BI2" s="112"/>
      <c r="BJ2" s="51"/>
      <c r="BK2" s="107" t="s">
        <v>48</v>
      </c>
      <c r="BL2" s="51"/>
      <c r="BM2" s="117" t="s">
        <v>49</v>
      </c>
      <c r="BN2" s="117"/>
      <c r="BO2" s="51"/>
      <c r="BP2" s="117" t="s">
        <v>11</v>
      </c>
      <c r="BQ2" s="117"/>
      <c r="BR2" s="51"/>
      <c r="BS2" s="117" t="s">
        <v>49</v>
      </c>
      <c r="BT2" s="117"/>
      <c r="BU2" s="51"/>
      <c r="BV2" s="118" t="s">
        <v>50</v>
      </c>
      <c r="BW2" s="112"/>
      <c r="BX2" s="51"/>
      <c r="BY2" s="118" t="s">
        <v>12</v>
      </c>
      <c r="BZ2" s="112"/>
      <c r="CA2" s="51"/>
      <c r="CB2" s="107" t="s">
        <v>48</v>
      </c>
      <c r="CC2" s="51"/>
      <c r="CD2" s="118" t="s">
        <v>51</v>
      </c>
      <c r="CE2" s="112"/>
      <c r="CF2" s="51"/>
      <c r="CG2" s="118" t="s">
        <v>52</v>
      </c>
      <c r="CH2" s="112"/>
      <c r="CI2" s="51"/>
      <c r="CJ2" s="118" t="s">
        <v>53</v>
      </c>
      <c r="CK2" s="112"/>
      <c r="CL2" s="51"/>
      <c r="CM2" s="118" t="s">
        <v>54</v>
      </c>
      <c r="CN2" s="112"/>
      <c r="CO2" s="51"/>
      <c r="CP2" s="118" t="s">
        <v>55</v>
      </c>
      <c r="CQ2" s="112"/>
      <c r="CR2" s="51"/>
      <c r="CS2" s="118" t="s">
        <v>56</v>
      </c>
      <c r="CT2" s="112"/>
      <c r="CU2" s="51"/>
      <c r="CV2" s="107" t="s">
        <v>57</v>
      </c>
      <c r="CW2" s="51"/>
      <c r="CX2" s="107" t="s">
        <v>58</v>
      </c>
      <c r="CY2" s="51"/>
      <c r="CZ2" s="118" t="s">
        <v>15</v>
      </c>
      <c r="DA2" s="51"/>
      <c r="DB2" s="14"/>
      <c r="DC2" s="51"/>
      <c r="DD2" s="21"/>
      <c r="DE2" s="51"/>
      <c r="DF2" s="21"/>
      <c r="DG2" s="22"/>
    </row>
    <row r="3" spans="1:121" ht="15.75" customHeight="1" thickTop="1" thickBot="1" x14ac:dyDescent="0.3">
      <c r="A3" s="110"/>
      <c r="B3" s="112"/>
      <c r="C3" s="96" t="s">
        <v>16</v>
      </c>
      <c r="D3" s="96" t="s">
        <v>17</v>
      </c>
      <c r="E3" s="98" t="s">
        <v>24</v>
      </c>
      <c r="F3" s="96" t="s">
        <v>16</v>
      </c>
      <c r="G3" s="96" t="s">
        <v>17</v>
      </c>
      <c r="H3" s="98" t="s">
        <v>24</v>
      </c>
      <c r="I3" s="96" t="s">
        <v>16</v>
      </c>
      <c r="J3" s="96" t="s">
        <v>17</v>
      </c>
      <c r="K3" s="98" t="s">
        <v>24</v>
      </c>
      <c r="L3" s="96" t="s">
        <v>16</v>
      </c>
      <c r="M3" s="96" t="s">
        <v>17</v>
      </c>
      <c r="N3" s="98" t="s">
        <v>24</v>
      </c>
      <c r="O3" s="97" t="s">
        <v>16</v>
      </c>
      <c r="P3" s="96" t="s">
        <v>17</v>
      </c>
      <c r="Q3" s="98" t="s">
        <v>24</v>
      </c>
      <c r="R3" s="96" t="s">
        <v>16</v>
      </c>
      <c r="S3" s="96" t="s">
        <v>17</v>
      </c>
      <c r="T3" s="98" t="s">
        <v>24</v>
      </c>
      <c r="U3" s="96" t="s">
        <v>16</v>
      </c>
      <c r="V3" s="96" t="s">
        <v>17</v>
      </c>
      <c r="W3" s="98" t="s">
        <v>24</v>
      </c>
      <c r="X3" s="108"/>
      <c r="Y3" s="98" t="s">
        <v>24</v>
      </c>
      <c r="Z3" s="96" t="s">
        <v>16</v>
      </c>
      <c r="AA3" s="96" t="s">
        <v>17</v>
      </c>
      <c r="AB3" s="98" t="s">
        <v>24</v>
      </c>
      <c r="AC3" s="96" t="s">
        <v>16</v>
      </c>
      <c r="AD3" s="96" t="s">
        <v>17</v>
      </c>
      <c r="AE3" s="98" t="s">
        <v>24</v>
      </c>
      <c r="AF3" s="117"/>
      <c r="AG3" s="98" t="s">
        <v>24</v>
      </c>
      <c r="AH3" s="117"/>
      <c r="AI3" s="98" t="s">
        <v>24</v>
      </c>
      <c r="AJ3" s="108"/>
      <c r="AK3" s="98" t="s">
        <v>24</v>
      </c>
      <c r="AL3" s="96" t="s">
        <v>16</v>
      </c>
      <c r="AM3" s="96" t="s">
        <v>17</v>
      </c>
      <c r="AN3" s="98" t="s">
        <v>24</v>
      </c>
      <c r="AO3" s="108"/>
      <c r="AP3" s="98" t="s">
        <v>24</v>
      </c>
      <c r="AQ3" s="96" t="s">
        <v>16</v>
      </c>
      <c r="AR3" s="96" t="s">
        <v>17</v>
      </c>
      <c r="AS3" s="98" t="s">
        <v>24</v>
      </c>
      <c r="AT3" s="96" t="s">
        <v>16</v>
      </c>
      <c r="AU3" s="96" t="s">
        <v>17</v>
      </c>
      <c r="AV3" s="98" t="s">
        <v>24</v>
      </c>
      <c r="AW3" s="96" t="s">
        <v>16</v>
      </c>
      <c r="AX3" s="96" t="s">
        <v>17</v>
      </c>
      <c r="AY3" s="98" t="s">
        <v>24</v>
      </c>
      <c r="AZ3" s="108"/>
      <c r="BA3" s="98" t="s">
        <v>24</v>
      </c>
      <c r="BB3" s="96" t="s">
        <v>16</v>
      </c>
      <c r="BC3" s="96" t="s">
        <v>17</v>
      </c>
      <c r="BD3" s="98" t="s">
        <v>24</v>
      </c>
      <c r="BE3" s="96" t="s">
        <v>16</v>
      </c>
      <c r="BF3" s="96" t="s">
        <v>17</v>
      </c>
      <c r="BG3" s="98" t="s">
        <v>24</v>
      </c>
      <c r="BH3" s="97" t="s">
        <v>16</v>
      </c>
      <c r="BI3" s="97" t="s">
        <v>17</v>
      </c>
      <c r="BJ3" s="98" t="s">
        <v>24</v>
      </c>
      <c r="BK3" s="108"/>
      <c r="BL3" s="98" t="s">
        <v>24</v>
      </c>
      <c r="BM3" s="96" t="s">
        <v>16</v>
      </c>
      <c r="BN3" s="97" t="s">
        <v>17</v>
      </c>
      <c r="BO3" s="98" t="s">
        <v>24</v>
      </c>
      <c r="BP3" s="96" t="s">
        <v>16</v>
      </c>
      <c r="BQ3" s="97" t="s">
        <v>17</v>
      </c>
      <c r="BR3" s="98" t="s">
        <v>24</v>
      </c>
      <c r="BS3" s="96" t="s">
        <v>16</v>
      </c>
      <c r="BT3" s="97" t="s">
        <v>17</v>
      </c>
      <c r="BU3" s="98" t="s">
        <v>24</v>
      </c>
      <c r="BV3" s="96" t="s">
        <v>16</v>
      </c>
      <c r="BW3" s="97" t="s">
        <v>17</v>
      </c>
      <c r="BX3" s="98" t="s">
        <v>24</v>
      </c>
      <c r="BY3" s="96" t="s">
        <v>16</v>
      </c>
      <c r="BZ3" s="97" t="s">
        <v>17</v>
      </c>
      <c r="CA3" s="98" t="s">
        <v>24</v>
      </c>
      <c r="CB3" s="108"/>
      <c r="CC3" s="98" t="s">
        <v>24</v>
      </c>
      <c r="CD3" s="96" t="s">
        <v>16</v>
      </c>
      <c r="CE3" s="97" t="s">
        <v>17</v>
      </c>
      <c r="CF3" s="98" t="s">
        <v>24</v>
      </c>
      <c r="CG3" s="96" t="s">
        <v>16</v>
      </c>
      <c r="CH3" s="97" t="s">
        <v>17</v>
      </c>
      <c r="CI3" s="98" t="s">
        <v>24</v>
      </c>
      <c r="CJ3" s="96" t="s">
        <v>16</v>
      </c>
      <c r="CK3" s="97" t="s">
        <v>17</v>
      </c>
      <c r="CL3" s="98" t="s">
        <v>24</v>
      </c>
      <c r="CM3" s="96" t="s">
        <v>16</v>
      </c>
      <c r="CN3" s="97" t="s">
        <v>17</v>
      </c>
      <c r="CO3" s="98" t="s">
        <v>24</v>
      </c>
      <c r="CP3" s="96" t="s">
        <v>16</v>
      </c>
      <c r="CQ3" s="97" t="s">
        <v>17</v>
      </c>
      <c r="CR3" s="98" t="s">
        <v>24</v>
      </c>
      <c r="CS3" s="96" t="s">
        <v>16</v>
      </c>
      <c r="CT3" s="97" t="s">
        <v>17</v>
      </c>
      <c r="CU3" s="98" t="s">
        <v>24</v>
      </c>
      <c r="CV3" s="108"/>
      <c r="CW3" s="98" t="s">
        <v>24</v>
      </c>
      <c r="CX3" s="108"/>
      <c r="CY3" s="98" t="s">
        <v>24</v>
      </c>
      <c r="CZ3" s="118"/>
      <c r="DA3" s="98" t="s">
        <v>24</v>
      </c>
      <c r="DB3" s="14"/>
      <c r="DC3" s="98" t="s">
        <v>24</v>
      </c>
      <c r="DD3" s="21"/>
      <c r="DE3" s="98" t="s">
        <v>24</v>
      </c>
      <c r="DF3" s="21"/>
      <c r="DG3" s="22"/>
      <c r="DI3" s="123"/>
      <c r="DJ3" s="123"/>
      <c r="DK3" s="123"/>
      <c r="DL3" s="54"/>
      <c r="DM3" s="23"/>
      <c r="DN3" s="23"/>
    </row>
    <row r="4" spans="1:121" ht="15.75" customHeight="1" thickTop="1" thickBot="1" x14ac:dyDescent="0.3">
      <c r="A4" s="111"/>
      <c r="B4" s="113"/>
      <c r="C4" s="97"/>
      <c r="D4" s="97"/>
      <c r="E4" s="99"/>
      <c r="F4" s="97"/>
      <c r="G4" s="97"/>
      <c r="H4" s="99"/>
      <c r="I4" s="97"/>
      <c r="J4" s="97"/>
      <c r="K4" s="99"/>
      <c r="L4" s="97"/>
      <c r="M4" s="97"/>
      <c r="N4" s="99"/>
      <c r="O4" s="106"/>
      <c r="P4" s="97"/>
      <c r="Q4" s="99"/>
      <c r="R4" s="97"/>
      <c r="S4" s="97"/>
      <c r="T4" s="99"/>
      <c r="U4" s="97"/>
      <c r="V4" s="97"/>
      <c r="W4" s="99"/>
      <c r="X4" s="109"/>
      <c r="Y4" s="99"/>
      <c r="Z4" s="97"/>
      <c r="AA4" s="97"/>
      <c r="AB4" s="99"/>
      <c r="AC4" s="97"/>
      <c r="AD4" s="97"/>
      <c r="AE4" s="99"/>
      <c r="AF4" s="107"/>
      <c r="AG4" s="99"/>
      <c r="AH4" s="107"/>
      <c r="AI4" s="99"/>
      <c r="AJ4" s="109"/>
      <c r="AK4" s="99"/>
      <c r="AL4" s="97"/>
      <c r="AM4" s="97"/>
      <c r="AN4" s="99"/>
      <c r="AO4" s="109"/>
      <c r="AP4" s="99"/>
      <c r="AQ4" s="97"/>
      <c r="AR4" s="97"/>
      <c r="AS4" s="99"/>
      <c r="AT4" s="97"/>
      <c r="AU4" s="97"/>
      <c r="AV4" s="99"/>
      <c r="AW4" s="97"/>
      <c r="AX4" s="97"/>
      <c r="AY4" s="99"/>
      <c r="AZ4" s="109"/>
      <c r="BA4" s="99"/>
      <c r="BB4" s="97"/>
      <c r="BC4" s="97"/>
      <c r="BD4" s="99"/>
      <c r="BE4" s="97"/>
      <c r="BF4" s="97"/>
      <c r="BG4" s="99"/>
      <c r="BH4" s="106"/>
      <c r="BI4" s="106"/>
      <c r="BJ4" s="99"/>
      <c r="BK4" s="109"/>
      <c r="BL4" s="99"/>
      <c r="BM4" s="97"/>
      <c r="BN4" s="106"/>
      <c r="BO4" s="99"/>
      <c r="BP4" s="97"/>
      <c r="BQ4" s="106"/>
      <c r="BR4" s="99"/>
      <c r="BS4" s="97"/>
      <c r="BT4" s="106"/>
      <c r="BU4" s="99"/>
      <c r="BV4" s="97"/>
      <c r="BW4" s="106"/>
      <c r="BX4" s="99"/>
      <c r="BY4" s="97"/>
      <c r="BZ4" s="106"/>
      <c r="CA4" s="99"/>
      <c r="CB4" s="109"/>
      <c r="CC4" s="99"/>
      <c r="CD4" s="97"/>
      <c r="CE4" s="106"/>
      <c r="CF4" s="99"/>
      <c r="CG4" s="97"/>
      <c r="CH4" s="106"/>
      <c r="CI4" s="99"/>
      <c r="CJ4" s="97"/>
      <c r="CK4" s="106"/>
      <c r="CL4" s="99"/>
      <c r="CM4" s="97"/>
      <c r="CN4" s="106"/>
      <c r="CO4" s="99"/>
      <c r="CP4" s="97"/>
      <c r="CQ4" s="106"/>
      <c r="CR4" s="99"/>
      <c r="CS4" s="97"/>
      <c r="CT4" s="106"/>
      <c r="CU4" s="99"/>
      <c r="CV4" s="109"/>
      <c r="CW4" s="99"/>
      <c r="CX4" s="109"/>
      <c r="CY4" s="99"/>
      <c r="CZ4" s="126"/>
      <c r="DA4" s="99"/>
      <c r="DB4" s="24"/>
      <c r="DC4" s="99"/>
      <c r="DD4" s="21"/>
      <c r="DE4" s="99"/>
      <c r="DF4" s="21"/>
      <c r="DG4" s="22"/>
      <c r="DI4" s="25" t="s">
        <v>18</v>
      </c>
      <c r="DJ4" s="25" t="s">
        <v>16</v>
      </c>
      <c r="DK4" s="25" t="s">
        <v>17</v>
      </c>
      <c r="DL4" s="15" t="s">
        <v>24</v>
      </c>
      <c r="DM4" s="26"/>
      <c r="DN4" s="25" t="s">
        <v>18</v>
      </c>
      <c r="DO4" s="25" t="s">
        <v>16</v>
      </c>
      <c r="DP4" s="25" t="s">
        <v>17</v>
      </c>
      <c r="DQ4" s="15" t="s">
        <v>24</v>
      </c>
    </row>
    <row r="5" spans="1:121" ht="15.75" customHeight="1" thickBot="1" x14ac:dyDescent="0.3">
      <c r="A5" s="1">
        <v>43344</v>
      </c>
      <c r="B5" s="2"/>
      <c r="C5" s="3"/>
      <c r="D5" s="3"/>
      <c r="E5" s="52"/>
      <c r="F5" s="3"/>
      <c r="G5" s="3"/>
      <c r="H5" s="52"/>
      <c r="I5" s="3"/>
      <c r="J5" s="3"/>
      <c r="K5" s="52"/>
      <c r="L5" s="3"/>
      <c r="M5" s="3"/>
      <c r="N5" s="52"/>
      <c r="O5" s="3"/>
      <c r="P5" s="3"/>
      <c r="Q5" s="52"/>
      <c r="R5" s="3"/>
      <c r="S5" s="3"/>
      <c r="T5" s="52"/>
      <c r="U5" s="3"/>
      <c r="V5" s="3"/>
      <c r="W5" s="52"/>
      <c r="X5" s="3"/>
      <c r="Y5" s="52"/>
      <c r="Z5" s="3"/>
      <c r="AA5" s="3"/>
      <c r="AB5" s="52"/>
      <c r="AC5" s="3"/>
      <c r="AD5" s="3"/>
      <c r="AE5" s="52"/>
      <c r="AF5" s="3"/>
      <c r="AG5" s="52"/>
      <c r="AH5" s="3"/>
      <c r="AI5" s="52"/>
      <c r="AJ5" s="3"/>
      <c r="AK5" s="52"/>
      <c r="AL5" s="3"/>
      <c r="AM5" s="3"/>
      <c r="AN5" s="52"/>
      <c r="AO5" s="3"/>
      <c r="AP5" s="52"/>
      <c r="AQ5" s="3"/>
      <c r="AR5" s="3"/>
      <c r="AS5" s="52"/>
      <c r="AT5" s="3"/>
      <c r="AU5" s="3"/>
      <c r="AV5" s="52"/>
      <c r="AW5" s="3"/>
      <c r="AX5" s="3"/>
      <c r="AY5" s="52"/>
      <c r="AZ5" s="3"/>
      <c r="BA5" s="52"/>
      <c r="BB5" s="3"/>
      <c r="BC5" s="3"/>
      <c r="BD5" s="52"/>
      <c r="BE5" s="3"/>
      <c r="BF5" s="3"/>
      <c r="BG5" s="52"/>
      <c r="BH5" s="3"/>
      <c r="BI5" s="3"/>
      <c r="BJ5" s="52"/>
      <c r="BK5" s="3"/>
      <c r="BL5" s="52"/>
      <c r="BM5" s="3"/>
      <c r="BN5" s="3"/>
      <c r="BO5" s="52"/>
      <c r="BP5" s="3"/>
      <c r="BQ5" s="3"/>
      <c r="BR5" s="52"/>
      <c r="BS5" s="3"/>
      <c r="BT5" s="3"/>
      <c r="BU5" s="52"/>
      <c r="BV5" s="3"/>
      <c r="BW5" s="3"/>
      <c r="BX5" s="52"/>
      <c r="BY5" s="3"/>
      <c r="BZ5" s="3"/>
      <c r="CA5" s="52"/>
      <c r="CB5" s="3"/>
      <c r="CC5" s="52"/>
      <c r="CD5" s="3"/>
      <c r="CE5" s="3"/>
      <c r="CF5" s="52"/>
      <c r="CG5" s="3"/>
      <c r="CH5" s="3"/>
      <c r="CI5" s="52"/>
      <c r="CJ5" s="3"/>
      <c r="CK5" s="3"/>
      <c r="CL5" s="52"/>
      <c r="CM5" s="3"/>
      <c r="CN5" s="3"/>
      <c r="CO5" s="52"/>
      <c r="CP5" s="3"/>
      <c r="CQ5" s="3"/>
      <c r="CR5" s="52"/>
      <c r="CS5" s="3"/>
      <c r="CT5" s="3"/>
      <c r="CU5" s="52"/>
      <c r="CV5" s="3"/>
      <c r="CW5" s="52"/>
      <c r="CX5" s="3"/>
      <c r="CY5" s="52"/>
      <c r="CZ5" s="27"/>
      <c r="DA5" s="52"/>
      <c r="DB5" s="3"/>
      <c r="DC5" s="52"/>
      <c r="DD5" s="46"/>
      <c r="DE5" s="52"/>
      <c r="DF5" s="28"/>
      <c r="DG5" s="29"/>
      <c r="DI5" s="124" t="s">
        <v>22</v>
      </c>
      <c r="DJ5" s="125"/>
      <c r="DK5" s="125"/>
      <c r="DL5" s="125"/>
      <c r="DM5" s="125"/>
      <c r="DN5" s="125"/>
      <c r="DO5" s="125"/>
      <c r="DP5" s="125"/>
      <c r="DQ5" s="125"/>
    </row>
    <row r="6" spans="1:121" ht="15.75" customHeight="1" thickBot="1" x14ac:dyDescent="0.3">
      <c r="A6" s="1">
        <v>43345</v>
      </c>
      <c r="B6" s="2"/>
      <c r="C6" s="3"/>
      <c r="D6" s="3"/>
      <c r="E6" s="52"/>
      <c r="F6" s="3"/>
      <c r="G6" s="3"/>
      <c r="H6" s="52"/>
      <c r="I6" s="3"/>
      <c r="J6" s="3"/>
      <c r="K6" s="52"/>
      <c r="L6" s="3"/>
      <c r="M6" s="3"/>
      <c r="N6" s="52"/>
      <c r="O6" s="3"/>
      <c r="P6" s="3"/>
      <c r="Q6" s="52"/>
      <c r="R6" s="3"/>
      <c r="S6" s="3"/>
      <c r="T6" s="52"/>
      <c r="U6" s="3"/>
      <c r="V6" s="3"/>
      <c r="W6" s="52"/>
      <c r="X6" s="3"/>
      <c r="Y6" s="52"/>
      <c r="Z6" s="3"/>
      <c r="AA6" s="3"/>
      <c r="AB6" s="52"/>
      <c r="AC6" s="3"/>
      <c r="AD6" s="3"/>
      <c r="AE6" s="52"/>
      <c r="AF6" s="3"/>
      <c r="AG6" s="52"/>
      <c r="AH6" s="3"/>
      <c r="AI6" s="52"/>
      <c r="AJ6" s="3"/>
      <c r="AK6" s="52"/>
      <c r="AL6" s="3"/>
      <c r="AM6" s="3"/>
      <c r="AN6" s="52"/>
      <c r="AO6" s="3"/>
      <c r="AP6" s="52"/>
      <c r="AQ6" s="3"/>
      <c r="AR6" s="3"/>
      <c r="AS6" s="52"/>
      <c r="AT6" s="3"/>
      <c r="AU6" s="3"/>
      <c r="AV6" s="52"/>
      <c r="AW6" s="3"/>
      <c r="AX6" s="3"/>
      <c r="AY6" s="52"/>
      <c r="AZ6" s="3"/>
      <c r="BA6" s="52"/>
      <c r="BB6" s="3"/>
      <c r="BC6" s="3"/>
      <c r="BD6" s="52"/>
      <c r="BE6" s="3"/>
      <c r="BF6" s="3"/>
      <c r="BG6" s="52"/>
      <c r="BH6" s="3"/>
      <c r="BI6" s="3"/>
      <c r="BJ6" s="52"/>
      <c r="BK6" s="3"/>
      <c r="BL6" s="52"/>
      <c r="BM6" s="3"/>
      <c r="BN6" s="3"/>
      <c r="BO6" s="52"/>
      <c r="BP6" s="3"/>
      <c r="BQ6" s="3"/>
      <c r="BR6" s="52"/>
      <c r="BS6" s="3"/>
      <c r="BT6" s="3"/>
      <c r="BU6" s="52"/>
      <c r="BV6" s="3"/>
      <c r="BW6" s="3"/>
      <c r="BX6" s="52"/>
      <c r="BY6" s="3"/>
      <c r="BZ6" s="3"/>
      <c r="CA6" s="52"/>
      <c r="CB6" s="3"/>
      <c r="CC6" s="52"/>
      <c r="CD6" s="3"/>
      <c r="CE6" s="3"/>
      <c r="CF6" s="52"/>
      <c r="CG6" s="3"/>
      <c r="CH6" s="3"/>
      <c r="CI6" s="52"/>
      <c r="CJ6" s="3"/>
      <c r="CK6" s="3"/>
      <c r="CL6" s="52"/>
      <c r="CM6" s="3"/>
      <c r="CN6" s="3"/>
      <c r="CO6" s="52"/>
      <c r="CP6" s="3"/>
      <c r="CQ6" s="3"/>
      <c r="CR6" s="52"/>
      <c r="CS6" s="3"/>
      <c r="CT6" s="3"/>
      <c r="CU6" s="52"/>
      <c r="CV6" s="3"/>
      <c r="CW6" s="52"/>
      <c r="CX6" s="3"/>
      <c r="CY6" s="52"/>
      <c r="CZ6" s="27"/>
      <c r="DA6" s="52"/>
      <c r="DB6" s="3"/>
      <c r="DC6" s="52"/>
      <c r="DD6" s="3"/>
      <c r="DE6" s="52"/>
      <c r="DF6" s="7"/>
      <c r="DG6" s="29"/>
      <c r="DI6" s="30" t="s">
        <v>18</v>
      </c>
      <c r="DJ6" s="30" t="s">
        <v>16</v>
      </c>
      <c r="DK6" s="30" t="s">
        <v>17</v>
      </c>
      <c r="DL6" s="65" t="s">
        <v>24</v>
      </c>
      <c r="DM6" s="31"/>
      <c r="DN6" s="30" t="s">
        <v>18</v>
      </c>
      <c r="DO6" s="30" t="s">
        <v>16</v>
      </c>
      <c r="DP6" s="30" t="s">
        <v>17</v>
      </c>
      <c r="DQ6" s="65" t="s">
        <v>24</v>
      </c>
    </row>
    <row r="7" spans="1:121" ht="15.75" customHeight="1" thickBot="1" x14ac:dyDescent="0.3">
      <c r="A7" s="1">
        <v>43346</v>
      </c>
      <c r="B7" s="2"/>
      <c r="C7" s="3"/>
      <c r="D7" s="3"/>
      <c r="E7" s="52"/>
      <c r="F7" s="3"/>
      <c r="G7" s="3"/>
      <c r="H7" s="52"/>
      <c r="I7" s="3"/>
      <c r="J7" s="3"/>
      <c r="K7" s="52"/>
      <c r="L7" s="3"/>
      <c r="M7" s="3"/>
      <c r="N7" s="52"/>
      <c r="O7" s="3"/>
      <c r="P7" s="3"/>
      <c r="Q7" s="52"/>
      <c r="R7" s="3"/>
      <c r="S7" s="3"/>
      <c r="T7" s="52"/>
      <c r="U7" s="3"/>
      <c r="V7" s="3"/>
      <c r="W7" s="52"/>
      <c r="X7" s="3"/>
      <c r="Y7" s="52"/>
      <c r="Z7" s="3"/>
      <c r="AA7" s="3"/>
      <c r="AB7" s="52"/>
      <c r="AC7" s="3"/>
      <c r="AD7" s="3"/>
      <c r="AE7" s="52"/>
      <c r="AF7" s="3"/>
      <c r="AG7" s="52"/>
      <c r="AH7" s="3"/>
      <c r="AI7" s="52"/>
      <c r="AJ7" s="3"/>
      <c r="AK7" s="52"/>
      <c r="AL7" s="3"/>
      <c r="AM7" s="3"/>
      <c r="AN7" s="52"/>
      <c r="AO7" s="3"/>
      <c r="AP7" s="52"/>
      <c r="AQ7" s="3"/>
      <c r="AR7" s="3"/>
      <c r="AS7" s="52"/>
      <c r="AT7" s="3"/>
      <c r="AU7" s="3"/>
      <c r="AV7" s="52"/>
      <c r="AW7" s="3"/>
      <c r="AX7" s="3"/>
      <c r="AY7" s="52"/>
      <c r="AZ7" s="3"/>
      <c r="BA7" s="52"/>
      <c r="BB7" s="3"/>
      <c r="BC7" s="3"/>
      <c r="BD7" s="52"/>
      <c r="BE7" s="3"/>
      <c r="BF7" s="3"/>
      <c r="BG7" s="52"/>
      <c r="BH7" s="3"/>
      <c r="BI7" s="3"/>
      <c r="BJ7" s="52"/>
      <c r="BK7" s="3"/>
      <c r="BL7" s="52"/>
      <c r="BM7" s="3"/>
      <c r="BN7" s="3"/>
      <c r="BO7" s="52"/>
      <c r="BP7" s="3"/>
      <c r="BQ7" s="3"/>
      <c r="BR7" s="52"/>
      <c r="BS7" s="3"/>
      <c r="BT7" s="3"/>
      <c r="BU7" s="52"/>
      <c r="BV7" s="3"/>
      <c r="BW7" s="3"/>
      <c r="BX7" s="52"/>
      <c r="BY7" s="3"/>
      <c r="BZ7" s="3"/>
      <c r="CA7" s="52"/>
      <c r="CB7" s="3"/>
      <c r="CC7" s="52"/>
      <c r="CD7" s="3"/>
      <c r="CE7" s="3"/>
      <c r="CF7" s="52"/>
      <c r="CG7" s="3"/>
      <c r="CH7" s="3"/>
      <c r="CI7" s="52"/>
      <c r="CJ7" s="3"/>
      <c r="CK7" s="3"/>
      <c r="CL7" s="52"/>
      <c r="CM7" s="3"/>
      <c r="CN7" s="3"/>
      <c r="CO7" s="52"/>
      <c r="CP7" s="3"/>
      <c r="CQ7" s="3"/>
      <c r="CR7" s="52"/>
      <c r="CS7" s="3"/>
      <c r="CT7" s="3"/>
      <c r="CU7" s="52"/>
      <c r="CV7" s="3"/>
      <c r="CW7" s="52"/>
      <c r="CX7" s="3"/>
      <c r="CY7" s="52"/>
      <c r="CZ7" s="27"/>
      <c r="DA7" s="52"/>
      <c r="DB7" s="3"/>
      <c r="DC7" s="52"/>
      <c r="DD7" s="3"/>
      <c r="DE7" s="52"/>
      <c r="DF7" s="7"/>
      <c r="DG7" s="29"/>
      <c r="DI7" s="100" t="s">
        <v>59</v>
      </c>
      <c r="DJ7" s="101"/>
      <c r="DK7" s="102"/>
      <c r="DL7" s="62"/>
      <c r="DM7" s="31"/>
      <c r="DN7" s="127" t="s">
        <v>60</v>
      </c>
      <c r="DO7" s="128"/>
      <c r="DP7" s="129"/>
      <c r="DQ7" s="63"/>
    </row>
    <row r="8" spans="1:121" ht="16.5" thickBot="1" x14ac:dyDescent="0.3">
      <c r="A8" s="1">
        <v>43347</v>
      </c>
      <c r="B8" s="2"/>
      <c r="C8" s="3"/>
      <c r="D8" s="3"/>
      <c r="E8" s="52"/>
      <c r="F8" s="3"/>
      <c r="G8" s="3"/>
      <c r="H8" s="52"/>
      <c r="I8" s="3"/>
      <c r="J8" s="3"/>
      <c r="K8" s="52"/>
      <c r="L8" s="3"/>
      <c r="M8" s="3"/>
      <c r="N8" s="52"/>
      <c r="O8" s="3"/>
      <c r="P8" s="3"/>
      <c r="Q8" s="52"/>
      <c r="R8" s="3"/>
      <c r="S8" s="3"/>
      <c r="T8" s="52"/>
      <c r="U8" s="3"/>
      <c r="V8" s="3"/>
      <c r="W8" s="52"/>
      <c r="X8" s="3"/>
      <c r="Y8" s="52"/>
      <c r="Z8" s="3"/>
      <c r="AA8" s="3"/>
      <c r="AB8" s="52"/>
      <c r="AC8" s="3"/>
      <c r="AD8" s="3"/>
      <c r="AE8" s="52"/>
      <c r="AF8" s="3"/>
      <c r="AG8" s="52"/>
      <c r="AH8" s="3"/>
      <c r="AI8" s="52"/>
      <c r="AJ8" s="3"/>
      <c r="AK8" s="52"/>
      <c r="AL8" s="3"/>
      <c r="AM8" s="3"/>
      <c r="AN8" s="52"/>
      <c r="AO8" s="3"/>
      <c r="AP8" s="52"/>
      <c r="AQ8" s="3"/>
      <c r="AR8" s="3"/>
      <c r="AS8" s="52"/>
      <c r="AT8" s="3"/>
      <c r="AU8" s="3"/>
      <c r="AV8" s="52"/>
      <c r="AW8" s="3"/>
      <c r="AX8" s="3"/>
      <c r="AY8" s="52"/>
      <c r="AZ8" s="3"/>
      <c r="BA8" s="52"/>
      <c r="BB8" s="3"/>
      <c r="BC8" s="3"/>
      <c r="BD8" s="52"/>
      <c r="BE8" s="3"/>
      <c r="BF8" s="3"/>
      <c r="BG8" s="52"/>
      <c r="BH8" s="3"/>
      <c r="BI8" s="3"/>
      <c r="BJ8" s="52"/>
      <c r="BK8" s="3"/>
      <c r="BL8" s="52"/>
      <c r="BM8" s="3"/>
      <c r="BN8" s="3"/>
      <c r="BO8" s="52"/>
      <c r="BP8" s="3"/>
      <c r="BQ8" s="3"/>
      <c r="BR8" s="52"/>
      <c r="BS8" s="3"/>
      <c r="BT8" s="3"/>
      <c r="BU8" s="52"/>
      <c r="BV8" s="3"/>
      <c r="BW8" s="3"/>
      <c r="BX8" s="52"/>
      <c r="BY8" s="3"/>
      <c r="BZ8" s="3"/>
      <c r="CA8" s="52"/>
      <c r="CB8" s="3"/>
      <c r="CC8" s="52"/>
      <c r="CD8" s="3"/>
      <c r="CE8" s="3"/>
      <c r="CF8" s="52"/>
      <c r="CG8" s="3"/>
      <c r="CH8" s="3"/>
      <c r="CI8" s="52"/>
      <c r="CJ8" s="3"/>
      <c r="CK8" s="3"/>
      <c r="CL8" s="52"/>
      <c r="CM8" s="3"/>
      <c r="CN8" s="3"/>
      <c r="CO8" s="52"/>
      <c r="CP8" s="3"/>
      <c r="CQ8" s="3"/>
      <c r="CR8" s="52"/>
      <c r="CS8" s="3"/>
      <c r="CT8" s="3"/>
      <c r="CU8" s="52"/>
      <c r="CV8" s="3"/>
      <c r="CW8" s="52"/>
      <c r="CX8" s="3"/>
      <c r="CY8" s="52"/>
      <c r="CZ8" s="27"/>
      <c r="DA8" s="52"/>
      <c r="DB8" s="3"/>
      <c r="DC8" s="52"/>
      <c r="DD8" s="3"/>
      <c r="DE8" s="52"/>
      <c r="DF8" s="7"/>
      <c r="DG8" s="29"/>
      <c r="DI8" s="32" t="s">
        <v>5</v>
      </c>
      <c r="DJ8" s="33">
        <f>'معادلة الفك والتجميع'!$AD$7</f>
        <v>0</v>
      </c>
      <c r="DK8" s="33">
        <f>'معادلة الفك والتجميع'!$AE$7</f>
        <v>0</v>
      </c>
      <c r="DL8" s="33">
        <f>$E$36</f>
        <v>0</v>
      </c>
      <c r="DM8" s="74"/>
      <c r="DN8" s="32" t="s">
        <v>13</v>
      </c>
      <c r="DO8" s="33">
        <f>'معادلة الفك والتجميع'!$AD$70</f>
        <v>0</v>
      </c>
      <c r="DP8" s="33">
        <f>'معادلة الفك والتجميع'!$AE$70</f>
        <v>0</v>
      </c>
      <c r="DQ8" s="33">
        <f>$AS$36</f>
        <v>0</v>
      </c>
    </row>
    <row r="9" spans="1:121" ht="16.5" thickBot="1" x14ac:dyDescent="0.3">
      <c r="A9" s="1">
        <v>43348</v>
      </c>
      <c r="B9" s="2"/>
      <c r="C9" s="3"/>
      <c r="D9" s="3"/>
      <c r="E9" s="52"/>
      <c r="F9" s="3"/>
      <c r="G9" s="3"/>
      <c r="H9" s="52"/>
      <c r="I9" s="3"/>
      <c r="J9" s="3"/>
      <c r="K9" s="52"/>
      <c r="L9" s="3"/>
      <c r="M9" s="3"/>
      <c r="N9" s="52"/>
      <c r="O9" s="3"/>
      <c r="P9" s="3"/>
      <c r="Q9" s="52"/>
      <c r="R9" s="3"/>
      <c r="S9" s="3"/>
      <c r="T9" s="52"/>
      <c r="U9" s="3"/>
      <c r="V9" s="3"/>
      <c r="W9" s="52"/>
      <c r="X9" s="3"/>
      <c r="Y9" s="52"/>
      <c r="Z9" s="3"/>
      <c r="AA9" s="3"/>
      <c r="AB9" s="52"/>
      <c r="AC9" s="3"/>
      <c r="AD9" s="3"/>
      <c r="AE9" s="52"/>
      <c r="AF9" s="3"/>
      <c r="AG9" s="52"/>
      <c r="AH9" s="3"/>
      <c r="AI9" s="52"/>
      <c r="AJ9" s="3"/>
      <c r="AK9" s="52"/>
      <c r="AL9" s="3"/>
      <c r="AM9" s="3"/>
      <c r="AN9" s="52"/>
      <c r="AO9" s="3"/>
      <c r="AP9" s="52"/>
      <c r="AQ9" s="3"/>
      <c r="AR9" s="3"/>
      <c r="AS9" s="52"/>
      <c r="AT9" s="3"/>
      <c r="AU9" s="3"/>
      <c r="AV9" s="52"/>
      <c r="AW9" s="3"/>
      <c r="AX9" s="3"/>
      <c r="AY9" s="52"/>
      <c r="AZ9" s="3"/>
      <c r="BA9" s="52"/>
      <c r="BB9" s="3"/>
      <c r="BC9" s="3"/>
      <c r="BD9" s="52"/>
      <c r="BE9" s="3"/>
      <c r="BF9" s="3"/>
      <c r="BG9" s="52"/>
      <c r="BH9" s="3"/>
      <c r="BI9" s="3"/>
      <c r="BJ9" s="52"/>
      <c r="BK9" s="3"/>
      <c r="BL9" s="52"/>
      <c r="BM9" s="3"/>
      <c r="BN9" s="3"/>
      <c r="BO9" s="52"/>
      <c r="BP9" s="3"/>
      <c r="BQ9" s="3"/>
      <c r="BR9" s="52"/>
      <c r="BS9" s="3"/>
      <c r="BT9" s="3"/>
      <c r="BU9" s="52"/>
      <c r="BV9" s="3"/>
      <c r="BW9" s="3"/>
      <c r="BX9" s="52"/>
      <c r="BY9" s="3"/>
      <c r="BZ9" s="3"/>
      <c r="CA9" s="52"/>
      <c r="CB9" s="3"/>
      <c r="CC9" s="52"/>
      <c r="CD9" s="3"/>
      <c r="CE9" s="3"/>
      <c r="CF9" s="52"/>
      <c r="CG9" s="3"/>
      <c r="CH9" s="3"/>
      <c r="CI9" s="52"/>
      <c r="CJ9" s="3"/>
      <c r="CK9" s="3"/>
      <c r="CL9" s="52"/>
      <c r="CM9" s="3"/>
      <c r="CN9" s="3"/>
      <c r="CO9" s="52"/>
      <c r="CP9" s="3"/>
      <c r="CQ9" s="3"/>
      <c r="CR9" s="52"/>
      <c r="CS9" s="3"/>
      <c r="CT9" s="3"/>
      <c r="CU9" s="52"/>
      <c r="CV9" s="3"/>
      <c r="CW9" s="52"/>
      <c r="CX9" s="3"/>
      <c r="CY9" s="52"/>
      <c r="CZ9" s="27"/>
      <c r="DA9" s="52"/>
      <c r="DB9" s="3"/>
      <c r="DC9" s="52"/>
      <c r="DD9" s="3"/>
      <c r="DE9" s="52"/>
      <c r="DF9" s="7"/>
      <c r="DG9" s="29"/>
      <c r="DI9" s="32" t="s">
        <v>6</v>
      </c>
      <c r="DJ9" s="32">
        <f>'معادلة الفك والتجميع'!$AD$11</f>
        <v>0</v>
      </c>
      <c r="DK9" s="32">
        <f>'معادلة الفك والتجميع'!$AE$11</f>
        <v>0</v>
      </c>
      <c r="DL9" s="33">
        <f>$H$36</f>
        <v>0</v>
      </c>
      <c r="DM9" s="75"/>
      <c r="DN9" s="32" t="s">
        <v>14</v>
      </c>
      <c r="DO9" s="32">
        <f>'معادلة الفك والتجميع'!$AD$74</f>
        <v>0</v>
      </c>
      <c r="DP9" s="32">
        <f>'معادلة الفك والتجميع'!$AE$74</f>
        <v>0</v>
      </c>
      <c r="DQ9" s="33">
        <f>$AV$36</f>
        <v>0</v>
      </c>
    </row>
    <row r="10" spans="1:121" ht="16.5" thickBot="1" x14ac:dyDescent="0.3">
      <c r="A10" s="1">
        <v>43349</v>
      </c>
      <c r="B10" s="2"/>
      <c r="C10" s="3"/>
      <c r="D10" s="3"/>
      <c r="E10" s="52"/>
      <c r="F10" s="3"/>
      <c r="G10" s="3"/>
      <c r="H10" s="52"/>
      <c r="I10" s="3"/>
      <c r="J10" s="3"/>
      <c r="K10" s="52"/>
      <c r="L10" s="3"/>
      <c r="M10" s="3"/>
      <c r="N10" s="52"/>
      <c r="O10" s="3"/>
      <c r="P10" s="3"/>
      <c r="Q10" s="52"/>
      <c r="R10" s="3"/>
      <c r="S10" s="3"/>
      <c r="T10" s="52"/>
      <c r="U10" s="3"/>
      <c r="V10" s="3"/>
      <c r="W10" s="52"/>
      <c r="X10" s="3"/>
      <c r="Y10" s="52"/>
      <c r="Z10" s="3"/>
      <c r="AA10" s="3"/>
      <c r="AB10" s="52"/>
      <c r="AC10" s="3"/>
      <c r="AD10" s="3"/>
      <c r="AE10" s="52"/>
      <c r="AF10" s="3"/>
      <c r="AG10" s="52"/>
      <c r="AH10" s="3"/>
      <c r="AI10" s="52"/>
      <c r="AJ10" s="3"/>
      <c r="AK10" s="52"/>
      <c r="AL10" s="3"/>
      <c r="AM10" s="3"/>
      <c r="AN10" s="52"/>
      <c r="AO10" s="3"/>
      <c r="AP10" s="52"/>
      <c r="AQ10" s="3"/>
      <c r="AR10" s="3"/>
      <c r="AS10" s="52"/>
      <c r="AT10" s="3"/>
      <c r="AU10" s="3"/>
      <c r="AV10" s="52"/>
      <c r="AW10" s="3"/>
      <c r="AX10" s="3"/>
      <c r="AY10" s="52"/>
      <c r="AZ10" s="3"/>
      <c r="BA10" s="52"/>
      <c r="BB10" s="3"/>
      <c r="BC10" s="3"/>
      <c r="BD10" s="52"/>
      <c r="BE10" s="3"/>
      <c r="BF10" s="3"/>
      <c r="BG10" s="52"/>
      <c r="BH10" s="3"/>
      <c r="BI10" s="3"/>
      <c r="BJ10" s="52"/>
      <c r="BK10" s="3"/>
      <c r="BL10" s="52"/>
      <c r="BM10" s="3"/>
      <c r="BN10" s="3"/>
      <c r="BO10" s="52"/>
      <c r="BP10" s="3"/>
      <c r="BQ10" s="3"/>
      <c r="BR10" s="52"/>
      <c r="BS10" s="3"/>
      <c r="BT10" s="3"/>
      <c r="BU10" s="52"/>
      <c r="BV10" s="3"/>
      <c r="BW10" s="3"/>
      <c r="BX10" s="52"/>
      <c r="BY10" s="3"/>
      <c r="BZ10" s="3"/>
      <c r="CA10" s="52"/>
      <c r="CB10" s="3"/>
      <c r="CC10" s="52"/>
      <c r="CD10" s="3"/>
      <c r="CE10" s="3"/>
      <c r="CF10" s="52"/>
      <c r="CG10" s="3"/>
      <c r="CH10" s="3"/>
      <c r="CI10" s="52"/>
      <c r="CJ10" s="3"/>
      <c r="CK10" s="3"/>
      <c r="CL10" s="52"/>
      <c r="CM10" s="3"/>
      <c r="CN10" s="3"/>
      <c r="CO10" s="52"/>
      <c r="CP10" s="3"/>
      <c r="CQ10" s="3"/>
      <c r="CR10" s="52"/>
      <c r="CS10" s="3"/>
      <c r="CT10" s="3"/>
      <c r="CU10" s="52"/>
      <c r="CV10" s="3"/>
      <c r="CW10" s="52"/>
      <c r="CX10" s="3"/>
      <c r="CY10" s="52"/>
      <c r="CZ10" s="27"/>
      <c r="DA10" s="52"/>
      <c r="DB10" s="3"/>
      <c r="DC10" s="52"/>
      <c r="DD10" s="3"/>
      <c r="DE10" s="52"/>
      <c r="DF10" s="7"/>
      <c r="DG10" s="29"/>
      <c r="DI10" s="32" t="s">
        <v>7</v>
      </c>
      <c r="DJ10" s="33">
        <f>'معادلة الفك والتجميع'!$AD$15</f>
        <v>0</v>
      </c>
      <c r="DK10" s="33">
        <f>'معادلة الفك والتجميع'!$AE$15</f>
        <v>0</v>
      </c>
      <c r="DL10" s="33">
        <f>$K$36</f>
        <v>0</v>
      </c>
      <c r="DM10" s="74"/>
      <c r="DN10" s="32" t="s">
        <v>46</v>
      </c>
      <c r="DO10" s="33">
        <f>'معادلة الفك والتجميع'!$AD$78</f>
        <v>0</v>
      </c>
      <c r="DP10" s="33">
        <f>'معادلة الفك والتجميع'!$AE$78</f>
        <v>0</v>
      </c>
      <c r="DQ10" s="33">
        <f>$AY$36</f>
        <v>0</v>
      </c>
    </row>
    <row r="11" spans="1:121" ht="16.5" thickBot="1" x14ac:dyDescent="0.3">
      <c r="A11" s="1">
        <v>43350</v>
      </c>
      <c r="B11" s="2"/>
      <c r="C11" s="3"/>
      <c r="D11" s="3"/>
      <c r="E11" s="52"/>
      <c r="F11" s="3"/>
      <c r="G11" s="3"/>
      <c r="H11" s="52"/>
      <c r="I11" s="3"/>
      <c r="J11" s="3"/>
      <c r="K11" s="52"/>
      <c r="L11" s="3"/>
      <c r="M11" s="3"/>
      <c r="N11" s="52"/>
      <c r="O11" s="3"/>
      <c r="P11" s="3"/>
      <c r="Q11" s="52"/>
      <c r="R11" s="3"/>
      <c r="S11" s="3"/>
      <c r="T11" s="52"/>
      <c r="U11" s="3"/>
      <c r="V11" s="3"/>
      <c r="W11" s="52"/>
      <c r="X11" s="3"/>
      <c r="Y11" s="52"/>
      <c r="Z11" s="3"/>
      <c r="AA11" s="3"/>
      <c r="AB11" s="52"/>
      <c r="AC11" s="3"/>
      <c r="AD11" s="3"/>
      <c r="AE11" s="52"/>
      <c r="AF11" s="3"/>
      <c r="AG11" s="52"/>
      <c r="AH11" s="3"/>
      <c r="AI11" s="52"/>
      <c r="AJ11" s="3"/>
      <c r="AK11" s="52"/>
      <c r="AL11" s="3"/>
      <c r="AM11" s="3"/>
      <c r="AN11" s="52"/>
      <c r="AO11" s="3"/>
      <c r="AP11" s="52"/>
      <c r="AQ11" s="3"/>
      <c r="AR11" s="3"/>
      <c r="AS11" s="52"/>
      <c r="AT11" s="3"/>
      <c r="AU11" s="3"/>
      <c r="AV11" s="52"/>
      <c r="AW11" s="3"/>
      <c r="AX11" s="3"/>
      <c r="AY11" s="52"/>
      <c r="AZ11" s="3"/>
      <c r="BA11" s="52"/>
      <c r="BB11" s="3"/>
      <c r="BC11" s="3"/>
      <c r="BD11" s="52"/>
      <c r="BE11" s="3"/>
      <c r="BF11" s="3"/>
      <c r="BG11" s="52"/>
      <c r="BH11" s="3"/>
      <c r="BI11" s="3"/>
      <c r="BJ11" s="52"/>
      <c r="BK11" s="3"/>
      <c r="BL11" s="52"/>
      <c r="BM11" s="3"/>
      <c r="BN11" s="3"/>
      <c r="BO11" s="52"/>
      <c r="BP11" s="3"/>
      <c r="BQ11" s="3"/>
      <c r="BR11" s="52"/>
      <c r="BS11" s="3"/>
      <c r="BT11" s="3"/>
      <c r="BU11" s="52"/>
      <c r="BV11" s="3"/>
      <c r="BW11" s="3"/>
      <c r="BX11" s="52"/>
      <c r="BY11" s="3"/>
      <c r="BZ11" s="3"/>
      <c r="CA11" s="52"/>
      <c r="CB11" s="3"/>
      <c r="CC11" s="52"/>
      <c r="CD11" s="3"/>
      <c r="CE11" s="3"/>
      <c r="CF11" s="52"/>
      <c r="CG11" s="3"/>
      <c r="CH11" s="3"/>
      <c r="CI11" s="52"/>
      <c r="CJ11" s="3"/>
      <c r="CK11" s="3"/>
      <c r="CL11" s="52"/>
      <c r="CM11" s="3"/>
      <c r="CN11" s="3"/>
      <c r="CO11" s="52"/>
      <c r="CP11" s="3"/>
      <c r="CQ11" s="3"/>
      <c r="CR11" s="52"/>
      <c r="CS11" s="3"/>
      <c r="CT11" s="3"/>
      <c r="CU11" s="52"/>
      <c r="CV11" s="3"/>
      <c r="CW11" s="52"/>
      <c r="CX11" s="3"/>
      <c r="CY11" s="52"/>
      <c r="CZ11" s="27"/>
      <c r="DA11" s="52"/>
      <c r="DB11" s="3"/>
      <c r="DC11" s="52"/>
      <c r="DD11" s="3"/>
      <c r="DE11" s="52"/>
      <c r="DF11" s="7"/>
      <c r="DG11" s="29"/>
      <c r="DI11" s="32" t="s">
        <v>39</v>
      </c>
      <c r="DJ11" s="33">
        <f>'معادلة الفك والتجميع'!$AD$19</f>
        <v>0</v>
      </c>
      <c r="DK11" s="33">
        <f>'معادلة الفك والتجميع'!$AE$19</f>
        <v>0</v>
      </c>
      <c r="DL11" s="33">
        <f>$N$36</f>
        <v>0</v>
      </c>
      <c r="DM11" s="74"/>
      <c r="DN11" s="142" t="s">
        <v>61</v>
      </c>
      <c r="DO11" s="143"/>
      <c r="DP11" s="144"/>
      <c r="DQ11" s="76"/>
    </row>
    <row r="12" spans="1:121" ht="16.5" thickBot="1" x14ac:dyDescent="0.3">
      <c r="A12" s="1">
        <v>43351</v>
      </c>
      <c r="B12" s="2"/>
      <c r="C12" s="3"/>
      <c r="D12" s="3"/>
      <c r="E12" s="52"/>
      <c r="F12" s="3"/>
      <c r="G12" s="3"/>
      <c r="H12" s="52"/>
      <c r="I12" s="3"/>
      <c r="J12" s="3"/>
      <c r="K12" s="52"/>
      <c r="L12" s="3"/>
      <c r="M12" s="3"/>
      <c r="N12" s="52"/>
      <c r="O12" s="3"/>
      <c r="P12" s="3"/>
      <c r="Q12" s="52"/>
      <c r="R12" s="3"/>
      <c r="S12" s="3"/>
      <c r="T12" s="52"/>
      <c r="U12" s="3"/>
      <c r="V12" s="3"/>
      <c r="W12" s="52"/>
      <c r="X12" s="3"/>
      <c r="Y12" s="52"/>
      <c r="Z12" s="3"/>
      <c r="AA12" s="3"/>
      <c r="AB12" s="52"/>
      <c r="AC12" s="3"/>
      <c r="AD12" s="3"/>
      <c r="AE12" s="52"/>
      <c r="AF12" s="3"/>
      <c r="AG12" s="52"/>
      <c r="AH12" s="3"/>
      <c r="AI12" s="52"/>
      <c r="AJ12" s="3"/>
      <c r="AK12" s="52"/>
      <c r="AL12" s="3"/>
      <c r="AM12" s="3"/>
      <c r="AN12" s="52"/>
      <c r="AO12" s="3"/>
      <c r="AP12" s="52"/>
      <c r="AQ12" s="3"/>
      <c r="AR12" s="3"/>
      <c r="AS12" s="52"/>
      <c r="AT12" s="3"/>
      <c r="AU12" s="3"/>
      <c r="AV12" s="52"/>
      <c r="AW12" s="3"/>
      <c r="AX12" s="3"/>
      <c r="AY12" s="52"/>
      <c r="AZ12" s="3"/>
      <c r="BA12" s="52"/>
      <c r="BB12" s="3"/>
      <c r="BC12" s="3"/>
      <c r="BD12" s="52"/>
      <c r="BE12" s="3"/>
      <c r="BF12" s="3"/>
      <c r="BG12" s="52"/>
      <c r="BH12" s="3"/>
      <c r="BI12" s="3"/>
      <c r="BJ12" s="52"/>
      <c r="BK12" s="3"/>
      <c r="BL12" s="52"/>
      <c r="BM12" s="3"/>
      <c r="BN12" s="3"/>
      <c r="BO12" s="52"/>
      <c r="BP12" s="3"/>
      <c r="BQ12" s="3"/>
      <c r="BR12" s="52"/>
      <c r="BS12" s="3"/>
      <c r="BT12" s="3"/>
      <c r="BU12" s="52"/>
      <c r="BV12" s="3"/>
      <c r="BW12" s="3"/>
      <c r="BX12" s="52"/>
      <c r="BY12" s="3"/>
      <c r="BZ12" s="3"/>
      <c r="CA12" s="52"/>
      <c r="CB12" s="3"/>
      <c r="CC12" s="52"/>
      <c r="CD12" s="3"/>
      <c r="CE12" s="3"/>
      <c r="CF12" s="52"/>
      <c r="CG12" s="3"/>
      <c r="CH12" s="3"/>
      <c r="CI12" s="52"/>
      <c r="CJ12" s="3"/>
      <c r="CK12" s="3"/>
      <c r="CL12" s="52"/>
      <c r="CM12" s="3"/>
      <c r="CN12" s="3"/>
      <c r="CO12" s="52"/>
      <c r="CP12" s="3"/>
      <c r="CQ12" s="3"/>
      <c r="CR12" s="52"/>
      <c r="CS12" s="3"/>
      <c r="CT12" s="3"/>
      <c r="CU12" s="52"/>
      <c r="CV12" s="3"/>
      <c r="CW12" s="52"/>
      <c r="CX12" s="3"/>
      <c r="CY12" s="52"/>
      <c r="CZ12" s="27"/>
      <c r="DA12" s="52"/>
      <c r="DB12" s="3"/>
      <c r="DC12" s="52"/>
      <c r="DD12" s="3"/>
      <c r="DE12" s="52"/>
      <c r="DF12" s="7"/>
      <c r="DG12" s="29"/>
      <c r="DI12" s="32" t="s">
        <v>40</v>
      </c>
      <c r="DJ12" s="33">
        <f>'معادلة الفك والتجميع'!$AD$23</f>
        <v>0</v>
      </c>
      <c r="DK12" s="33">
        <f>'معادلة الفك والتجميع'!$AE$23</f>
        <v>0</v>
      </c>
      <c r="DL12" s="33">
        <f>$Q$36</f>
        <v>0</v>
      </c>
      <c r="DM12" s="74"/>
      <c r="DN12" s="33" t="s">
        <v>43</v>
      </c>
      <c r="DO12" s="33"/>
      <c r="DP12" s="33">
        <f>'معادلة الفك والتجميع'!$AE$83</f>
        <v>0</v>
      </c>
      <c r="DQ12" s="33">
        <f>$BA$36</f>
        <v>0</v>
      </c>
    </row>
    <row r="13" spans="1:121" ht="16.5" thickBot="1" x14ac:dyDescent="0.3">
      <c r="A13" s="1">
        <v>43352</v>
      </c>
      <c r="B13" s="2"/>
      <c r="C13" s="3"/>
      <c r="D13" s="3"/>
      <c r="E13" s="52"/>
      <c r="F13" s="3"/>
      <c r="G13" s="3"/>
      <c r="H13" s="52"/>
      <c r="I13" s="3"/>
      <c r="J13" s="3"/>
      <c r="K13" s="52"/>
      <c r="L13" s="3"/>
      <c r="M13" s="3"/>
      <c r="N13" s="52"/>
      <c r="O13" s="3"/>
      <c r="P13" s="3"/>
      <c r="Q13" s="52"/>
      <c r="R13" s="3"/>
      <c r="S13" s="3"/>
      <c r="T13" s="52"/>
      <c r="U13" s="3"/>
      <c r="V13" s="3"/>
      <c r="W13" s="52"/>
      <c r="X13" s="3"/>
      <c r="Y13" s="52"/>
      <c r="Z13" s="3"/>
      <c r="AA13" s="3"/>
      <c r="AB13" s="52"/>
      <c r="AC13" s="3"/>
      <c r="AD13" s="3"/>
      <c r="AE13" s="52"/>
      <c r="AF13" s="3"/>
      <c r="AG13" s="52"/>
      <c r="AH13" s="3"/>
      <c r="AI13" s="52"/>
      <c r="AJ13" s="3"/>
      <c r="AK13" s="52"/>
      <c r="AL13" s="3"/>
      <c r="AM13" s="3"/>
      <c r="AN13" s="52"/>
      <c r="AO13" s="3"/>
      <c r="AP13" s="52"/>
      <c r="AQ13" s="3"/>
      <c r="AR13" s="3"/>
      <c r="AS13" s="52"/>
      <c r="AT13" s="3"/>
      <c r="AU13" s="3"/>
      <c r="AV13" s="52"/>
      <c r="AW13" s="3"/>
      <c r="AX13" s="3"/>
      <c r="AY13" s="52"/>
      <c r="AZ13" s="3"/>
      <c r="BA13" s="52"/>
      <c r="BB13" s="3"/>
      <c r="BC13" s="3"/>
      <c r="BD13" s="52"/>
      <c r="BE13" s="3"/>
      <c r="BF13" s="3"/>
      <c r="BG13" s="52"/>
      <c r="BH13" s="3"/>
      <c r="BI13" s="3"/>
      <c r="BJ13" s="52"/>
      <c r="BK13" s="3"/>
      <c r="BL13" s="52"/>
      <c r="BM13" s="3"/>
      <c r="BN13" s="3"/>
      <c r="BO13" s="52"/>
      <c r="BP13" s="3"/>
      <c r="BQ13" s="3"/>
      <c r="BR13" s="52"/>
      <c r="BS13" s="3"/>
      <c r="BT13" s="3"/>
      <c r="BU13" s="52"/>
      <c r="BV13" s="3"/>
      <c r="BW13" s="3"/>
      <c r="BX13" s="52"/>
      <c r="BY13" s="3"/>
      <c r="BZ13" s="3"/>
      <c r="CA13" s="52"/>
      <c r="CB13" s="3"/>
      <c r="CC13" s="52"/>
      <c r="CD13" s="3"/>
      <c r="CE13" s="3"/>
      <c r="CF13" s="52"/>
      <c r="CG13" s="3"/>
      <c r="CH13" s="3"/>
      <c r="CI13" s="52"/>
      <c r="CJ13" s="3"/>
      <c r="CK13" s="3"/>
      <c r="CL13" s="52"/>
      <c r="CM13" s="3"/>
      <c r="CN13" s="3"/>
      <c r="CO13" s="52"/>
      <c r="CP13" s="3"/>
      <c r="CQ13" s="3"/>
      <c r="CR13" s="52"/>
      <c r="CS13" s="3"/>
      <c r="CT13" s="3"/>
      <c r="CU13" s="52"/>
      <c r="CV13" s="3"/>
      <c r="CW13" s="52"/>
      <c r="CX13" s="3"/>
      <c r="CY13" s="52"/>
      <c r="CZ13" s="27"/>
      <c r="DA13" s="52"/>
      <c r="DB13" s="3"/>
      <c r="DC13" s="52"/>
      <c r="DD13" s="3"/>
      <c r="DE13" s="52"/>
      <c r="DF13" s="7"/>
      <c r="DG13" s="29"/>
      <c r="DI13" s="32" t="s">
        <v>41</v>
      </c>
      <c r="DJ13" s="33">
        <f>'معادلة الفك والتجميع'!$AD$27</f>
        <v>0</v>
      </c>
      <c r="DK13" s="33">
        <f>'معادلة الفك والتجميع'!$AE$27</f>
        <v>0</v>
      </c>
      <c r="DL13" s="33">
        <f>$T$36</f>
        <v>0</v>
      </c>
      <c r="DM13" s="75"/>
      <c r="DN13" s="133" t="s">
        <v>62</v>
      </c>
      <c r="DO13" s="134"/>
      <c r="DP13" s="135"/>
      <c r="DQ13" s="77"/>
    </row>
    <row r="14" spans="1:121" ht="16.5" thickBot="1" x14ac:dyDescent="0.3">
      <c r="A14" s="1">
        <v>43353</v>
      </c>
      <c r="B14" s="2"/>
      <c r="C14" s="3"/>
      <c r="D14" s="3"/>
      <c r="E14" s="52"/>
      <c r="F14" s="3"/>
      <c r="G14" s="3"/>
      <c r="H14" s="52"/>
      <c r="I14" s="3"/>
      <c r="J14" s="3"/>
      <c r="K14" s="52"/>
      <c r="L14" s="3"/>
      <c r="M14" s="3"/>
      <c r="N14" s="52"/>
      <c r="O14" s="3"/>
      <c r="P14" s="3"/>
      <c r="Q14" s="52"/>
      <c r="R14" s="3"/>
      <c r="S14" s="3"/>
      <c r="T14" s="52"/>
      <c r="U14" s="3"/>
      <c r="V14" s="3"/>
      <c r="W14" s="52"/>
      <c r="X14" s="3"/>
      <c r="Y14" s="52"/>
      <c r="Z14" s="3"/>
      <c r="AA14" s="3"/>
      <c r="AB14" s="52"/>
      <c r="AC14" s="3"/>
      <c r="AD14" s="3"/>
      <c r="AE14" s="52"/>
      <c r="AF14" s="3"/>
      <c r="AG14" s="52"/>
      <c r="AH14" s="3"/>
      <c r="AI14" s="52"/>
      <c r="AJ14" s="3"/>
      <c r="AK14" s="52"/>
      <c r="AL14" s="3"/>
      <c r="AM14" s="3"/>
      <c r="AN14" s="52"/>
      <c r="AO14" s="3"/>
      <c r="AP14" s="52"/>
      <c r="AQ14" s="3"/>
      <c r="AR14" s="3"/>
      <c r="AS14" s="52"/>
      <c r="AT14" s="3"/>
      <c r="AU14" s="3"/>
      <c r="AV14" s="52"/>
      <c r="AW14" s="3"/>
      <c r="AX14" s="3"/>
      <c r="AY14" s="52"/>
      <c r="AZ14" s="3"/>
      <c r="BA14" s="52"/>
      <c r="BB14" s="3"/>
      <c r="BC14" s="3"/>
      <c r="BD14" s="52"/>
      <c r="BE14" s="3"/>
      <c r="BF14" s="3"/>
      <c r="BG14" s="52"/>
      <c r="BH14" s="3"/>
      <c r="BI14" s="3"/>
      <c r="BJ14" s="52"/>
      <c r="BK14" s="3"/>
      <c r="BL14" s="52"/>
      <c r="BM14" s="3"/>
      <c r="BN14" s="3"/>
      <c r="BO14" s="52"/>
      <c r="BP14" s="3"/>
      <c r="BQ14" s="3"/>
      <c r="BR14" s="52"/>
      <c r="BS14" s="3"/>
      <c r="BT14" s="3"/>
      <c r="BU14" s="52"/>
      <c r="BV14" s="3"/>
      <c r="BW14" s="3"/>
      <c r="BX14" s="52"/>
      <c r="BY14" s="3"/>
      <c r="BZ14" s="3"/>
      <c r="CA14" s="52"/>
      <c r="CB14" s="3"/>
      <c r="CC14" s="52"/>
      <c r="CD14" s="3"/>
      <c r="CE14" s="3"/>
      <c r="CF14" s="52"/>
      <c r="CG14" s="3"/>
      <c r="CH14" s="3"/>
      <c r="CI14" s="52"/>
      <c r="CJ14" s="3"/>
      <c r="CK14" s="3"/>
      <c r="CL14" s="52"/>
      <c r="CM14" s="3"/>
      <c r="CN14" s="3"/>
      <c r="CO14" s="52"/>
      <c r="CP14" s="3"/>
      <c r="CQ14" s="3"/>
      <c r="CR14" s="52"/>
      <c r="CS14" s="3"/>
      <c r="CT14" s="3"/>
      <c r="CU14" s="52"/>
      <c r="CV14" s="3"/>
      <c r="CW14" s="52"/>
      <c r="CX14" s="3"/>
      <c r="CY14" s="52"/>
      <c r="CZ14" s="27"/>
      <c r="DA14" s="52"/>
      <c r="DB14" s="3"/>
      <c r="DC14" s="52"/>
      <c r="DD14" s="3"/>
      <c r="DE14" s="52"/>
      <c r="DF14" s="7"/>
      <c r="DG14" s="29"/>
      <c r="DI14" s="32" t="s">
        <v>42</v>
      </c>
      <c r="DJ14" s="33">
        <f>'معادلة الفك والتجميع'!$AD$31</f>
        <v>0</v>
      </c>
      <c r="DK14" s="33">
        <f>'معادلة الفك والتجميع'!$AE$31</f>
        <v>0</v>
      </c>
      <c r="DL14" s="33">
        <f>$W$36</f>
        <v>0</v>
      </c>
      <c r="DM14" s="74"/>
      <c r="DN14" s="33" t="s">
        <v>47</v>
      </c>
      <c r="DO14" s="33">
        <f>'معادلة الفك والتجميع'!$AD$88</f>
        <v>0</v>
      </c>
      <c r="DP14" s="33">
        <f>'معادلة الفك والتجميع'!$AE$88</f>
        <v>0</v>
      </c>
      <c r="DQ14" s="33">
        <f>$BD$36</f>
        <v>0</v>
      </c>
    </row>
    <row r="15" spans="1:121" ht="16.5" thickBot="1" x14ac:dyDescent="0.3">
      <c r="A15" s="1">
        <v>43354</v>
      </c>
      <c r="B15" s="2"/>
      <c r="C15" s="3"/>
      <c r="D15" s="3"/>
      <c r="E15" s="52"/>
      <c r="F15" s="3"/>
      <c r="G15" s="3"/>
      <c r="H15" s="52"/>
      <c r="I15" s="3"/>
      <c r="J15" s="3"/>
      <c r="K15" s="52"/>
      <c r="L15" s="3"/>
      <c r="M15" s="3"/>
      <c r="N15" s="52"/>
      <c r="O15" s="3"/>
      <c r="P15" s="3"/>
      <c r="Q15" s="52"/>
      <c r="R15" s="3"/>
      <c r="S15" s="3"/>
      <c r="T15" s="52"/>
      <c r="U15" s="3"/>
      <c r="V15" s="3"/>
      <c r="W15" s="52"/>
      <c r="X15" s="3"/>
      <c r="Y15" s="52"/>
      <c r="Z15" s="3"/>
      <c r="AA15" s="3"/>
      <c r="AB15" s="52"/>
      <c r="AC15" s="3"/>
      <c r="AD15" s="3"/>
      <c r="AE15" s="52"/>
      <c r="AF15" s="3"/>
      <c r="AG15" s="52"/>
      <c r="AH15" s="3"/>
      <c r="AI15" s="52"/>
      <c r="AJ15" s="3"/>
      <c r="AK15" s="52"/>
      <c r="AL15" s="3"/>
      <c r="AM15" s="3"/>
      <c r="AN15" s="52"/>
      <c r="AO15" s="3"/>
      <c r="AP15" s="52"/>
      <c r="AQ15" s="3"/>
      <c r="AR15" s="3"/>
      <c r="AS15" s="52"/>
      <c r="AT15" s="3"/>
      <c r="AU15" s="3"/>
      <c r="AV15" s="52"/>
      <c r="AW15" s="3"/>
      <c r="AX15" s="3"/>
      <c r="AY15" s="52"/>
      <c r="AZ15" s="3"/>
      <c r="BA15" s="52"/>
      <c r="BB15" s="3"/>
      <c r="BC15" s="3"/>
      <c r="BD15" s="52"/>
      <c r="BE15" s="3"/>
      <c r="BF15" s="3"/>
      <c r="BG15" s="52"/>
      <c r="BH15" s="3"/>
      <c r="BI15" s="3"/>
      <c r="BJ15" s="52"/>
      <c r="BK15" s="3"/>
      <c r="BL15" s="52"/>
      <c r="BM15" s="3"/>
      <c r="BN15" s="3"/>
      <c r="BO15" s="52"/>
      <c r="BP15" s="3"/>
      <c r="BQ15" s="3"/>
      <c r="BR15" s="52"/>
      <c r="BS15" s="3"/>
      <c r="BT15" s="3"/>
      <c r="BU15" s="52"/>
      <c r="BV15" s="3"/>
      <c r="BW15" s="3"/>
      <c r="BX15" s="52"/>
      <c r="BY15" s="3"/>
      <c r="BZ15" s="3"/>
      <c r="CA15" s="52"/>
      <c r="CB15" s="3"/>
      <c r="CC15" s="52"/>
      <c r="CD15" s="3"/>
      <c r="CE15" s="3"/>
      <c r="CF15" s="52"/>
      <c r="CG15" s="3"/>
      <c r="CH15" s="3"/>
      <c r="CI15" s="52"/>
      <c r="CJ15" s="3"/>
      <c r="CK15" s="3"/>
      <c r="CL15" s="52"/>
      <c r="CM15" s="3"/>
      <c r="CN15" s="3"/>
      <c r="CO15" s="52"/>
      <c r="CP15" s="3"/>
      <c r="CQ15" s="3"/>
      <c r="CR15" s="52"/>
      <c r="CS15" s="3"/>
      <c r="CT15" s="3"/>
      <c r="CU15" s="52"/>
      <c r="CV15" s="3"/>
      <c r="CW15" s="52"/>
      <c r="CX15" s="3"/>
      <c r="CY15" s="52"/>
      <c r="CZ15" s="27"/>
      <c r="DA15" s="52"/>
      <c r="DB15" s="3"/>
      <c r="DC15" s="52"/>
      <c r="DD15" s="3"/>
      <c r="DE15" s="52"/>
      <c r="DF15" s="3"/>
      <c r="DG15" s="35"/>
      <c r="DI15" s="103" t="s">
        <v>63</v>
      </c>
      <c r="DJ15" s="104"/>
      <c r="DK15" s="105"/>
      <c r="DL15" s="78"/>
      <c r="DM15" s="75"/>
      <c r="DN15" s="33" t="s">
        <v>11</v>
      </c>
      <c r="DO15" s="33">
        <f>'معادلة الفك والتجميع'!$AD$92</f>
        <v>0</v>
      </c>
      <c r="DP15" s="33">
        <f>'معادلة الفك والتجميع'!$AE$92</f>
        <v>0</v>
      </c>
      <c r="DQ15" s="33">
        <f>$BG$36</f>
        <v>0</v>
      </c>
    </row>
    <row r="16" spans="1:121" ht="16.5" thickBot="1" x14ac:dyDescent="0.3">
      <c r="A16" s="1">
        <v>43355</v>
      </c>
      <c r="B16" s="2"/>
      <c r="C16" s="3"/>
      <c r="D16" s="3"/>
      <c r="E16" s="52"/>
      <c r="F16" s="3"/>
      <c r="G16" s="3"/>
      <c r="H16" s="52"/>
      <c r="I16" s="3"/>
      <c r="J16" s="3"/>
      <c r="K16" s="52"/>
      <c r="L16" s="3"/>
      <c r="M16" s="3"/>
      <c r="N16" s="52"/>
      <c r="O16" s="3"/>
      <c r="P16" s="3"/>
      <c r="Q16" s="52"/>
      <c r="R16" s="3"/>
      <c r="S16" s="3"/>
      <c r="T16" s="52"/>
      <c r="U16" s="3"/>
      <c r="V16" s="3"/>
      <c r="W16" s="52"/>
      <c r="X16" s="3"/>
      <c r="Y16" s="52"/>
      <c r="Z16" s="3"/>
      <c r="AA16" s="3"/>
      <c r="AB16" s="52"/>
      <c r="AC16" s="3"/>
      <c r="AD16" s="3"/>
      <c r="AE16" s="52"/>
      <c r="AF16" s="3"/>
      <c r="AG16" s="52"/>
      <c r="AH16" s="3"/>
      <c r="AI16" s="52"/>
      <c r="AJ16" s="3"/>
      <c r="AK16" s="52"/>
      <c r="AL16" s="3"/>
      <c r="AM16" s="3"/>
      <c r="AN16" s="52"/>
      <c r="AO16" s="3"/>
      <c r="AP16" s="52"/>
      <c r="AQ16" s="3"/>
      <c r="AR16" s="3"/>
      <c r="AS16" s="52"/>
      <c r="AT16" s="3"/>
      <c r="AU16" s="3"/>
      <c r="AV16" s="52"/>
      <c r="AW16" s="3"/>
      <c r="AX16" s="3"/>
      <c r="AY16" s="52"/>
      <c r="AZ16" s="3"/>
      <c r="BA16" s="52"/>
      <c r="BB16" s="3"/>
      <c r="BC16" s="3"/>
      <c r="BD16" s="52"/>
      <c r="BE16" s="3"/>
      <c r="BF16" s="3"/>
      <c r="BG16" s="52"/>
      <c r="BH16" s="3"/>
      <c r="BI16" s="3"/>
      <c r="BJ16" s="52"/>
      <c r="BK16" s="3"/>
      <c r="BL16" s="52"/>
      <c r="BM16" s="3"/>
      <c r="BN16" s="3"/>
      <c r="BO16" s="52"/>
      <c r="BP16" s="3"/>
      <c r="BQ16" s="3"/>
      <c r="BR16" s="52"/>
      <c r="BS16" s="3"/>
      <c r="BT16" s="3"/>
      <c r="BU16" s="52"/>
      <c r="BV16" s="3"/>
      <c r="BW16" s="3"/>
      <c r="BX16" s="52"/>
      <c r="BY16" s="3"/>
      <c r="BZ16" s="3"/>
      <c r="CA16" s="52"/>
      <c r="CB16" s="3"/>
      <c r="CC16" s="52"/>
      <c r="CD16" s="3"/>
      <c r="CE16" s="3"/>
      <c r="CF16" s="52"/>
      <c r="CG16" s="3"/>
      <c r="CH16" s="3"/>
      <c r="CI16" s="52"/>
      <c r="CJ16" s="3"/>
      <c r="CK16" s="3"/>
      <c r="CL16" s="52"/>
      <c r="CM16" s="3"/>
      <c r="CN16" s="3"/>
      <c r="CO16" s="52"/>
      <c r="CP16" s="3"/>
      <c r="CQ16" s="3"/>
      <c r="CR16" s="52"/>
      <c r="CS16" s="3"/>
      <c r="CT16" s="3"/>
      <c r="CU16" s="52"/>
      <c r="CV16" s="3"/>
      <c r="CW16" s="52"/>
      <c r="CX16" s="3"/>
      <c r="CY16" s="52"/>
      <c r="CZ16" s="27"/>
      <c r="DA16" s="52"/>
      <c r="DB16" s="3"/>
      <c r="DC16" s="52"/>
      <c r="DD16" s="3"/>
      <c r="DE16" s="52"/>
      <c r="DF16" s="7"/>
      <c r="DG16" s="29"/>
      <c r="DI16" s="32" t="s">
        <v>43</v>
      </c>
      <c r="DJ16" s="33"/>
      <c r="DK16" s="33">
        <f>'معادلة الفك والتجميع'!$AE$35</f>
        <v>0</v>
      </c>
      <c r="DL16" s="33">
        <f>$Y$36</f>
        <v>0</v>
      </c>
      <c r="DM16" s="74"/>
      <c r="DN16" s="33" t="s">
        <v>12</v>
      </c>
      <c r="DO16" s="33">
        <f>'معادلة الفك والتجميع'!$AD$96</f>
        <v>0</v>
      </c>
      <c r="DP16" s="33">
        <f>'معادلة الفك والتجميع'!$AE$96</f>
        <v>0</v>
      </c>
      <c r="DQ16" s="33">
        <f>$BJ$36</f>
        <v>0</v>
      </c>
    </row>
    <row r="17" spans="1:121" ht="16.5" thickBot="1" x14ac:dyDescent="0.3">
      <c r="A17" s="1">
        <v>43356</v>
      </c>
      <c r="B17" s="2"/>
      <c r="C17" s="3"/>
      <c r="D17" s="3"/>
      <c r="E17" s="52"/>
      <c r="F17" s="3"/>
      <c r="G17" s="3"/>
      <c r="H17" s="52"/>
      <c r="I17" s="3"/>
      <c r="J17" s="3"/>
      <c r="K17" s="52"/>
      <c r="L17" s="3"/>
      <c r="M17" s="3"/>
      <c r="N17" s="52"/>
      <c r="O17" s="3"/>
      <c r="P17" s="3"/>
      <c r="Q17" s="52"/>
      <c r="R17" s="3"/>
      <c r="S17" s="3"/>
      <c r="T17" s="52"/>
      <c r="U17" s="3"/>
      <c r="V17" s="3"/>
      <c r="W17" s="52"/>
      <c r="X17" s="3"/>
      <c r="Y17" s="52"/>
      <c r="Z17" s="3"/>
      <c r="AA17" s="3"/>
      <c r="AB17" s="52"/>
      <c r="AC17" s="3"/>
      <c r="AD17" s="3"/>
      <c r="AE17" s="52"/>
      <c r="AF17" s="3"/>
      <c r="AG17" s="52"/>
      <c r="AH17" s="3"/>
      <c r="AI17" s="52"/>
      <c r="AJ17" s="3"/>
      <c r="AK17" s="52"/>
      <c r="AL17" s="3"/>
      <c r="AM17" s="3"/>
      <c r="AN17" s="52"/>
      <c r="AO17" s="3"/>
      <c r="AP17" s="52"/>
      <c r="AQ17" s="3"/>
      <c r="AR17" s="3"/>
      <c r="AS17" s="52"/>
      <c r="AT17" s="3"/>
      <c r="AU17" s="3"/>
      <c r="AV17" s="52"/>
      <c r="AW17" s="3"/>
      <c r="AX17" s="3"/>
      <c r="AY17" s="52"/>
      <c r="AZ17" s="3"/>
      <c r="BA17" s="52"/>
      <c r="BB17" s="3"/>
      <c r="BC17" s="3"/>
      <c r="BD17" s="52"/>
      <c r="BE17" s="3"/>
      <c r="BF17" s="3"/>
      <c r="BG17" s="52"/>
      <c r="BH17" s="3"/>
      <c r="BI17" s="3"/>
      <c r="BJ17" s="52"/>
      <c r="BK17" s="3"/>
      <c r="BL17" s="52"/>
      <c r="BM17" s="3"/>
      <c r="BN17" s="3"/>
      <c r="BO17" s="52"/>
      <c r="BP17" s="3"/>
      <c r="BQ17" s="3"/>
      <c r="BR17" s="52"/>
      <c r="BS17" s="3"/>
      <c r="BT17" s="3"/>
      <c r="BU17" s="52"/>
      <c r="BV17" s="3"/>
      <c r="BW17" s="3"/>
      <c r="BX17" s="52"/>
      <c r="BY17" s="3"/>
      <c r="BZ17" s="3"/>
      <c r="CA17" s="52"/>
      <c r="CB17" s="3"/>
      <c r="CC17" s="52"/>
      <c r="CD17" s="3"/>
      <c r="CE17" s="3"/>
      <c r="CF17" s="52"/>
      <c r="CG17" s="3"/>
      <c r="CH17" s="3"/>
      <c r="CI17" s="52"/>
      <c r="CJ17" s="3"/>
      <c r="CK17" s="3"/>
      <c r="CL17" s="52"/>
      <c r="CM17" s="3"/>
      <c r="CN17" s="3"/>
      <c r="CO17" s="52"/>
      <c r="CP17" s="3"/>
      <c r="CQ17" s="3"/>
      <c r="CR17" s="52"/>
      <c r="CS17" s="3"/>
      <c r="CT17" s="3"/>
      <c r="CU17" s="52"/>
      <c r="CV17" s="3"/>
      <c r="CW17" s="52"/>
      <c r="CX17" s="3"/>
      <c r="CY17" s="52"/>
      <c r="CZ17" s="27"/>
      <c r="DA17" s="52"/>
      <c r="DB17" s="3"/>
      <c r="DC17" s="52"/>
      <c r="DD17" s="3"/>
      <c r="DE17" s="52"/>
      <c r="DF17" s="7"/>
      <c r="DG17" s="29"/>
      <c r="DI17" s="130" t="s">
        <v>64</v>
      </c>
      <c r="DJ17" s="131"/>
      <c r="DK17" s="132"/>
      <c r="DL17" s="79"/>
      <c r="DM17" s="74"/>
      <c r="DN17" s="33" t="s">
        <v>48</v>
      </c>
      <c r="DO17" s="33"/>
      <c r="DP17" s="33">
        <f>'معادلة الفك والتجميع'!$AE$100</f>
        <v>0</v>
      </c>
      <c r="DQ17" s="33">
        <f>$BL$36</f>
        <v>0</v>
      </c>
    </row>
    <row r="18" spans="1:121" ht="16.5" thickBot="1" x14ac:dyDescent="0.3">
      <c r="A18" s="1">
        <v>43357</v>
      </c>
      <c r="B18" s="2"/>
      <c r="C18" s="3"/>
      <c r="D18" s="3"/>
      <c r="E18" s="52"/>
      <c r="F18" s="3"/>
      <c r="G18" s="3"/>
      <c r="H18" s="52"/>
      <c r="I18" s="3"/>
      <c r="J18" s="3"/>
      <c r="K18" s="52"/>
      <c r="L18" s="3"/>
      <c r="M18" s="3"/>
      <c r="N18" s="52"/>
      <c r="O18" s="3"/>
      <c r="P18" s="3"/>
      <c r="Q18" s="52"/>
      <c r="R18" s="3"/>
      <c r="S18" s="3"/>
      <c r="T18" s="52"/>
      <c r="U18" s="3"/>
      <c r="V18" s="3"/>
      <c r="W18" s="52"/>
      <c r="X18" s="3"/>
      <c r="Y18" s="52"/>
      <c r="Z18" s="3"/>
      <c r="AA18" s="3"/>
      <c r="AB18" s="52"/>
      <c r="AC18" s="3"/>
      <c r="AD18" s="3"/>
      <c r="AE18" s="52"/>
      <c r="AF18" s="3"/>
      <c r="AG18" s="52"/>
      <c r="AH18" s="3"/>
      <c r="AI18" s="52"/>
      <c r="AJ18" s="3"/>
      <c r="AK18" s="52"/>
      <c r="AL18" s="3"/>
      <c r="AM18" s="3"/>
      <c r="AN18" s="52"/>
      <c r="AO18" s="3"/>
      <c r="AP18" s="52"/>
      <c r="AQ18" s="3"/>
      <c r="AR18" s="3"/>
      <c r="AS18" s="52"/>
      <c r="AT18" s="3"/>
      <c r="AU18" s="3"/>
      <c r="AV18" s="52"/>
      <c r="AW18" s="3"/>
      <c r="AX18" s="3"/>
      <c r="AY18" s="52"/>
      <c r="AZ18" s="3"/>
      <c r="BA18" s="52"/>
      <c r="BB18" s="3"/>
      <c r="BC18" s="3"/>
      <c r="BD18" s="52"/>
      <c r="BE18" s="3"/>
      <c r="BF18" s="3"/>
      <c r="BG18" s="52"/>
      <c r="BH18" s="3"/>
      <c r="BI18" s="3"/>
      <c r="BJ18" s="52"/>
      <c r="BK18" s="3"/>
      <c r="BL18" s="52"/>
      <c r="BM18" s="3"/>
      <c r="BN18" s="3"/>
      <c r="BO18" s="52"/>
      <c r="BP18" s="3"/>
      <c r="BQ18" s="3"/>
      <c r="BR18" s="52"/>
      <c r="BS18" s="3"/>
      <c r="BT18" s="3"/>
      <c r="BU18" s="52"/>
      <c r="BV18" s="3"/>
      <c r="BW18" s="3"/>
      <c r="BX18" s="52"/>
      <c r="BY18" s="3"/>
      <c r="BZ18" s="3"/>
      <c r="CA18" s="52"/>
      <c r="CB18" s="3"/>
      <c r="CC18" s="52"/>
      <c r="CD18" s="3"/>
      <c r="CE18" s="3"/>
      <c r="CF18" s="52"/>
      <c r="CG18" s="3"/>
      <c r="CH18" s="3"/>
      <c r="CI18" s="52"/>
      <c r="CJ18" s="3"/>
      <c r="CK18" s="3"/>
      <c r="CL18" s="52"/>
      <c r="CM18" s="3"/>
      <c r="CN18" s="3"/>
      <c r="CO18" s="52"/>
      <c r="CP18" s="3"/>
      <c r="CQ18" s="3"/>
      <c r="CR18" s="52"/>
      <c r="CS18" s="3"/>
      <c r="CT18" s="3"/>
      <c r="CU18" s="52"/>
      <c r="CV18" s="3"/>
      <c r="CW18" s="52"/>
      <c r="CX18" s="3"/>
      <c r="CY18" s="52"/>
      <c r="CZ18" s="27"/>
      <c r="DA18" s="52"/>
      <c r="DB18" s="3"/>
      <c r="DC18" s="52"/>
      <c r="DD18" s="3"/>
      <c r="DE18" s="52"/>
      <c r="DF18" s="7"/>
      <c r="DG18" s="29"/>
      <c r="DI18" s="32" t="s">
        <v>5</v>
      </c>
      <c r="DJ18" s="33">
        <f>'معادلة الفك والتجميع'!$AD$40</f>
        <v>0</v>
      </c>
      <c r="DK18" s="33">
        <f>'معادلة الفك والتجميع'!$AE$40</f>
        <v>0</v>
      </c>
      <c r="DL18" s="33">
        <f>$AB$36</f>
        <v>0</v>
      </c>
      <c r="DM18" s="74"/>
      <c r="DN18" s="145" t="s">
        <v>34</v>
      </c>
      <c r="DO18" s="146"/>
      <c r="DP18" s="147"/>
      <c r="DQ18" s="80"/>
    </row>
    <row r="19" spans="1:121" ht="16.5" thickBot="1" x14ac:dyDescent="0.3">
      <c r="A19" s="1">
        <v>43358</v>
      </c>
      <c r="B19" s="2"/>
      <c r="C19" s="3"/>
      <c r="D19" s="3"/>
      <c r="E19" s="52"/>
      <c r="F19" s="3"/>
      <c r="G19" s="3"/>
      <c r="H19" s="52"/>
      <c r="I19" s="3"/>
      <c r="J19" s="3"/>
      <c r="K19" s="52"/>
      <c r="L19" s="3"/>
      <c r="M19" s="3"/>
      <c r="N19" s="52"/>
      <c r="O19" s="3"/>
      <c r="P19" s="3"/>
      <c r="Q19" s="52"/>
      <c r="R19" s="3"/>
      <c r="S19" s="3"/>
      <c r="T19" s="52"/>
      <c r="U19" s="3"/>
      <c r="V19" s="3"/>
      <c r="W19" s="52"/>
      <c r="X19" s="3"/>
      <c r="Y19" s="52"/>
      <c r="Z19" s="3"/>
      <c r="AA19" s="3"/>
      <c r="AB19" s="52"/>
      <c r="AC19" s="3"/>
      <c r="AD19" s="3"/>
      <c r="AE19" s="52"/>
      <c r="AF19" s="3"/>
      <c r="AG19" s="52"/>
      <c r="AH19" s="3"/>
      <c r="AI19" s="52"/>
      <c r="AJ19" s="3"/>
      <c r="AK19" s="52"/>
      <c r="AL19" s="3"/>
      <c r="AM19" s="3"/>
      <c r="AN19" s="52"/>
      <c r="AO19" s="3"/>
      <c r="AP19" s="52"/>
      <c r="AQ19" s="3"/>
      <c r="AR19" s="3"/>
      <c r="AS19" s="52"/>
      <c r="AT19" s="3"/>
      <c r="AU19" s="3"/>
      <c r="AV19" s="52"/>
      <c r="AW19" s="3"/>
      <c r="AX19" s="3"/>
      <c r="AY19" s="52"/>
      <c r="AZ19" s="3"/>
      <c r="BA19" s="52"/>
      <c r="BB19" s="3"/>
      <c r="BC19" s="3"/>
      <c r="BD19" s="52"/>
      <c r="BE19" s="3"/>
      <c r="BF19" s="3"/>
      <c r="BG19" s="52"/>
      <c r="BH19" s="3"/>
      <c r="BI19" s="3"/>
      <c r="BJ19" s="52"/>
      <c r="BK19" s="3"/>
      <c r="BL19" s="52"/>
      <c r="BM19" s="3"/>
      <c r="BN19" s="3"/>
      <c r="BO19" s="52"/>
      <c r="BP19" s="3"/>
      <c r="BQ19" s="3"/>
      <c r="BR19" s="52"/>
      <c r="BS19" s="3"/>
      <c r="BT19" s="3"/>
      <c r="BU19" s="52"/>
      <c r="BV19" s="3"/>
      <c r="BW19" s="3"/>
      <c r="BX19" s="52"/>
      <c r="BY19" s="3"/>
      <c r="BZ19" s="3"/>
      <c r="CA19" s="52"/>
      <c r="CB19" s="3"/>
      <c r="CC19" s="52"/>
      <c r="CD19" s="3"/>
      <c r="CE19" s="3"/>
      <c r="CF19" s="52"/>
      <c r="CG19" s="3"/>
      <c r="CH19" s="3"/>
      <c r="CI19" s="52"/>
      <c r="CJ19" s="3"/>
      <c r="CK19" s="3"/>
      <c r="CL19" s="52"/>
      <c r="CM19" s="3"/>
      <c r="CN19" s="3"/>
      <c r="CO19" s="52"/>
      <c r="CP19" s="3"/>
      <c r="CQ19" s="3"/>
      <c r="CR19" s="52"/>
      <c r="CS19" s="3"/>
      <c r="CT19" s="3"/>
      <c r="CU19" s="52"/>
      <c r="CV19" s="3"/>
      <c r="CW19" s="52"/>
      <c r="CX19" s="3"/>
      <c r="CY19" s="52"/>
      <c r="CZ19" s="27"/>
      <c r="DA19" s="52"/>
      <c r="DB19" s="3"/>
      <c r="DC19" s="52"/>
      <c r="DD19" s="3"/>
      <c r="DE19" s="52"/>
      <c r="DF19" s="7"/>
      <c r="DG19" s="29"/>
      <c r="DI19" s="32" t="s">
        <v>44</v>
      </c>
      <c r="DJ19" s="33">
        <f>'معادلة الفك والتجميع'!$AD$44</f>
        <v>0</v>
      </c>
      <c r="DK19" s="33">
        <f>'معادلة الفك والتجميع'!$AE$44</f>
        <v>0</v>
      </c>
      <c r="DL19" s="33">
        <f>$AE$36</f>
        <v>0</v>
      </c>
      <c r="DM19" s="74"/>
      <c r="DN19" s="33" t="s">
        <v>49</v>
      </c>
      <c r="DO19" s="33">
        <f>'معادلة الفك والتجميع'!$AD$105</f>
        <v>0</v>
      </c>
      <c r="DP19" s="33">
        <f>'معادلة الفك والتجميع'!$AE$105</f>
        <v>0</v>
      </c>
      <c r="DQ19" s="33">
        <f>$BO$36</f>
        <v>0</v>
      </c>
    </row>
    <row r="20" spans="1:121" ht="16.5" thickBot="1" x14ac:dyDescent="0.3">
      <c r="A20" s="1">
        <v>43359</v>
      </c>
      <c r="B20" s="2"/>
      <c r="C20" s="3"/>
      <c r="D20" s="3"/>
      <c r="E20" s="52"/>
      <c r="F20" s="3"/>
      <c r="G20" s="3"/>
      <c r="H20" s="52"/>
      <c r="I20" s="3"/>
      <c r="J20" s="3"/>
      <c r="K20" s="52"/>
      <c r="L20" s="3"/>
      <c r="M20" s="3"/>
      <c r="N20" s="52"/>
      <c r="O20" s="3"/>
      <c r="P20" s="3"/>
      <c r="Q20" s="52"/>
      <c r="R20" s="3"/>
      <c r="S20" s="3"/>
      <c r="T20" s="52"/>
      <c r="U20" s="3"/>
      <c r="V20" s="3"/>
      <c r="W20" s="52"/>
      <c r="X20" s="3"/>
      <c r="Y20" s="52"/>
      <c r="Z20" s="3"/>
      <c r="AA20" s="3"/>
      <c r="AB20" s="52"/>
      <c r="AC20" s="3"/>
      <c r="AD20" s="3"/>
      <c r="AE20" s="52"/>
      <c r="AF20" s="3"/>
      <c r="AG20" s="52"/>
      <c r="AH20" s="3"/>
      <c r="AI20" s="52"/>
      <c r="AJ20" s="3"/>
      <c r="AK20" s="52"/>
      <c r="AL20" s="3"/>
      <c r="AM20" s="3"/>
      <c r="AN20" s="52"/>
      <c r="AO20" s="3"/>
      <c r="AP20" s="52"/>
      <c r="AQ20" s="3"/>
      <c r="AR20" s="3"/>
      <c r="AS20" s="52"/>
      <c r="AT20" s="3"/>
      <c r="AU20" s="3"/>
      <c r="AV20" s="52"/>
      <c r="AW20" s="3"/>
      <c r="AX20" s="3"/>
      <c r="AY20" s="52"/>
      <c r="AZ20" s="3"/>
      <c r="BA20" s="52"/>
      <c r="BB20" s="3"/>
      <c r="BC20" s="3"/>
      <c r="BD20" s="52"/>
      <c r="BE20" s="3"/>
      <c r="BF20" s="3"/>
      <c r="BG20" s="52"/>
      <c r="BH20" s="3"/>
      <c r="BI20" s="3"/>
      <c r="BJ20" s="52"/>
      <c r="BK20" s="3"/>
      <c r="BL20" s="52"/>
      <c r="BM20" s="3"/>
      <c r="BN20" s="3"/>
      <c r="BO20" s="52"/>
      <c r="BP20" s="3"/>
      <c r="BQ20" s="3"/>
      <c r="BR20" s="52"/>
      <c r="BS20" s="3"/>
      <c r="BT20" s="3"/>
      <c r="BU20" s="52"/>
      <c r="BV20" s="3"/>
      <c r="BW20" s="3"/>
      <c r="BX20" s="52"/>
      <c r="BY20" s="3"/>
      <c r="BZ20" s="3"/>
      <c r="CA20" s="52"/>
      <c r="CB20" s="3"/>
      <c r="CC20" s="52"/>
      <c r="CD20" s="3"/>
      <c r="CE20" s="3"/>
      <c r="CF20" s="52"/>
      <c r="CG20" s="3"/>
      <c r="CH20" s="3"/>
      <c r="CI20" s="52"/>
      <c r="CJ20" s="3"/>
      <c r="CK20" s="3"/>
      <c r="CL20" s="52"/>
      <c r="CM20" s="3"/>
      <c r="CN20" s="3"/>
      <c r="CO20" s="52"/>
      <c r="CP20" s="3"/>
      <c r="CQ20" s="3"/>
      <c r="CR20" s="52"/>
      <c r="CS20" s="3"/>
      <c r="CT20" s="3"/>
      <c r="CU20" s="52"/>
      <c r="CV20" s="3"/>
      <c r="CW20" s="52"/>
      <c r="CX20" s="3"/>
      <c r="CY20" s="52"/>
      <c r="CZ20" s="27"/>
      <c r="DA20" s="52"/>
      <c r="DB20" s="3"/>
      <c r="DC20" s="52"/>
      <c r="DD20" s="3"/>
      <c r="DE20" s="52"/>
      <c r="DF20" s="7"/>
      <c r="DG20" s="29"/>
      <c r="DI20" s="32" t="s">
        <v>9</v>
      </c>
      <c r="DJ20" s="33"/>
      <c r="DK20" s="33">
        <f>'معادلة الفك والتجميع'!$AE$48</f>
        <v>0</v>
      </c>
      <c r="DL20" s="33">
        <f>$AG$36</f>
        <v>0</v>
      </c>
      <c r="DM20" s="74"/>
      <c r="DN20" s="33" t="s">
        <v>11</v>
      </c>
      <c r="DO20" s="33">
        <f>'معادلة الفك والتجميع'!$AD$109</f>
        <v>0</v>
      </c>
      <c r="DP20" s="33">
        <f>'معادلة الفك والتجميع'!$AE$109</f>
        <v>0</v>
      </c>
      <c r="DQ20" s="33">
        <f>$BR$36</f>
        <v>0</v>
      </c>
    </row>
    <row r="21" spans="1:121" ht="16.5" thickBot="1" x14ac:dyDescent="0.3">
      <c r="A21" s="1">
        <v>43360</v>
      </c>
      <c r="B21" s="2"/>
      <c r="C21" s="3"/>
      <c r="D21" s="3"/>
      <c r="E21" s="52"/>
      <c r="F21" s="3"/>
      <c r="G21" s="3"/>
      <c r="H21" s="52"/>
      <c r="I21" s="3"/>
      <c r="J21" s="3"/>
      <c r="K21" s="52"/>
      <c r="L21" s="3"/>
      <c r="M21" s="3"/>
      <c r="N21" s="52"/>
      <c r="O21" s="3"/>
      <c r="P21" s="3"/>
      <c r="Q21" s="52"/>
      <c r="R21" s="3"/>
      <c r="S21" s="3"/>
      <c r="T21" s="52"/>
      <c r="U21" s="3"/>
      <c r="V21" s="3"/>
      <c r="W21" s="52"/>
      <c r="X21" s="3"/>
      <c r="Y21" s="52"/>
      <c r="Z21" s="3"/>
      <c r="AA21" s="3"/>
      <c r="AB21" s="52"/>
      <c r="AC21" s="3"/>
      <c r="AD21" s="3"/>
      <c r="AE21" s="52"/>
      <c r="AF21" s="3"/>
      <c r="AG21" s="52"/>
      <c r="AH21" s="3"/>
      <c r="AI21" s="52"/>
      <c r="AJ21" s="3"/>
      <c r="AK21" s="52"/>
      <c r="AL21" s="3"/>
      <c r="AM21" s="3"/>
      <c r="AN21" s="52"/>
      <c r="AO21" s="3"/>
      <c r="AP21" s="52"/>
      <c r="AQ21" s="3"/>
      <c r="AR21" s="3"/>
      <c r="AS21" s="52"/>
      <c r="AT21" s="3"/>
      <c r="AU21" s="3"/>
      <c r="AV21" s="52"/>
      <c r="AW21" s="3"/>
      <c r="AX21" s="3"/>
      <c r="AY21" s="52"/>
      <c r="AZ21" s="3"/>
      <c r="BA21" s="52"/>
      <c r="BB21" s="3"/>
      <c r="BC21" s="3"/>
      <c r="BD21" s="52"/>
      <c r="BE21" s="3"/>
      <c r="BF21" s="3"/>
      <c r="BG21" s="52"/>
      <c r="BH21" s="3"/>
      <c r="BI21" s="3"/>
      <c r="BJ21" s="52"/>
      <c r="BK21" s="3"/>
      <c r="BL21" s="52"/>
      <c r="BM21" s="3"/>
      <c r="BN21" s="3"/>
      <c r="BO21" s="52"/>
      <c r="BP21" s="3"/>
      <c r="BQ21" s="3"/>
      <c r="BR21" s="52"/>
      <c r="BS21" s="3"/>
      <c r="BT21" s="3"/>
      <c r="BU21" s="52"/>
      <c r="BV21" s="3"/>
      <c r="BW21" s="3"/>
      <c r="BX21" s="52"/>
      <c r="BY21" s="3"/>
      <c r="BZ21" s="3"/>
      <c r="CA21" s="52"/>
      <c r="CB21" s="3"/>
      <c r="CC21" s="52"/>
      <c r="CD21" s="3"/>
      <c r="CE21" s="3"/>
      <c r="CF21" s="52"/>
      <c r="CG21" s="3"/>
      <c r="CH21" s="3"/>
      <c r="CI21" s="52"/>
      <c r="CJ21" s="3"/>
      <c r="CK21" s="3"/>
      <c r="CL21" s="52"/>
      <c r="CM21" s="3"/>
      <c r="CN21" s="3"/>
      <c r="CO21" s="52"/>
      <c r="CP21" s="3"/>
      <c r="CQ21" s="3"/>
      <c r="CR21" s="52"/>
      <c r="CS21" s="3"/>
      <c r="CT21" s="3"/>
      <c r="CU21" s="52"/>
      <c r="CV21" s="3"/>
      <c r="CW21" s="52"/>
      <c r="CX21" s="3"/>
      <c r="CY21" s="52"/>
      <c r="CZ21" s="27"/>
      <c r="DA21" s="52"/>
      <c r="DB21" s="3"/>
      <c r="DC21" s="52"/>
      <c r="DD21" s="3"/>
      <c r="DE21" s="52"/>
      <c r="DF21" s="7"/>
      <c r="DG21" s="29"/>
      <c r="DI21" s="32" t="s">
        <v>8</v>
      </c>
      <c r="DJ21" s="33"/>
      <c r="DK21" s="33">
        <f>'معادلة الفك والتجميع'!$AE$52</f>
        <v>0</v>
      </c>
      <c r="DL21" s="33">
        <f>$AI$36</f>
        <v>0</v>
      </c>
      <c r="DM21" s="75"/>
      <c r="DN21" s="142" t="s">
        <v>65</v>
      </c>
      <c r="DO21" s="143"/>
      <c r="DP21" s="144"/>
      <c r="DQ21" s="76"/>
    </row>
    <row r="22" spans="1:121" ht="16.5" thickBot="1" x14ac:dyDescent="0.3">
      <c r="A22" s="1">
        <v>43361</v>
      </c>
      <c r="B22" s="2"/>
      <c r="C22" s="3"/>
      <c r="D22" s="3"/>
      <c r="E22" s="52"/>
      <c r="F22" s="3"/>
      <c r="G22" s="3"/>
      <c r="H22" s="52"/>
      <c r="I22" s="3"/>
      <c r="J22" s="3"/>
      <c r="K22" s="52"/>
      <c r="L22" s="3"/>
      <c r="M22" s="3"/>
      <c r="N22" s="52"/>
      <c r="O22" s="3"/>
      <c r="P22" s="3"/>
      <c r="Q22" s="52"/>
      <c r="R22" s="3"/>
      <c r="S22" s="3"/>
      <c r="T22" s="52"/>
      <c r="U22" s="3"/>
      <c r="V22" s="3"/>
      <c r="W22" s="52"/>
      <c r="X22" s="3"/>
      <c r="Y22" s="52"/>
      <c r="Z22" s="3"/>
      <c r="AA22" s="3"/>
      <c r="AB22" s="52"/>
      <c r="AC22" s="3"/>
      <c r="AD22" s="3"/>
      <c r="AE22" s="52"/>
      <c r="AF22" s="3"/>
      <c r="AG22" s="52"/>
      <c r="AH22" s="3"/>
      <c r="AI22" s="52"/>
      <c r="AJ22" s="3"/>
      <c r="AK22" s="52"/>
      <c r="AL22" s="3"/>
      <c r="AM22" s="3"/>
      <c r="AN22" s="52"/>
      <c r="AO22" s="3"/>
      <c r="AP22" s="52"/>
      <c r="AQ22" s="3"/>
      <c r="AR22" s="3"/>
      <c r="AS22" s="52"/>
      <c r="AT22" s="3"/>
      <c r="AU22" s="3"/>
      <c r="AV22" s="52"/>
      <c r="AW22" s="3"/>
      <c r="AX22" s="3"/>
      <c r="AY22" s="52"/>
      <c r="AZ22" s="3"/>
      <c r="BA22" s="52"/>
      <c r="BB22" s="3"/>
      <c r="BC22" s="3"/>
      <c r="BD22" s="52"/>
      <c r="BE22" s="3"/>
      <c r="BF22" s="3"/>
      <c r="BG22" s="52"/>
      <c r="BH22" s="3"/>
      <c r="BI22" s="3"/>
      <c r="BJ22" s="52"/>
      <c r="BK22" s="3"/>
      <c r="BL22" s="52"/>
      <c r="BM22" s="3"/>
      <c r="BN22" s="3"/>
      <c r="BO22" s="52"/>
      <c r="BP22" s="3"/>
      <c r="BQ22" s="3"/>
      <c r="BR22" s="52"/>
      <c r="BS22" s="3"/>
      <c r="BT22" s="3"/>
      <c r="BU22" s="52"/>
      <c r="BV22" s="3"/>
      <c r="BW22" s="3"/>
      <c r="BX22" s="52"/>
      <c r="BY22" s="3"/>
      <c r="BZ22" s="3"/>
      <c r="CA22" s="52"/>
      <c r="CB22" s="3"/>
      <c r="CC22" s="52"/>
      <c r="CD22" s="3"/>
      <c r="CE22" s="3"/>
      <c r="CF22" s="52"/>
      <c r="CG22" s="3"/>
      <c r="CH22" s="3"/>
      <c r="CI22" s="52"/>
      <c r="CJ22" s="3"/>
      <c r="CK22" s="3"/>
      <c r="CL22" s="52"/>
      <c r="CM22" s="3"/>
      <c r="CN22" s="3"/>
      <c r="CO22" s="52"/>
      <c r="CP22" s="3"/>
      <c r="CQ22" s="3"/>
      <c r="CR22" s="52"/>
      <c r="CS22" s="3"/>
      <c r="CT22" s="3"/>
      <c r="CU22" s="52"/>
      <c r="CV22" s="3"/>
      <c r="CW22" s="52"/>
      <c r="CX22" s="3"/>
      <c r="CY22" s="52"/>
      <c r="CZ22" s="27"/>
      <c r="DA22" s="52"/>
      <c r="DB22" s="3"/>
      <c r="DC22" s="52"/>
      <c r="DD22" s="3"/>
      <c r="DE22" s="52"/>
      <c r="DF22" s="7"/>
      <c r="DG22" s="29"/>
      <c r="DI22" s="133" t="s">
        <v>66</v>
      </c>
      <c r="DJ22" s="134"/>
      <c r="DK22" s="135"/>
      <c r="DL22" s="77"/>
      <c r="DM22" s="74"/>
      <c r="DN22" s="33" t="s">
        <v>49</v>
      </c>
      <c r="DO22" s="33">
        <f>'معادلة الفك والتجميع'!$AD$114</f>
        <v>0</v>
      </c>
      <c r="DP22" s="33">
        <f>'معادلة الفك والتجميع'!$AE$114</f>
        <v>0</v>
      </c>
      <c r="DQ22" s="33">
        <f>$BU$36</f>
        <v>0</v>
      </c>
    </row>
    <row r="23" spans="1:121" ht="16.5" thickBot="1" x14ac:dyDescent="0.3">
      <c r="A23" s="1">
        <v>43362</v>
      </c>
      <c r="B23" s="2"/>
      <c r="C23" s="3"/>
      <c r="D23" s="3"/>
      <c r="E23" s="52"/>
      <c r="F23" s="3"/>
      <c r="G23" s="3"/>
      <c r="H23" s="52"/>
      <c r="I23" s="3"/>
      <c r="J23" s="3"/>
      <c r="K23" s="52"/>
      <c r="L23" s="3"/>
      <c r="M23" s="3"/>
      <c r="N23" s="52"/>
      <c r="O23" s="3"/>
      <c r="P23" s="3"/>
      <c r="Q23" s="52"/>
      <c r="R23" s="3"/>
      <c r="S23" s="3"/>
      <c r="T23" s="52"/>
      <c r="U23" s="3"/>
      <c r="V23" s="3"/>
      <c r="W23" s="52"/>
      <c r="X23" s="3"/>
      <c r="Y23" s="52"/>
      <c r="Z23" s="3"/>
      <c r="AA23" s="3"/>
      <c r="AB23" s="52"/>
      <c r="AC23" s="3"/>
      <c r="AD23" s="3"/>
      <c r="AE23" s="52"/>
      <c r="AF23" s="3"/>
      <c r="AG23" s="52"/>
      <c r="AH23" s="3"/>
      <c r="AI23" s="52"/>
      <c r="AJ23" s="3"/>
      <c r="AK23" s="52"/>
      <c r="AL23" s="3"/>
      <c r="AM23" s="3"/>
      <c r="AN23" s="52"/>
      <c r="AO23" s="3"/>
      <c r="AP23" s="52"/>
      <c r="AQ23" s="3"/>
      <c r="AR23" s="3"/>
      <c r="AS23" s="52"/>
      <c r="AT23" s="3"/>
      <c r="AU23" s="3"/>
      <c r="AV23" s="52"/>
      <c r="AW23" s="3"/>
      <c r="AX23" s="3"/>
      <c r="AY23" s="52"/>
      <c r="AZ23" s="3"/>
      <c r="BA23" s="52"/>
      <c r="BB23" s="3"/>
      <c r="BC23" s="3"/>
      <c r="BD23" s="52"/>
      <c r="BE23" s="3"/>
      <c r="BF23" s="3"/>
      <c r="BG23" s="52"/>
      <c r="BH23" s="3"/>
      <c r="BI23" s="3"/>
      <c r="BJ23" s="52"/>
      <c r="BK23" s="3"/>
      <c r="BL23" s="52"/>
      <c r="BM23" s="3"/>
      <c r="BN23" s="3"/>
      <c r="BO23" s="52"/>
      <c r="BP23" s="3"/>
      <c r="BQ23" s="3"/>
      <c r="BR23" s="52"/>
      <c r="BS23" s="3"/>
      <c r="BT23" s="3"/>
      <c r="BU23" s="52"/>
      <c r="BV23" s="3"/>
      <c r="BW23" s="3"/>
      <c r="BX23" s="52"/>
      <c r="BY23" s="3"/>
      <c r="BZ23" s="3"/>
      <c r="CA23" s="52"/>
      <c r="CB23" s="3"/>
      <c r="CC23" s="52"/>
      <c r="CD23" s="3"/>
      <c r="CE23" s="3"/>
      <c r="CF23" s="52"/>
      <c r="CG23" s="3"/>
      <c r="CH23" s="3"/>
      <c r="CI23" s="52"/>
      <c r="CJ23" s="3"/>
      <c r="CK23" s="3"/>
      <c r="CL23" s="52"/>
      <c r="CM23" s="3"/>
      <c r="CN23" s="3"/>
      <c r="CO23" s="52"/>
      <c r="CP23" s="3"/>
      <c r="CQ23" s="3"/>
      <c r="CR23" s="52"/>
      <c r="CS23" s="3"/>
      <c r="CT23" s="3"/>
      <c r="CU23" s="52"/>
      <c r="CV23" s="3"/>
      <c r="CW23" s="52"/>
      <c r="CX23" s="3"/>
      <c r="CY23" s="52"/>
      <c r="CZ23" s="27"/>
      <c r="DA23" s="52"/>
      <c r="DB23" s="3"/>
      <c r="DC23" s="52"/>
      <c r="DD23" s="3"/>
      <c r="DE23" s="52"/>
      <c r="DF23" s="7"/>
      <c r="DG23" s="29"/>
      <c r="DI23" s="32" t="s">
        <v>45</v>
      </c>
      <c r="DJ23" s="33"/>
      <c r="DK23" s="33">
        <f>'معادلة الفك والتجميع'!$AE$56</f>
        <v>0</v>
      </c>
      <c r="DL23" s="33">
        <f>$AK$36</f>
        <v>0</v>
      </c>
      <c r="DM23" s="75"/>
      <c r="DN23" s="33" t="s">
        <v>50</v>
      </c>
      <c r="DO23" s="33">
        <f>'معادلة الفك والتجميع'!$AD$118</f>
        <v>0</v>
      </c>
      <c r="DP23" s="33">
        <f>'معادلة الفك والتجميع'!$AE$118</f>
        <v>0</v>
      </c>
      <c r="DQ23" s="33">
        <f>$BX$36</f>
        <v>0</v>
      </c>
    </row>
    <row r="24" spans="1:121" ht="16.5" thickBot="1" x14ac:dyDescent="0.3">
      <c r="A24" s="1">
        <v>43363</v>
      </c>
      <c r="B24" s="2"/>
      <c r="C24" s="3"/>
      <c r="D24" s="3"/>
      <c r="E24" s="52"/>
      <c r="F24" s="3"/>
      <c r="G24" s="3"/>
      <c r="H24" s="52"/>
      <c r="I24" s="3"/>
      <c r="J24" s="3"/>
      <c r="K24" s="52"/>
      <c r="L24" s="3"/>
      <c r="M24" s="3"/>
      <c r="N24" s="52"/>
      <c r="O24" s="3"/>
      <c r="P24" s="3"/>
      <c r="Q24" s="52"/>
      <c r="R24" s="3"/>
      <c r="S24" s="3"/>
      <c r="T24" s="52"/>
      <c r="U24" s="3"/>
      <c r="V24" s="3"/>
      <c r="W24" s="52"/>
      <c r="X24" s="3"/>
      <c r="Y24" s="52"/>
      <c r="Z24" s="3"/>
      <c r="AA24" s="3"/>
      <c r="AB24" s="52"/>
      <c r="AC24" s="3"/>
      <c r="AD24" s="3"/>
      <c r="AE24" s="52"/>
      <c r="AF24" s="3"/>
      <c r="AG24" s="52"/>
      <c r="AH24" s="3"/>
      <c r="AI24" s="52"/>
      <c r="AJ24" s="3"/>
      <c r="AK24" s="52"/>
      <c r="AL24" s="3"/>
      <c r="AM24" s="3"/>
      <c r="AN24" s="52"/>
      <c r="AO24" s="3"/>
      <c r="AP24" s="52"/>
      <c r="AQ24" s="3"/>
      <c r="AR24" s="3"/>
      <c r="AS24" s="52"/>
      <c r="AT24" s="3"/>
      <c r="AU24" s="3"/>
      <c r="AV24" s="52"/>
      <c r="AW24" s="3"/>
      <c r="AX24" s="3"/>
      <c r="AY24" s="52"/>
      <c r="AZ24" s="3"/>
      <c r="BA24" s="52"/>
      <c r="BB24" s="3"/>
      <c r="BC24" s="3"/>
      <c r="BD24" s="52"/>
      <c r="BE24" s="3"/>
      <c r="BF24" s="3"/>
      <c r="BG24" s="52"/>
      <c r="BH24" s="3"/>
      <c r="BI24" s="3"/>
      <c r="BJ24" s="52"/>
      <c r="BK24" s="3"/>
      <c r="BL24" s="52"/>
      <c r="BM24" s="3"/>
      <c r="BN24" s="3"/>
      <c r="BO24" s="52"/>
      <c r="BP24" s="3"/>
      <c r="BQ24" s="3"/>
      <c r="BR24" s="52"/>
      <c r="BS24" s="3"/>
      <c r="BT24" s="3"/>
      <c r="BU24" s="52"/>
      <c r="BV24" s="3"/>
      <c r="BW24" s="3"/>
      <c r="BX24" s="52"/>
      <c r="BY24" s="3"/>
      <c r="BZ24" s="3"/>
      <c r="CA24" s="52"/>
      <c r="CB24" s="3"/>
      <c r="CC24" s="52"/>
      <c r="CD24" s="3"/>
      <c r="CE24" s="3"/>
      <c r="CF24" s="52"/>
      <c r="CG24" s="3"/>
      <c r="CH24" s="3"/>
      <c r="CI24" s="52"/>
      <c r="CJ24" s="3"/>
      <c r="CK24" s="3"/>
      <c r="CL24" s="52"/>
      <c r="CM24" s="3"/>
      <c r="CN24" s="3"/>
      <c r="CO24" s="52"/>
      <c r="CP24" s="3"/>
      <c r="CQ24" s="3"/>
      <c r="CR24" s="52"/>
      <c r="CS24" s="3"/>
      <c r="CT24" s="3"/>
      <c r="CU24" s="52"/>
      <c r="CV24" s="3"/>
      <c r="CW24" s="52"/>
      <c r="CX24" s="3"/>
      <c r="CY24" s="52"/>
      <c r="CZ24" s="27"/>
      <c r="DA24" s="52"/>
      <c r="DB24" s="3"/>
      <c r="DC24" s="52"/>
      <c r="DD24" s="3"/>
      <c r="DE24" s="52"/>
      <c r="DF24" s="7"/>
      <c r="DG24" s="29"/>
      <c r="DI24" s="136" t="s">
        <v>67</v>
      </c>
      <c r="DJ24" s="137"/>
      <c r="DK24" s="138"/>
      <c r="DL24" s="81"/>
      <c r="DM24" s="74"/>
      <c r="DN24" s="33" t="s">
        <v>12</v>
      </c>
      <c r="DO24" s="33">
        <f>'معادلة الفك والتجميع'!$AD$122</f>
        <v>0</v>
      </c>
      <c r="DP24" s="33">
        <f>'معادلة الفك والتجميع'!$AE$122</f>
        <v>0</v>
      </c>
      <c r="DQ24" s="33">
        <f>$CA$36</f>
        <v>0</v>
      </c>
    </row>
    <row r="25" spans="1:121" ht="16.5" thickBot="1" x14ac:dyDescent="0.3">
      <c r="A25" s="1">
        <v>43364</v>
      </c>
      <c r="B25" s="2"/>
      <c r="C25" s="3"/>
      <c r="D25" s="3"/>
      <c r="E25" s="52"/>
      <c r="F25" s="3"/>
      <c r="G25" s="3"/>
      <c r="H25" s="52"/>
      <c r="I25" s="3"/>
      <c r="J25" s="3"/>
      <c r="K25" s="52"/>
      <c r="L25" s="3"/>
      <c r="M25" s="3"/>
      <c r="N25" s="52"/>
      <c r="O25" s="3"/>
      <c r="P25" s="3"/>
      <c r="Q25" s="52"/>
      <c r="R25" s="3"/>
      <c r="S25" s="3"/>
      <c r="T25" s="52"/>
      <c r="U25" s="3"/>
      <c r="V25" s="3"/>
      <c r="W25" s="52"/>
      <c r="X25" s="3"/>
      <c r="Y25" s="52"/>
      <c r="Z25" s="3"/>
      <c r="AA25" s="3"/>
      <c r="AB25" s="52"/>
      <c r="AC25" s="3"/>
      <c r="AD25" s="3"/>
      <c r="AE25" s="52"/>
      <c r="AF25" s="3"/>
      <c r="AG25" s="52"/>
      <c r="AH25" s="3"/>
      <c r="AI25" s="52"/>
      <c r="AJ25" s="3"/>
      <c r="AK25" s="52"/>
      <c r="AL25" s="3"/>
      <c r="AM25" s="3"/>
      <c r="AN25" s="52"/>
      <c r="AO25" s="3"/>
      <c r="AP25" s="52"/>
      <c r="AQ25" s="3"/>
      <c r="AR25" s="3"/>
      <c r="AS25" s="52"/>
      <c r="AT25" s="3"/>
      <c r="AU25" s="3"/>
      <c r="AV25" s="52"/>
      <c r="AW25" s="3"/>
      <c r="AX25" s="3"/>
      <c r="AY25" s="52"/>
      <c r="AZ25" s="3"/>
      <c r="BA25" s="52"/>
      <c r="BB25" s="3"/>
      <c r="BC25" s="3"/>
      <c r="BD25" s="52"/>
      <c r="BE25" s="3"/>
      <c r="BF25" s="3"/>
      <c r="BG25" s="52"/>
      <c r="BH25" s="3"/>
      <c r="BI25" s="3"/>
      <c r="BJ25" s="52"/>
      <c r="BK25" s="3"/>
      <c r="BL25" s="52"/>
      <c r="BM25" s="3"/>
      <c r="BN25" s="3"/>
      <c r="BO25" s="52"/>
      <c r="BP25" s="3"/>
      <c r="BQ25" s="3"/>
      <c r="BR25" s="52"/>
      <c r="BS25" s="3"/>
      <c r="BT25" s="3"/>
      <c r="BU25" s="52"/>
      <c r="BV25" s="3"/>
      <c r="BW25" s="3"/>
      <c r="BX25" s="52"/>
      <c r="BY25" s="3"/>
      <c r="BZ25" s="3"/>
      <c r="CA25" s="52"/>
      <c r="CB25" s="3"/>
      <c r="CC25" s="52"/>
      <c r="CD25" s="3"/>
      <c r="CE25" s="3"/>
      <c r="CF25" s="52"/>
      <c r="CG25" s="3"/>
      <c r="CH25" s="3"/>
      <c r="CI25" s="52"/>
      <c r="CJ25" s="3"/>
      <c r="CK25" s="3"/>
      <c r="CL25" s="52"/>
      <c r="CM25" s="3"/>
      <c r="CN25" s="3"/>
      <c r="CO25" s="52"/>
      <c r="CP25" s="3"/>
      <c r="CQ25" s="3"/>
      <c r="CR25" s="52"/>
      <c r="CS25" s="3"/>
      <c r="CT25" s="3"/>
      <c r="CU25" s="52"/>
      <c r="CV25" s="3"/>
      <c r="CW25" s="52"/>
      <c r="CX25" s="3"/>
      <c r="CY25" s="52"/>
      <c r="CZ25" s="27"/>
      <c r="DA25" s="52"/>
      <c r="DB25" s="3"/>
      <c r="DC25" s="52"/>
      <c r="DD25" s="3"/>
      <c r="DE25" s="52"/>
      <c r="DF25" s="7"/>
      <c r="DG25" s="29"/>
      <c r="DI25" s="32" t="s">
        <v>19</v>
      </c>
      <c r="DJ25" s="33">
        <f>'معادلة الفك والتجميع'!$AD$61</f>
        <v>0</v>
      </c>
      <c r="DK25" s="33">
        <f>'معادلة الفك والتجميع'!$AE$61</f>
        <v>0</v>
      </c>
      <c r="DL25" s="33">
        <f>$AN$36</f>
        <v>0</v>
      </c>
      <c r="DM25" s="82"/>
      <c r="DN25" s="33" t="s">
        <v>48</v>
      </c>
      <c r="DO25" s="33"/>
      <c r="DP25" s="33">
        <f>'معادلة الفك والتجميع'!$AE$126</f>
        <v>0</v>
      </c>
      <c r="DQ25" s="33">
        <f>$CC$36</f>
        <v>0</v>
      </c>
    </row>
    <row r="26" spans="1:121" ht="16.5" thickBot="1" x14ac:dyDescent="0.3">
      <c r="A26" s="1">
        <v>43365</v>
      </c>
      <c r="B26" s="2"/>
      <c r="C26" s="3"/>
      <c r="D26" s="3"/>
      <c r="E26" s="52"/>
      <c r="F26" s="3"/>
      <c r="G26" s="3"/>
      <c r="H26" s="52"/>
      <c r="I26" s="3"/>
      <c r="J26" s="3"/>
      <c r="K26" s="52"/>
      <c r="L26" s="3"/>
      <c r="M26" s="3"/>
      <c r="N26" s="52"/>
      <c r="O26" s="3"/>
      <c r="P26" s="3"/>
      <c r="Q26" s="52"/>
      <c r="R26" s="3"/>
      <c r="S26" s="3"/>
      <c r="T26" s="52"/>
      <c r="U26" s="3"/>
      <c r="V26" s="3"/>
      <c r="W26" s="52"/>
      <c r="X26" s="3"/>
      <c r="Y26" s="52"/>
      <c r="Z26" s="3"/>
      <c r="AA26" s="3"/>
      <c r="AB26" s="52"/>
      <c r="AC26" s="3"/>
      <c r="AD26" s="3"/>
      <c r="AE26" s="52"/>
      <c r="AF26" s="3"/>
      <c r="AG26" s="52"/>
      <c r="AH26" s="3"/>
      <c r="AI26" s="52"/>
      <c r="AJ26" s="3"/>
      <c r="AK26" s="52"/>
      <c r="AL26" s="3"/>
      <c r="AM26" s="3"/>
      <c r="AN26" s="52"/>
      <c r="AO26" s="3"/>
      <c r="AP26" s="52"/>
      <c r="AQ26" s="3"/>
      <c r="AR26" s="3"/>
      <c r="AS26" s="52"/>
      <c r="AT26" s="3"/>
      <c r="AU26" s="3"/>
      <c r="AV26" s="52"/>
      <c r="AW26" s="3"/>
      <c r="AX26" s="3"/>
      <c r="AY26" s="52"/>
      <c r="AZ26" s="3"/>
      <c r="BA26" s="52"/>
      <c r="BB26" s="3"/>
      <c r="BC26" s="3"/>
      <c r="BD26" s="52"/>
      <c r="BE26" s="3"/>
      <c r="BF26" s="3"/>
      <c r="BG26" s="52"/>
      <c r="BH26" s="3"/>
      <c r="BI26" s="3"/>
      <c r="BJ26" s="52"/>
      <c r="BK26" s="3"/>
      <c r="BL26" s="52"/>
      <c r="BM26" s="3"/>
      <c r="BN26" s="3"/>
      <c r="BO26" s="52"/>
      <c r="BP26" s="3"/>
      <c r="BQ26" s="3"/>
      <c r="BR26" s="52"/>
      <c r="BS26" s="3"/>
      <c r="BT26" s="3"/>
      <c r="BU26" s="52"/>
      <c r="BV26" s="3"/>
      <c r="BW26" s="3"/>
      <c r="BX26" s="52"/>
      <c r="BY26" s="3"/>
      <c r="BZ26" s="3"/>
      <c r="CA26" s="52"/>
      <c r="CB26" s="3"/>
      <c r="CC26" s="52"/>
      <c r="CD26" s="3"/>
      <c r="CE26" s="3"/>
      <c r="CF26" s="52"/>
      <c r="CG26" s="3"/>
      <c r="CH26" s="3"/>
      <c r="CI26" s="52"/>
      <c r="CJ26" s="3"/>
      <c r="CK26" s="3"/>
      <c r="CL26" s="52"/>
      <c r="CM26" s="3"/>
      <c r="CN26" s="3"/>
      <c r="CO26" s="52"/>
      <c r="CP26" s="3"/>
      <c r="CQ26" s="3"/>
      <c r="CR26" s="52"/>
      <c r="CS26" s="3"/>
      <c r="CT26" s="3"/>
      <c r="CU26" s="52"/>
      <c r="CV26" s="3"/>
      <c r="CW26" s="52"/>
      <c r="CX26" s="3"/>
      <c r="CY26" s="52"/>
      <c r="CZ26" s="27"/>
      <c r="DA26" s="52"/>
      <c r="DB26" s="3"/>
      <c r="DC26" s="52"/>
      <c r="DD26" s="3"/>
      <c r="DE26" s="52"/>
      <c r="DF26" s="7"/>
      <c r="DG26" s="29"/>
      <c r="DI26" s="139" t="s">
        <v>68</v>
      </c>
      <c r="DJ26" s="140"/>
      <c r="DK26" s="141"/>
      <c r="DL26" s="83"/>
      <c r="DM26" s="82"/>
      <c r="DN26" s="148" t="s">
        <v>38</v>
      </c>
      <c r="DO26" s="149"/>
      <c r="DP26" s="150"/>
      <c r="DQ26" s="84"/>
    </row>
    <row r="27" spans="1:121" ht="16.5" thickBot="1" x14ac:dyDescent="0.3">
      <c r="A27" s="1">
        <v>43366</v>
      </c>
      <c r="B27" s="2"/>
      <c r="C27" s="3"/>
      <c r="D27" s="3"/>
      <c r="E27" s="52"/>
      <c r="F27" s="3"/>
      <c r="G27" s="3"/>
      <c r="H27" s="52"/>
      <c r="I27" s="3"/>
      <c r="J27" s="3"/>
      <c r="K27" s="52"/>
      <c r="L27" s="3"/>
      <c r="M27" s="3"/>
      <c r="N27" s="52"/>
      <c r="O27" s="3"/>
      <c r="P27" s="3"/>
      <c r="Q27" s="52"/>
      <c r="R27" s="3"/>
      <c r="S27" s="3"/>
      <c r="T27" s="52"/>
      <c r="U27" s="3"/>
      <c r="V27" s="3"/>
      <c r="W27" s="52"/>
      <c r="X27" s="3"/>
      <c r="Y27" s="52"/>
      <c r="Z27" s="3"/>
      <c r="AA27" s="3"/>
      <c r="AB27" s="52"/>
      <c r="AC27" s="3"/>
      <c r="AD27" s="3"/>
      <c r="AE27" s="52"/>
      <c r="AF27" s="3"/>
      <c r="AG27" s="52"/>
      <c r="AH27" s="3"/>
      <c r="AI27" s="52"/>
      <c r="AJ27" s="3"/>
      <c r="AK27" s="52"/>
      <c r="AL27" s="3"/>
      <c r="AM27" s="3"/>
      <c r="AN27" s="52"/>
      <c r="AO27" s="3"/>
      <c r="AP27" s="52"/>
      <c r="AQ27" s="3"/>
      <c r="AR27" s="3"/>
      <c r="AS27" s="52"/>
      <c r="AT27" s="3"/>
      <c r="AU27" s="3"/>
      <c r="AV27" s="52"/>
      <c r="AW27" s="3"/>
      <c r="AX27" s="3"/>
      <c r="AY27" s="52"/>
      <c r="AZ27" s="3"/>
      <c r="BA27" s="52"/>
      <c r="BB27" s="3"/>
      <c r="BC27" s="3"/>
      <c r="BD27" s="52"/>
      <c r="BE27" s="3"/>
      <c r="BF27" s="3"/>
      <c r="BG27" s="52"/>
      <c r="BH27" s="3"/>
      <c r="BI27" s="3"/>
      <c r="BJ27" s="52"/>
      <c r="BK27" s="3"/>
      <c r="BL27" s="52"/>
      <c r="BM27" s="3"/>
      <c r="BN27" s="3"/>
      <c r="BO27" s="52"/>
      <c r="BP27" s="3"/>
      <c r="BQ27" s="3"/>
      <c r="BR27" s="52"/>
      <c r="BS27" s="3"/>
      <c r="BT27" s="3"/>
      <c r="BU27" s="52"/>
      <c r="BV27" s="3"/>
      <c r="BW27" s="3"/>
      <c r="BX27" s="52"/>
      <c r="BY27" s="3"/>
      <c r="BZ27" s="3"/>
      <c r="CA27" s="52"/>
      <c r="CB27" s="3"/>
      <c r="CC27" s="52"/>
      <c r="CD27" s="3"/>
      <c r="CE27" s="3"/>
      <c r="CF27" s="52"/>
      <c r="CG27" s="3"/>
      <c r="CH27" s="3"/>
      <c r="CI27" s="52"/>
      <c r="CJ27" s="3"/>
      <c r="CK27" s="3"/>
      <c r="CL27" s="52"/>
      <c r="CM27" s="3"/>
      <c r="CN27" s="3"/>
      <c r="CO27" s="52"/>
      <c r="CP27" s="3"/>
      <c r="CQ27" s="3"/>
      <c r="CR27" s="52"/>
      <c r="CS27" s="3"/>
      <c r="CT27" s="3"/>
      <c r="CU27" s="52"/>
      <c r="CV27" s="3"/>
      <c r="CW27" s="52"/>
      <c r="CX27" s="3"/>
      <c r="CY27" s="52"/>
      <c r="CZ27" s="27"/>
      <c r="DA27" s="52"/>
      <c r="DB27" s="3"/>
      <c r="DC27" s="52"/>
      <c r="DD27" s="3"/>
      <c r="DE27" s="52"/>
      <c r="DF27" s="7"/>
      <c r="DG27" s="29"/>
      <c r="DI27" s="37" t="s">
        <v>45</v>
      </c>
      <c r="DJ27" s="38"/>
      <c r="DK27" s="38">
        <f>'معادلة الفك والتجميع'!$AE$65</f>
        <v>0</v>
      </c>
      <c r="DL27" s="33">
        <f>$AP$36</f>
        <v>0</v>
      </c>
      <c r="DM27" s="82"/>
      <c r="DN27" s="33" t="s">
        <v>58</v>
      </c>
      <c r="DO27" s="33"/>
      <c r="DP27" s="33">
        <f>'معادلة الفك والتجميع'!$AE$160</f>
        <v>0</v>
      </c>
      <c r="DQ27" s="33">
        <f>$CY$36</f>
        <v>0</v>
      </c>
    </row>
    <row r="28" spans="1:121" ht="16.5" thickBot="1" x14ac:dyDescent="0.3">
      <c r="A28" s="1">
        <v>43367</v>
      </c>
      <c r="B28" s="2"/>
      <c r="C28" s="3"/>
      <c r="D28" s="3"/>
      <c r="E28" s="52"/>
      <c r="F28" s="3"/>
      <c r="G28" s="3"/>
      <c r="H28" s="52"/>
      <c r="I28" s="3"/>
      <c r="J28" s="3"/>
      <c r="K28" s="52"/>
      <c r="L28" s="3"/>
      <c r="M28" s="3"/>
      <c r="N28" s="52"/>
      <c r="O28" s="3"/>
      <c r="P28" s="3"/>
      <c r="Q28" s="52"/>
      <c r="R28" s="3"/>
      <c r="S28" s="3"/>
      <c r="T28" s="52"/>
      <c r="U28" s="3"/>
      <c r="V28" s="3"/>
      <c r="W28" s="52"/>
      <c r="X28" s="3"/>
      <c r="Y28" s="52"/>
      <c r="Z28" s="3"/>
      <c r="AA28" s="3"/>
      <c r="AB28" s="52"/>
      <c r="AC28" s="3"/>
      <c r="AD28" s="3"/>
      <c r="AE28" s="52"/>
      <c r="AF28" s="3"/>
      <c r="AG28" s="52"/>
      <c r="AH28" s="3"/>
      <c r="AI28" s="52"/>
      <c r="AJ28" s="3"/>
      <c r="AK28" s="52"/>
      <c r="AL28" s="3"/>
      <c r="AM28" s="3"/>
      <c r="AN28" s="52"/>
      <c r="AO28" s="3"/>
      <c r="AP28" s="52"/>
      <c r="AQ28" s="3"/>
      <c r="AR28" s="3"/>
      <c r="AS28" s="52"/>
      <c r="AT28" s="3"/>
      <c r="AU28" s="3"/>
      <c r="AV28" s="52"/>
      <c r="AW28" s="3"/>
      <c r="AX28" s="3"/>
      <c r="AY28" s="52"/>
      <c r="AZ28" s="3"/>
      <c r="BA28" s="52"/>
      <c r="BB28" s="3"/>
      <c r="BC28" s="3"/>
      <c r="BD28" s="52"/>
      <c r="BE28" s="3"/>
      <c r="BF28" s="3"/>
      <c r="BG28" s="52"/>
      <c r="BH28" s="3"/>
      <c r="BI28" s="3"/>
      <c r="BJ28" s="52"/>
      <c r="BK28" s="3"/>
      <c r="BL28" s="52"/>
      <c r="BM28" s="3"/>
      <c r="BN28" s="3"/>
      <c r="BO28" s="52"/>
      <c r="BP28" s="3"/>
      <c r="BQ28" s="3"/>
      <c r="BR28" s="52"/>
      <c r="BS28" s="3"/>
      <c r="BT28" s="3"/>
      <c r="BU28" s="52"/>
      <c r="BV28" s="3"/>
      <c r="BW28" s="3"/>
      <c r="BX28" s="52"/>
      <c r="BY28" s="3"/>
      <c r="BZ28" s="3"/>
      <c r="CA28" s="52"/>
      <c r="CB28" s="3"/>
      <c r="CC28" s="52"/>
      <c r="CD28" s="3"/>
      <c r="CE28" s="3"/>
      <c r="CF28" s="52"/>
      <c r="CG28" s="3"/>
      <c r="CH28" s="3"/>
      <c r="CI28" s="52"/>
      <c r="CJ28" s="3"/>
      <c r="CK28" s="3"/>
      <c r="CL28" s="52"/>
      <c r="CM28" s="3"/>
      <c r="CN28" s="3"/>
      <c r="CO28" s="52"/>
      <c r="CP28" s="3"/>
      <c r="CQ28" s="3"/>
      <c r="CR28" s="52"/>
      <c r="CS28" s="3"/>
      <c r="CT28" s="3"/>
      <c r="CU28" s="52"/>
      <c r="CV28" s="3"/>
      <c r="CW28" s="52"/>
      <c r="CX28" s="3"/>
      <c r="CY28" s="52"/>
      <c r="CZ28" s="27"/>
      <c r="DA28" s="52"/>
      <c r="DB28" s="3"/>
      <c r="DC28" s="52"/>
      <c r="DD28" s="3"/>
      <c r="DE28" s="52"/>
      <c r="DF28" s="7"/>
      <c r="DG28" s="29"/>
      <c r="DI28" s="85"/>
      <c r="DJ28" s="85"/>
      <c r="DK28" s="85"/>
      <c r="DL28" s="85"/>
      <c r="DM28" s="82"/>
      <c r="DN28" s="158" t="s">
        <v>69</v>
      </c>
      <c r="DO28" s="159"/>
      <c r="DP28" s="160"/>
      <c r="DQ28" s="86"/>
    </row>
    <row r="29" spans="1:121" ht="16.5" thickBot="1" x14ac:dyDescent="0.3">
      <c r="A29" s="1">
        <v>43368</v>
      </c>
      <c r="B29" s="2"/>
      <c r="C29" s="3"/>
      <c r="D29" s="3"/>
      <c r="E29" s="52"/>
      <c r="F29" s="3"/>
      <c r="G29" s="3"/>
      <c r="H29" s="52"/>
      <c r="I29" s="3"/>
      <c r="J29" s="3"/>
      <c r="K29" s="52"/>
      <c r="L29" s="3"/>
      <c r="M29" s="3"/>
      <c r="N29" s="52"/>
      <c r="O29" s="3"/>
      <c r="P29" s="3"/>
      <c r="Q29" s="52"/>
      <c r="R29" s="3"/>
      <c r="S29" s="3"/>
      <c r="T29" s="52"/>
      <c r="U29" s="3"/>
      <c r="V29" s="3"/>
      <c r="W29" s="52"/>
      <c r="X29" s="3"/>
      <c r="Y29" s="52"/>
      <c r="Z29" s="3"/>
      <c r="AA29" s="3"/>
      <c r="AB29" s="52"/>
      <c r="AC29" s="3"/>
      <c r="AD29" s="3"/>
      <c r="AE29" s="52"/>
      <c r="AF29" s="3"/>
      <c r="AG29" s="52"/>
      <c r="AH29" s="3"/>
      <c r="AI29" s="52"/>
      <c r="AJ29" s="3"/>
      <c r="AK29" s="52"/>
      <c r="AL29" s="3"/>
      <c r="AM29" s="3"/>
      <c r="AN29" s="52"/>
      <c r="AO29" s="3"/>
      <c r="AP29" s="52"/>
      <c r="AQ29" s="3"/>
      <c r="AR29" s="3"/>
      <c r="AS29" s="52"/>
      <c r="AT29" s="3"/>
      <c r="AU29" s="3"/>
      <c r="AV29" s="52"/>
      <c r="AW29" s="3"/>
      <c r="AX29" s="3"/>
      <c r="AY29" s="52"/>
      <c r="AZ29" s="3"/>
      <c r="BA29" s="52"/>
      <c r="BB29" s="3"/>
      <c r="BC29" s="3"/>
      <c r="BD29" s="52"/>
      <c r="BE29" s="3"/>
      <c r="BF29" s="3"/>
      <c r="BG29" s="52"/>
      <c r="BH29" s="3"/>
      <c r="BI29" s="3"/>
      <c r="BJ29" s="52"/>
      <c r="BK29" s="3"/>
      <c r="BL29" s="52"/>
      <c r="BM29" s="3"/>
      <c r="BN29" s="3"/>
      <c r="BO29" s="52"/>
      <c r="BP29" s="3"/>
      <c r="BQ29" s="3"/>
      <c r="BR29" s="52"/>
      <c r="BS29" s="3"/>
      <c r="BT29" s="3"/>
      <c r="BU29" s="52"/>
      <c r="BV29" s="3"/>
      <c r="BW29" s="3"/>
      <c r="BX29" s="52"/>
      <c r="BY29" s="3"/>
      <c r="BZ29" s="3"/>
      <c r="CA29" s="52"/>
      <c r="CB29" s="3"/>
      <c r="CC29" s="52"/>
      <c r="CD29" s="3"/>
      <c r="CE29" s="3"/>
      <c r="CF29" s="52"/>
      <c r="CG29" s="3"/>
      <c r="CH29" s="3"/>
      <c r="CI29" s="52"/>
      <c r="CJ29" s="3"/>
      <c r="CK29" s="3"/>
      <c r="CL29" s="52"/>
      <c r="CM29" s="3"/>
      <c r="CN29" s="3"/>
      <c r="CO29" s="52"/>
      <c r="CP29" s="3"/>
      <c r="CQ29" s="3"/>
      <c r="CR29" s="52"/>
      <c r="CS29" s="3"/>
      <c r="CT29" s="3"/>
      <c r="CU29" s="52"/>
      <c r="CV29" s="3"/>
      <c r="CW29" s="52"/>
      <c r="CX29" s="3"/>
      <c r="CY29" s="52"/>
      <c r="CZ29" s="27"/>
      <c r="DA29" s="52"/>
      <c r="DB29" s="3"/>
      <c r="DC29" s="52"/>
      <c r="DD29" s="3"/>
      <c r="DE29" s="52"/>
      <c r="DF29" s="7"/>
      <c r="DG29" s="29"/>
      <c r="DI29" s="139" t="s">
        <v>70</v>
      </c>
      <c r="DJ29" s="140"/>
      <c r="DK29" s="141"/>
      <c r="DL29" s="83"/>
      <c r="DM29" s="82"/>
      <c r="DN29" s="33" t="s">
        <v>15</v>
      </c>
      <c r="DO29" s="33"/>
      <c r="DP29" s="33">
        <f>'معادلة الفك والتجميع'!$AE$165</f>
        <v>0</v>
      </c>
      <c r="DQ29" s="33">
        <f>$DA$36</f>
        <v>0</v>
      </c>
    </row>
    <row r="30" spans="1:121" ht="16.5" thickBot="1" x14ac:dyDescent="0.3">
      <c r="A30" s="5">
        <v>43369</v>
      </c>
      <c r="B30" s="3"/>
      <c r="C30" s="3"/>
      <c r="D30" s="3"/>
      <c r="E30" s="52"/>
      <c r="F30" s="3"/>
      <c r="G30" s="3"/>
      <c r="H30" s="52"/>
      <c r="I30" s="3"/>
      <c r="J30" s="3"/>
      <c r="K30" s="52"/>
      <c r="L30" s="3"/>
      <c r="M30" s="3"/>
      <c r="N30" s="52"/>
      <c r="O30" s="3"/>
      <c r="P30" s="3"/>
      <c r="Q30" s="52"/>
      <c r="R30" s="3"/>
      <c r="S30" s="3"/>
      <c r="T30" s="52"/>
      <c r="U30" s="3"/>
      <c r="V30" s="3"/>
      <c r="W30" s="52"/>
      <c r="X30" s="3"/>
      <c r="Y30" s="52"/>
      <c r="Z30" s="3"/>
      <c r="AA30" s="3"/>
      <c r="AB30" s="52"/>
      <c r="AC30" s="3"/>
      <c r="AD30" s="3"/>
      <c r="AE30" s="52"/>
      <c r="AF30" s="3"/>
      <c r="AG30" s="52"/>
      <c r="AH30" s="3"/>
      <c r="AI30" s="52"/>
      <c r="AJ30" s="3"/>
      <c r="AK30" s="52"/>
      <c r="AL30" s="3"/>
      <c r="AM30" s="3"/>
      <c r="AN30" s="52"/>
      <c r="AO30" s="3"/>
      <c r="AP30" s="52"/>
      <c r="AQ30" s="3"/>
      <c r="AR30" s="3"/>
      <c r="AS30" s="52"/>
      <c r="AT30" s="3"/>
      <c r="AU30" s="3"/>
      <c r="AV30" s="52"/>
      <c r="AW30" s="3"/>
      <c r="AX30" s="3"/>
      <c r="AY30" s="52"/>
      <c r="AZ30" s="3"/>
      <c r="BA30" s="52"/>
      <c r="BB30" s="3"/>
      <c r="BC30" s="3"/>
      <c r="BD30" s="52"/>
      <c r="BE30" s="3"/>
      <c r="BF30" s="3"/>
      <c r="BG30" s="52"/>
      <c r="BH30" s="3"/>
      <c r="BI30" s="3"/>
      <c r="BJ30" s="52"/>
      <c r="BK30" s="3"/>
      <c r="BL30" s="52"/>
      <c r="BM30" s="3"/>
      <c r="BN30" s="3"/>
      <c r="BO30" s="52"/>
      <c r="BP30" s="3"/>
      <c r="BQ30" s="3"/>
      <c r="BR30" s="52"/>
      <c r="BS30" s="3"/>
      <c r="BT30" s="3"/>
      <c r="BU30" s="52"/>
      <c r="BV30" s="3"/>
      <c r="BW30" s="3"/>
      <c r="BX30" s="52"/>
      <c r="BY30" s="3"/>
      <c r="BZ30" s="3"/>
      <c r="CA30" s="52"/>
      <c r="CB30" s="3"/>
      <c r="CC30" s="52"/>
      <c r="CD30" s="3"/>
      <c r="CE30" s="3"/>
      <c r="CF30" s="52"/>
      <c r="CG30" s="3"/>
      <c r="CH30" s="3"/>
      <c r="CI30" s="52"/>
      <c r="CJ30" s="3"/>
      <c r="CK30" s="3"/>
      <c r="CL30" s="52"/>
      <c r="CM30" s="3"/>
      <c r="CN30" s="3"/>
      <c r="CO30" s="52"/>
      <c r="CP30" s="3"/>
      <c r="CQ30" s="3"/>
      <c r="CR30" s="52"/>
      <c r="CS30" s="3"/>
      <c r="CT30" s="3"/>
      <c r="CU30" s="52"/>
      <c r="CV30" s="3"/>
      <c r="CW30" s="52"/>
      <c r="CX30" s="3"/>
      <c r="CY30" s="52"/>
      <c r="CZ30" s="27"/>
      <c r="DA30" s="52"/>
      <c r="DB30" s="3"/>
      <c r="DC30" s="52"/>
      <c r="DD30" s="3"/>
      <c r="DE30" s="52"/>
      <c r="DF30" s="7"/>
      <c r="DG30" s="29"/>
      <c r="DI30" s="33" t="s">
        <v>54</v>
      </c>
      <c r="DJ30" s="33">
        <f>'معادلة الفك والتجميع'!$AD$143</f>
        <v>0</v>
      </c>
      <c r="DK30" s="33">
        <f>'معادلة الفك والتجميع'!$AE$143</f>
        <v>0</v>
      </c>
      <c r="DL30" s="33">
        <f>$CO$36</f>
        <v>0</v>
      </c>
      <c r="DM30" s="82"/>
      <c r="DN30" s="161" t="s">
        <v>71</v>
      </c>
      <c r="DO30" s="162"/>
      <c r="DP30" s="163"/>
      <c r="DQ30" s="87"/>
    </row>
    <row r="31" spans="1:121" ht="16.5" thickBot="1" x14ac:dyDescent="0.3">
      <c r="A31" s="5">
        <v>43370</v>
      </c>
      <c r="B31" s="7"/>
      <c r="C31" s="7"/>
      <c r="D31" s="7"/>
      <c r="E31" s="53"/>
      <c r="F31" s="7"/>
      <c r="G31" s="7"/>
      <c r="H31" s="53"/>
      <c r="I31" s="7"/>
      <c r="J31" s="7"/>
      <c r="K31" s="53"/>
      <c r="L31" s="7"/>
      <c r="M31" s="7"/>
      <c r="N31" s="53"/>
      <c r="O31" s="7"/>
      <c r="P31" s="7"/>
      <c r="Q31" s="53"/>
      <c r="R31" s="7"/>
      <c r="S31" s="7"/>
      <c r="T31" s="53"/>
      <c r="U31" s="7"/>
      <c r="V31" s="7"/>
      <c r="W31" s="53"/>
      <c r="X31" s="7"/>
      <c r="Y31" s="53"/>
      <c r="Z31" s="7"/>
      <c r="AA31" s="7"/>
      <c r="AB31" s="53"/>
      <c r="AC31" s="7"/>
      <c r="AD31" s="7"/>
      <c r="AE31" s="53"/>
      <c r="AF31" s="7"/>
      <c r="AG31" s="53"/>
      <c r="AH31" s="7"/>
      <c r="AI31" s="53"/>
      <c r="AJ31" s="7"/>
      <c r="AK31" s="53"/>
      <c r="AL31" s="7"/>
      <c r="AM31" s="7"/>
      <c r="AN31" s="53"/>
      <c r="AO31" s="7"/>
      <c r="AP31" s="53"/>
      <c r="AQ31" s="7"/>
      <c r="AR31" s="7"/>
      <c r="AS31" s="53"/>
      <c r="AT31" s="7"/>
      <c r="AU31" s="7"/>
      <c r="AV31" s="53"/>
      <c r="AW31" s="7"/>
      <c r="AX31" s="7"/>
      <c r="AY31" s="53"/>
      <c r="AZ31" s="7"/>
      <c r="BA31" s="53"/>
      <c r="BB31" s="7"/>
      <c r="BC31" s="7"/>
      <c r="BD31" s="53"/>
      <c r="BE31" s="7"/>
      <c r="BF31" s="7"/>
      <c r="BG31" s="53"/>
      <c r="BH31" s="7"/>
      <c r="BI31" s="7"/>
      <c r="BJ31" s="53"/>
      <c r="BK31" s="7"/>
      <c r="BL31" s="53"/>
      <c r="BM31" s="7"/>
      <c r="BN31" s="7"/>
      <c r="BO31" s="53"/>
      <c r="BP31" s="7"/>
      <c r="BQ31" s="7"/>
      <c r="BR31" s="53"/>
      <c r="BS31" s="7"/>
      <c r="BT31" s="7"/>
      <c r="BU31" s="53"/>
      <c r="BV31" s="7"/>
      <c r="BW31" s="7"/>
      <c r="BX31" s="53"/>
      <c r="BY31" s="7"/>
      <c r="BZ31" s="7"/>
      <c r="CA31" s="53"/>
      <c r="CB31" s="7"/>
      <c r="CC31" s="53"/>
      <c r="CD31" s="7"/>
      <c r="CE31" s="7"/>
      <c r="CF31" s="53"/>
      <c r="CG31" s="7"/>
      <c r="CH31" s="7"/>
      <c r="CI31" s="53"/>
      <c r="CJ31" s="7"/>
      <c r="CK31" s="7"/>
      <c r="CL31" s="53"/>
      <c r="CM31" s="7"/>
      <c r="CN31" s="7"/>
      <c r="CO31" s="53"/>
      <c r="CP31" s="7"/>
      <c r="CQ31" s="7"/>
      <c r="CR31" s="53"/>
      <c r="CS31" s="7"/>
      <c r="CT31" s="7"/>
      <c r="CU31" s="53"/>
      <c r="CV31" s="7"/>
      <c r="CW31" s="53"/>
      <c r="CX31" s="7"/>
      <c r="CY31" s="53"/>
      <c r="CZ31" s="39"/>
      <c r="DA31" s="53"/>
      <c r="DB31" s="7"/>
      <c r="DC31" s="53"/>
      <c r="DD31" s="7"/>
      <c r="DE31" s="53"/>
      <c r="DF31" s="7"/>
      <c r="DG31" s="29"/>
      <c r="DI31" s="33" t="s">
        <v>55</v>
      </c>
      <c r="DJ31" s="33">
        <f>'معادلة الفك والتجميع'!$AD$147</f>
        <v>0</v>
      </c>
      <c r="DK31" s="33">
        <f>'معادلة الفك والتجميع'!$AE$147</f>
        <v>0</v>
      </c>
      <c r="DL31" s="33">
        <f>$CR$36</f>
        <v>0</v>
      </c>
      <c r="DM31" s="82"/>
      <c r="DN31" s="33" t="s">
        <v>51</v>
      </c>
      <c r="DO31" s="33">
        <f>'معادلة الفك والتجميع'!$AD$131</f>
        <v>0</v>
      </c>
      <c r="DP31" s="33">
        <f>'معادلة الفك والتجميع'!$AE$131</f>
        <v>0</v>
      </c>
      <c r="DQ31" s="33">
        <f>$CF$36</f>
        <v>0</v>
      </c>
    </row>
    <row r="32" spans="1:121" ht="16.5" thickBot="1" x14ac:dyDescent="0.3">
      <c r="A32" s="5">
        <v>43371</v>
      </c>
      <c r="B32" s="7"/>
      <c r="C32" s="7"/>
      <c r="D32" s="7"/>
      <c r="E32" s="53"/>
      <c r="F32" s="7"/>
      <c r="G32" s="7"/>
      <c r="H32" s="53"/>
      <c r="I32" s="7"/>
      <c r="J32" s="7"/>
      <c r="K32" s="53"/>
      <c r="L32" s="7"/>
      <c r="M32" s="7"/>
      <c r="N32" s="53"/>
      <c r="O32" s="7"/>
      <c r="P32" s="7"/>
      <c r="Q32" s="53"/>
      <c r="R32" s="7"/>
      <c r="S32" s="7"/>
      <c r="T32" s="53"/>
      <c r="U32" s="7"/>
      <c r="V32" s="7"/>
      <c r="W32" s="53"/>
      <c r="X32" s="7"/>
      <c r="Y32" s="53"/>
      <c r="Z32" s="7"/>
      <c r="AA32" s="7"/>
      <c r="AB32" s="53"/>
      <c r="AC32" s="7"/>
      <c r="AD32" s="7"/>
      <c r="AE32" s="53"/>
      <c r="AF32" s="7"/>
      <c r="AG32" s="53"/>
      <c r="AH32" s="7"/>
      <c r="AI32" s="53"/>
      <c r="AJ32" s="7"/>
      <c r="AK32" s="53"/>
      <c r="AL32" s="7"/>
      <c r="AM32" s="7"/>
      <c r="AN32" s="53"/>
      <c r="AO32" s="7"/>
      <c r="AP32" s="53"/>
      <c r="AQ32" s="7"/>
      <c r="AR32" s="7"/>
      <c r="AS32" s="53"/>
      <c r="AT32" s="7"/>
      <c r="AU32" s="7"/>
      <c r="AV32" s="53"/>
      <c r="AW32" s="7"/>
      <c r="AX32" s="7"/>
      <c r="AY32" s="53"/>
      <c r="AZ32" s="7"/>
      <c r="BA32" s="53"/>
      <c r="BB32" s="7"/>
      <c r="BC32" s="7"/>
      <c r="BD32" s="53"/>
      <c r="BE32" s="7"/>
      <c r="BF32" s="7"/>
      <c r="BG32" s="53"/>
      <c r="BH32" s="7"/>
      <c r="BI32" s="7"/>
      <c r="BJ32" s="53"/>
      <c r="BK32" s="7"/>
      <c r="BL32" s="53"/>
      <c r="BM32" s="7"/>
      <c r="BN32" s="7"/>
      <c r="BO32" s="53"/>
      <c r="BP32" s="7"/>
      <c r="BQ32" s="7"/>
      <c r="BR32" s="53"/>
      <c r="BS32" s="7"/>
      <c r="BT32" s="7"/>
      <c r="BU32" s="53"/>
      <c r="BV32" s="7"/>
      <c r="BW32" s="7"/>
      <c r="BX32" s="53"/>
      <c r="BY32" s="7"/>
      <c r="BZ32" s="7"/>
      <c r="CA32" s="53"/>
      <c r="CB32" s="7"/>
      <c r="CC32" s="53"/>
      <c r="CD32" s="7"/>
      <c r="CE32" s="7"/>
      <c r="CF32" s="53"/>
      <c r="CG32" s="7"/>
      <c r="CH32" s="7"/>
      <c r="CI32" s="53"/>
      <c r="CJ32" s="7"/>
      <c r="CK32" s="7"/>
      <c r="CL32" s="53"/>
      <c r="CM32" s="7"/>
      <c r="CN32" s="7"/>
      <c r="CO32" s="53"/>
      <c r="CP32" s="7"/>
      <c r="CQ32" s="7"/>
      <c r="CR32" s="53"/>
      <c r="CS32" s="7"/>
      <c r="CT32" s="7"/>
      <c r="CU32" s="53"/>
      <c r="CV32" s="7"/>
      <c r="CW32" s="53"/>
      <c r="CX32" s="7"/>
      <c r="CY32" s="53"/>
      <c r="CZ32" s="39"/>
      <c r="DA32" s="53"/>
      <c r="DB32" s="7"/>
      <c r="DC32" s="53"/>
      <c r="DD32" s="7"/>
      <c r="DE32" s="53"/>
      <c r="DF32" s="7"/>
      <c r="DG32" s="29"/>
      <c r="DI32" s="33" t="s">
        <v>56</v>
      </c>
      <c r="DJ32" s="38">
        <f>'معادلة الفك والتجميع'!$AD$151</f>
        <v>0</v>
      </c>
      <c r="DK32" s="38">
        <f>'معادلة الفك والتجميع'!$AE$151</f>
        <v>0</v>
      </c>
      <c r="DL32" s="33">
        <f>$CU$36</f>
        <v>0</v>
      </c>
      <c r="DM32" s="82"/>
      <c r="DN32" s="33" t="s">
        <v>52</v>
      </c>
      <c r="DO32" s="38">
        <f>'معادلة الفك والتجميع'!$AD$135</f>
        <v>0</v>
      </c>
      <c r="DP32" s="38">
        <f>'معادلة الفك والتجميع'!$AE$135</f>
        <v>0</v>
      </c>
      <c r="DQ32" s="33">
        <f>$CI$36</f>
        <v>0</v>
      </c>
    </row>
    <row r="33" spans="1:121" ht="16.5" thickBot="1" x14ac:dyDescent="0.3">
      <c r="A33" s="5">
        <v>43372</v>
      </c>
      <c r="B33" s="7"/>
      <c r="C33" s="7"/>
      <c r="D33" s="7"/>
      <c r="E33" s="53"/>
      <c r="F33" s="7"/>
      <c r="G33" s="7"/>
      <c r="H33" s="53"/>
      <c r="I33" s="7"/>
      <c r="J33" s="7"/>
      <c r="K33" s="53"/>
      <c r="L33" s="7"/>
      <c r="M33" s="7"/>
      <c r="N33" s="53"/>
      <c r="O33" s="7"/>
      <c r="P33" s="7"/>
      <c r="Q33" s="53"/>
      <c r="R33" s="7"/>
      <c r="S33" s="7"/>
      <c r="T33" s="53"/>
      <c r="U33" s="7"/>
      <c r="V33" s="7"/>
      <c r="W33" s="53"/>
      <c r="X33" s="7"/>
      <c r="Y33" s="53"/>
      <c r="Z33" s="7"/>
      <c r="AA33" s="7"/>
      <c r="AB33" s="53"/>
      <c r="AC33" s="7"/>
      <c r="AD33" s="7"/>
      <c r="AE33" s="53"/>
      <c r="AF33" s="7"/>
      <c r="AG33" s="53"/>
      <c r="AH33" s="7"/>
      <c r="AI33" s="53"/>
      <c r="AJ33" s="7"/>
      <c r="AK33" s="53"/>
      <c r="AL33" s="7"/>
      <c r="AM33" s="7"/>
      <c r="AN33" s="53"/>
      <c r="AO33" s="7"/>
      <c r="AP33" s="53"/>
      <c r="AQ33" s="7"/>
      <c r="AR33" s="7"/>
      <c r="AS33" s="53"/>
      <c r="AT33" s="7"/>
      <c r="AU33" s="7"/>
      <c r="AV33" s="53"/>
      <c r="AW33" s="7"/>
      <c r="AX33" s="7"/>
      <c r="AY33" s="53"/>
      <c r="AZ33" s="7"/>
      <c r="BA33" s="53"/>
      <c r="BB33" s="7"/>
      <c r="BC33" s="7"/>
      <c r="BD33" s="53"/>
      <c r="BE33" s="7"/>
      <c r="BF33" s="7"/>
      <c r="BG33" s="53"/>
      <c r="BH33" s="7"/>
      <c r="BI33" s="7"/>
      <c r="BJ33" s="53"/>
      <c r="BK33" s="7"/>
      <c r="BL33" s="53"/>
      <c r="BM33" s="7"/>
      <c r="BN33" s="7"/>
      <c r="BO33" s="53"/>
      <c r="BP33" s="7"/>
      <c r="BQ33" s="7"/>
      <c r="BR33" s="53"/>
      <c r="BS33" s="7"/>
      <c r="BT33" s="7"/>
      <c r="BU33" s="53"/>
      <c r="BV33" s="7"/>
      <c r="BW33" s="7"/>
      <c r="BX33" s="53"/>
      <c r="BY33" s="7"/>
      <c r="BZ33" s="7"/>
      <c r="CA33" s="53"/>
      <c r="CB33" s="7"/>
      <c r="CC33" s="53"/>
      <c r="CD33" s="7"/>
      <c r="CE33" s="7"/>
      <c r="CF33" s="53"/>
      <c r="CG33" s="7"/>
      <c r="CH33" s="7"/>
      <c r="CI33" s="53"/>
      <c r="CJ33" s="7"/>
      <c r="CK33" s="7"/>
      <c r="CL33" s="53"/>
      <c r="CM33" s="7"/>
      <c r="CN33" s="7"/>
      <c r="CO33" s="53"/>
      <c r="CP33" s="7"/>
      <c r="CQ33" s="7"/>
      <c r="CR33" s="53"/>
      <c r="CS33" s="7"/>
      <c r="CT33" s="7"/>
      <c r="CU33" s="53"/>
      <c r="CV33" s="7"/>
      <c r="CW33" s="53"/>
      <c r="CX33" s="7"/>
      <c r="CY33" s="53"/>
      <c r="CZ33" s="39"/>
      <c r="DA33" s="53"/>
      <c r="DB33" s="7"/>
      <c r="DC33" s="53"/>
      <c r="DD33" s="7"/>
      <c r="DE33" s="53"/>
      <c r="DF33" s="7"/>
      <c r="DG33" s="29"/>
      <c r="DI33" s="33" t="s">
        <v>57</v>
      </c>
      <c r="DJ33" s="33"/>
      <c r="DK33" s="33">
        <f>'معادلة الفك والتجميع'!$AE$155</f>
        <v>0</v>
      </c>
      <c r="DL33" s="33">
        <f>$CW$36</f>
        <v>0</v>
      </c>
      <c r="DM33" s="88"/>
      <c r="DN33" s="33" t="s">
        <v>53</v>
      </c>
      <c r="DO33" s="33">
        <f>'معادلة الفك والتجميع'!$AD$139</f>
        <v>0</v>
      </c>
      <c r="DP33" s="33">
        <f>'معادلة الفك والتجميع'!$AE$139</f>
        <v>0</v>
      </c>
      <c r="DQ33" s="33">
        <f>$CL$36</f>
        <v>0</v>
      </c>
    </row>
    <row r="34" spans="1:121" ht="16.5" thickBot="1" x14ac:dyDescent="0.3">
      <c r="A34" s="5">
        <v>43373</v>
      </c>
      <c r="B34" s="7"/>
      <c r="C34" s="7"/>
      <c r="D34" s="7"/>
      <c r="E34" s="53"/>
      <c r="F34" s="7"/>
      <c r="G34" s="7"/>
      <c r="H34" s="53"/>
      <c r="I34" s="7"/>
      <c r="J34" s="7"/>
      <c r="K34" s="53"/>
      <c r="L34" s="7"/>
      <c r="M34" s="7"/>
      <c r="N34" s="53"/>
      <c r="O34" s="7"/>
      <c r="P34" s="7"/>
      <c r="Q34" s="53"/>
      <c r="R34" s="7"/>
      <c r="S34" s="7"/>
      <c r="T34" s="53"/>
      <c r="U34" s="7"/>
      <c r="V34" s="7"/>
      <c r="W34" s="53"/>
      <c r="X34" s="7"/>
      <c r="Y34" s="53"/>
      <c r="Z34" s="7"/>
      <c r="AA34" s="7"/>
      <c r="AB34" s="53"/>
      <c r="AC34" s="7"/>
      <c r="AD34" s="7"/>
      <c r="AE34" s="53"/>
      <c r="AF34" s="7"/>
      <c r="AG34" s="53"/>
      <c r="AH34" s="7"/>
      <c r="AI34" s="53"/>
      <c r="AJ34" s="7"/>
      <c r="AK34" s="53"/>
      <c r="AL34" s="7"/>
      <c r="AM34" s="7"/>
      <c r="AN34" s="53"/>
      <c r="AO34" s="7"/>
      <c r="AP34" s="53"/>
      <c r="AQ34" s="7"/>
      <c r="AR34" s="7"/>
      <c r="AS34" s="53"/>
      <c r="AT34" s="7"/>
      <c r="AU34" s="7"/>
      <c r="AV34" s="53"/>
      <c r="AW34" s="7"/>
      <c r="AX34" s="7"/>
      <c r="AY34" s="53"/>
      <c r="AZ34" s="7"/>
      <c r="BA34" s="53"/>
      <c r="BB34" s="7"/>
      <c r="BC34" s="7"/>
      <c r="BD34" s="53"/>
      <c r="BE34" s="7"/>
      <c r="BF34" s="7"/>
      <c r="BG34" s="53"/>
      <c r="BH34" s="7"/>
      <c r="BI34" s="7"/>
      <c r="BJ34" s="53"/>
      <c r="BK34" s="7"/>
      <c r="BL34" s="53"/>
      <c r="BM34" s="7"/>
      <c r="BN34" s="7"/>
      <c r="BO34" s="53"/>
      <c r="BP34" s="7"/>
      <c r="BQ34" s="7"/>
      <c r="BR34" s="53"/>
      <c r="BS34" s="7"/>
      <c r="BT34" s="7"/>
      <c r="BU34" s="53"/>
      <c r="BV34" s="7"/>
      <c r="BW34" s="7"/>
      <c r="BX34" s="53"/>
      <c r="BY34" s="7"/>
      <c r="BZ34" s="7"/>
      <c r="CA34" s="53"/>
      <c r="CB34" s="7"/>
      <c r="CC34" s="53"/>
      <c r="CD34" s="7"/>
      <c r="CE34" s="7"/>
      <c r="CF34" s="53"/>
      <c r="CG34" s="7"/>
      <c r="CH34" s="7"/>
      <c r="CI34" s="53"/>
      <c r="CJ34" s="7"/>
      <c r="CK34" s="7"/>
      <c r="CL34" s="53"/>
      <c r="CM34" s="7"/>
      <c r="CN34" s="7"/>
      <c r="CO34" s="53"/>
      <c r="CP34" s="7"/>
      <c r="CQ34" s="7"/>
      <c r="CR34" s="53"/>
      <c r="CS34" s="7"/>
      <c r="CT34" s="7"/>
      <c r="CU34" s="53"/>
      <c r="CV34" s="7"/>
      <c r="CW34" s="53"/>
      <c r="CX34" s="7"/>
      <c r="CY34" s="53"/>
      <c r="CZ34" s="39"/>
      <c r="DA34" s="53"/>
      <c r="DB34" s="7"/>
      <c r="DC34" s="53"/>
      <c r="DD34" s="7"/>
      <c r="DE34" s="53"/>
      <c r="DF34" s="7"/>
      <c r="DG34" s="29"/>
      <c r="DI34" s="40"/>
      <c r="DJ34" s="40"/>
      <c r="DK34" s="40"/>
      <c r="DL34" s="40"/>
      <c r="DM34" s="41"/>
      <c r="DN34" s="40"/>
      <c r="DO34" s="40"/>
      <c r="DP34" s="40"/>
    </row>
    <row r="35" spans="1:121" ht="16.5" thickBot="1" x14ac:dyDescent="0.3">
      <c r="A35" s="5">
        <v>43374</v>
      </c>
      <c r="B35" s="7"/>
      <c r="C35" s="7"/>
      <c r="D35" s="7"/>
      <c r="E35" s="53"/>
      <c r="F35" s="7"/>
      <c r="G35" s="7"/>
      <c r="H35" s="53"/>
      <c r="I35" s="7"/>
      <c r="J35" s="7"/>
      <c r="K35" s="53"/>
      <c r="L35" s="7"/>
      <c r="M35" s="7"/>
      <c r="N35" s="53"/>
      <c r="O35" s="7"/>
      <c r="P35" s="7"/>
      <c r="Q35" s="53"/>
      <c r="R35" s="7"/>
      <c r="S35" s="7"/>
      <c r="T35" s="53"/>
      <c r="U35" s="7"/>
      <c r="V35" s="7"/>
      <c r="W35" s="53"/>
      <c r="X35" s="7"/>
      <c r="Y35" s="53"/>
      <c r="Z35" s="7"/>
      <c r="AA35" s="7"/>
      <c r="AB35" s="53"/>
      <c r="AC35" s="7"/>
      <c r="AD35" s="7"/>
      <c r="AE35" s="53"/>
      <c r="AF35" s="7"/>
      <c r="AG35" s="53"/>
      <c r="AH35" s="7"/>
      <c r="AI35" s="53"/>
      <c r="AJ35" s="7"/>
      <c r="AK35" s="53"/>
      <c r="AL35" s="7"/>
      <c r="AM35" s="7"/>
      <c r="AN35" s="53"/>
      <c r="AO35" s="7"/>
      <c r="AP35" s="53"/>
      <c r="AQ35" s="7"/>
      <c r="AR35" s="7"/>
      <c r="AS35" s="53"/>
      <c r="AT35" s="7"/>
      <c r="AU35" s="7"/>
      <c r="AV35" s="53"/>
      <c r="AW35" s="7"/>
      <c r="AX35" s="7"/>
      <c r="AY35" s="53"/>
      <c r="AZ35" s="7"/>
      <c r="BA35" s="53"/>
      <c r="BB35" s="7"/>
      <c r="BC35" s="7"/>
      <c r="BD35" s="53"/>
      <c r="BE35" s="7"/>
      <c r="BF35" s="7"/>
      <c r="BG35" s="53"/>
      <c r="BH35" s="7"/>
      <c r="BI35" s="7"/>
      <c r="BJ35" s="53"/>
      <c r="BK35" s="7"/>
      <c r="BL35" s="53"/>
      <c r="BM35" s="7"/>
      <c r="BN35" s="7"/>
      <c r="BO35" s="53"/>
      <c r="BP35" s="7"/>
      <c r="BQ35" s="7"/>
      <c r="BR35" s="53"/>
      <c r="BS35" s="7"/>
      <c r="BT35" s="7"/>
      <c r="BU35" s="53"/>
      <c r="BV35" s="7"/>
      <c r="BW35" s="7"/>
      <c r="BX35" s="53"/>
      <c r="BY35" s="7"/>
      <c r="BZ35" s="7"/>
      <c r="CA35" s="53"/>
      <c r="CB35" s="7"/>
      <c r="CC35" s="53"/>
      <c r="CD35" s="7"/>
      <c r="CE35" s="7"/>
      <c r="CF35" s="53"/>
      <c r="CG35" s="7"/>
      <c r="CH35" s="7"/>
      <c r="CI35" s="53"/>
      <c r="CJ35" s="7"/>
      <c r="CK35" s="7"/>
      <c r="CL35" s="53"/>
      <c r="CM35" s="7"/>
      <c r="CN35" s="7"/>
      <c r="CO35" s="53"/>
      <c r="CP35" s="7"/>
      <c r="CQ35" s="7"/>
      <c r="CR35" s="53"/>
      <c r="CS35" s="7"/>
      <c r="CT35" s="7"/>
      <c r="CU35" s="53"/>
      <c r="CV35" s="7"/>
      <c r="CW35" s="53"/>
      <c r="CX35" s="7"/>
      <c r="CY35" s="53"/>
      <c r="CZ35" s="39"/>
      <c r="DA35" s="53"/>
      <c r="DB35" s="7"/>
      <c r="DC35" s="53"/>
      <c r="DD35" s="7"/>
      <c r="DE35" s="53"/>
      <c r="DF35" s="7"/>
      <c r="DG35" s="29"/>
      <c r="DI35" s="22"/>
      <c r="DJ35" s="22"/>
      <c r="DK35" s="22"/>
      <c r="DL35" s="22"/>
      <c r="DM35" s="41"/>
      <c r="DN35" s="22"/>
      <c r="DO35" s="22"/>
      <c r="DP35" s="22"/>
    </row>
    <row r="36" spans="1:121" ht="15.75" thickBot="1" x14ac:dyDescent="0.3">
      <c r="A36" s="5" t="s">
        <v>20</v>
      </c>
      <c r="B36" s="7"/>
      <c r="C36" s="7">
        <f>SUM(C5:C35)</f>
        <v>0</v>
      </c>
      <c r="D36" s="7">
        <f t="shared" ref="D36:BO36" si="0">SUM(D5:D35)</f>
        <v>0</v>
      </c>
      <c r="E36" s="7">
        <f t="shared" si="0"/>
        <v>0</v>
      </c>
      <c r="F36" s="7">
        <f t="shared" si="0"/>
        <v>0</v>
      </c>
      <c r="G36" s="7">
        <f t="shared" si="0"/>
        <v>0</v>
      </c>
      <c r="H36" s="7">
        <f t="shared" si="0"/>
        <v>0</v>
      </c>
      <c r="I36" s="7">
        <f t="shared" si="0"/>
        <v>0</v>
      </c>
      <c r="J36" s="7">
        <f t="shared" si="0"/>
        <v>0</v>
      </c>
      <c r="K36" s="7">
        <f t="shared" si="0"/>
        <v>0</v>
      </c>
      <c r="L36" s="7">
        <f t="shared" si="0"/>
        <v>0</v>
      </c>
      <c r="M36" s="7">
        <f t="shared" si="0"/>
        <v>0</v>
      </c>
      <c r="N36" s="7">
        <f t="shared" si="0"/>
        <v>0</v>
      </c>
      <c r="O36" s="7">
        <f t="shared" si="0"/>
        <v>0</v>
      </c>
      <c r="P36" s="7">
        <f t="shared" si="0"/>
        <v>0</v>
      </c>
      <c r="Q36" s="7">
        <f t="shared" si="0"/>
        <v>0</v>
      </c>
      <c r="R36" s="7">
        <f t="shared" si="0"/>
        <v>0</v>
      </c>
      <c r="S36" s="7">
        <f t="shared" si="0"/>
        <v>0</v>
      </c>
      <c r="T36" s="7">
        <f t="shared" si="0"/>
        <v>0</v>
      </c>
      <c r="U36" s="7">
        <f t="shared" si="0"/>
        <v>0</v>
      </c>
      <c r="V36" s="7">
        <f t="shared" si="0"/>
        <v>0</v>
      </c>
      <c r="W36" s="7">
        <f t="shared" si="0"/>
        <v>0</v>
      </c>
      <c r="X36" s="7">
        <f t="shared" si="0"/>
        <v>0</v>
      </c>
      <c r="Y36" s="7">
        <f t="shared" si="0"/>
        <v>0</v>
      </c>
      <c r="Z36" s="7">
        <f t="shared" si="0"/>
        <v>0</v>
      </c>
      <c r="AA36" s="7">
        <f t="shared" si="0"/>
        <v>0</v>
      </c>
      <c r="AB36" s="7">
        <f t="shared" si="0"/>
        <v>0</v>
      </c>
      <c r="AC36" s="7">
        <f t="shared" si="0"/>
        <v>0</v>
      </c>
      <c r="AD36" s="7">
        <f t="shared" si="0"/>
        <v>0</v>
      </c>
      <c r="AE36" s="7">
        <f t="shared" si="0"/>
        <v>0</v>
      </c>
      <c r="AF36" s="7">
        <f t="shared" si="0"/>
        <v>0</v>
      </c>
      <c r="AG36" s="7">
        <f t="shared" si="0"/>
        <v>0</v>
      </c>
      <c r="AH36" s="7">
        <f t="shared" si="0"/>
        <v>0</v>
      </c>
      <c r="AI36" s="7">
        <f t="shared" si="0"/>
        <v>0</v>
      </c>
      <c r="AJ36" s="7">
        <f t="shared" si="0"/>
        <v>0</v>
      </c>
      <c r="AK36" s="7">
        <f t="shared" si="0"/>
        <v>0</v>
      </c>
      <c r="AL36" s="7">
        <f t="shared" si="0"/>
        <v>0</v>
      </c>
      <c r="AM36" s="7">
        <f t="shared" si="0"/>
        <v>0</v>
      </c>
      <c r="AN36" s="7">
        <f t="shared" si="0"/>
        <v>0</v>
      </c>
      <c r="AO36" s="7">
        <f t="shared" si="0"/>
        <v>0</v>
      </c>
      <c r="AP36" s="7">
        <f t="shared" si="0"/>
        <v>0</v>
      </c>
      <c r="AQ36" s="7">
        <f t="shared" si="0"/>
        <v>0</v>
      </c>
      <c r="AR36" s="7">
        <f t="shared" si="0"/>
        <v>0</v>
      </c>
      <c r="AS36" s="7">
        <f t="shared" si="0"/>
        <v>0</v>
      </c>
      <c r="AT36" s="7">
        <f t="shared" si="0"/>
        <v>0</v>
      </c>
      <c r="AU36" s="7">
        <f t="shared" si="0"/>
        <v>0</v>
      </c>
      <c r="AV36" s="7">
        <f t="shared" si="0"/>
        <v>0</v>
      </c>
      <c r="AW36" s="7">
        <f t="shared" si="0"/>
        <v>0</v>
      </c>
      <c r="AX36" s="7">
        <f t="shared" si="0"/>
        <v>0</v>
      </c>
      <c r="AY36" s="7">
        <f t="shared" si="0"/>
        <v>0</v>
      </c>
      <c r="AZ36" s="7">
        <f t="shared" si="0"/>
        <v>0</v>
      </c>
      <c r="BA36" s="7">
        <f t="shared" si="0"/>
        <v>0</v>
      </c>
      <c r="BB36" s="7">
        <f t="shared" si="0"/>
        <v>0</v>
      </c>
      <c r="BC36" s="7">
        <f t="shared" si="0"/>
        <v>0</v>
      </c>
      <c r="BD36" s="7">
        <f t="shared" si="0"/>
        <v>0</v>
      </c>
      <c r="BE36" s="7">
        <f t="shared" si="0"/>
        <v>0</v>
      </c>
      <c r="BF36" s="7">
        <f t="shared" si="0"/>
        <v>0</v>
      </c>
      <c r="BG36" s="7">
        <f t="shared" si="0"/>
        <v>0</v>
      </c>
      <c r="BH36" s="7">
        <f t="shared" si="0"/>
        <v>0</v>
      </c>
      <c r="BI36" s="7">
        <f t="shared" si="0"/>
        <v>0</v>
      </c>
      <c r="BJ36" s="7">
        <f t="shared" si="0"/>
        <v>0</v>
      </c>
      <c r="BK36" s="7">
        <f t="shared" si="0"/>
        <v>0</v>
      </c>
      <c r="BL36" s="7">
        <f t="shared" si="0"/>
        <v>0</v>
      </c>
      <c r="BM36" s="7">
        <f t="shared" si="0"/>
        <v>0</v>
      </c>
      <c r="BN36" s="7">
        <f t="shared" si="0"/>
        <v>0</v>
      </c>
      <c r="BO36" s="7">
        <f t="shared" si="0"/>
        <v>0</v>
      </c>
      <c r="BP36" s="7">
        <f t="shared" ref="BP36:DF36" si="1">SUM(BP5:BP35)</f>
        <v>0</v>
      </c>
      <c r="BQ36" s="7">
        <f t="shared" si="1"/>
        <v>0</v>
      </c>
      <c r="BR36" s="7">
        <f t="shared" si="1"/>
        <v>0</v>
      </c>
      <c r="BS36" s="7">
        <f t="shared" si="1"/>
        <v>0</v>
      </c>
      <c r="BT36" s="7">
        <f t="shared" si="1"/>
        <v>0</v>
      </c>
      <c r="BU36" s="7">
        <f t="shared" si="1"/>
        <v>0</v>
      </c>
      <c r="BV36" s="7">
        <f t="shared" si="1"/>
        <v>0</v>
      </c>
      <c r="BW36" s="7">
        <f t="shared" si="1"/>
        <v>0</v>
      </c>
      <c r="BX36" s="7">
        <f t="shared" si="1"/>
        <v>0</v>
      </c>
      <c r="BY36" s="7">
        <f t="shared" si="1"/>
        <v>0</v>
      </c>
      <c r="BZ36" s="7">
        <f t="shared" si="1"/>
        <v>0</v>
      </c>
      <c r="CA36" s="7">
        <f t="shared" si="1"/>
        <v>0</v>
      </c>
      <c r="CB36" s="7">
        <f t="shared" si="1"/>
        <v>0</v>
      </c>
      <c r="CC36" s="7">
        <f t="shared" si="1"/>
        <v>0</v>
      </c>
      <c r="CD36" s="7">
        <f t="shared" si="1"/>
        <v>0</v>
      </c>
      <c r="CE36" s="7">
        <f t="shared" si="1"/>
        <v>0</v>
      </c>
      <c r="CF36" s="7">
        <f t="shared" si="1"/>
        <v>0</v>
      </c>
      <c r="CG36" s="7">
        <f t="shared" si="1"/>
        <v>0</v>
      </c>
      <c r="CH36" s="7">
        <f t="shared" si="1"/>
        <v>0</v>
      </c>
      <c r="CI36" s="7">
        <f t="shared" si="1"/>
        <v>0</v>
      </c>
      <c r="CJ36" s="7">
        <f t="shared" si="1"/>
        <v>0</v>
      </c>
      <c r="CK36" s="7">
        <f t="shared" si="1"/>
        <v>0</v>
      </c>
      <c r="CL36" s="7">
        <f t="shared" si="1"/>
        <v>0</v>
      </c>
      <c r="CM36" s="7">
        <f t="shared" si="1"/>
        <v>0</v>
      </c>
      <c r="CN36" s="7">
        <f t="shared" si="1"/>
        <v>0</v>
      </c>
      <c r="CO36" s="7">
        <f t="shared" si="1"/>
        <v>0</v>
      </c>
      <c r="CP36" s="7">
        <f t="shared" si="1"/>
        <v>0</v>
      </c>
      <c r="CQ36" s="7">
        <f t="shared" si="1"/>
        <v>0</v>
      </c>
      <c r="CR36" s="7">
        <f t="shared" si="1"/>
        <v>0</v>
      </c>
      <c r="CS36" s="7">
        <f t="shared" si="1"/>
        <v>0</v>
      </c>
      <c r="CT36" s="7">
        <f t="shared" si="1"/>
        <v>0</v>
      </c>
      <c r="CU36" s="7">
        <f t="shared" si="1"/>
        <v>0</v>
      </c>
      <c r="CV36" s="7">
        <f t="shared" si="1"/>
        <v>0</v>
      </c>
      <c r="CW36" s="7">
        <f t="shared" si="1"/>
        <v>0</v>
      </c>
      <c r="CX36" s="7">
        <f t="shared" si="1"/>
        <v>0</v>
      </c>
      <c r="CY36" s="7">
        <f t="shared" si="1"/>
        <v>0</v>
      </c>
      <c r="CZ36" s="7">
        <f t="shared" si="1"/>
        <v>0</v>
      </c>
      <c r="DA36" s="7">
        <f t="shared" si="1"/>
        <v>0</v>
      </c>
      <c r="DB36" s="7">
        <f t="shared" si="1"/>
        <v>0</v>
      </c>
      <c r="DC36" s="7">
        <f t="shared" si="1"/>
        <v>0</v>
      </c>
      <c r="DD36" s="7">
        <f t="shared" si="1"/>
        <v>0</v>
      </c>
      <c r="DE36" s="7">
        <f t="shared" si="1"/>
        <v>0</v>
      </c>
      <c r="DF36" s="7">
        <f t="shared" si="1"/>
        <v>0</v>
      </c>
      <c r="DG36" s="29"/>
      <c r="DI36" s="42"/>
      <c r="DJ36" s="42"/>
      <c r="DK36" s="42"/>
      <c r="DL36" s="42"/>
    </row>
    <row r="37" spans="1:12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  <c r="CR37" s="44"/>
      <c r="CS37" s="44"/>
      <c r="CT37" s="44"/>
      <c r="CU37" s="44"/>
      <c r="CV37" s="44"/>
      <c r="CW37" s="44"/>
      <c r="CX37" s="44"/>
      <c r="CY37" s="44"/>
      <c r="CZ37" s="44"/>
      <c r="DA37" s="44"/>
      <c r="DB37" s="44"/>
      <c r="DC37" s="151"/>
      <c r="DD37" s="151"/>
      <c r="DE37" s="151"/>
      <c r="DF37" s="151"/>
      <c r="DI37" s="42"/>
      <c r="DJ37" s="42"/>
      <c r="DK37" s="42"/>
      <c r="DL37" s="42"/>
    </row>
    <row r="38" spans="1:121" ht="15.75" thickBot="1" x14ac:dyDescent="0.3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44"/>
      <c r="CR38" s="44"/>
      <c r="CS38" s="44"/>
      <c r="CT38" s="44"/>
      <c r="CU38" s="44"/>
      <c r="CV38" s="44"/>
      <c r="CW38" s="44"/>
      <c r="CX38" s="44"/>
      <c r="CY38" s="44"/>
      <c r="CZ38" s="44"/>
      <c r="DA38" s="44"/>
      <c r="DB38" s="44"/>
      <c r="DC38" s="152"/>
      <c r="DD38" s="152"/>
      <c r="DE38" s="152"/>
      <c r="DF38" s="152"/>
      <c r="DI38" s="42"/>
      <c r="DJ38" s="42"/>
      <c r="DK38" s="42"/>
      <c r="DL38" s="42"/>
    </row>
    <row r="39" spans="1:121" ht="27.75" thickTop="1" thickBot="1" x14ac:dyDescent="0.3">
      <c r="A39" s="153" t="s">
        <v>25</v>
      </c>
      <c r="B39" s="154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  <c r="AJ39" s="154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4"/>
      <c r="BI39" s="154"/>
      <c r="BJ39" s="154"/>
      <c r="BK39" s="154"/>
      <c r="BL39" s="154"/>
      <c r="BM39" s="154"/>
      <c r="BN39" s="154"/>
      <c r="BO39" s="154"/>
      <c r="BP39" s="154"/>
      <c r="BQ39" s="154"/>
      <c r="BR39" s="154"/>
      <c r="BS39" s="154"/>
      <c r="BT39" s="154"/>
      <c r="BU39" s="154"/>
      <c r="BV39" s="154"/>
      <c r="BW39" s="154"/>
      <c r="BX39" s="154"/>
      <c r="BY39" s="154"/>
      <c r="BZ39" s="154"/>
      <c r="CA39" s="154"/>
      <c r="CB39" s="154"/>
      <c r="CC39" s="154"/>
      <c r="CD39" s="154"/>
      <c r="CE39" s="154"/>
      <c r="CF39" s="154"/>
      <c r="CG39" s="154"/>
      <c r="CH39" s="154"/>
      <c r="CI39" s="154"/>
      <c r="CJ39" s="154"/>
      <c r="CK39" s="154"/>
      <c r="CL39" s="154"/>
      <c r="CM39" s="154"/>
      <c r="CN39" s="154"/>
      <c r="CO39" s="154"/>
      <c r="CP39" s="154"/>
      <c r="CQ39" s="154"/>
      <c r="CR39" s="154"/>
      <c r="CS39" s="154"/>
      <c r="CT39" s="154"/>
      <c r="CU39" s="154"/>
      <c r="CV39" s="154"/>
      <c r="CW39" s="154"/>
      <c r="CX39" s="154"/>
      <c r="CY39" s="155"/>
      <c r="CZ39" s="156"/>
      <c r="DA39" s="45"/>
      <c r="DB39" s="45"/>
      <c r="DC39" s="157"/>
      <c r="DD39" s="157"/>
      <c r="DE39" s="157"/>
      <c r="DF39" s="157"/>
      <c r="DI39" s="167" t="s">
        <v>72</v>
      </c>
      <c r="DJ39" s="168"/>
      <c r="DK39" s="168"/>
      <c r="DL39" s="168"/>
      <c r="DM39" s="168"/>
      <c r="DN39" s="168"/>
      <c r="DO39" s="168"/>
      <c r="DP39" s="168"/>
      <c r="DQ39" s="169"/>
    </row>
    <row r="40" spans="1:121" ht="22.5" thickTop="1" thickBot="1" x14ac:dyDescent="0.3">
      <c r="A40" s="110" t="s">
        <v>0</v>
      </c>
      <c r="B40" s="112" t="s">
        <v>73</v>
      </c>
      <c r="C40" s="118" t="s">
        <v>1</v>
      </c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2"/>
      <c r="W40" s="13"/>
      <c r="X40" s="12" t="s">
        <v>26</v>
      </c>
      <c r="Y40" s="12"/>
      <c r="Z40" s="120" t="s">
        <v>27</v>
      </c>
      <c r="AA40" s="121"/>
      <c r="AB40" s="121"/>
      <c r="AC40" s="121"/>
      <c r="AD40" s="121"/>
      <c r="AE40" s="121"/>
      <c r="AF40" s="121"/>
      <c r="AG40" s="121"/>
      <c r="AH40" s="121"/>
      <c r="AI40" s="122"/>
      <c r="AJ40" s="120" t="s">
        <v>28</v>
      </c>
      <c r="AK40" s="122"/>
      <c r="AL40" s="120" t="s">
        <v>29</v>
      </c>
      <c r="AM40" s="121"/>
      <c r="AN40" s="122"/>
      <c r="AO40" s="120" t="s">
        <v>30</v>
      </c>
      <c r="AP40" s="122"/>
      <c r="AQ40" s="120" t="s">
        <v>31</v>
      </c>
      <c r="AR40" s="121"/>
      <c r="AS40" s="121"/>
      <c r="AT40" s="121"/>
      <c r="AU40" s="121"/>
      <c r="AV40" s="121"/>
      <c r="AW40" s="121"/>
      <c r="AX40" s="121"/>
      <c r="AY40" s="122"/>
      <c r="AZ40" s="120" t="s">
        <v>32</v>
      </c>
      <c r="BA40" s="122"/>
      <c r="BB40" s="120" t="s">
        <v>33</v>
      </c>
      <c r="BC40" s="121"/>
      <c r="BD40" s="121"/>
      <c r="BE40" s="121"/>
      <c r="BF40" s="121"/>
      <c r="BG40" s="121"/>
      <c r="BH40" s="121"/>
      <c r="BI40" s="121"/>
      <c r="BJ40" s="121"/>
      <c r="BK40" s="121"/>
      <c r="BL40" s="122"/>
      <c r="BM40" s="120" t="s">
        <v>34</v>
      </c>
      <c r="BN40" s="121"/>
      <c r="BO40" s="121"/>
      <c r="BP40" s="121"/>
      <c r="BQ40" s="121"/>
      <c r="BR40" s="122"/>
      <c r="BS40" s="120" t="s">
        <v>35</v>
      </c>
      <c r="BT40" s="121"/>
      <c r="BU40" s="121"/>
      <c r="BV40" s="121"/>
      <c r="BW40" s="121"/>
      <c r="BX40" s="121"/>
      <c r="BY40" s="121"/>
      <c r="BZ40" s="121"/>
      <c r="CA40" s="121"/>
      <c r="CB40" s="121"/>
      <c r="CC40" s="122"/>
      <c r="CD40" s="120" t="s">
        <v>36</v>
      </c>
      <c r="CE40" s="121"/>
      <c r="CF40" s="121"/>
      <c r="CG40" s="121"/>
      <c r="CH40" s="121"/>
      <c r="CI40" s="121"/>
      <c r="CJ40" s="121"/>
      <c r="CK40" s="121"/>
      <c r="CL40" s="122"/>
      <c r="CM40" s="120" t="s">
        <v>37</v>
      </c>
      <c r="CN40" s="121"/>
      <c r="CO40" s="121"/>
      <c r="CP40" s="121"/>
      <c r="CQ40" s="121"/>
      <c r="CR40" s="121"/>
      <c r="CS40" s="121"/>
      <c r="CT40" s="121"/>
      <c r="CU40" s="121"/>
      <c r="CV40" s="121"/>
      <c r="CW40" s="122"/>
      <c r="CX40" s="120" t="s">
        <v>38</v>
      </c>
      <c r="CY40" s="122"/>
      <c r="CZ40" s="120" t="s">
        <v>4</v>
      </c>
      <c r="DA40" s="122"/>
      <c r="DB40" s="14"/>
      <c r="DC40" s="14"/>
      <c r="DD40" s="21"/>
      <c r="DE40" s="21"/>
      <c r="DF40" s="21"/>
      <c r="DI40" s="30" t="s">
        <v>18</v>
      </c>
      <c r="DJ40" s="30" t="s">
        <v>16</v>
      </c>
      <c r="DK40" s="30" t="s">
        <v>17</v>
      </c>
      <c r="DL40" s="65" t="s">
        <v>24</v>
      </c>
      <c r="DM40" s="31"/>
      <c r="DN40" s="30" t="s">
        <v>18</v>
      </c>
      <c r="DO40" s="30" t="s">
        <v>16</v>
      </c>
      <c r="DP40" s="30" t="s">
        <v>17</v>
      </c>
      <c r="DQ40" s="65" t="s">
        <v>24</v>
      </c>
    </row>
    <row r="41" spans="1:121" ht="18.75" thickTop="1" thickBot="1" x14ac:dyDescent="0.3">
      <c r="A41" s="110"/>
      <c r="B41" s="112"/>
      <c r="C41" s="116" t="s">
        <v>5</v>
      </c>
      <c r="D41" s="117"/>
      <c r="E41" s="51"/>
      <c r="F41" s="117" t="s">
        <v>6</v>
      </c>
      <c r="G41" s="117"/>
      <c r="H41" s="51"/>
      <c r="I41" s="117" t="s">
        <v>7</v>
      </c>
      <c r="J41" s="117"/>
      <c r="K41" s="51"/>
      <c r="L41" s="118" t="s">
        <v>39</v>
      </c>
      <c r="M41" s="112"/>
      <c r="N41" s="51"/>
      <c r="O41" s="118" t="s">
        <v>40</v>
      </c>
      <c r="P41" s="112"/>
      <c r="Q41" s="51"/>
      <c r="R41" s="118" t="s">
        <v>41</v>
      </c>
      <c r="S41" s="112"/>
      <c r="T41" s="51"/>
      <c r="U41" s="118" t="s">
        <v>42</v>
      </c>
      <c r="V41" s="112"/>
      <c r="W41" s="51"/>
      <c r="X41" s="107" t="s">
        <v>43</v>
      </c>
      <c r="Y41" s="51"/>
      <c r="Z41" s="116" t="s">
        <v>5</v>
      </c>
      <c r="AA41" s="117"/>
      <c r="AB41" s="51"/>
      <c r="AC41" s="118" t="s">
        <v>44</v>
      </c>
      <c r="AD41" s="112"/>
      <c r="AE41" s="51"/>
      <c r="AF41" s="117" t="s">
        <v>9</v>
      </c>
      <c r="AG41" s="51"/>
      <c r="AH41" s="117" t="s">
        <v>8</v>
      </c>
      <c r="AI41" s="51"/>
      <c r="AJ41" s="107" t="s">
        <v>45</v>
      </c>
      <c r="AK41" s="51"/>
      <c r="AL41" s="117" t="s">
        <v>10</v>
      </c>
      <c r="AM41" s="117"/>
      <c r="AN41" s="51"/>
      <c r="AO41" s="107" t="s">
        <v>45</v>
      </c>
      <c r="AP41" s="51"/>
      <c r="AQ41" s="116" t="s">
        <v>13</v>
      </c>
      <c r="AR41" s="117"/>
      <c r="AS41" s="51"/>
      <c r="AT41" s="117" t="s">
        <v>14</v>
      </c>
      <c r="AU41" s="117"/>
      <c r="AV41" s="51"/>
      <c r="AW41" s="118" t="s">
        <v>46</v>
      </c>
      <c r="AX41" s="112"/>
      <c r="AY41" s="51"/>
      <c r="AZ41" s="107" t="s">
        <v>43</v>
      </c>
      <c r="BA41" s="51"/>
      <c r="BB41" s="117" t="s">
        <v>47</v>
      </c>
      <c r="BC41" s="117"/>
      <c r="BD41" s="51"/>
      <c r="BE41" s="117" t="s">
        <v>11</v>
      </c>
      <c r="BF41" s="117"/>
      <c r="BG41" s="51"/>
      <c r="BH41" s="118" t="s">
        <v>12</v>
      </c>
      <c r="BI41" s="112"/>
      <c r="BJ41" s="51"/>
      <c r="BK41" s="107" t="s">
        <v>48</v>
      </c>
      <c r="BL41" s="51"/>
      <c r="BM41" s="117" t="s">
        <v>49</v>
      </c>
      <c r="BN41" s="117"/>
      <c r="BO41" s="51"/>
      <c r="BP41" s="117" t="s">
        <v>11</v>
      </c>
      <c r="BQ41" s="117"/>
      <c r="BR41" s="51"/>
      <c r="BS41" s="117" t="s">
        <v>49</v>
      </c>
      <c r="BT41" s="117"/>
      <c r="BU41" s="51"/>
      <c r="BV41" s="118" t="s">
        <v>50</v>
      </c>
      <c r="BW41" s="112"/>
      <c r="BX41" s="51"/>
      <c r="BY41" s="118" t="s">
        <v>12</v>
      </c>
      <c r="BZ41" s="112"/>
      <c r="CA41" s="51"/>
      <c r="CB41" s="107" t="s">
        <v>48</v>
      </c>
      <c r="CC41" s="51"/>
      <c r="CD41" s="118" t="s">
        <v>51</v>
      </c>
      <c r="CE41" s="112"/>
      <c r="CF41" s="51"/>
      <c r="CG41" s="118" t="s">
        <v>52</v>
      </c>
      <c r="CH41" s="112"/>
      <c r="CI41" s="51"/>
      <c r="CJ41" s="118" t="s">
        <v>53</v>
      </c>
      <c r="CK41" s="112"/>
      <c r="CL41" s="51"/>
      <c r="CM41" s="118" t="s">
        <v>54</v>
      </c>
      <c r="CN41" s="112"/>
      <c r="CO41" s="51"/>
      <c r="CP41" s="118" t="s">
        <v>55</v>
      </c>
      <c r="CQ41" s="112"/>
      <c r="CR41" s="51"/>
      <c r="CS41" s="118" t="s">
        <v>56</v>
      </c>
      <c r="CT41" s="112"/>
      <c r="CU41" s="51"/>
      <c r="CV41" s="107" t="s">
        <v>57</v>
      </c>
      <c r="CW41" s="51"/>
      <c r="CX41" s="107" t="s">
        <v>58</v>
      </c>
      <c r="CY41" s="51"/>
      <c r="CZ41" s="118" t="s">
        <v>15</v>
      </c>
      <c r="DA41" s="51"/>
      <c r="DB41" s="14"/>
      <c r="DC41" s="51"/>
      <c r="DD41" s="21"/>
      <c r="DE41" s="51"/>
      <c r="DF41" s="21"/>
      <c r="DI41" s="100" t="s">
        <v>59</v>
      </c>
      <c r="DJ41" s="101"/>
      <c r="DK41" s="102"/>
      <c r="DL41" s="62"/>
      <c r="DM41" s="31"/>
      <c r="DN41" s="127" t="s">
        <v>60</v>
      </c>
      <c r="DO41" s="128"/>
      <c r="DP41" s="129"/>
      <c r="DQ41" s="63"/>
    </row>
    <row r="42" spans="1:121" ht="15.75" customHeight="1" thickTop="1" thickBot="1" x14ac:dyDescent="0.3">
      <c r="A42" s="110"/>
      <c r="B42" s="112"/>
      <c r="C42" s="96" t="s">
        <v>16</v>
      </c>
      <c r="D42" s="96" t="s">
        <v>17</v>
      </c>
      <c r="E42" s="98" t="s">
        <v>24</v>
      </c>
      <c r="F42" s="96" t="s">
        <v>16</v>
      </c>
      <c r="G42" s="96" t="s">
        <v>17</v>
      </c>
      <c r="H42" s="98" t="s">
        <v>24</v>
      </c>
      <c r="I42" s="96" t="s">
        <v>16</v>
      </c>
      <c r="J42" s="96" t="s">
        <v>17</v>
      </c>
      <c r="K42" s="98" t="s">
        <v>24</v>
      </c>
      <c r="L42" s="96" t="s">
        <v>16</v>
      </c>
      <c r="M42" s="96" t="s">
        <v>17</v>
      </c>
      <c r="N42" s="98" t="s">
        <v>24</v>
      </c>
      <c r="O42" s="97" t="s">
        <v>16</v>
      </c>
      <c r="P42" s="96" t="s">
        <v>17</v>
      </c>
      <c r="Q42" s="98" t="s">
        <v>24</v>
      </c>
      <c r="R42" s="96" t="s">
        <v>16</v>
      </c>
      <c r="S42" s="96" t="s">
        <v>17</v>
      </c>
      <c r="T42" s="98" t="s">
        <v>24</v>
      </c>
      <c r="U42" s="96" t="s">
        <v>16</v>
      </c>
      <c r="V42" s="96" t="s">
        <v>17</v>
      </c>
      <c r="W42" s="98" t="s">
        <v>24</v>
      </c>
      <c r="X42" s="108"/>
      <c r="Y42" s="98" t="s">
        <v>24</v>
      </c>
      <c r="Z42" s="96" t="s">
        <v>16</v>
      </c>
      <c r="AA42" s="96" t="s">
        <v>17</v>
      </c>
      <c r="AB42" s="98" t="s">
        <v>24</v>
      </c>
      <c r="AC42" s="96" t="s">
        <v>16</v>
      </c>
      <c r="AD42" s="96" t="s">
        <v>17</v>
      </c>
      <c r="AE42" s="98" t="s">
        <v>24</v>
      </c>
      <c r="AF42" s="117"/>
      <c r="AG42" s="98" t="s">
        <v>24</v>
      </c>
      <c r="AH42" s="117"/>
      <c r="AI42" s="98" t="s">
        <v>24</v>
      </c>
      <c r="AJ42" s="108"/>
      <c r="AK42" s="98" t="s">
        <v>24</v>
      </c>
      <c r="AL42" s="96" t="s">
        <v>16</v>
      </c>
      <c r="AM42" s="96" t="s">
        <v>17</v>
      </c>
      <c r="AN42" s="98" t="s">
        <v>24</v>
      </c>
      <c r="AO42" s="108"/>
      <c r="AP42" s="98" t="s">
        <v>24</v>
      </c>
      <c r="AQ42" s="96" t="s">
        <v>16</v>
      </c>
      <c r="AR42" s="96" t="s">
        <v>17</v>
      </c>
      <c r="AS42" s="98" t="s">
        <v>24</v>
      </c>
      <c r="AT42" s="96" t="s">
        <v>16</v>
      </c>
      <c r="AU42" s="96" t="s">
        <v>17</v>
      </c>
      <c r="AV42" s="98" t="s">
        <v>24</v>
      </c>
      <c r="AW42" s="96" t="s">
        <v>16</v>
      </c>
      <c r="AX42" s="96" t="s">
        <v>17</v>
      </c>
      <c r="AY42" s="98" t="s">
        <v>24</v>
      </c>
      <c r="AZ42" s="108"/>
      <c r="BA42" s="98" t="s">
        <v>24</v>
      </c>
      <c r="BB42" s="96" t="s">
        <v>16</v>
      </c>
      <c r="BC42" s="96" t="s">
        <v>17</v>
      </c>
      <c r="BD42" s="98" t="s">
        <v>24</v>
      </c>
      <c r="BE42" s="96" t="s">
        <v>16</v>
      </c>
      <c r="BF42" s="96" t="s">
        <v>17</v>
      </c>
      <c r="BG42" s="98" t="s">
        <v>24</v>
      </c>
      <c r="BH42" s="97" t="s">
        <v>16</v>
      </c>
      <c r="BI42" s="97" t="s">
        <v>17</v>
      </c>
      <c r="BJ42" s="98" t="s">
        <v>24</v>
      </c>
      <c r="BK42" s="108"/>
      <c r="BL42" s="98" t="s">
        <v>24</v>
      </c>
      <c r="BM42" s="96" t="s">
        <v>16</v>
      </c>
      <c r="BN42" s="97" t="s">
        <v>17</v>
      </c>
      <c r="BO42" s="98" t="s">
        <v>24</v>
      </c>
      <c r="BP42" s="96" t="s">
        <v>16</v>
      </c>
      <c r="BQ42" s="97" t="s">
        <v>17</v>
      </c>
      <c r="BR42" s="98" t="s">
        <v>24</v>
      </c>
      <c r="BS42" s="96" t="s">
        <v>16</v>
      </c>
      <c r="BT42" s="97" t="s">
        <v>17</v>
      </c>
      <c r="BU42" s="98" t="s">
        <v>24</v>
      </c>
      <c r="BV42" s="96" t="s">
        <v>16</v>
      </c>
      <c r="BW42" s="97" t="s">
        <v>17</v>
      </c>
      <c r="BX42" s="98" t="s">
        <v>24</v>
      </c>
      <c r="BY42" s="96" t="s">
        <v>16</v>
      </c>
      <c r="BZ42" s="97" t="s">
        <v>17</v>
      </c>
      <c r="CA42" s="98" t="s">
        <v>24</v>
      </c>
      <c r="CB42" s="108"/>
      <c r="CC42" s="98" t="s">
        <v>24</v>
      </c>
      <c r="CD42" s="96" t="s">
        <v>16</v>
      </c>
      <c r="CE42" s="97" t="s">
        <v>17</v>
      </c>
      <c r="CF42" s="98" t="s">
        <v>24</v>
      </c>
      <c r="CG42" s="96" t="s">
        <v>16</v>
      </c>
      <c r="CH42" s="97" t="s">
        <v>17</v>
      </c>
      <c r="CI42" s="98" t="s">
        <v>24</v>
      </c>
      <c r="CJ42" s="96" t="s">
        <v>16</v>
      </c>
      <c r="CK42" s="97" t="s">
        <v>17</v>
      </c>
      <c r="CL42" s="98" t="s">
        <v>24</v>
      </c>
      <c r="CM42" s="96" t="s">
        <v>16</v>
      </c>
      <c r="CN42" s="97" t="s">
        <v>17</v>
      </c>
      <c r="CO42" s="98" t="s">
        <v>24</v>
      </c>
      <c r="CP42" s="96" t="s">
        <v>16</v>
      </c>
      <c r="CQ42" s="97" t="s">
        <v>17</v>
      </c>
      <c r="CR42" s="98" t="s">
        <v>24</v>
      </c>
      <c r="CS42" s="96" t="s">
        <v>16</v>
      </c>
      <c r="CT42" s="97" t="s">
        <v>17</v>
      </c>
      <c r="CU42" s="98" t="s">
        <v>24</v>
      </c>
      <c r="CV42" s="108"/>
      <c r="CW42" s="98" t="s">
        <v>24</v>
      </c>
      <c r="CX42" s="108"/>
      <c r="CY42" s="98" t="s">
        <v>24</v>
      </c>
      <c r="CZ42" s="118"/>
      <c r="DA42" s="98" t="s">
        <v>24</v>
      </c>
      <c r="DB42" s="14"/>
      <c r="DC42" s="98" t="s">
        <v>24</v>
      </c>
      <c r="DD42" s="21"/>
      <c r="DE42" s="98" t="s">
        <v>24</v>
      </c>
      <c r="DF42" s="21"/>
      <c r="DI42" s="32" t="s">
        <v>5</v>
      </c>
      <c r="DJ42" s="33">
        <f>'معادلة الفك والتجميع'!$AD$176</f>
        <v>0</v>
      </c>
      <c r="DK42" s="33">
        <f>'معادلة الفك والتجميع'!$AE$176</f>
        <v>0</v>
      </c>
      <c r="DL42" s="33">
        <f>$E$75</f>
        <v>0</v>
      </c>
      <c r="DM42" s="31"/>
      <c r="DN42" s="32" t="s">
        <v>13</v>
      </c>
      <c r="DO42" s="33">
        <f>'معادلة الفك والتجميع'!$AD$239</f>
        <v>0</v>
      </c>
      <c r="DP42" s="33">
        <f>'معادلة الفك والتجميع'!$AE$239</f>
        <v>0</v>
      </c>
      <c r="DQ42" s="33">
        <f>$AS$75</f>
        <v>0</v>
      </c>
    </row>
    <row r="43" spans="1:121" ht="15.75" customHeight="1" thickTop="1" thickBot="1" x14ac:dyDescent="0.3">
      <c r="A43" s="111"/>
      <c r="B43" s="113"/>
      <c r="C43" s="97"/>
      <c r="D43" s="97"/>
      <c r="E43" s="99"/>
      <c r="F43" s="97"/>
      <c r="G43" s="97"/>
      <c r="H43" s="99"/>
      <c r="I43" s="97"/>
      <c r="J43" s="97"/>
      <c r="K43" s="99"/>
      <c r="L43" s="97"/>
      <c r="M43" s="97"/>
      <c r="N43" s="99"/>
      <c r="O43" s="106"/>
      <c r="P43" s="97"/>
      <c r="Q43" s="99"/>
      <c r="R43" s="97"/>
      <c r="S43" s="97"/>
      <c r="T43" s="99"/>
      <c r="U43" s="97"/>
      <c r="V43" s="97"/>
      <c r="W43" s="99"/>
      <c r="X43" s="109"/>
      <c r="Y43" s="99"/>
      <c r="Z43" s="97"/>
      <c r="AA43" s="97"/>
      <c r="AB43" s="99"/>
      <c r="AC43" s="97"/>
      <c r="AD43" s="97"/>
      <c r="AE43" s="99"/>
      <c r="AF43" s="107"/>
      <c r="AG43" s="99"/>
      <c r="AH43" s="107"/>
      <c r="AI43" s="99"/>
      <c r="AJ43" s="109"/>
      <c r="AK43" s="99"/>
      <c r="AL43" s="97"/>
      <c r="AM43" s="97"/>
      <c r="AN43" s="99"/>
      <c r="AO43" s="109"/>
      <c r="AP43" s="99"/>
      <c r="AQ43" s="97"/>
      <c r="AR43" s="97"/>
      <c r="AS43" s="99"/>
      <c r="AT43" s="97"/>
      <c r="AU43" s="97"/>
      <c r="AV43" s="99"/>
      <c r="AW43" s="97"/>
      <c r="AX43" s="97"/>
      <c r="AY43" s="99"/>
      <c r="AZ43" s="109"/>
      <c r="BA43" s="99"/>
      <c r="BB43" s="97"/>
      <c r="BC43" s="97"/>
      <c r="BD43" s="99"/>
      <c r="BE43" s="97"/>
      <c r="BF43" s="97"/>
      <c r="BG43" s="99"/>
      <c r="BH43" s="106"/>
      <c r="BI43" s="106"/>
      <c r="BJ43" s="99"/>
      <c r="BK43" s="109"/>
      <c r="BL43" s="99"/>
      <c r="BM43" s="97"/>
      <c r="BN43" s="106"/>
      <c r="BO43" s="99"/>
      <c r="BP43" s="97"/>
      <c r="BQ43" s="106"/>
      <c r="BR43" s="99"/>
      <c r="BS43" s="97"/>
      <c r="BT43" s="106"/>
      <c r="BU43" s="99"/>
      <c r="BV43" s="97"/>
      <c r="BW43" s="106"/>
      <c r="BX43" s="99"/>
      <c r="BY43" s="97"/>
      <c r="BZ43" s="106"/>
      <c r="CA43" s="99"/>
      <c r="CB43" s="109"/>
      <c r="CC43" s="99"/>
      <c r="CD43" s="97"/>
      <c r="CE43" s="106"/>
      <c r="CF43" s="99"/>
      <c r="CG43" s="97"/>
      <c r="CH43" s="106"/>
      <c r="CI43" s="99"/>
      <c r="CJ43" s="97"/>
      <c r="CK43" s="106"/>
      <c r="CL43" s="99"/>
      <c r="CM43" s="97"/>
      <c r="CN43" s="106"/>
      <c r="CO43" s="99"/>
      <c r="CP43" s="97"/>
      <c r="CQ43" s="106"/>
      <c r="CR43" s="99"/>
      <c r="CS43" s="97"/>
      <c r="CT43" s="106"/>
      <c r="CU43" s="99"/>
      <c r="CV43" s="109"/>
      <c r="CW43" s="99"/>
      <c r="CX43" s="109"/>
      <c r="CY43" s="99"/>
      <c r="CZ43" s="126"/>
      <c r="DA43" s="99"/>
      <c r="DB43" s="24"/>
      <c r="DC43" s="99"/>
      <c r="DD43" s="21"/>
      <c r="DE43" s="99"/>
      <c r="DF43" s="21"/>
      <c r="DI43" s="32" t="s">
        <v>6</v>
      </c>
      <c r="DJ43" s="32">
        <f>'معادلة الفك والتجميع'!$AD$180</f>
        <v>0</v>
      </c>
      <c r="DK43" s="32">
        <f>'معادلة الفك والتجميع'!$AE$180</f>
        <v>0</v>
      </c>
      <c r="DL43" s="33">
        <f>$H$75</f>
        <v>0</v>
      </c>
      <c r="DM43" s="34"/>
      <c r="DN43" s="32" t="s">
        <v>14</v>
      </c>
      <c r="DO43" s="32">
        <f>'معادلة الفك والتجميع'!$AD$243</f>
        <v>0</v>
      </c>
      <c r="DP43" s="32">
        <f>'معادلة الفك والتجميع'!$AE$243</f>
        <v>0</v>
      </c>
      <c r="DQ43" s="33">
        <f>$AV$75</f>
        <v>0</v>
      </c>
    </row>
    <row r="44" spans="1:121" ht="16.5" thickBot="1" x14ac:dyDescent="0.3">
      <c r="A44" s="1">
        <v>43344</v>
      </c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46"/>
      <c r="DA44" s="3"/>
      <c r="DB44" s="46"/>
      <c r="DC44" s="3"/>
      <c r="DD44" s="46"/>
      <c r="DE44" s="3"/>
      <c r="DF44" s="47"/>
      <c r="DI44" s="32" t="s">
        <v>7</v>
      </c>
      <c r="DJ44" s="33">
        <f>'معادلة الفك والتجميع'!$AD$184</f>
        <v>0</v>
      </c>
      <c r="DK44" s="33">
        <f>'معادلة الفك والتجميع'!$AE$184</f>
        <v>0</v>
      </c>
      <c r="DL44" s="33">
        <f>$K$75</f>
        <v>0</v>
      </c>
      <c r="DM44" s="31"/>
      <c r="DN44" s="32" t="s">
        <v>46</v>
      </c>
      <c r="DO44" s="33">
        <f>'معادلة الفك والتجميع'!$AD$247</f>
        <v>0</v>
      </c>
      <c r="DP44" s="33">
        <f>'معادلة الفك والتجميع'!$AE$247</f>
        <v>0</v>
      </c>
      <c r="DQ44" s="33">
        <f>$AY$75</f>
        <v>0</v>
      </c>
    </row>
    <row r="45" spans="1:121" ht="18" thickBot="1" x14ac:dyDescent="0.3">
      <c r="A45" s="1">
        <v>43345</v>
      </c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6"/>
      <c r="DI45" s="32" t="s">
        <v>39</v>
      </c>
      <c r="DJ45" s="33">
        <f>'معادلة الفك والتجميع'!$AD$188</f>
        <v>0</v>
      </c>
      <c r="DK45" s="33">
        <f>'معادلة الفك والتجميع'!$AE$188</f>
        <v>0</v>
      </c>
      <c r="DL45" s="33">
        <f>$N$75</f>
        <v>0</v>
      </c>
      <c r="DM45" s="31"/>
      <c r="DN45" s="127" t="s">
        <v>61</v>
      </c>
      <c r="DO45" s="128"/>
      <c r="DP45" s="129"/>
      <c r="DQ45" s="76"/>
    </row>
    <row r="46" spans="1:121" ht="16.5" thickBot="1" x14ac:dyDescent="0.3">
      <c r="A46" s="1">
        <v>43346</v>
      </c>
      <c r="B46" s="2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6"/>
      <c r="DI46" s="32" t="s">
        <v>40</v>
      </c>
      <c r="DJ46" s="33">
        <f>'معادلة الفك والتجميع'!$AD$192</f>
        <v>0</v>
      </c>
      <c r="DK46" s="33">
        <f>'معادلة الفك والتجميع'!$AE$192</f>
        <v>0</v>
      </c>
      <c r="DL46" s="33">
        <f>$Q$75</f>
        <v>0</v>
      </c>
      <c r="DM46" s="31"/>
      <c r="DN46" s="33" t="s">
        <v>43</v>
      </c>
      <c r="DO46" s="33"/>
      <c r="DP46" s="33">
        <f>'معادلة الفك والتجميع'!$AE$252</f>
        <v>0</v>
      </c>
      <c r="DQ46" s="33">
        <f>$BA$75</f>
        <v>0</v>
      </c>
    </row>
    <row r="47" spans="1:121" ht="21.75" thickBot="1" x14ac:dyDescent="0.3">
      <c r="A47" s="1">
        <v>43347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6"/>
      <c r="DI47" s="32" t="s">
        <v>41</v>
      </c>
      <c r="DJ47" s="33">
        <f>'معادلة الفك والتجميع'!$AD$196</f>
        <v>0</v>
      </c>
      <c r="DK47" s="33">
        <f>'معادلة الفك والتجميع'!$AE$196</f>
        <v>0</v>
      </c>
      <c r="DL47" s="33">
        <f>$T$75</f>
        <v>0</v>
      </c>
      <c r="DM47" s="34"/>
      <c r="DN47" s="176" t="s">
        <v>62</v>
      </c>
      <c r="DO47" s="177"/>
      <c r="DP47" s="178"/>
      <c r="DQ47" s="77"/>
    </row>
    <row r="48" spans="1:121" ht="16.5" thickBot="1" x14ac:dyDescent="0.3">
      <c r="A48" s="1">
        <v>43348</v>
      </c>
      <c r="B48" s="2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6"/>
      <c r="DI48" s="32" t="s">
        <v>42</v>
      </c>
      <c r="DJ48" s="33">
        <f>'معادلة الفك والتجميع'!$AD$200</f>
        <v>0</v>
      </c>
      <c r="DK48" s="33">
        <f>'معادلة الفك والتجميع'!$AE$200</f>
        <v>0</v>
      </c>
      <c r="DL48" s="33">
        <f>$W$75</f>
        <v>0</v>
      </c>
      <c r="DM48" s="31"/>
      <c r="DN48" s="33" t="s">
        <v>47</v>
      </c>
      <c r="DO48" s="33">
        <f>'معادلة الفك والتجميع'!$AD$257</f>
        <v>0</v>
      </c>
      <c r="DP48" s="33">
        <f>'معادلة الفك والتجميع'!$AE$257</f>
        <v>0</v>
      </c>
      <c r="DQ48" s="33">
        <f>$BD$75</f>
        <v>0</v>
      </c>
    </row>
    <row r="49" spans="1:121" ht="21.75" thickBot="1" x14ac:dyDescent="0.3">
      <c r="A49" s="1">
        <v>43349</v>
      </c>
      <c r="B49" s="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6"/>
      <c r="DI49" s="170" t="s">
        <v>63</v>
      </c>
      <c r="DJ49" s="171"/>
      <c r="DK49" s="172"/>
      <c r="DL49" s="78"/>
      <c r="DM49" s="34"/>
      <c r="DN49" s="33" t="s">
        <v>11</v>
      </c>
      <c r="DO49" s="33">
        <f>'معادلة الفك والتجميع'!$AD$261</f>
        <v>0</v>
      </c>
      <c r="DP49" s="33">
        <f>'معادلة الفك والتجميع'!$AE$261</f>
        <v>0</v>
      </c>
      <c r="DQ49" s="33">
        <f>$BG$75</f>
        <v>0</v>
      </c>
    </row>
    <row r="50" spans="1:121" ht="16.5" thickBot="1" x14ac:dyDescent="0.3">
      <c r="A50" s="1">
        <v>43350</v>
      </c>
      <c r="B50" s="2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6"/>
      <c r="DI50" s="32" t="s">
        <v>43</v>
      </c>
      <c r="DJ50" s="33"/>
      <c r="DK50" s="33">
        <f>'معادلة الفك والتجميع'!$AE$204</f>
        <v>0</v>
      </c>
      <c r="DL50" s="33">
        <f>$Y$75</f>
        <v>0</v>
      </c>
      <c r="DM50" s="31"/>
      <c r="DN50" s="33" t="s">
        <v>12</v>
      </c>
      <c r="DO50" s="33">
        <f>'معادلة الفك والتجميع'!$AD$265</f>
        <v>0</v>
      </c>
      <c r="DP50" s="33">
        <f>'معادلة الفك والتجميع'!$AE$265</f>
        <v>0</v>
      </c>
      <c r="DQ50" s="33">
        <f>$BJ$75</f>
        <v>0</v>
      </c>
    </row>
    <row r="51" spans="1:121" ht="18" thickBot="1" x14ac:dyDescent="0.3">
      <c r="A51" s="1">
        <v>43351</v>
      </c>
      <c r="B51" s="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6"/>
      <c r="DI51" s="173" t="s">
        <v>64</v>
      </c>
      <c r="DJ51" s="174"/>
      <c r="DK51" s="175"/>
      <c r="DL51" s="79"/>
      <c r="DM51" s="31"/>
      <c r="DN51" s="33" t="s">
        <v>48</v>
      </c>
      <c r="DO51" s="33"/>
      <c r="DP51" s="33">
        <f>'معادلة الفك والتجميع'!$AE$269</f>
        <v>0</v>
      </c>
      <c r="DQ51" s="33">
        <f>$BL$75</f>
        <v>0</v>
      </c>
    </row>
    <row r="52" spans="1:121" ht="18" thickBot="1" x14ac:dyDescent="0.3">
      <c r="A52" s="1">
        <v>43352</v>
      </c>
      <c r="B52" s="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6"/>
      <c r="DI52" s="32" t="s">
        <v>5</v>
      </c>
      <c r="DJ52" s="33">
        <f>'معادلة الفك والتجميع'!$AD$209</f>
        <v>0</v>
      </c>
      <c r="DK52" s="33">
        <f>'معادلة الفك والتجميع'!$AE$209</f>
        <v>0</v>
      </c>
      <c r="DL52" s="33">
        <f>$AB$75</f>
        <v>0</v>
      </c>
      <c r="DM52" s="31"/>
      <c r="DN52" s="185" t="s">
        <v>34</v>
      </c>
      <c r="DO52" s="186"/>
      <c r="DP52" s="187"/>
      <c r="DQ52" s="80"/>
    </row>
    <row r="53" spans="1:121" ht="16.5" thickBot="1" x14ac:dyDescent="0.3">
      <c r="A53" s="1">
        <v>43353</v>
      </c>
      <c r="B53" s="2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6"/>
      <c r="DI53" s="32" t="s">
        <v>44</v>
      </c>
      <c r="DJ53" s="33">
        <f>'معادلة الفك والتجميع'!$AD$213</f>
        <v>0</v>
      </c>
      <c r="DK53" s="33">
        <f>'معادلة الفك والتجميع'!$AE$213</f>
        <v>0</v>
      </c>
      <c r="DL53" s="33">
        <f>$AE$75</f>
        <v>0</v>
      </c>
      <c r="DM53" s="31"/>
      <c r="DN53" s="33" t="s">
        <v>49</v>
      </c>
      <c r="DO53" s="33">
        <f>'معادلة الفك والتجميع'!$AD$274</f>
        <v>0</v>
      </c>
      <c r="DP53" s="33">
        <f>'معادلة الفك والتجميع'!$AE$274</f>
        <v>0</v>
      </c>
      <c r="DQ53" s="33">
        <f>$BO$75</f>
        <v>0</v>
      </c>
    </row>
    <row r="54" spans="1:121" ht="16.5" thickBot="1" x14ac:dyDescent="0.3">
      <c r="A54" s="1">
        <v>43354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I54" s="32" t="s">
        <v>9</v>
      </c>
      <c r="DJ54" s="33"/>
      <c r="DK54" s="33">
        <f>'معادلة الفك والتجميع'!$AE$217</f>
        <v>0</v>
      </c>
      <c r="DL54" s="33">
        <f>$AG$75</f>
        <v>0</v>
      </c>
      <c r="DM54" s="31"/>
      <c r="DN54" s="33" t="s">
        <v>11</v>
      </c>
      <c r="DO54" s="33">
        <f>'معادلة الفك والتجميع'!$AD$278</f>
        <v>0</v>
      </c>
      <c r="DP54" s="33">
        <f>'معادلة الفك والتجميع'!$AE$278</f>
        <v>0</v>
      </c>
      <c r="DQ54" s="33">
        <f>$BR$75</f>
        <v>0</v>
      </c>
    </row>
    <row r="55" spans="1:121" ht="21.75" thickBot="1" x14ac:dyDescent="0.3">
      <c r="A55" s="1">
        <v>43355</v>
      </c>
      <c r="B55" s="2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6"/>
      <c r="DI55" s="32" t="s">
        <v>8</v>
      </c>
      <c r="DJ55" s="33"/>
      <c r="DK55" s="33">
        <f>'معادلة الفك والتجميع'!$AE$221</f>
        <v>0</v>
      </c>
      <c r="DL55" s="33">
        <f>$AI$75</f>
        <v>0</v>
      </c>
      <c r="DM55" s="34"/>
      <c r="DN55" s="127" t="s">
        <v>65</v>
      </c>
      <c r="DO55" s="128"/>
      <c r="DP55" s="129"/>
      <c r="DQ55" s="76"/>
    </row>
    <row r="56" spans="1:121" ht="18" thickBot="1" x14ac:dyDescent="0.3">
      <c r="A56" s="1">
        <v>43356</v>
      </c>
      <c r="B56" s="2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6"/>
      <c r="DI56" s="176" t="s">
        <v>66</v>
      </c>
      <c r="DJ56" s="177"/>
      <c r="DK56" s="178"/>
      <c r="DL56" s="77"/>
      <c r="DM56" s="31"/>
      <c r="DN56" s="33" t="s">
        <v>49</v>
      </c>
      <c r="DO56" s="33">
        <f>'معادلة الفك والتجميع'!$AD$283</f>
        <v>0</v>
      </c>
      <c r="DP56" s="33">
        <f>'معادلة الفك والتجميع'!$AE$283</f>
        <v>0</v>
      </c>
      <c r="DQ56" s="33">
        <f>$BU$75</f>
        <v>0</v>
      </c>
    </row>
    <row r="57" spans="1:121" ht="21.75" thickBot="1" x14ac:dyDescent="0.3">
      <c r="A57" s="1">
        <v>43357</v>
      </c>
      <c r="B57" s="2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6"/>
      <c r="DI57" s="32" t="s">
        <v>45</v>
      </c>
      <c r="DJ57" s="33"/>
      <c r="DK57" s="33">
        <f>'معادلة الفك والتجميع'!$AE$225</f>
        <v>0</v>
      </c>
      <c r="DL57" s="33">
        <f>$AK$75</f>
        <v>0</v>
      </c>
      <c r="DM57" s="34"/>
      <c r="DN57" s="33" t="s">
        <v>50</v>
      </c>
      <c r="DO57" s="33">
        <f>'معادلة الفك والتجميع'!$AD$287</f>
        <v>0</v>
      </c>
      <c r="DP57" s="33">
        <f>'معادلة الفك والتجميع'!$AE$287</f>
        <v>0</v>
      </c>
      <c r="DQ57" s="33">
        <f>$BX$75</f>
        <v>0</v>
      </c>
    </row>
    <row r="58" spans="1:121" ht="18" thickBot="1" x14ac:dyDescent="0.3">
      <c r="A58" s="1">
        <v>43358</v>
      </c>
      <c r="B58" s="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6"/>
      <c r="DI58" s="179" t="s">
        <v>67</v>
      </c>
      <c r="DJ58" s="180"/>
      <c r="DK58" s="181"/>
      <c r="DL58" s="81"/>
      <c r="DM58" s="31"/>
      <c r="DN58" s="33" t="s">
        <v>12</v>
      </c>
      <c r="DO58" s="33">
        <f>'معادلة الفك والتجميع'!$AD$291</f>
        <v>0</v>
      </c>
      <c r="DP58" s="33">
        <f>'معادلة الفك والتجميع'!$AE$291</f>
        <v>0</v>
      </c>
      <c r="DQ58" s="33">
        <f>$CA$75</f>
        <v>0</v>
      </c>
    </row>
    <row r="59" spans="1:121" ht="16.5" thickBot="1" x14ac:dyDescent="0.3">
      <c r="A59" s="1">
        <v>43359</v>
      </c>
      <c r="B59" s="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6"/>
      <c r="DI59" s="32" t="s">
        <v>19</v>
      </c>
      <c r="DJ59" s="33">
        <f>'معادلة الفك والتجميع'!$AD$230</f>
        <v>0</v>
      </c>
      <c r="DK59" s="33">
        <f>'معادلة الفك والتجميع'!$AE$230</f>
        <v>0</v>
      </c>
      <c r="DL59" s="33">
        <f>$AN$75</f>
        <v>0</v>
      </c>
      <c r="DM59" s="36"/>
      <c r="DN59" s="33" t="s">
        <v>48</v>
      </c>
      <c r="DO59" s="33"/>
      <c r="DP59" s="33">
        <f>'معادلة الفك والتجميع'!$AE$295</f>
        <v>0</v>
      </c>
      <c r="DQ59" s="33">
        <f>$CC$75</f>
        <v>0</v>
      </c>
    </row>
    <row r="60" spans="1:121" ht="18" thickBot="1" x14ac:dyDescent="0.3">
      <c r="A60" s="1">
        <v>43360</v>
      </c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6"/>
      <c r="DI60" s="182" t="s">
        <v>68</v>
      </c>
      <c r="DJ60" s="183"/>
      <c r="DK60" s="184"/>
      <c r="DL60" s="83"/>
      <c r="DM60" s="36"/>
      <c r="DN60" s="188" t="s">
        <v>38</v>
      </c>
      <c r="DO60" s="189"/>
      <c r="DP60" s="190"/>
      <c r="DQ60" s="84"/>
    </row>
    <row r="61" spans="1:121" ht="16.5" thickBot="1" x14ac:dyDescent="0.3">
      <c r="A61" s="1">
        <v>43361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6"/>
      <c r="DI61" s="37" t="s">
        <v>45</v>
      </c>
      <c r="DJ61" s="38"/>
      <c r="DK61" s="38">
        <f>'معادلة الفك والتجميع'!$AE$234</f>
        <v>0</v>
      </c>
      <c r="DL61" s="33">
        <f>$AP$75</f>
        <v>0</v>
      </c>
      <c r="DM61" s="36"/>
      <c r="DN61" s="33" t="s">
        <v>58</v>
      </c>
      <c r="DO61" s="33"/>
      <c r="DP61" s="33">
        <f>'معادلة الفك والتجميع'!$AE$329</f>
        <v>0</v>
      </c>
      <c r="DQ61" s="33">
        <f>$CY$75</f>
        <v>0</v>
      </c>
    </row>
    <row r="62" spans="1:121" ht="18" thickBot="1" x14ac:dyDescent="0.3">
      <c r="A62" s="1">
        <v>43362</v>
      </c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6"/>
      <c r="DI62" s="64"/>
      <c r="DJ62" s="64"/>
      <c r="DK62" s="64"/>
      <c r="DL62" s="85"/>
      <c r="DM62" s="36"/>
      <c r="DN62" s="164" t="s">
        <v>69</v>
      </c>
      <c r="DO62" s="165"/>
      <c r="DP62" s="166"/>
      <c r="DQ62" s="86"/>
    </row>
    <row r="63" spans="1:121" ht="18" thickBot="1" x14ac:dyDescent="0.3">
      <c r="A63" s="1">
        <v>43363</v>
      </c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6"/>
      <c r="DI63" s="182" t="s">
        <v>70</v>
      </c>
      <c r="DJ63" s="183"/>
      <c r="DK63" s="184"/>
      <c r="DL63" s="83"/>
      <c r="DM63" s="36"/>
      <c r="DN63" s="33" t="s">
        <v>15</v>
      </c>
      <c r="DO63" s="33"/>
      <c r="DP63" s="33">
        <f>'معادلة الفك والتجميع'!$AE$334</f>
        <v>0</v>
      </c>
      <c r="DQ63" s="33">
        <f>$DA$75</f>
        <v>0</v>
      </c>
    </row>
    <row r="64" spans="1:121" ht="18" thickBot="1" x14ac:dyDescent="0.3">
      <c r="A64" s="1">
        <v>43364</v>
      </c>
      <c r="B64" s="2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6"/>
      <c r="DI64" s="33" t="s">
        <v>54</v>
      </c>
      <c r="DJ64" s="33">
        <f>'معادلة الفك والتجميع'!$AD$312</f>
        <v>0</v>
      </c>
      <c r="DK64" s="33">
        <f>'معادلة الفك والتجميع'!$AE$312</f>
        <v>0</v>
      </c>
      <c r="DL64" s="33">
        <f>$CO$75</f>
        <v>0</v>
      </c>
      <c r="DM64" s="36"/>
      <c r="DN64" s="100" t="s">
        <v>71</v>
      </c>
      <c r="DO64" s="101"/>
      <c r="DP64" s="102"/>
      <c r="DQ64" s="87"/>
    </row>
    <row r="65" spans="1:121" ht="16.5" thickBot="1" x14ac:dyDescent="0.3">
      <c r="A65" s="1">
        <v>43365</v>
      </c>
      <c r="B65" s="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6"/>
      <c r="DI65" s="33" t="s">
        <v>55</v>
      </c>
      <c r="DJ65" s="33">
        <f>'معادلة الفك والتجميع'!$AD$316</f>
        <v>0</v>
      </c>
      <c r="DK65" s="33">
        <f>'معادلة الفك والتجميع'!$AE$316</f>
        <v>0</v>
      </c>
      <c r="DL65" s="33">
        <f>$CR$75</f>
        <v>0</v>
      </c>
      <c r="DM65" s="36"/>
      <c r="DN65" s="33" t="s">
        <v>51</v>
      </c>
      <c r="DO65" s="33">
        <f>'معادلة الفك والتجميع'!$AD$300</f>
        <v>0</v>
      </c>
      <c r="DP65" s="33">
        <f>'معادلة الفك والتجميع'!$AE$300</f>
        <v>0</v>
      </c>
      <c r="DQ65" s="33">
        <f>$CF$75</f>
        <v>0</v>
      </c>
    </row>
    <row r="66" spans="1:121" ht="16.5" thickBot="1" x14ac:dyDescent="0.3">
      <c r="A66" s="1">
        <v>43366</v>
      </c>
      <c r="B66" s="2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6"/>
      <c r="DI66" s="33" t="s">
        <v>56</v>
      </c>
      <c r="DJ66" s="38">
        <f>'معادلة الفك والتجميع'!$AD$320</f>
        <v>0</v>
      </c>
      <c r="DK66" s="38">
        <f>'معادلة الفك والتجميع'!$AE$320</f>
        <v>0</v>
      </c>
      <c r="DL66" s="33">
        <f>$CU$75</f>
        <v>0</v>
      </c>
      <c r="DM66" s="36"/>
      <c r="DN66" s="33" t="s">
        <v>52</v>
      </c>
      <c r="DO66" s="38">
        <f>'معادلة الفك والتجميع'!$AD$304</f>
        <v>0</v>
      </c>
      <c r="DP66" s="38">
        <f>'معادلة الفك والتجميع'!$AE$304</f>
        <v>0</v>
      </c>
      <c r="DQ66" s="33">
        <f>$CI$75</f>
        <v>0</v>
      </c>
    </row>
    <row r="67" spans="1:121" ht="16.5" thickBot="1" x14ac:dyDescent="0.3">
      <c r="A67" s="1">
        <v>43367</v>
      </c>
      <c r="B67" s="2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6"/>
      <c r="DI67" s="33" t="s">
        <v>57</v>
      </c>
      <c r="DJ67" s="33"/>
      <c r="DK67" s="33">
        <f>'معادلة الفك والتجميع'!$AE$324</f>
        <v>0</v>
      </c>
      <c r="DL67" s="33">
        <f>$CW$75</f>
        <v>0</v>
      </c>
      <c r="DM67" s="55"/>
      <c r="DN67" s="33" t="s">
        <v>53</v>
      </c>
      <c r="DO67" s="33">
        <f>'معادلة الفك والتجميع'!$AD$308</f>
        <v>0</v>
      </c>
      <c r="DP67" s="33">
        <f>'معادلة الفك والتجميع'!$AE$308</f>
        <v>0</v>
      </c>
      <c r="DQ67" s="33">
        <f>$CL$75</f>
        <v>0</v>
      </c>
    </row>
    <row r="68" spans="1:121" ht="15.75" thickBot="1" x14ac:dyDescent="0.3">
      <c r="A68" s="1">
        <v>43368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6"/>
    </row>
    <row r="69" spans="1:121" ht="15.75" thickBot="1" x14ac:dyDescent="0.3">
      <c r="A69" s="5">
        <v>43369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6"/>
    </row>
    <row r="70" spans="1:121" ht="15.75" thickBot="1" x14ac:dyDescent="0.3">
      <c r="A70" s="5">
        <v>43370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  <c r="CH70" s="48"/>
      <c r="CI70" s="48"/>
      <c r="CJ70" s="48"/>
      <c r="CK70" s="48"/>
      <c r="CL70" s="48"/>
      <c r="CM70" s="48"/>
      <c r="CN70" s="48"/>
      <c r="CO70" s="48"/>
      <c r="CP70" s="48"/>
      <c r="CQ70" s="48"/>
      <c r="CR70" s="48"/>
      <c r="CS70" s="48"/>
      <c r="CT70" s="48"/>
      <c r="CU70" s="48"/>
      <c r="CV70" s="48"/>
      <c r="CW70" s="48"/>
      <c r="CX70" s="48"/>
      <c r="CY70" s="48"/>
      <c r="CZ70" s="48"/>
      <c r="DA70" s="48"/>
      <c r="DB70" s="6"/>
      <c r="DC70" s="48"/>
      <c r="DD70" s="6"/>
      <c r="DE70" s="48"/>
      <c r="DF70" s="6"/>
    </row>
    <row r="71" spans="1:121" ht="15.75" thickBot="1" x14ac:dyDescent="0.3">
      <c r="A71" s="5">
        <v>43371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  <c r="CJ71" s="48"/>
      <c r="CK71" s="48"/>
      <c r="CL71" s="48"/>
      <c r="CM71" s="48"/>
      <c r="CN71" s="48"/>
      <c r="CO71" s="48"/>
      <c r="CP71" s="48"/>
      <c r="CQ71" s="48"/>
      <c r="CR71" s="48"/>
      <c r="CS71" s="48"/>
      <c r="CT71" s="48"/>
      <c r="CU71" s="48"/>
      <c r="CV71" s="48"/>
      <c r="CW71" s="48"/>
      <c r="CX71" s="48"/>
      <c r="CY71" s="48"/>
      <c r="CZ71" s="48"/>
      <c r="DA71" s="48"/>
      <c r="DB71" s="6"/>
      <c r="DC71" s="48"/>
      <c r="DD71" s="6"/>
      <c r="DE71" s="48"/>
      <c r="DF71" s="6"/>
    </row>
    <row r="72" spans="1:121" ht="15.75" thickBot="1" x14ac:dyDescent="0.3">
      <c r="A72" s="5">
        <v>43372</v>
      </c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  <c r="CJ72" s="48"/>
      <c r="CK72" s="48"/>
      <c r="CL72" s="48"/>
      <c r="CM72" s="48"/>
      <c r="CN72" s="48"/>
      <c r="CO72" s="48"/>
      <c r="CP72" s="48"/>
      <c r="CQ72" s="48"/>
      <c r="CR72" s="48"/>
      <c r="CS72" s="48"/>
      <c r="CT72" s="48"/>
      <c r="CU72" s="48"/>
      <c r="CV72" s="48"/>
      <c r="CW72" s="48"/>
      <c r="CX72" s="48"/>
      <c r="CY72" s="48"/>
      <c r="CZ72" s="48"/>
      <c r="DA72" s="48"/>
      <c r="DB72" s="6"/>
      <c r="DC72" s="48"/>
      <c r="DD72" s="6"/>
      <c r="DE72" s="48"/>
      <c r="DF72" s="6"/>
    </row>
    <row r="73" spans="1:121" ht="15.75" thickBot="1" x14ac:dyDescent="0.3">
      <c r="A73" s="5">
        <v>43373</v>
      </c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8"/>
      <c r="CA73" s="48"/>
      <c r="CB73" s="48"/>
      <c r="CC73" s="48"/>
      <c r="CD73" s="48"/>
      <c r="CE73" s="48"/>
      <c r="CF73" s="48"/>
      <c r="CG73" s="48"/>
      <c r="CH73" s="48"/>
      <c r="CI73" s="48"/>
      <c r="CJ73" s="48"/>
      <c r="CK73" s="48"/>
      <c r="CL73" s="48"/>
      <c r="CM73" s="48"/>
      <c r="CN73" s="48"/>
      <c r="CO73" s="48"/>
      <c r="CP73" s="48"/>
      <c r="CQ73" s="48"/>
      <c r="CR73" s="48"/>
      <c r="CS73" s="48"/>
      <c r="CT73" s="48"/>
      <c r="CU73" s="48"/>
      <c r="CV73" s="48"/>
      <c r="CW73" s="48"/>
      <c r="CX73" s="48"/>
      <c r="CY73" s="48"/>
      <c r="CZ73" s="48"/>
      <c r="DA73" s="48"/>
      <c r="DB73" s="6"/>
      <c r="DC73" s="48"/>
      <c r="DD73" s="6"/>
      <c r="DE73" s="48"/>
      <c r="DF73" s="6"/>
    </row>
    <row r="74" spans="1:121" ht="15.75" thickBot="1" x14ac:dyDescent="0.3">
      <c r="A74" s="8">
        <v>43374</v>
      </c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49"/>
      <c r="CA74" s="49"/>
      <c r="CB74" s="49"/>
      <c r="CC74" s="49"/>
      <c r="CD74" s="49"/>
      <c r="CE74" s="49"/>
      <c r="CF74" s="49"/>
      <c r="CG74" s="49"/>
      <c r="CH74" s="49"/>
      <c r="CI74" s="49"/>
      <c r="CJ74" s="49"/>
      <c r="CK74" s="49"/>
      <c r="CL74" s="49"/>
      <c r="CM74" s="49"/>
      <c r="CN74" s="49"/>
      <c r="CO74" s="49"/>
      <c r="CP74" s="49"/>
      <c r="CQ74" s="49"/>
      <c r="CR74" s="49"/>
      <c r="CS74" s="49"/>
      <c r="CT74" s="49"/>
      <c r="CU74" s="49"/>
      <c r="CV74" s="49"/>
      <c r="CW74" s="49"/>
      <c r="CX74" s="49"/>
      <c r="CY74" s="49"/>
      <c r="CZ74" s="49"/>
      <c r="DA74" s="49"/>
      <c r="DB74" s="6"/>
      <c r="DC74" s="49"/>
      <c r="DD74" s="6"/>
      <c r="DE74" s="49"/>
      <c r="DF74" s="6"/>
    </row>
    <row r="75" spans="1:121" ht="24.75" thickTop="1" thickBot="1" x14ac:dyDescent="0.3">
      <c r="A75" s="114" t="s">
        <v>20</v>
      </c>
      <c r="B75" s="115"/>
      <c r="C75" s="50">
        <f>SUM(C44:C74)</f>
        <v>0</v>
      </c>
      <c r="D75" s="50">
        <f t="shared" ref="D75:BO75" si="2">SUM(D44:D74)</f>
        <v>0</v>
      </c>
      <c r="E75" s="50">
        <f t="shared" si="2"/>
        <v>0</v>
      </c>
      <c r="F75" s="50">
        <f t="shared" si="2"/>
        <v>0</v>
      </c>
      <c r="G75" s="50">
        <f t="shared" si="2"/>
        <v>0</v>
      </c>
      <c r="H75" s="50">
        <f t="shared" si="2"/>
        <v>0</v>
      </c>
      <c r="I75" s="50">
        <f t="shared" si="2"/>
        <v>0</v>
      </c>
      <c r="J75" s="50">
        <f t="shared" si="2"/>
        <v>0</v>
      </c>
      <c r="K75" s="50">
        <f t="shared" si="2"/>
        <v>0</v>
      </c>
      <c r="L75" s="50">
        <f t="shared" si="2"/>
        <v>0</v>
      </c>
      <c r="M75" s="50">
        <f t="shared" si="2"/>
        <v>0</v>
      </c>
      <c r="N75" s="50">
        <f t="shared" si="2"/>
        <v>0</v>
      </c>
      <c r="O75" s="50">
        <f t="shared" si="2"/>
        <v>0</v>
      </c>
      <c r="P75" s="50">
        <f t="shared" si="2"/>
        <v>0</v>
      </c>
      <c r="Q75" s="50">
        <f t="shared" si="2"/>
        <v>0</v>
      </c>
      <c r="R75" s="50">
        <f t="shared" si="2"/>
        <v>0</v>
      </c>
      <c r="S75" s="50">
        <f t="shared" si="2"/>
        <v>0</v>
      </c>
      <c r="T75" s="50">
        <f t="shared" si="2"/>
        <v>0</v>
      </c>
      <c r="U75" s="50">
        <f t="shared" si="2"/>
        <v>0</v>
      </c>
      <c r="V75" s="50">
        <f t="shared" si="2"/>
        <v>0</v>
      </c>
      <c r="W75" s="50">
        <f t="shared" si="2"/>
        <v>0</v>
      </c>
      <c r="X75" s="50">
        <f t="shared" si="2"/>
        <v>0</v>
      </c>
      <c r="Y75" s="50">
        <f t="shared" si="2"/>
        <v>0</v>
      </c>
      <c r="Z75" s="50">
        <f t="shared" si="2"/>
        <v>0</v>
      </c>
      <c r="AA75" s="50">
        <f t="shared" si="2"/>
        <v>0</v>
      </c>
      <c r="AB75" s="50">
        <f t="shared" si="2"/>
        <v>0</v>
      </c>
      <c r="AC75" s="50">
        <f t="shared" si="2"/>
        <v>0</v>
      </c>
      <c r="AD75" s="50">
        <f t="shared" si="2"/>
        <v>0</v>
      </c>
      <c r="AE75" s="50">
        <f t="shared" si="2"/>
        <v>0</v>
      </c>
      <c r="AF75" s="50">
        <f t="shared" si="2"/>
        <v>0</v>
      </c>
      <c r="AG75" s="50">
        <f t="shared" si="2"/>
        <v>0</v>
      </c>
      <c r="AH75" s="50">
        <f t="shared" si="2"/>
        <v>0</v>
      </c>
      <c r="AI75" s="50">
        <f t="shared" si="2"/>
        <v>0</v>
      </c>
      <c r="AJ75" s="50">
        <f t="shared" si="2"/>
        <v>0</v>
      </c>
      <c r="AK75" s="50">
        <f t="shared" si="2"/>
        <v>0</v>
      </c>
      <c r="AL75" s="50">
        <f t="shared" si="2"/>
        <v>0</v>
      </c>
      <c r="AM75" s="50">
        <f t="shared" si="2"/>
        <v>0</v>
      </c>
      <c r="AN75" s="50">
        <f t="shared" si="2"/>
        <v>0</v>
      </c>
      <c r="AO75" s="50">
        <f t="shared" si="2"/>
        <v>0</v>
      </c>
      <c r="AP75" s="50">
        <f t="shared" si="2"/>
        <v>0</v>
      </c>
      <c r="AQ75" s="50">
        <f t="shared" si="2"/>
        <v>0</v>
      </c>
      <c r="AR75" s="50">
        <f t="shared" si="2"/>
        <v>0</v>
      </c>
      <c r="AS75" s="50">
        <f t="shared" si="2"/>
        <v>0</v>
      </c>
      <c r="AT75" s="50">
        <f t="shared" si="2"/>
        <v>0</v>
      </c>
      <c r="AU75" s="50">
        <f t="shared" si="2"/>
        <v>0</v>
      </c>
      <c r="AV75" s="50">
        <f t="shared" si="2"/>
        <v>0</v>
      </c>
      <c r="AW75" s="50">
        <f t="shared" si="2"/>
        <v>0</v>
      </c>
      <c r="AX75" s="50">
        <f t="shared" si="2"/>
        <v>0</v>
      </c>
      <c r="AY75" s="50">
        <f t="shared" si="2"/>
        <v>0</v>
      </c>
      <c r="AZ75" s="50">
        <f t="shared" si="2"/>
        <v>0</v>
      </c>
      <c r="BA75" s="50">
        <f t="shared" si="2"/>
        <v>0</v>
      </c>
      <c r="BB75" s="50">
        <f t="shared" si="2"/>
        <v>0</v>
      </c>
      <c r="BC75" s="50">
        <f t="shared" si="2"/>
        <v>0</v>
      </c>
      <c r="BD75" s="50">
        <f t="shared" si="2"/>
        <v>0</v>
      </c>
      <c r="BE75" s="50">
        <f t="shared" si="2"/>
        <v>0</v>
      </c>
      <c r="BF75" s="50">
        <f t="shared" si="2"/>
        <v>0</v>
      </c>
      <c r="BG75" s="50">
        <f t="shared" si="2"/>
        <v>0</v>
      </c>
      <c r="BH75" s="50">
        <f t="shared" si="2"/>
        <v>0</v>
      </c>
      <c r="BI75" s="50">
        <f t="shared" si="2"/>
        <v>0</v>
      </c>
      <c r="BJ75" s="50">
        <f t="shared" si="2"/>
        <v>0</v>
      </c>
      <c r="BK75" s="50">
        <f t="shared" si="2"/>
        <v>0</v>
      </c>
      <c r="BL75" s="50">
        <f t="shared" si="2"/>
        <v>0</v>
      </c>
      <c r="BM75" s="50">
        <f t="shared" si="2"/>
        <v>0</v>
      </c>
      <c r="BN75" s="50">
        <f t="shared" si="2"/>
        <v>0</v>
      </c>
      <c r="BO75" s="50">
        <f t="shared" si="2"/>
        <v>0</v>
      </c>
      <c r="BP75" s="50">
        <f t="shared" ref="BP75:DE75" si="3">SUM(BP44:BP74)</f>
        <v>0</v>
      </c>
      <c r="BQ75" s="50">
        <f t="shared" si="3"/>
        <v>0</v>
      </c>
      <c r="BR75" s="50">
        <f t="shared" si="3"/>
        <v>0</v>
      </c>
      <c r="BS75" s="50">
        <f t="shared" si="3"/>
        <v>0</v>
      </c>
      <c r="BT75" s="50">
        <f t="shared" si="3"/>
        <v>0</v>
      </c>
      <c r="BU75" s="50">
        <f t="shared" si="3"/>
        <v>0</v>
      </c>
      <c r="BV75" s="50">
        <f t="shared" si="3"/>
        <v>0</v>
      </c>
      <c r="BW75" s="50">
        <f t="shared" si="3"/>
        <v>0</v>
      </c>
      <c r="BX75" s="50">
        <f t="shared" si="3"/>
        <v>0</v>
      </c>
      <c r="BY75" s="50">
        <f t="shared" si="3"/>
        <v>0</v>
      </c>
      <c r="BZ75" s="50">
        <f t="shared" si="3"/>
        <v>0</v>
      </c>
      <c r="CA75" s="50">
        <f t="shared" si="3"/>
        <v>0</v>
      </c>
      <c r="CB75" s="50">
        <f t="shared" si="3"/>
        <v>0</v>
      </c>
      <c r="CC75" s="50">
        <f t="shared" si="3"/>
        <v>0</v>
      </c>
      <c r="CD75" s="50">
        <f t="shared" si="3"/>
        <v>0</v>
      </c>
      <c r="CE75" s="50">
        <f t="shared" si="3"/>
        <v>0</v>
      </c>
      <c r="CF75" s="50">
        <f t="shared" si="3"/>
        <v>0</v>
      </c>
      <c r="CG75" s="50">
        <f t="shared" si="3"/>
        <v>0</v>
      </c>
      <c r="CH75" s="50">
        <f t="shared" si="3"/>
        <v>0</v>
      </c>
      <c r="CI75" s="50">
        <f t="shared" si="3"/>
        <v>0</v>
      </c>
      <c r="CJ75" s="50">
        <f t="shared" si="3"/>
        <v>0</v>
      </c>
      <c r="CK75" s="50">
        <f t="shared" si="3"/>
        <v>0</v>
      </c>
      <c r="CL75" s="50">
        <f t="shared" si="3"/>
        <v>0</v>
      </c>
      <c r="CM75" s="50">
        <f t="shared" si="3"/>
        <v>0</v>
      </c>
      <c r="CN75" s="50">
        <f t="shared" si="3"/>
        <v>0</v>
      </c>
      <c r="CO75" s="50">
        <f t="shared" si="3"/>
        <v>0</v>
      </c>
      <c r="CP75" s="50">
        <f t="shared" si="3"/>
        <v>0</v>
      </c>
      <c r="CQ75" s="50">
        <f t="shared" si="3"/>
        <v>0</v>
      </c>
      <c r="CR75" s="50">
        <f t="shared" si="3"/>
        <v>0</v>
      </c>
      <c r="CS75" s="50">
        <f t="shared" si="3"/>
        <v>0</v>
      </c>
      <c r="CT75" s="50">
        <f t="shared" si="3"/>
        <v>0</v>
      </c>
      <c r="CU75" s="50">
        <f t="shared" si="3"/>
        <v>0</v>
      </c>
      <c r="CV75" s="50">
        <f t="shared" si="3"/>
        <v>0</v>
      </c>
      <c r="CW75" s="50">
        <f t="shared" si="3"/>
        <v>0</v>
      </c>
      <c r="CX75" s="50">
        <f t="shared" si="3"/>
        <v>0</v>
      </c>
      <c r="CY75" s="50">
        <f t="shared" si="3"/>
        <v>0</v>
      </c>
      <c r="CZ75" s="50">
        <f t="shared" si="3"/>
        <v>0</v>
      </c>
      <c r="DA75" s="50">
        <f t="shared" si="3"/>
        <v>0</v>
      </c>
      <c r="DB75" s="50">
        <f t="shared" si="3"/>
        <v>0</v>
      </c>
      <c r="DC75" s="50">
        <f t="shared" si="3"/>
        <v>0</v>
      </c>
      <c r="DD75" s="50">
        <f t="shared" si="3"/>
        <v>0</v>
      </c>
      <c r="DE75" s="50">
        <f t="shared" si="3"/>
        <v>0</v>
      </c>
      <c r="DF75" s="50">
        <f t="shared" ref="DF75" si="4">SUM(DF44:DF74)</f>
        <v>0</v>
      </c>
    </row>
    <row r="76" spans="1:121" ht="15.75" thickTop="1" x14ac:dyDescent="0.25"/>
  </sheetData>
  <mergeCells count="333">
    <mergeCell ref="DI58:DK58"/>
    <mergeCell ref="DI60:DK60"/>
    <mergeCell ref="DN60:DP60"/>
    <mergeCell ref="DN62:DP62"/>
    <mergeCell ref="DI63:DK63"/>
    <mergeCell ref="DN64:DP64"/>
    <mergeCell ref="DI39:DQ39"/>
    <mergeCell ref="DI41:DK41"/>
    <mergeCell ref="DN41:DP41"/>
    <mergeCell ref="DN45:DP45"/>
    <mergeCell ref="DN47:DP47"/>
    <mergeCell ref="DI49:DK49"/>
    <mergeCell ref="DI51:DK51"/>
    <mergeCell ref="DN52:DP52"/>
    <mergeCell ref="DN55:DP55"/>
    <mergeCell ref="DI56:DK56"/>
    <mergeCell ref="CR42:CR43"/>
    <mergeCell ref="CS42:CS43"/>
    <mergeCell ref="CT42:CT43"/>
    <mergeCell ref="CU42:CU43"/>
    <mergeCell ref="CW42:CW43"/>
    <mergeCell ref="CY42:CY43"/>
    <mergeCell ref="DA42:DA43"/>
    <mergeCell ref="DC42:DC43"/>
    <mergeCell ref="DE42:DE43"/>
    <mergeCell ref="CX41:CX43"/>
    <mergeCell ref="CZ41:CZ43"/>
    <mergeCell ref="CS41:CT41"/>
    <mergeCell ref="CV41:CV43"/>
    <mergeCell ref="AK42:AK43"/>
    <mergeCell ref="AL42:AL43"/>
    <mergeCell ref="AM42:AM43"/>
    <mergeCell ref="AN42:AN43"/>
    <mergeCell ref="AP42:AP43"/>
    <mergeCell ref="S42:S43"/>
    <mergeCell ref="T42:T43"/>
    <mergeCell ref="U42:U43"/>
    <mergeCell ref="Z42:Z43"/>
    <mergeCell ref="AA42:AA43"/>
    <mergeCell ref="AB42:AB43"/>
    <mergeCell ref="AC42:AC43"/>
    <mergeCell ref="AD42:AD43"/>
    <mergeCell ref="AE42:AE43"/>
    <mergeCell ref="AG42:AG43"/>
    <mergeCell ref="Y42:Y43"/>
    <mergeCell ref="AI42:AI43"/>
    <mergeCell ref="V42:V43"/>
    <mergeCell ref="W42:W43"/>
    <mergeCell ref="CC42:CC43"/>
    <mergeCell ref="CD42:CD43"/>
    <mergeCell ref="AQ42:AQ43"/>
    <mergeCell ref="AR42:AR43"/>
    <mergeCell ref="AS42:AS43"/>
    <mergeCell ref="AT42:AT43"/>
    <mergeCell ref="AU42:AU43"/>
    <mergeCell ref="AV42:AV43"/>
    <mergeCell ref="AW42:AW43"/>
    <mergeCell ref="AX42:AX43"/>
    <mergeCell ref="AY42:AY43"/>
    <mergeCell ref="BJ42:BJ43"/>
    <mergeCell ref="BV41:BW41"/>
    <mergeCell ref="BL42:BL43"/>
    <mergeCell ref="BM42:BM43"/>
    <mergeCell ref="BW42:BW43"/>
    <mergeCell ref="BX42:BX43"/>
    <mergeCell ref="BY42:BY43"/>
    <mergeCell ref="BZ42:BZ43"/>
    <mergeCell ref="CA42:CA43"/>
    <mergeCell ref="BR42:BR43"/>
    <mergeCell ref="BS42:BS43"/>
    <mergeCell ref="BT42:BT43"/>
    <mergeCell ref="BU42:BU43"/>
    <mergeCell ref="BV42:BV43"/>
    <mergeCell ref="AW41:AX41"/>
    <mergeCell ref="AZ41:AZ43"/>
    <mergeCell ref="BB41:BC41"/>
    <mergeCell ref="BE41:BF41"/>
    <mergeCell ref="BH41:BI41"/>
    <mergeCell ref="BN42:BN43"/>
    <mergeCell ref="BO42:BO43"/>
    <mergeCell ref="BP42:BP43"/>
    <mergeCell ref="BQ42:BQ43"/>
    <mergeCell ref="BA42:BA43"/>
    <mergeCell ref="BB42:BB43"/>
    <mergeCell ref="BC42:BC43"/>
    <mergeCell ref="BD42:BD43"/>
    <mergeCell ref="BE42:BE43"/>
    <mergeCell ref="BF42:BF43"/>
    <mergeCell ref="BG42:BG43"/>
    <mergeCell ref="BH42:BH43"/>
    <mergeCell ref="BI42:BI43"/>
    <mergeCell ref="AC41:AD41"/>
    <mergeCell ref="AF41:AF43"/>
    <mergeCell ref="AH41:AH43"/>
    <mergeCell ref="AJ41:AJ43"/>
    <mergeCell ref="DC37:DF38"/>
    <mergeCell ref="A39:CZ39"/>
    <mergeCell ref="DC39:DF39"/>
    <mergeCell ref="C40:V40"/>
    <mergeCell ref="Z40:AI40"/>
    <mergeCell ref="AJ40:AK40"/>
    <mergeCell ref="AL40:AN40"/>
    <mergeCell ref="AO40:AP40"/>
    <mergeCell ref="AQ40:AY40"/>
    <mergeCell ref="AZ40:BA40"/>
    <mergeCell ref="BB40:BL40"/>
    <mergeCell ref="BM40:BR40"/>
    <mergeCell ref="BS40:CC40"/>
    <mergeCell ref="CD40:CL40"/>
    <mergeCell ref="CM40:CW40"/>
    <mergeCell ref="CX40:CY40"/>
    <mergeCell ref="AL41:AM41"/>
    <mergeCell ref="AO41:AO43"/>
    <mergeCell ref="AQ41:AR41"/>
    <mergeCell ref="AT41:AU41"/>
    <mergeCell ref="CZ40:DA40"/>
    <mergeCell ref="DN11:DP11"/>
    <mergeCell ref="DN13:DP13"/>
    <mergeCell ref="DI15:DK15"/>
    <mergeCell ref="DI17:DK17"/>
    <mergeCell ref="DN18:DP18"/>
    <mergeCell ref="DN21:DP21"/>
    <mergeCell ref="DI22:DK22"/>
    <mergeCell ref="DI24:DK24"/>
    <mergeCell ref="DI26:DK26"/>
    <mergeCell ref="DN26:DP26"/>
    <mergeCell ref="DN28:DP28"/>
    <mergeCell ref="DI29:DK29"/>
    <mergeCell ref="DN30:DP30"/>
    <mergeCell ref="CD41:CE41"/>
    <mergeCell ref="CG41:CH41"/>
    <mergeCell ref="CJ41:CK41"/>
    <mergeCell ref="CM41:CN41"/>
    <mergeCell ref="CP41:CQ41"/>
    <mergeCell ref="BK41:BK43"/>
    <mergeCell ref="BM41:BN41"/>
    <mergeCell ref="BP41:BQ41"/>
    <mergeCell ref="BS41:BT41"/>
    <mergeCell ref="CN42:CN43"/>
    <mergeCell ref="CO42:CO43"/>
    <mergeCell ref="CP42:CP43"/>
    <mergeCell ref="CQ42:CQ43"/>
    <mergeCell ref="BY41:BZ41"/>
    <mergeCell ref="CB41:CB43"/>
    <mergeCell ref="CE42:CE43"/>
    <mergeCell ref="CF42:CF43"/>
    <mergeCell ref="CG42:CG43"/>
    <mergeCell ref="CH42:CH43"/>
    <mergeCell ref="CI42:CI43"/>
    <mergeCell ref="CJ42:CJ43"/>
    <mergeCell ref="CK42:CK43"/>
    <mergeCell ref="CL42:CL43"/>
    <mergeCell ref="CM42:CM43"/>
    <mergeCell ref="CY3:CY4"/>
    <mergeCell ref="DA3:DA4"/>
    <mergeCell ref="DC3:DC4"/>
    <mergeCell ref="DE3:DE4"/>
    <mergeCell ref="DI3:DK3"/>
    <mergeCell ref="DI5:DQ5"/>
    <mergeCell ref="CZ2:CZ4"/>
    <mergeCell ref="DI7:DK7"/>
    <mergeCell ref="DN7:DP7"/>
    <mergeCell ref="AK3:AK4"/>
    <mergeCell ref="AL3:AL4"/>
    <mergeCell ref="AM3:AM4"/>
    <mergeCell ref="AN3:AN4"/>
    <mergeCell ref="AP3:AP4"/>
    <mergeCell ref="AG3:AG4"/>
    <mergeCell ref="AI3:AI4"/>
    <mergeCell ref="BV3:BV4"/>
    <mergeCell ref="BW3:BW4"/>
    <mergeCell ref="AQ3:AQ4"/>
    <mergeCell ref="AR3:AR4"/>
    <mergeCell ref="AS3:AS4"/>
    <mergeCell ref="AT3:AT4"/>
    <mergeCell ref="AU3:AU4"/>
    <mergeCell ref="AV3:AV4"/>
    <mergeCell ref="AW3:AW4"/>
    <mergeCell ref="AX3:AX4"/>
    <mergeCell ref="AY3:AY4"/>
    <mergeCell ref="BA3:BA4"/>
    <mergeCell ref="BB3:BB4"/>
    <mergeCell ref="BC3:BC4"/>
    <mergeCell ref="BD3:BD4"/>
    <mergeCell ref="BE3:BE4"/>
    <mergeCell ref="BS3:BS4"/>
    <mergeCell ref="BB2:BC2"/>
    <mergeCell ref="BE2:BF2"/>
    <mergeCell ref="BH2:BI2"/>
    <mergeCell ref="BK2:BK4"/>
    <mergeCell ref="BM2:BN2"/>
    <mergeCell ref="BP2:BQ2"/>
    <mergeCell ref="BS2:BT2"/>
    <mergeCell ref="BV2:BW2"/>
    <mergeCell ref="BY2:BZ2"/>
    <mergeCell ref="BF3:BF4"/>
    <mergeCell ref="BG3:BG4"/>
    <mergeCell ref="BH3:BH4"/>
    <mergeCell ref="BI3:BI4"/>
    <mergeCell ref="BJ3:BJ4"/>
    <mergeCell ref="BL3:BL4"/>
    <mergeCell ref="BN3:BN4"/>
    <mergeCell ref="BO3:BO4"/>
    <mergeCell ref="BP3:BP4"/>
    <mergeCell ref="BQ3:BQ4"/>
    <mergeCell ref="BR3:BR4"/>
    <mergeCell ref="BT3:BT4"/>
    <mergeCell ref="BU3:BU4"/>
    <mergeCell ref="BX3:BX4"/>
    <mergeCell ref="BY3:BY4"/>
    <mergeCell ref="CX2:CX4"/>
    <mergeCell ref="CF3:CF4"/>
    <mergeCell ref="CG3:CG4"/>
    <mergeCell ref="CH3:CH4"/>
    <mergeCell ref="CI3:CI4"/>
    <mergeCell ref="CJ3:CJ4"/>
    <mergeCell ref="CK3:CK4"/>
    <mergeCell ref="CL3:CL4"/>
    <mergeCell ref="CM3:CM4"/>
    <mergeCell ref="CN3:CN4"/>
    <mergeCell ref="CO3:CO4"/>
    <mergeCell ref="CP3:CP4"/>
    <mergeCell ref="CQ3:CQ4"/>
    <mergeCell ref="CR3:CR4"/>
    <mergeCell ref="CS3:CS4"/>
    <mergeCell ref="CT3:CT4"/>
    <mergeCell ref="CU3:CU4"/>
    <mergeCell ref="CW3:CW4"/>
    <mergeCell ref="CG2:CH2"/>
    <mergeCell ref="CJ2:CK2"/>
    <mergeCell ref="CM2:CN2"/>
    <mergeCell ref="BZ3:BZ4"/>
    <mergeCell ref="CA3:CA4"/>
    <mergeCell ref="CC3:CC4"/>
    <mergeCell ref="CD3:CD4"/>
    <mergeCell ref="CE3:CE4"/>
    <mergeCell ref="CB2:CB4"/>
    <mergeCell ref="CD2:CE2"/>
    <mergeCell ref="CD1:CL1"/>
    <mergeCell ref="CM1:CW1"/>
    <mergeCell ref="CP2:CQ2"/>
    <mergeCell ref="CS2:CT2"/>
    <mergeCell ref="CV2:CV4"/>
    <mergeCell ref="CX1:CY1"/>
    <mergeCell ref="CZ1:DA1"/>
    <mergeCell ref="C2:D2"/>
    <mergeCell ref="F2:G2"/>
    <mergeCell ref="I2:J2"/>
    <mergeCell ref="L2:M2"/>
    <mergeCell ref="O2:P2"/>
    <mergeCell ref="R2:S2"/>
    <mergeCell ref="U2:V2"/>
    <mergeCell ref="X2:X4"/>
    <mergeCell ref="Z2:AA2"/>
    <mergeCell ref="AC2:AD2"/>
    <mergeCell ref="AF2:AF4"/>
    <mergeCell ref="AH2:AH4"/>
    <mergeCell ref="AJ2:AJ4"/>
    <mergeCell ref="AL2:AM2"/>
    <mergeCell ref="AO2:AO4"/>
    <mergeCell ref="AQ2:AR2"/>
    <mergeCell ref="AT2:AU2"/>
    <mergeCell ref="AW2:AX2"/>
    <mergeCell ref="AZ2:AZ4"/>
    <mergeCell ref="BM3:BM4"/>
    <mergeCell ref="Z1:AI1"/>
    <mergeCell ref="AJ1:AK1"/>
    <mergeCell ref="AL1:AN1"/>
    <mergeCell ref="AO1:AP1"/>
    <mergeCell ref="AQ1:AY1"/>
    <mergeCell ref="AZ1:BA1"/>
    <mergeCell ref="BB1:BL1"/>
    <mergeCell ref="BM1:BR1"/>
    <mergeCell ref="BS1:CC1"/>
    <mergeCell ref="A75:B75"/>
    <mergeCell ref="C42:C43"/>
    <mergeCell ref="D42:D43"/>
    <mergeCell ref="E42:E43"/>
    <mergeCell ref="F42:F43"/>
    <mergeCell ref="G42:G43"/>
    <mergeCell ref="H42:H43"/>
    <mergeCell ref="I42:I43"/>
    <mergeCell ref="J42:J43"/>
    <mergeCell ref="A40:A43"/>
    <mergeCell ref="B40:B43"/>
    <mergeCell ref="C41:D41"/>
    <mergeCell ref="F41:G41"/>
    <mergeCell ref="I41:J41"/>
    <mergeCell ref="L41:M41"/>
    <mergeCell ref="O41:P41"/>
    <mergeCell ref="R41:S41"/>
    <mergeCell ref="U41:V41"/>
    <mergeCell ref="X41:X43"/>
    <mergeCell ref="Z41:AA41"/>
    <mergeCell ref="K42:K43"/>
    <mergeCell ref="L42:L43"/>
    <mergeCell ref="M42:M43"/>
    <mergeCell ref="N42:N43"/>
    <mergeCell ref="O42:O43"/>
    <mergeCell ref="P42:P43"/>
    <mergeCell ref="Q42:Q43"/>
    <mergeCell ref="R42:R43"/>
    <mergeCell ref="AA3:AA4"/>
    <mergeCell ref="AB3:AB4"/>
    <mergeCell ref="AC3:AC4"/>
    <mergeCell ref="AE3:AE4"/>
    <mergeCell ref="L3:L4"/>
    <mergeCell ref="M3:M4"/>
    <mergeCell ref="S3:S4"/>
    <mergeCell ref="E3:E4"/>
    <mergeCell ref="H3:H4"/>
    <mergeCell ref="AD3:AD4"/>
    <mergeCell ref="Y3:Y4"/>
    <mergeCell ref="Z3:Z4"/>
    <mergeCell ref="O3:O4"/>
    <mergeCell ref="P3:P4"/>
    <mergeCell ref="Q3:Q4"/>
    <mergeCell ref="R3:R4"/>
    <mergeCell ref="A1:A4"/>
    <mergeCell ref="B1:B4"/>
    <mergeCell ref="K3:K4"/>
    <mergeCell ref="N3:N4"/>
    <mergeCell ref="U3:U4"/>
    <mergeCell ref="J3:J4"/>
    <mergeCell ref="T3:T4"/>
    <mergeCell ref="V3:V4"/>
    <mergeCell ref="W3:W4"/>
    <mergeCell ref="C3:C4"/>
    <mergeCell ref="D3:D4"/>
    <mergeCell ref="F3:F4"/>
    <mergeCell ref="G3:G4"/>
    <mergeCell ref="I3:I4"/>
    <mergeCell ref="C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13</vt:i4>
      </vt:variant>
    </vt:vector>
  </HeadingPairs>
  <TitlesOfParts>
    <vt:vector size="13" baseType="lpstr">
      <vt:lpstr>الرئيسية</vt:lpstr>
      <vt:lpstr>احمد شوقي</vt:lpstr>
      <vt:lpstr>محمد ابراهيم</vt:lpstr>
      <vt:lpstr>مصطفي عبدالفتاح</vt:lpstr>
      <vt:lpstr>رامي حواس</vt:lpstr>
      <vt:lpstr>محمد نبيه</vt:lpstr>
      <vt:lpstr>تامر غالي</vt:lpstr>
      <vt:lpstr>اسلام</vt:lpstr>
      <vt:lpstr>زهران</vt:lpstr>
      <vt:lpstr>مندوب 2</vt:lpstr>
      <vt:lpstr>محمد التيه</vt:lpstr>
      <vt:lpstr>الشركة</vt:lpstr>
      <vt:lpstr>معادلة الفك والتجميع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2018-09-13T12:12:53Z</dcterms:modified>
</cp:coreProperties>
</file>