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600" windowHeight="9240" activeTab="1"/>
  </bookViews>
  <sheets>
    <sheet name="أساسيات" sheetId="1" r:id="rId1"/>
    <sheet name="أسماء الطلاب" sheetId="2" r:id="rId2"/>
    <sheet name="تفقد" sheetId="3" r:id="rId3"/>
    <sheet name="الإحصائية" sheetId="4" r:id="rId4"/>
    <sheet name="الكادر" sheetId="5" r:id="rId5"/>
    <sheet name="كادر احتياطي" sheetId="6" r:id="rId6"/>
  </sheets>
  <definedNames>
    <definedName name="_xlnm._FilterDatabase" localSheetId="1" hidden="1">'أسماء الطلاب'!$A$1:$S$120</definedName>
  </definedNames>
  <calcPr calcId="144525"/>
</workbook>
</file>

<file path=xl/calcChain.xml><?xml version="1.0" encoding="utf-8"?>
<calcChain xmlns="http://schemas.openxmlformats.org/spreadsheetml/2006/main">
  <c r="H13" i="4" l="1"/>
  <c r="G13" i="4"/>
  <c r="E13" i="4"/>
  <c r="D13" i="4"/>
  <c r="H12" i="4"/>
  <c r="G12" i="4"/>
  <c r="E12" i="4"/>
  <c r="D12" i="4"/>
  <c r="H11" i="4"/>
  <c r="G11" i="4"/>
  <c r="E11" i="4"/>
  <c r="D11" i="4"/>
  <c r="H10" i="4"/>
  <c r="G10" i="4"/>
  <c r="E10" i="4"/>
  <c r="D10" i="4"/>
  <c r="H9" i="4"/>
  <c r="G9" i="4"/>
  <c r="E9" i="4"/>
  <c r="D9" i="4"/>
  <c r="H7" i="4"/>
  <c r="G7" i="4"/>
  <c r="E7" i="4"/>
  <c r="D7" i="4"/>
  <c r="J7" i="4" s="1"/>
  <c r="H6" i="4"/>
  <c r="G6" i="4"/>
  <c r="E6" i="4"/>
  <c r="D6" i="4"/>
  <c r="J6" i="4" s="1"/>
  <c r="H5" i="4"/>
  <c r="G5" i="4"/>
  <c r="E5" i="4"/>
  <c r="D5" i="4"/>
  <c r="F5" i="4" s="1"/>
  <c r="H4" i="4"/>
  <c r="G4" i="4"/>
  <c r="E4" i="4"/>
  <c r="K4" i="4" s="1"/>
  <c r="D4" i="4"/>
  <c r="J4" i="4" s="1"/>
  <c r="I13" i="4"/>
  <c r="K13" i="4"/>
  <c r="J13" i="4"/>
  <c r="L13" i="4" s="1"/>
  <c r="I12" i="4"/>
  <c r="K12" i="4"/>
  <c r="J12" i="4"/>
  <c r="J11" i="4"/>
  <c r="I11" i="4"/>
  <c r="F11" i="4"/>
  <c r="K11" i="4"/>
  <c r="K10" i="4"/>
  <c r="J10" i="4"/>
  <c r="L10" i="4" s="1"/>
  <c r="F10" i="4"/>
  <c r="K9" i="4"/>
  <c r="I9" i="4"/>
  <c r="J9" i="4"/>
  <c r="L9" i="4" s="1"/>
  <c r="I7" i="4"/>
  <c r="K7" i="4"/>
  <c r="I6" i="4"/>
  <c r="K6" i="4"/>
  <c r="L6" i="4" l="1"/>
  <c r="L7" i="4"/>
  <c r="I4" i="4"/>
  <c r="J5" i="4"/>
  <c r="J14" i="4" s="1"/>
  <c r="L4" i="4"/>
  <c r="L11" i="4"/>
  <c r="L12" i="4"/>
  <c r="F4" i="4"/>
  <c r="K5" i="4"/>
  <c r="K14" i="4" s="1"/>
  <c r="F6" i="4"/>
  <c r="F7" i="4"/>
  <c r="F12" i="4"/>
  <c r="I5" i="4"/>
  <c r="F9" i="4"/>
  <c r="I10" i="4"/>
  <c r="F13" i="4"/>
  <c r="T1" i="3"/>
  <c r="L14" i="4" l="1"/>
  <c r="L5" i="4"/>
  <c r="B5" i="3" a="1"/>
  <c r="B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5" i="3" a="1"/>
  <c r="B15" i="3" s="1"/>
  <c r="B16" i="3" a="1"/>
  <c r="B16" i="3" s="1"/>
  <c r="B17" i="3" a="1"/>
  <c r="B17" i="3" s="1"/>
  <c r="B18" i="3" a="1"/>
  <c r="B18" i="3" s="1"/>
  <c r="B19" i="3" a="1"/>
  <c r="B19" i="3" s="1"/>
  <c r="B20" i="3" a="1"/>
  <c r="B20" i="3" s="1"/>
  <c r="B21" i="3" a="1"/>
  <c r="B21" i="3" s="1"/>
  <c r="B22" i="3" a="1"/>
  <c r="B22" i="3" s="1"/>
  <c r="B23" i="3" a="1"/>
  <c r="B23" i="3" s="1"/>
  <c r="B24" i="3" a="1"/>
  <c r="B24" i="3" s="1"/>
  <c r="B25" i="3" a="1"/>
  <c r="B25" i="3" s="1"/>
  <c r="B26" i="3" a="1"/>
  <c r="B26" i="3" s="1"/>
  <c r="B27" i="3" a="1"/>
  <c r="B27" i="3" s="1"/>
  <c r="B28" i="3" a="1"/>
  <c r="B28" i="3" s="1"/>
  <c r="B29" i="3" a="1"/>
  <c r="B29" i="3" s="1"/>
  <c r="B30" i="3" a="1"/>
  <c r="B30" i="3" s="1"/>
  <c r="B31" i="3" a="1"/>
  <c r="B31" i="3" s="1"/>
  <c r="B32" i="3" a="1"/>
  <c r="B32" i="3" s="1"/>
  <c r="B33" i="3" a="1"/>
  <c r="B33" i="3" s="1"/>
  <c r="B4" i="3" a="1"/>
  <c r="B4" i="3" s="1"/>
  <c r="AC1" i="3" l="1"/>
  <c r="Y1" i="3"/>
</calcChain>
</file>

<file path=xl/sharedStrings.xml><?xml version="1.0" encoding="utf-8"?>
<sst xmlns="http://schemas.openxmlformats.org/spreadsheetml/2006/main" count="2789" uniqueCount="866">
  <si>
    <t>الرمز</t>
  </si>
  <si>
    <t>الصف</t>
  </si>
  <si>
    <t>الشعبة</t>
  </si>
  <si>
    <t>المشرف</t>
  </si>
  <si>
    <t>الأول</t>
  </si>
  <si>
    <t>الأولى</t>
  </si>
  <si>
    <t>منى جغل</t>
  </si>
  <si>
    <t>الثاني1</t>
  </si>
  <si>
    <t>الثاني</t>
  </si>
  <si>
    <t>هند</t>
  </si>
  <si>
    <t>الثاني2</t>
  </si>
  <si>
    <t>الثانية</t>
  </si>
  <si>
    <t>ب</t>
  </si>
  <si>
    <t>الثالث1</t>
  </si>
  <si>
    <t>الثالث</t>
  </si>
  <si>
    <t>ج</t>
  </si>
  <si>
    <t>الثالث2</t>
  </si>
  <si>
    <t>ف</t>
  </si>
  <si>
    <t>الرابع</t>
  </si>
  <si>
    <t>ى</t>
  </si>
  <si>
    <t>الخامس</t>
  </si>
  <si>
    <t>خ</t>
  </si>
  <si>
    <t>السادس</t>
  </si>
  <si>
    <t>ك</t>
  </si>
  <si>
    <t>السابع</t>
  </si>
  <si>
    <t>الثامن</t>
  </si>
  <si>
    <t>ن</t>
  </si>
  <si>
    <t>التاسع</t>
  </si>
  <si>
    <t>ي</t>
  </si>
  <si>
    <t>سجل</t>
  </si>
  <si>
    <t>الرقم</t>
  </si>
  <si>
    <t>الاسم والنسبة</t>
  </si>
  <si>
    <t>الاسم</t>
  </si>
  <si>
    <t>النسبة</t>
  </si>
  <si>
    <t>الأب</t>
  </si>
  <si>
    <t>الأم</t>
  </si>
  <si>
    <t>سكن سابق</t>
  </si>
  <si>
    <t>السكن</t>
  </si>
  <si>
    <t>سابق</t>
  </si>
  <si>
    <t>مكان</t>
  </si>
  <si>
    <t>تاريخ التولد</t>
  </si>
  <si>
    <t>يوم</t>
  </si>
  <si>
    <t>شهر</t>
  </si>
  <si>
    <t>عام</t>
  </si>
  <si>
    <t>رقم التواصل</t>
  </si>
  <si>
    <t>النوع</t>
  </si>
  <si>
    <t>ملاحظات</t>
  </si>
  <si>
    <t>إبراهيم مدلل</t>
  </si>
  <si>
    <t>إبراهيم</t>
  </si>
  <si>
    <t>مدلل</t>
  </si>
  <si>
    <t>حافظ</t>
  </si>
  <si>
    <t>رانية</t>
  </si>
  <si>
    <t>بستان القصر</t>
  </si>
  <si>
    <t>حلب</t>
  </si>
  <si>
    <t>ذكر</t>
  </si>
  <si>
    <t>إبراهيم بابللي</t>
  </si>
  <si>
    <t>بابللي</t>
  </si>
  <si>
    <t>محي الدين</t>
  </si>
  <si>
    <t>نوره</t>
  </si>
  <si>
    <t>المشهد</t>
  </si>
  <si>
    <t>إسماعيل عتيق</t>
  </si>
  <si>
    <t>إسماعيل</t>
  </si>
  <si>
    <t>عتيق</t>
  </si>
  <si>
    <t>عمر</t>
  </si>
  <si>
    <t>يسرب</t>
  </si>
  <si>
    <t>بدلها</t>
  </si>
  <si>
    <t>إيلاف المصري</t>
  </si>
  <si>
    <t>إيلاف</t>
  </si>
  <si>
    <t>المصري</t>
  </si>
  <si>
    <t>زكريا</t>
  </si>
  <si>
    <t>دلال</t>
  </si>
  <si>
    <t>أنثى</t>
  </si>
  <si>
    <t>الأب مفقود</t>
  </si>
  <si>
    <t>إيلاف الموسى</t>
  </si>
  <si>
    <t>الموسى</t>
  </si>
  <si>
    <t>عادل</t>
  </si>
  <si>
    <t>حسناء</t>
  </si>
  <si>
    <t>يتيمة</t>
  </si>
  <si>
    <t>إيلاف أول</t>
  </si>
  <si>
    <t>أول</t>
  </si>
  <si>
    <t>محمد هشام</t>
  </si>
  <si>
    <t>غيثاء</t>
  </si>
  <si>
    <t>الكلاسة</t>
  </si>
  <si>
    <t>إيمان شامي</t>
  </si>
  <si>
    <t>إيمان</t>
  </si>
  <si>
    <t>شامي</t>
  </si>
  <si>
    <t>أحمد</t>
  </si>
  <si>
    <t>فضيلة</t>
  </si>
  <si>
    <t>أحمد قصير</t>
  </si>
  <si>
    <t>قصير</t>
  </si>
  <si>
    <t>حسن</t>
  </si>
  <si>
    <t>صباح</t>
  </si>
  <si>
    <t>أحمد زبير صباغ</t>
  </si>
  <si>
    <t>أحمد زبير</t>
  </si>
  <si>
    <t>صباغ</t>
  </si>
  <si>
    <t>لوما</t>
  </si>
  <si>
    <t>أحمد خاروف</t>
  </si>
  <si>
    <t>خاروف</t>
  </si>
  <si>
    <t>ماهر</t>
  </si>
  <si>
    <t>بشرى</t>
  </si>
  <si>
    <t>المغاير</t>
  </si>
  <si>
    <t>أحمد عتيق</t>
  </si>
  <si>
    <t>أماني خاروف</t>
  </si>
  <si>
    <t>أماني</t>
  </si>
  <si>
    <t>مها</t>
  </si>
  <si>
    <t>أمل ريحاوي</t>
  </si>
  <si>
    <t>أمل</t>
  </si>
  <si>
    <t>ريحاوي</t>
  </si>
  <si>
    <t>محمد</t>
  </si>
  <si>
    <t>نور</t>
  </si>
  <si>
    <t>السكري</t>
  </si>
  <si>
    <t>أيمن ملحم</t>
  </si>
  <si>
    <t>أيمن</t>
  </si>
  <si>
    <t>ملحم</t>
  </si>
  <si>
    <t>نهى</t>
  </si>
  <si>
    <t>راسب</t>
  </si>
  <si>
    <t>آمنة ملحم</t>
  </si>
  <si>
    <t>آمنة</t>
  </si>
  <si>
    <t>كرم النزهة</t>
  </si>
  <si>
    <t>بتول نجار</t>
  </si>
  <si>
    <t>بتول</t>
  </si>
  <si>
    <t>نجار</t>
  </si>
  <si>
    <t>عبد القادر</t>
  </si>
  <si>
    <t>صفاء</t>
  </si>
  <si>
    <t>حلب 2008</t>
  </si>
  <si>
    <t>بتول حدادة</t>
  </si>
  <si>
    <t>حدادة</t>
  </si>
  <si>
    <t>روعة</t>
  </si>
  <si>
    <t>الأنصاري</t>
  </si>
  <si>
    <t>براءة خاروف</t>
  </si>
  <si>
    <t>براءة</t>
  </si>
  <si>
    <t>بسملة خاروف</t>
  </si>
  <si>
    <t>بسملة</t>
  </si>
  <si>
    <t>بيان بكاري</t>
  </si>
  <si>
    <t>بيان</t>
  </si>
  <si>
    <t>بكاري</t>
  </si>
  <si>
    <t>غزلان</t>
  </si>
  <si>
    <t>الفردوس</t>
  </si>
  <si>
    <t>بيان مدلل</t>
  </si>
  <si>
    <t>محمود</t>
  </si>
  <si>
    <t>سميرة</t>
  </si>
  <si>
    <t>تسنيم فليس</t>
  </si>
  <si>
    <t>تسنيم</t>
  </si>
  <si>
    <t>فليس</t>
  </si>
  <si>
    <t>هالة</t>
  </si>
  <si>
    <t>تسنيم ميمة</t>
  </si>
  <si>
    <t>ميمة</t>
  </si>
  <si>
    <t>سوسن</t>
  </si>
  <si>
    <t>تسرب</t>
  </si>
  <si>
    <t>تسنيم مدلل</t>
  </si>
  <si>
    <t>رانيا</t>
  </si>
  <si>
    <t>حلب 2007</t>
  </si>
  <si>
    <t>تميم حجازي</t>
  </si>
  <si>
    <t>تميم</t>
  </si>
  <si>
    <t>حجازي</t>
  </si>
  <si>
    <t>مصطفى</t>
  </si>
  <si>
    <t>خنساء</t>
  </si>
  <si>
    <t>جنى عقيل</t>
  </si>
  <si>
    <t>جنى</t>
  </si>
  <si>
    <t>عقيل</t>
  </si>
  <si>
    <t>عبد الله</t>
  </si>
  <si>
    <t>منى</t>
  </si>
  <si>
    <t>حسان ريحاوي</t>
  </si>
  <si>
    <t>حسان</t>
  </si>
  <si>
    <t>نورا</t>
  </si>
  <si>
    <t>حسن ملحم</t>
  </si>
  <si>
    <t>حسين</t>
  </si>
  <si>
    <t>أميرة</t>
  </si>
  <si>
    <t>حسن نجار</t>
  </si>
  <si>
    <t>عبد الخالق</t>
  </si>
  <si>
    <t>القاطرجي</t>
  </si>
  <si>
    <t>حسن بساطة</t>
  </si>
  <si>
    <t>بساطة</t>
  </si>
  <si>
    <t>هدى</t>
  </si>
  <si>
    <t>حلا مزكتلي</t>
  </si>
  <si>
    <t>حلا</t>
  </si>
  <si>
    <t>مزكتلي</t>
  </si>
  <si>
    <t>ياسمين</t>
  </si>
  <si>
    <t>حمزة حدادة</t>
  </si>
  <si>
    <t>حمزة</t>
  </si>
  <si>
    <t>حلب 2004</t>
  </si>
  <si>
    <t>حمزة بكور</t>
  </si>
  <si>
    <t>بكور</t>
  </si>
  <si>
    <t>حنان</t>
  </si>
  <si>
    <t>حمزة مدلل</t>
  </si>
  <si>
    <t>عمار</t>
  </si>
  <si>
    <t>فاطمة حمامي</t>
  </si>
  <si>
    <t>إعاقة حركية</t>
  </si>
  <si>
    <t>حمزة خاروف</t>
  </si>
  <si>
    <t>خديجة مراد</t>
  </si>
  <si>
    <t>خديجة</t>
  </si>
  <si>
    <t>مراد</t>
  </si>
  <si>
    <t>رشيد</t>
  </si>
  <si>
    <t>كوكب</t>
  </si>
  <si>
    <t>راما العموري</t>
  </si>
  <si>
    <t>راما</t>
  </si>
  <si>
    <t>العموري</t>
  </si>
  <si>
    <t>أسماء</t>
  </si>
  <si>
    <t>تادف</t>
  </si>
  <si>
    <t>رضوان خياط نقو</t>
  </si>
  <si>
    <t>رضوان</t>
  </si>
  <si>
    <t>خياط نقو</t>
  </si>
  <si>
    <t>أسامة</t>
  </si>
  <si>
    <t>ميرفت</t>
  </si>
  <si>
    <t>رغد خاروف</t>
  </si>
  <si>
    <t>رغد</t>
  </si>
  <si>
    <t>مروان</t>
  </si>
  <si>
    <t>سلوى</t>
  </si>
  <si>
    <t>رغد حدادة</t>
  </si>
  <si>
    <t>روان ديري</t>
  </si>
  <si>
    <t>روان</t>
  </si>
  <si>
    <t>ديري</t>
  </si>
  <si>
    <t>عدنان</t>
  </si>
  <si>
    <t>ضحى</t>
  </si>
  <si>
    <t>ريان مدلل</t>
  </si>
  <si>
    <t>ريان</t>
  </si>
  <si>
    <t>زكريا دروبي</t>
  </si>
  <si>
    <t>دروبي</t>
  </si>
  <si>
    <t>منتهى</t>
  </si>
  <si>
    <t>زين الدين طالب</t>
  </si>
  <si>
    <t>زين الدين</t>
  </si>
  <si>
    <t>طالب</t>
  </si>
  <si>
    <t>محمد فخر الدين</t>
  </si>
  <si>
    <t>فاطمة</t>
  </si>
  <si>
    <t>سلمى بساطة</t>
  </si>
  <si>
    <t>سلمى</t>
  </si>
  <si>
    <t>رهف</t>
  </si>
  <si>
    <t>شيماء خاروف</t>
  </si>
  <si>
    <t>شيماء</t>
  </si>
  <si>
    <t>لؤي</t>
  </si>
  <si>
    <t>غفران</t>
  </si>
  <si>
    <t>صالح قمقم</t>
  </si>
  <si>
    <t>صالح</t>
  </si>
  <si>
    <t>قمقم</t>
  </si>
  <si>
    <t>محمد وليد</t>
  </si>
  <si>
    <t>عبد الرحمن مراد</t>
  </si>
  <si>
    <t>عبد الرحمن</t>
  </si>
  <si>
    <t>عبد القادر عساني</t>
  </si>
  <si>
    <t>عساني</t>
  </si>
  <si>
    <t>نايف</t>
  </si>
  <si>
    <t>ديانا</t>
  </si>
  <si>
    <t>عبد الله صباغ</t>
  </si>
  <si>
    <t>لمى</t>
  </si>
  <si>
    <t>حلب 2003</t>
  </si>
  <si>
    <t>عبدالله مشاعل</t>
  </si>
  <si>
    <t>مشاعل</t>
  </si>
  <si>
    <t>عبد الله المصري</t>
  </si>
  <si>
    <t>عبد الله مدلل</t>
  </si>
  <si>
    <t>عبد الله حجازي</t>
  </si>
  <si>
    <t>شذى</t>
  </si>
  <si>
    <t>عبد الهادي حدادة</t>
  </si>
  <si>
    <t>عبد الهادي</t>
  </si>
  <si>
    <t>حلب 2005</t>
  </si>
  <si>
    <t>عمار حشيشو</t>
  </si>
  <si>
    <t>حشيشو</t>
  </si>
  <si>
    <t>أنس</t>
  </si>
  <si>
    <t>عمر ميمة</t>
  </si>
  <si>
    <t>زينب</t>
  </si>
  <si>
    <t>عمر عجوزي</t>
  </si>
  <si>
    <t>عجوزي</t>
  </si>
  <si>
    <t>عيسى</t>
  </si>
  <si>
    <t>ميادة</t>
  </si>
  <si>
    <t>حلب2010</t>
  </si>
  <si>
    <t>فاطمة بكاري</t>
  </si>
  <si>
    <t>فاطمة شوا</t>
  </si>
  <si>
    <t>شوا</t>
  </si>
  <si>
    <t>عبد الكريم</t>
  </si>
  <si>
    <t>عبير</t>
  </si>
  <si>
    <t>قصي خاروف</t>
  </si>
  <si>
    <t>قصي</t>
  </si>
  <si>
    <t>ماهر حلاق</t>
  </si>
  <si>
    <t>حلاق</t>
  </si>
  <si>
    <t>يوسف</t>
  </si>
  <si>
    <t>درية</t>
  </si>
  <si>
    <t>محمد زيدان</t>
  </si>
  <si>
    <t>زيدان</t>
  </si>
  <si>
    <t>محمد عموري</t>
  </si>
  <si>
    <t>عموري</t>
  </si>
  <si>
    <t>محمد مراد</t>
  </si>
  <si>
    <t>محمد بكور</t>
  </si>
  <si>
    <t>محمد خطاب</t>
  </si>
  <si>
    <t>خطاب</t>
  </si>
  <si>
    <t>سامية</t>
  </si>
  <si>
    <t>محمد ملحم</t>
  </si>
  <si>
    <t>علياء</t>
  </si>
  <si>
    <t>محمد قجة</t>
  </si>
  <si>
    <t>قجة</t>
  </si>
  <si>
    <t>خالد</t>
  </si>
  <si>
    <t>عيشة</t>
  </si>
  <si>
    <t>محمد مدلل</t>
  </si>
  <si>
    <t>إبتسام</t>
  </si>
  <si>
    <t>محمد مزكتلي</t>
  </si>
  <si>
    <t>محمد نجاة عقاد</t>
  </si>
  <si>
    <t>محمد نجاة</t>
  </si>
  <si>
    <t>عقاد</t>
  </si>
  <si>
    <t>مازن</t>
  </si>
  <si>
    <t>محمد أول</t>
  </si>
  <si>
    <t>محمد مشاعل</t>
  </si>
  <si>
    <t>محمد براء حجازي</t>
  </si>
  <si>
    <t>محمد براء</t>
  </si>
  <si>
    <t>محمد حلاق</t>
  </si>
  <si>
    <t>محمد شريمو</t>
  </si>
  <si>
    <t>شريمو</t>
  </si>
  <si>
    <t>علاء الدين</t>
  </si>
  <si>
    <t>ثريا</t>
  </si>
  <si>
    <t>محمد فاضل شقير</t>
  </si>
  <si>
    <t>محمد فاضل</t>
  </si>
  <si>
    <t>شقير</t>
  </si>
  <si>
    <t>فارس</t>
  </si>
  <si>
    <t>حلب 2010</t>
  </si>
  <si>
    <t>محمد مهدي عقاد</t>
  </si>
  <si>
    <t>محمد مهدي</t>
  </si>
  <si>
    <t>دنيا</t>
  </si>
  <si>
    <t>محمد ياسر بساطة</t>
  </si>
  <si>
    <t>محمد ياسر</t>
  </si>
  <si>
    <t>محمود بساطة</t>
  </si>
  <si>
    <t>محمود جسري</t>
  </si>
  <si>
    <t>جسري</t>
  </si>
  <si>
    <t>حلب 2006</t>
  </si>
  <si>
    <t>مخلصة حمشو</t>
  </si>
  <si>
    <t>مخلصة</t>
  </si>
  <si>
    <t>حمشو</t>
  </si>
  <si>
    <t>بسام</t>
  </si>
  <si>
    <t>آسيا</t>
  </si>
  <si>
    <t>مروان بركات</t>
  </si>
  <si>
    <t>بركات</t>
  </si>
  <si>
    <t>محمد أسامة</t>
  </si>
  <si>
    <t>راضية</t>
  </si>
  <si>
    <t>مصطفى الأحمد</t>
  </si>
  <si>
    <t>الأحمد</t>
  </si>
  <si>
    <t>مصطفى خطاب</t>
  </si>
  <si>
    <t>مصطفى شريمو</t>
  </si>
  <si>
    <t>محمد ديب</t>
  </si>
  <si>
    <t>معاذ بابللي</t>
  </si>
  <si>
    <t>معاذ</t>
  </si>
  <si>
    <t>ناديا بركات</t>
  </si>
  <si>
    <t>ناديا</t>
  </si>
  <si>
    <t>نوار حلاق</t>
  </si>
  <si>
    <t>نوار</t>
  </si>
  <si>
    <t>نور باروتجي</t>
  </si>
  <si>
    <t>باروتجي</t>
  </si>
  <si>
    <t>هديل حردان</t>
  </si>
  <si>
    <t>هديل</t>
  </si>
  <si>
    <t>حردان</t>
  </si>
  <si>
    <t>غسان</t>
  </si>
  <si>
    <t>هيفاء</t>
  </si>
  <si>
    <t>هلال حدادة</t>
  </si>
  <si>
    <t>هلال</t>
  </si>
  <si>
    <t>ورد عقاد</t>
  </si>
  <si>
    <t>ورد</t>
  </si>
  <si>
    <t>وفاء قزموز</t>
  </si>
  <si>
    <t>وفاء</t>
  </si>
  <si>
    <t>قزموز</t>
  </si>
  <si>
    <t>محمد منير</t>
  </si>
  <si>
    <t>ظلال الإيمان صباغ</t>
  </si>
  <si>
    <t>ظلال الإيمان</t>
  </si>
  <si>
    <t>ريما</t>
  </si>
  <si>
    <t>الصالحين</t>
  </si>
  <si>
    <t>سدرة المنتهى صباغ</t>
  </si>
  <si>
    <t>سدرة المنتهى</t>
  </si>
  <si>
    <t>وفاء أحمد</t>
  </si>
  <si>
    <t>نقل</t>
  </si>
  <si>
    <t>مايا مشاعل</t>
  </si>
  <si>
    <t>مايا</t>
  </si>
  <si>
    <t>نور الهدى</t>
  </si>
  <si>
    <t>تسنيم الموسى</t>
  </si>
  <si>
    <t>ياسمين مراد</t>
  </si>
  <si>
    <t>فاطمة أحمد</t>
  </si>
  <si>
    <t>صفاء قمقم</t>
  </si>
  <si>
    <t>جمال</t>
  </si>
  <si>
    <t>بطل</t>
  </si>
  <si>
    <t>حلا جسري</t>
  </si>
  <si>
    <t>الزبدية</t>
  </si>
  <si>
    <t>روان أول</t>
  </si>
  <si>
    <t>دانية نجار</t>
  </si>
  <si>
    <t>دانية</t>
  </si>
  <si>
    <t>آية مراد</t>
  </si>
  <si>
    <t>آية</t>
  </si>
  <si>
    <t>جلنار مراد</t>
  </si>
  <si>
    <t>جلنار</t>
  </si>
  <si>
    <t>حلا عقاد</t>
  </si>
  <si>
    <t>دانية عقاد</t>
  </si>
  <si>
    <t>شهد حردان</t>
  </si>
  <si>
    <t>شهد</t>
  </si>
  <si>
    <t>سحر حجازي</t>
  </si>
  <si>
    <t>سحر</t>
  </si>
  <si>
    <t>سدرة المنتهى جزماتي</t>
  </si>
  <si>
    <t>جزماتي</t>
  </si>
  <si>
    <t>مدرسة الجيل المسلم</t>
  </si>
  <si>
    <t>تفقد الطلاب عن شهر:............................</t>
  </si>
  <si>
    <t>الصف:</t>
  </si>
  <si>
    <t>الشعبة:</t>
  </si>
  <si>
    <t>المشرف:</t>
  </si>
  <si>
    <t>الاســـــــم</t>
  </si>
  <si>
    <t>أحمد المحمد</t>
  </si>
  <si>
    <t>المحمد</t>
  </si>
  <si>
    <t>النايف</t>
  </si>
  <si>
    <t>1</t>
  </si>
  <si>
    <t>أحمد خطاب</t>
  </si>
  <si>
    <t>أحمد شوبك</t>
  </si>
  <si>
    <t>شوبك</t>
  </si>
  <si>
    <t>حسن عموري</t>
  </si>
  <si>
    <t>10</t>
  </si>
  <si>
    <t>حليمة المحمد</t>
  </si>
  <si>
    <t>حليمة</t>
  </si>
  <si>
    <t>5</t>
  </si>
  <si>
    <t>خالد السعيد</t>
  </si>
  <si>
    <t>السعيد</t>
  </si>
  <si>
    <t>سعيد</t>
  </si>
  <si>
    <t>رهف الأحمد</t>
  </si>
  <si>
    <t>جاسم</t>
  </si>
  <si>
    <t>جازية</t>
  </si>
  <si>
    <t>النور</t>
  </si>
  <si>
    <t>رهف الحمود</t>
  </si>
  <si>
    <t>الحمود</t>
  </si>
  <si>
    <t>خليفة</t>
  </si>
  <si>
    <t>روهى خياط نقو</t>
  </si>
  <si>
    <t>روهى</t>
  </si>
  <si>
    <t>ريان معراتي</t>
  </si>
  <si>
    <t xml:space="preserve">ريان </t>
  </si>
  <si>
    <t>معراتي</t>
  </si>
  <si>
    <t>ماجد</t>
  </si>
  <si>
    <t>خان شيخون</t>
  </si>
  <si>
    <t>ريان ميمة</t>
  </si>
  <si>
    <t>علاء</t>
  </si>
  <si>
    <t>ريماس بكور</t>
  </si>
  <si>
    <t>ريماس</t>
  </si>
  <si>
    <t>ساجدة بركات</t>
  </si>
  <si>
    <t>ساجدة</t>
  </si>
  <si>
    <t>سلوى الطالب</t>
  </si>
  <si>
    <t>الطالب</t>
  </si>
  <si>
    <t>طلال</t>
  </si>
  <si>
    <t>فهيمة</t>
  </si>
  <si>
    <t>15</t>
  </si>
  <si>
    <t>شهد الأحمد</t>
  </si>
  <si>
    <t>شهد الحسن</t>
  </si>
  <si>
    <t>الحسن</t>
  </si>
  <si>
    <t>حمود</t>
  </si>
  <si>
    <t>فوزة الحسن</t>
  </si>
  <si>
    <t>حمص</t>
  </si>
  <si>
    <t>عبد الرزاق الباب</t>
  </si>
  <si>
    <t>عبد الرزاق</t>
  </si>
  <si>
    <t>الباب</t>
  </si>
  <si>
    <t>ب2007</t>
  </si>
  <si>
    <t>إعاقة ذهنية</t>
  </si>
  <si>
    <t>عبد الله خطيب</t>
  </si>
  <si>
    <t>خطيب</t>
  </si>
  <si>
    <t>مبينة</t>
  </si>
  <si>
    <t>20</t>
  </si>
  <si>
    <t>عبد الهادي دقاق</t>
  </si>
  <si>
    <t>دقاق</t>
  </si>
  <si>
    <t>فادي</t>
  </si>
  <si>
    <t>عمر فاروق غراب</t>
  </si>
  <si>
    <t>عمر فاروق</t>
  </si>
  <si>
    <t>غراب</t>
  </si>
  <si>
    <t>23</t>
  </si>
  <si>
    <t>غيث حردان</t>
  </si>
  <si>
    <t>غيث</t>
  </si>
  <si>
    <t>الأب شهيد/راسب</t>
  </si>
  <si>
    <t>عماد</t>
  </si>
  <si>
    <t>محمود قزموز</t>
  </si>
  <si>
    <t>مروة السعيد</t>
  </si>
  <si>
    <t>مروة</t>
  </si>
  <si>
    <t>مصعب الحمود</t>
  </si>
  <si>
    <t>مصعب</t>
  </si>
  <si>
    <t>نور حمالو</t>
  </si>
  <si>
    <t>حمالو</t>
  </si>
  <si>
    <t>رمضان</t>
  </si>
  <si>
    <t>عائشة حمادة</t>
  </si>
  <si>
    <t>سارة السيد</t>
  </si>
  <si>
    <t>سارة</t>
  </si>
  <si>
    <t>السيد</t>
  </si>
  <si>
    <t>نادية</t>
  </si>
  <si>
    <t>شهناز الخلف</t>
  </si>
  <si>
    <t>شهناز</t>
  </si>
  <si>
    <t>الخلف</t>
  </si>
  <si>
    <t>صلاح الدين</t>
  </si>
  <si>
    <t>عفراء</t>
  </si>
  <si>
    <t>شيماء مرقو</t>
  </si>
  <si>
    <t>مرقو</t>
  </si>
  <si>
    <t>عبد الجليل</t>
  </si>
  <si>
    <t>رامية</t>
  </si>
  <si>
    <t>عائشة الجدعان</t>
  </si>
  <si>
    <t>عائشة</t>
  </si>
  <si>
    <t>الجدعان</t>
  </si>
  <si>
    <t>علا مقرش</t>
  </si>
  <si>
    <t>علا</t>
  </si>
  <si>
    <t>مقرش</t>
  </si>
  <si>
    <t>شادي</t>
  </si>
  <si>
    <t>غيث طباخ</t>
  </si>
  <si>
    <t>طباخ</t>
  </si>
  <si>
    <t>رباح</t>
  </si>
  <si>
    <t>كميلة قافو</t>
  </si>
  <si>
    <t>كميلة</t>
  </si>
  <si>
    <t>قافو</t>
  </si>
  <si>
    <t>حسام</t>
  </si>
  <si>
    <t>محمد الأحمد</t>
  </si>
  <si>
    <t>إيناس رمضان</t>
  </si>
  <si>
    <t>إيناس</t>
  </si>
  <si>
    <t>غصون</t>
  </si>
  <si>
    <t>أحمد دواليبي</t>
  </si>
  <si>
    <t>دواليبي</t>
  </si>
  <si>
    <t>أحمد مصطفى</t>
  </si>
  <si>
    <t>عبد الحميد</t>
  </si>
  <si>
    <t>ناهد</t>
  </si>
  <si>
    <t>جواهر الأحمد</t>
  </si>
  <si>
    <t>جواهر</t>
  </si>
  <si>
    <t>خنسة الطالب</t>
  </si>
  <si>
    <t>خنسة</t>
  </si>
  <si>
    <t>رغد السعيد</t>
  </si>
  <si>
    <t>13</t>
  </si>
  <si>
    <t>عمر حميدي</t>
  </si>
  <si>
    <t>حميدي</t>
  </si>
  <si>
    <t>فطوم</t>
  </si>
  <si>
    <t>محمد أبو شريف</t>
  </si>
  <si>
    <t>أبو شريف</t>
  </si>
  <si>
    <t/>
  </si>
  <si>
    <t>محمد باروتجي</t>
  </si>
  <si>
    <t>بسمة خانطوماني</t>
  </si>
  <si>
    <t>بسمة</t>
  </si>
  <si>
    <t>خانطوماني</t>
  </si>
  <si>
    <t>سارة كراسي</t>
  </si>
  <si>
    <t>كراسي</t>
  </si>
  <si>
    <t>إبراهيم شوبك</t>
  </si>
  <si>
    <t>تخلف عقلي</t>
  </si>
  <si>
    <t>إبرهيم علي خميس</t>
  </si>
  <si>
    <t>إبرهيم</t>
  </si>
  <si>
    <t>علي خميس</t>
  </si>
  <si>
    <t>صبحي</t>
  </si>
  <si>
    <t>الأب شهيد</t>
  </si>
  <si>
    <t>إيمان الحمود</t>
  </si>
  <si>
    <t>أحمد بساطة</t>
  </si>
  <si>
    <t>رضوان حردان</t>
  </si>
  <si>
    <t>سماح</t>
  </si>
  <si>
    <t>زيد حدادة</t>
  </si>
  <si>
    <t>زيد</t>
  </si>
  <si>
    <t>سميرة حدادة</t>
  </si>
  <si>
    <t>عبد الحميد ملحم</t>
  </si>
  <si>
    <t>عبد الله العبسي</t>
  </si>
  <si>
    <t>العبسي</t>
  </si>
  <si>
    <t>عبيدة عتيق</t>
  </si>
  <si>
    <t>عبيدة</t>
  </si>
  <si>
    <t>عمر مراد</t>
  </si>
  <si>
    <t>لجين السيد</t>
  </si>
  <si>
    <t>لجين</t>
  </si>
  <si>
    <t>محمد عمار حجازي</t>
  </si>
  <si>
    <t>محمد عمار</t>
  </si>
  <si>
    <t>محمد مرقو</t>
  </si>
  <si>
    <t>محمد ميمة</t>
  </si>
  <si>
    <t>مصطفى مصطفى</t>
  </si>
  <si>
    <t>عبدالحميد</t>
  </si>
  <si>
    <t>يحيى حناوي</t>
  </si>
  <si>
    <t>يحيى</t>
  </si>
  <si>
    <t>حناوي</t>
  </si>
  <si>
    <t>أحمد الجدعان</t>
  </si>
  <si>
    <t>جميلة</t>
  </si>
  <si>
    <t>النهضة</t>
  </si>
  <si>
    <t>أنس عرعور</t>
  </si>
  <si>
    <t>عرعور</t>
  </si>
  <si>
    <t>أمينة</t>
  </si>
  <si>
    <t>آسيا بكاري</t>
  </si>
  <si>
    <t>جمعة سويدان</t>
  </si>
  <si>
    <t>جمعة</t>
  </si>
  <si>
    <t>سويدان</t>
  </si>
  <si>
    <t>إلهام</t>
  </si>
  <si>
    <t>الحس</t>
  </si>
  <si>
    <t>2</t>
  </si>
  <si>
    <t>راوية ستر</t>
  </si>
  <si>
    <t>راوية</t>
  </si>
  <si>
    <t>ستر</t>
  </si>
  <si>
    <t>روان ستر</t>
  </si>
  <si>
    <t>ريم حشيشو</t>
  </si>
  <si>
    <t>ريم</t>
  </si>
  <si>
    <t>زيد كراسي</t>
  </si>
  <si>
    <t>عبد الحي أبو بكر</t>
  </si>
  <si>
    <t>عبد الحي</t>
  </si>
  <si>
    <t>أبو بكر</t>
  </si>
  <si>
    <t>عبد الكريم بكاري</t>
  </si>
  <si>
    <t>عبد اللطيف أبو شريف</t>
  </si>
  <si>
    <t>عبد اللطيف</t>
  </si>
  <si>
    <t>غيث خاروف</t>
  </si>
  <si>
    <t>قتيبة الطالب</t>
  </si>
  <si>
    <t>قتيبة</t>
  </si>
  <si>
    <t>تل دادين</t>
  </si>
  <si>
    <t>قمر حردان</t>
  </si>
  <si>
    <t>قمر</t>
  </si>
  <si>
    <t>نعيمة أبو شريف</t>
  </si>
  <si>
    <t>نعيمة</t>
  </si>
  <si>
    <t>نور حدادة</t>
  </si>
  <si>
    <t>ولاء المحمد</t>
  </si>
  <si>
    <t>ولاء</t>
  </si>
  <si>
    <t>سمى العبسي</t>
  </si>
  <si>
    <t>سمى</t>
  </si>
  <si>
    <t>محمد نور حميدي</t>
  </si>
  <si>
    <t>محمد نور</t>
  </si>
  <si>
    <t>مهند الخلف</t>
  </si>
  <si>
    <t>مهند</t>
  </si>
  <si>
    <t>يتيم</t>
  </si>
  <si>
    <t>أحمد رمضان</t>
  </si>
  <si>
    <t>حسان غراب</t>
  </si>
  <si>
    <t>روها خوندة</t>
  </si>
  <si>
    <t>روها</t>
  </si>
  <si>
    <t>خوندة</t>
  </si>
  <si>
    <t>عبد الله السعيد</t>
  </si>
  <si>
    <t>فاطمة دواليبي</t>
  </si>
  <si>
    <t>محمد خير ستر</t>
  </si>
  <si>
    <t>محمد خير</t>
  </si>
  <si>
    <t>منى خاروف</t>
  </si>
  <si>
    <t>وسيم عقاد</t>
  </si>
  <si>
    <t>وسيم</t>
  </si>
  <si>
    <t>يوسف عز الدين عفش</t>
  </si>
  <si>
    <t>يوسف عز الدين</t>
  </si>
  <si>
    <t>عفش</t>
  </si>
  <si>
    <t>البراء عرعور</t>
  </si>
  <si>
    <t>البراء</t>
  </si>
  <si>
    <t>زهراء خطيب</t>
  </si>
  <si>
    <t>زهراء</t>
  </si>
  <si>
    <t>مبنية</t>
  </si>
  <si>
    <t>عمر سعد الدين</t>
  </si>
  <si>
    <t>سعد الدين</t>
  </si>
  <si>
    <t>محمد كنساوي</t>
  </si>
  <si>
    <t>كنساوي</t>
  </si>
  <si>
    <t>محمد نصر الدين زيدان</t>
  </si>
  <si>
    <t>محمد نصر الدين</t>
  </si>
  <si>
    <t>مصطفى عفش</t>
  </si>
  <si>
    <t>6</t>
  </si>
  <si>
    <t>وئام أوسو</t>
  </si>
  <si>
    <t>وئام</t>
  </si>
  <si>
    <t>أوسو</t>
  </si>
  <si>
    <t>بلال</t>
  </si>
  <si>
    <t>يامن طباخ</t>
  </si>
  <si>
    <t>يامن</t>
  </si>
  <si>
    <t>يوسف خطيب</t>
  </si>
  <si>
    <t>اسراء حارس</t>
  </si>
  <si>
    <t>إسراء</t>
  </si>
  <si>
    <t>حارس</t>
  </si>
  <si>
    <t>أحمد نور خاروف</t>
  </si>
  <si>
    <t>أحمد نور</t>
  </si>
  <si>
    <t>عبد اللطيف غراب</t>
  </si>
  <si>
    <t>غالية كراسي</t>
  </si>
  <si>
    <t>غالية</t>
  </si>
  <si>
    <t>محمد نور الحسن</t>
  </si>
  <si>
    <t>محمود سويدان</t>
  </si>
  <si>
    <t>محمد زراع</t>
  </si>
  <si>
    <t>زراع</t>
  </si>
  <si>
    <t>إبراهيم سباط</t>
  </si>
  <si>
    <t>سباط</t>
  </si>
  <si>
    <t>نادرة</t>
  </si>
  <si>
    <t>المخيم</t>
  </si>
  <si>
    <t>إسراء خاروف</t>
  </si>
  <si>
    <t>امينة</t>
  </si>
  <si>
    <t>إيمان فرج</t>
  </si>
  <si>
    <t>فرج</t>
  </si>
  <si>
    <t>نضال</t>
  </si>
  <si>
    <t>إكرام</t>
  </si>
  <si>
    <t>كفر زيتا</t>
  </si>
  <si>
    <t>ب2009</t>
  </si>
  <si>
    <t>أحمد الحسن</t>
  </si>
  <si>
    <t>فوزة</t>
  </si>
  <si>
    <t>أحمد بركات</t>
  </si>
  <si>
    <t>ب1998</t>
  </si>
  <si>
    <t>أحمد ريحاوي</t>
  </si>
  <si>
    <t>فائز</t>
  </si>
  <si>
    <t>فادية</t>
  </si>
  <si>
    <t>أحمد شقروق</t>
  </si>
  <si>
    <t>شقروق</t>
  </si>
  <si>
    <t>أمل قافو</t>
  </si>
  <si>
    <t>أمينة بابللي</t>
  </si>
  <si>
    <t>آلاء زيدان</t>
  </si>
  <si>
    <t>آلاء</t>
  </si>
  <si>
    <t>آمنة السفان</t>
  </si>
  <si>
    <t>السفان</t>
  </si>
  <si>
    <t>مهدي</t>
  </si>
  <si>
    <t>الإيمان</t>
  </si>
  <si>
    <t>اللطامنة</t>
  </si>
  <si>
    <t>آية الدبيس</t>
  </si>
  <si>
    <t>الدبيس</t>
  </si>
  <si>
    <t>آية قصير</t>
  </si>
  <si>
    <t>بدر الحمود</t>
  </si>
  <si>
    <t>بدر</t>
  </si>
  <si>
    <t>براءة عقاد</t>
  </si>
  <si>
    <t>بيان صالح</t>
  </si>
  <si>
    <t>جودي الموسى</t>
  </si>
  <si>
    <t>جودي</t>
  </si>
  <si>
    <t>حذيفة السفان</t>
  </si>
  <si>
    <t>حذيفة</t>
  </si>
  <si>
    <t>اللطامنة 2011</t>
  </si>
  <si>
    <t>حسن العموري</t>
  </si>
  <si>
    <t>خالد المحمد</t>
  </si>
  <si>
    <t>خديجة السفان</t>
  </si>
  <si>
    <t>بشير</t>
  </si>
  <si>
    <t>مكية</t>
  </si>
  <si>
    <t>اللطامنة 2006</t>
  </si>
  <si>
    <t>خديجة مدلل</t>
  </si>
  <si>
    <t>رهام حدادة</t>
  </si>
  <si>
    <t>رهام</t>
  </si>
  <si>
    <t>ريان بابللي</t>
  </si>
  <si>
    <t>ريان صالح</t>
  </si>
  <si>
    <t>ريم مشاعل</t>
  </si>
  <si>
    <t>سدرة المنتهى ميمة</t>
  </si>
  <si>
    <t>سيفو الديب</t>
  </si>
  <si>
    <t>سيفو</t>
  </si>
  <si>
    <t>الديب</t>
  </si>
  <si>
    <t>اللطامنة 2008</t>
  </si>
  <si>
    <t>شادية بزماوي</t>
  </si>
  <si>
    <t>شادية</t>
  </si>
  <si>
    <t>بزماوي</t>
  </si>
  <si>
    <t>شهد جسري</t>
  </si>
  <si>
    <t>شهد خياط نقو</t>
  </si>
  <si>
    <t>طه بصوص</t>
  </si>
  <si>
    <t>طه</t>
  </si>
  <si>
    <t>بصوص</t>
  </si>
  <si>
    <t>ناصر</t>
  </si>
  <si>
    <t>عائدة</t>
  </si>
  <si>
    <t>ب2005</t>
  </si>
  <si>
    <t>طيبة تيت</t>
  </si>
  <si>
    <t>طيبة</t>
  </si>
  <si>
    <t>تيت</t>
  </si>
  <si>
    <t>عادل خطيب</t>
  </si>
  <si>
    <t>عبادة الديب</t>
  </si>
  <si>
    <t>عبادة</t>
  </si>
  <si>
    <t>عبد القادر قمقم</t>
  </si>
  <si>
    <t>عبد الكريم أبو شريف</t>
  </si>
  <si>
    <t>عبد الله شريمو</t>
  </si>
  <si>
    <t>عبد الله شله</t>
  </si>
  <si>
    <t>شله</t>
  </si>
  <si>
    <t>حرستا</t>
  </si>
  <si>
    <t>فاطمة الجدعان</t>
  </si>
  <si>
    <t>فاطمة زيدان</t>
  </si>
  <si>
    <t>فاطمة صباغ</t>
  </si>
  <si>
    <t>فواز الدبيس</t>
  </si>
  <si>
    <t>فواز</t>
  </si>
  <si>
    <t>قمر مكتبي</t>
  </si>
  <si>
    <t>مكتبي</t>
  </si>
  <si>
    <t>حلب2006</t>
  </si>
  <si>
    <t>كسار الديب</t>
  </si>
  <si>
    <t>كسار</t>
  </si>
  <si>
    <t>اللطامنة 2007</t>
  </si>
  <si>
    <t>كمال بكور</t>
  </si>
  <si>
    <t>كمال</t>
  </si>
  <si>
    <t>لينا سقلائق</t>
  </si>
  <si>
    <t>لينا</t>
  </si>
  <si>
    <t>سقلائق</t>
  </si>
  <si>
    <t>محمد السعيد</t>
  </si>
  <si>
    <t>محمد القاسم</t>
  </si>
  <si>
    <t>القاسم</t>
  </si>
  <si>
    <t>محمد خشان</t>
  </si>
  <si>
    <t>خشان</t>
  </si>
  <si>
    <t>محمد سندة</t>
  </si>
  <si>
    <t>سندة</t>
  </si>
  <si>
    <t>محمد عفش</t>
  </si>
  <si>
    <t>محمد عواد</t>
  </si>
  <si>
    <t>عواد</t>
  </si>
  <si>
    <t>محمد نور طباخ</t>
  </si>
  <si>
    <t>محمود شريمو</t>
  </si>
  <si>
    <t>محمود قافو</t>
  </si>
  <si>
    <t>مرام خاروف</t>
  </si>
  <si>
    <t>مرام</t>
  </si>
  <si>
    <t>مصطفى بطش</t>
  </si>
  <si>
    <t>بطش</t>
  </si>
  <si>
    <t>مصطفى عتيق</t>
  </si>
  <si>
    <t>منذر سندة</t>
  </si>
  <si>
    <t>منذر</t>
  </si>
  <si>
    <t>نجيب سباط</t>
  </si>
  <si>
    <t>نجيب</t>
  </si>
  <si>
    <t>نور الهدى ميمة</t>
  </si>
  <si>
    <t>هاجر حج ياسين</t>
  </si>
  <si>
    <t>هاجر</t>
  </si>
  <si>
    <t>حج ياسين</t>
  </si>
  <si>
    <t>هبة الله صالح</t>
  </si>
  <si>
    <t>هبة الله</t>
  </si>
  <si>
    <t>هبة الله صباغ</t>
  </si>
  <si>
    <t>هدى شامي</t>
  </si>
  <si>
    <t>ولاء عفش</t>
  </si>
  <si>
    <t>ياسر بطش</t>
  </si>
  <si>
    <t>ياسر</t>
  </si>
  <si>
    <t>يوسف شريمو</t>
  </si>
  <si>
    <t>إحصائية الطلاب</t>
  </si>
  <si>
    <t>الحلقة الأولى</t>
  </si>
  <si>
    <t>المجموع</t>
  </si>
  <si>
    <t>ذكور</t>
  </si>
  <si>
    <t>إناث</t>
  </si>
  <si>
    <t>مج</t>
  </si>
  <si>
    <t>الحلقة الثانية</t>
  </si>
  <si>
    <t>الرقم الوطني</t>
  </si>
  <si>
    <t>عدد أفراد الأسرة</t>
  </si>
  <si>
    <t>الشهادة</t>
  </si>
  <si>
    <t>تاريخ المنح</t>
  </si>
  <si>
    <t>الوظيفة</t>
  </si>
  <si>
    <t>بدرية</t>
  </si>
  <si>
    <t>دبلوم تربوي</t>
  </si>
  <si>
    <t>مدير</t>
  </si>
  <si>
    <t>عبد الله عقيل</t>
  </si>
  <si>
    <t>ربيعة</t>
  </si>
  <si>
    <t>مساعد مهندس</t>
  </si>
  <si>
    <t>أمين السر</t>
  </si>
  <si>
    <t>عبد المنعم بنان</t>
  </si>
  <si>
    <t>إجازة شريعة</t>
  </si>
  <si>
    <t>صف رابع</t>
  </si>
  <si>
    <t>بتول راجح</t>
  </si>
  <si>
    <t>وليد</t>
  </si>
  <si>
    <t>س4شريعة</t>
  </si>
  <si>
    <t>-</t>
  </si>
  <si>
    <t>صف ثالث</t>
  </si>
  <si>
    <t>سهام</t>
  </si>
  <si>
    <t>أهلية تعليم</t>
  </si>
  <si>
    <t>صف أول ش1</t>
  </si>
  <si>
    <t>نسرين جغل</t>
  </si>
  <si>
    <t>معهد تجاري</t>
  </si>
  <si>
    <t>صف أول ش2</t>
  </si>
  <si>
    <t>حنان جغل</t>
  </si>
  <si>
    <t>كلية تربية</t>
  </si>
  <si>
    <t>صف ثاني ش1</t>
  </si>
  <si>
    <t>راما نعناعي</t>
  </si>
  <si>
    <t>س2تربية</t>
  </si>
  <si>
    <t>صف ثاني ش2</t>
  </si>
  <si>
    <t>علياء ملحم</t>
  </si>
  <si>
    <t>إجازة لغة انكليزية</t>
  </si>
  <si>
    <t>لغة انكليزي</t>
  </si>
  <si>
    <t>محمد ريحاوي</t>
  </si>
  <si>
    <t>ابتدائي</t>
  </si>
  <si>
    <t>مستخدم</t>
  </si>
  <si>
    <t>الاسم  والكنية</t>
  </si>
  <si>
    <t>تاريخ الولادة</t>
  </si>
  <si>
    <t>محمد خليفة</t>
  </si>
  <si>
    <t>فأزية</t>
  </si>
  <si>
    <t>الرقة1988</t>
  </si>
  <si>
    <t>س4لغةك</t>
  </si>
  <si>
    <t>عبد الرحمن فتوح</t>
  </si>
  <si>
    <t>غازي</t>
  </si>
  <si>
    <t>حلب1985</t>
  </si>
  <si>
    <t>أسامة خياط</t>
  </si>
  <si>
    <t>حلب1967</t>
  </si>
  <si>
    <t>س5حاسوب</t>
  </si>
  <si>
    <t>حلب1991</t>
  </si>
  <si>
    <t>فاطمة عزيزي</t>
  </si>
  <si>
    <t>حلب1992</t>
  </si>
  <si>
    <t>س1شريعة</t>
  </si>
  <si>
    <t>مها كريمة</t>
  </si>
  <si>
    <t xml:space="preserve">علاء </t>
  </si>
  <si>
    <t>حلب1987</t>
  </si>
  <si>
    <t>س1محاسبة</t>
  </si>
  <si>
    <t>محمد خوجة</t>
  </si>
  <si>
    <t>س2تقني</t>
  </si>
  <si>
    <t>أبو بكر زهيراتي</t>
  </si>
  <si>
    <t>احمد</t>
  </si>
  <si>
    <t>حلب1989</t>
  </si>
  <si>
    <t>رهف حدادة</t>
  </si>
  <si>
    <t>ثانوية</t>
  </si>
  <si>
    <t>فاتن حدادة</t>
  </si>
  <si>
    <t>محمد عزوز</t>
  </si>
  <si>
    <t>عبد الناصر</t>
  </si>
  <si>
    <t>علية</t>
  </si>
  <si>
    <t>معهد شرعي ولغة عربية</t>
  </si>
  <si>
    <t>نور إسماعيل</t>
  </si>
  <si>
    <t>عبد المجيد</t>
  </si>
  <si>
    <t>ٍ</t>
  </si>
  <si>
    <t>ريمة الأحمد</t>
  </si>
  <si>
    <t>أنيسة</t>
  </si>
  <si>
    <t>ادلب1991</t>
  </si>
  <si>
    <t>اجازة حقوق</t>
  </si>
  <si>
    <t>انور عبود</t>
  </si>
  <si>
    <t>عبدالاله</t>
  </si>
  <si>
    <t>غازية</t>
  </si>
  <si>
    <t>ادلب1985</t>
  </si>
  <si>
    <t>س3آثار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</si>
</sst>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 x14ac:knownFonts="1">
    <font>
      <sz val="11"/>
      <color rgb="FF000000"/>
      <name val="Arial"/>
      <charset val="1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4"/>
      <color rgb="FFFF0000"/>
      <name val="Arial"/>
      <family val="2"/>
    </font>
    <font>
      <b/>
      <sz val="18"/>
      <color rgb="FF0070C0"/>
      <name val="Simple Indust Outline"/>
      <charset val="1"/>
    </font>
    <font>
      <b/>
      <sz val="11"/>
      <color rgb="FF002060"/>
      <name val="Arial"/>
      <family val="2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1">
    <xf numFmtId="0" fontId="0" fillId="0" borderId="0" xfId="0"/>
    <xf numFmtId="0" fontId="2" fillId="0" borderId="0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/>
    </xf>
    <xf numFmtId="0" fontId="0" fillId="2" borderId="0" xfId="0" applyNumberFormat="1" applyFont="1" applyFill="1" applyBorder="1" applyAlignment="1"/>
    <xf numFmtId="0" fontId="4" fillId="4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1" fillId="0" borderId="0" xfId="1"/>
    <xf numFmtId="0" fontId="8" fillId="0" borderId="0" xfId="0" applyFont="1" applyAlignment="1">
      <alignment horizontal="center" vertical="center"/>
    </xf>
    <xf numFmtId="0" fontId="0" fillId="0" borderId="0" xfId="0" applyBorder="1"/>
    <xf numFmtId="0" fontId="9" fillId="10" borderId="7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3" borderId="16" xfId="0" applyFont="1" applyFill="1" applyBorder="1" applyAlignment="1">
      <alignment horizontal="center" vertical="center"/>
    </xf>
    <xf numFmtId="0" fontId="9" fillId="13" borderId="17" xfId="0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0" fontId="9" fillId="12" borderId="19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21" xfId="0" applyFont="1" applyFill="1" applyBorder="1" applyAlignment="1">
      <alignment horizontal="center" vertical="center"/>
    </xf>
    <xf numFmtId="0" fontId="0" fillId="0" borderId="5" xfId="0" applyBorder="1"/>
    <xf numFmtId="0" fontId="8" fillId="14" borderId="22" xfId="0" applyFont="1" applyFill="1" applyBorder="1" applyAlignment="1">
      <alignment vertical="center" textRotation="90"/>
    </xf>
    <xf numFmtId="0" fontId="0" fillId="14" borderId="23" xfId="0" applyFill="1" applyBorder="1"/>
    <xf numFmtId="0" fontId="0" fillId="14" borderId="24" xfId="0" applyFill="1" applyBorder="1"/>
    <xf numFmtId="0" fontId="9" fillId="10" borderId="26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8" fillId="0" borderId="27" xfId="0" applyFont="1" applyBorder="1" applyAlignment="1">
      <alignment vertical="center" textRotation="90"/>
    </xf>
    <xf numFmtId="0" fontId="9" fillId="11" borderId="30" xfId="0" applyFont="1" applyFill="1" applyBorder="1" applyAlignment="1">
      <alignment horizontal="center" vertical="center"/>
    </xf>
    <xf numFmtId="0" fontId="9" fillId="12" borderId="31" xfId="0" applyFont="1" applyFill="1" applyBorder="1" applyAlignment="1">
      <alignment horizontal="center" vertical="center"/>
    </xf>
    <xf numFmtId="0" fontId="9" fillId="13" borderId="32" xfId="0" applyFont="1" applyFill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9" fillId="10" borderId="8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90"/>
    </xf>
    <xf numFmtId="0" fontId="9" fillId="10" borderId="27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10" borderId="29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workbookViewId="0">
      <selection activeCell="B8" sqref="B8"/>
    </sheetView>
  </sheetViews>
  <sheetFormatPr defaultRowHeight="14.25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2" t="s">
        <v>4</v>
      </c>
      <c r="B2" s="2" t="s">
        <v>4</v>
      </c>
      <c r="C2" s="2" t="s">
        <v>5</v>
      </c>
      <c r="D2" s="2" t="s">
        <v>6</v>
      </c>
    </row>
    <row r="3" spans="1:4" x14ac:dyDescent="0.2">
      <c r="A3" s="2" t="s">
        <v>7</v>
      </c>
      <c r="B3" s="2" t="s">
        <v>8</v>
      </c>
      <c r="C3" s="2" t="s">
        <v>5</v>
      </c>
      <c r="D3" s="2" t="s">
        <v>9</v>
      </c>
    </row>
    <row r="4" spans="1:4" x14ac:dyDescent="0.2">
      <c r="A4" s="2" t="s">
        <v>10</v>
      </c>
      <c r="B4" s="2" t="s">
        <v>8</v>
      </c>
      <c r="C4" s="2" t="s">
        <v>11</v>
      </c>
      <c r="D4" s="2" t="s">
        <v>12</v>
      </c>
    </row>
    <row r="5" spans="1:4" x14ac:dyDescent="0.2">
      <c r="A5" s="2" t="s">
        <v>13</v>
      </c>
      <c r="B5" s="2" t="s">
        <v>14</v>
      </c>
      <c r="C5" s="2" t="s">
        <v>5</v>
      </c>
      <c r="D5" s="2" t="s">
        <v>15</v>
      </c>
    </row>
    <row r="6" spans="1:4" x14ac:dyDescent="0.2">
      <c r="A6" s="2" t="s">
        <v>16</v>
      </c>
      <c r="B6" s="2" t="s">
        <v>14</v>
      </c>
      <c r="C6" s="2" t="s">
        <v>11</v>
      </c>
      <c r="D6" s="2" t="s">
        <v>17</v>
      </c>
    </row>
    <row r="7" spans="1:4" x14ac:dyDescent="0.2">
      <c r="A7" s="2" t="s">
        <v>18</v>
      </c>
      <c r="B7" s="2" t="s">
        <v>18</v>
      </c>
      <c r="C7" s="2" t="s">
        <v>5</v>
      </c>
      <c r="D7" s="2" t="s">
        <v>19</v>
      </c>
    </row>
    <row r="8" spans="1:4" x14ac:dyDescent="0.2">
      <c r="A8" s="2" t="s">
        <v>20</v>
      </c>
      <c r="B8" s="2" t="s">
        <v>20</v>
      </c>
      <c r="C8" s="2" t="s">
        <v>5</v>
      </c>
      <c r="D8" s="2" t="s">
        <v>21</v>
      </c>
    </row>
    <row r="9" spans="1:4" x14ac:dyDescent="0.2">
      <c r="A9" s="2" t="s">
        <v>22</v>
      </c>
      <c r="B9" s="2" t="s">
        <v>22</v>
      </c>
      <c r="C9" s="2" t="s">
        <v>5</v>
      </c>
      <c r="D9" s="2" t="s">
        <v>23</v>
      </c>
    </row>
    <row r="10" spans="1:4" x14ac:dyDescent="0.2">
      <c r="A10" s="2" t="s">
        <v>24</v>
      </c>
      <c r="B10" s="2" t="s">
        <v>24</v>
      </c>
      <c r="C10" s="2" t="s">
        <v>5</v>
      </c>
      <c r="D10" s="2" t="s">
        <v>12</v>
      </c>
    </row>
    <row r="11" spans="1:4" x14ac:dyDescent="0.2">
      <c r="A11" s="2" t="s">
        <v>25</v>
      </c>
      <c r="B11" s="2" t="s">
        <v>25</v>
      </c>
      <c r="C11" s="2" t="s">
        <v>5</v>
      </c>
      <c r="D11" s="2" t="s">
        <v>26</v>
      </c>
    </row>
    <row r="12" spans="1:4" x14ac:dyDescent="0.2">
      <c r="A12" s="2" t="s">
        <v>27</v>
      </c>
      <c r="B12" s="2" t="s">
        <v>27</v>
      </c>
      <c r="C12" s="2" t="s">
        <v>5</v>
      </c>
      <c r="D12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rightToLeft="1" tabSelected="1" workbookViewId="0">
      <pane xSplit="4" ySplit="1" topLeftCell="E2" activePane="bottomRight" state="frozen"/>
      <selection pane="topRight"/>
      <selection pane="bottomLeft"/>
      <selection pane="bottomRight" activeCell="A7" sqref="A7"/>
    </sheetView>
  </sheetViews>
  <sheetFormatPr defaultRowHeight="18" x14ac:dyDescent="0.25"/>
  <cols>
    <col min="1" max="1" width="5.625" customWidth="1"/>
    <col min="2" max="2" width="6" style="17" customWidth="1"/>
    <col min="3" max="3" width="19.25" style="12" customWidth="1"/>
    <col min="4" max="4" width="13.5" style="8" customWidth="1"/>
    <col min="5" max="5" width="9.875" style="8" customWidth="1"/>
    <col min="6" max="6" width="12.75" style="10" customWidth="1"/>
    <col min="7" max="7" width="11.5" style="10" customWidth="1"/>
    <col min="8" max="8" width="13.5" style="8" customWidth="1"/>
    <col min="9" max="9" width="10.25" style="8" customWidth="1"/>
    <col min="10" max="10" width="7.75" style="8" customWidth="1"/>
    <col min="11" max="11" width="7.125" style="8" customWidth="1"/>
    <col min="12" max="12" width="7.25" style="10" customWidth="1"/>
    <col min="13" max="13" width="13.5" style="9" customWidth="1"/>
    <col min="14" max="14" width="3.875" style="11" customWidth="1"/>
    <col min="15" max="15" width="4.625" style="8" customWidth="1"/>
    <col min="16" max="16" width="6.625" style="8" customWidth="1"/>
    <col min="17" max="17" width="16.625" style="8" customWidth="1"/>
    <col min="18" max="18" width="5.125" style="8" customWidth="1"/>
    <col min="19" max="19" width="9" style="12" customWidth="1"/>
  </cols>
  <sheetData>
    <row r="1" spans="1:20" s="1" customFormat="1" x14ac:dyDescent="0.2">
      <c r="A1" s="22" t="s">
        <v>29</v>
      </c>
      <c r="B1" s="23" t="s">
        <v>30</v>
      </c>
      <c r="C1" s="23" t="s">
        <v>31</v>
      </c>
      <c r="D1" s="23" t="s">
        <v>32</v>
      </c>
      <c r="E1" s="23" t="s">
        <v>33</v>
      </c>
      <c r="F1" s="23" t="s">
        <v>34</v>
      </c>
      <c r="G1" s="23" t="s">
        <v>35</v>
      </c>
      <c r="H1" s="23" t="s">
        <v>36</v>
      </c>
      <c r="I1" s="23" t="s">
        <v>37</v>
      </c>
      <c r="J1" s="23" t="s">
        <v>38</v>
      </c>
      <c r="K1" s="23" t="s">
        <v>1</v>
      </c>
      <c r="L1" s="23" t="s">
        <v>39</v>
      </c>
      <c r="M1" s="24" t="s">
        <v>40</v>
      </c>
      <c r="N1" s="24" t="s">
        <v>41</v>
      </c>
      <c r="O1" s="23" t="s">
        <v>42</v>
      </c>
      <c r="P1" s="23" t="s">
        <v>43</v>
      </c>
      <c r="Q1" s="23" t="s">
        <v>44</v>
      </c>
      <c r="R1" s="23" t="s">
        <v>45</v>
      </c>
      <c r="S1" s="23" t="s">
        <v>46</v>
      </c>
    </row>
    <row r="2" spans="1:20" x14ac:dyDescent="0.25">
      <c r="A2" s="25">
        <v>231</v>
      </c>
      <c r="B2" s="27"/>
      <c r="C2" s="29" t="s">
        <v>694</v>
      </c>
      <c r="D2" s="30" t="s">
        <v>695</v>
      </c>
      <c r="E2" s="30" t="s">
        <v>126</v>
      </c>
      <c r="F2" s="4" t="s">
        <v>347</v>
      </c>
      <c r="G2" s="4"/>
      <c r="H2" s="30"/>
      <c r="I2" s="30"/>
      <c r="J2" s="30" t="s">
        <v>27</v>
      </c>
      <c r="K2" s="30"/>
      <c r="L2" s="4"/>
      <c r="M2" s="31">
        <v>2002</v>
      </c>
      <c r="N2" s="33">
        <v>24</v>
      </c>
      <c r="O2" s="30">
        <v>6</v>
      </c>
      <c r="P2" s="30">
        <v>2002</v>
      </c>
      <c r="Q2" s="30"/>
      <c r="R2" s="30" t="s">
        <v>71</v>
      </c>
      <c r="S2" s="29"/>
      <c r="T2" s="3"/>
    </row>
    <row r="3" spans="1:20" x14ac:dyDescent="0.2">
      <c r="A3" s="5">
        <v>152</v>
      </c>
      <c r="B3" s="4">
        <v>16</v>
      </c>
      <c r="C3" s="4" t="s">
        <v>517</v>
      </c>
      <c r="D3" s="4" t="s">
        <v>108</v>
      </c>
      <c r="E3" s="4" t="s">
        <v>340</v>
      </c>
      <c r="F3" s="4"/>
      <c r="G3" s="4"/>
      <c r="H3" s="4"/>
      <c r="I3" s="4"/>
      <c r="J3" s="4" t="s">
        <v>8</v>
      </c>
      <c r="K3" s="4" t="s">
        <v>16</v>
      </c>
      <c r="L3" s="4"/>
      <c r="M3" s="7">
        <v>2010</v>
      </c>
      <c r="N3" s="4">
        <v>2</v>
      </c>
      <c r="O3" s="4">
        <v>7</v>
      </c>
      <c r="P3" s="4">
        <v>2010</v>
      </c>
      <c r="Q3" s="4"/>
      <c r="R3" s="4" t="s">
        <v>54</v>
      </c>
      <c r="S3" s="4"/>
      <c r="T3" s="3"/>
    </row>
    <row r="4" spans="1:20" x14ac:dyDescent="0.25">
      <c r="A4" s="25">
        <v>163</v>
      </c>
      <c r="B4" s="27"/>
      <c r="C4" s="29" t="s">
        <v>715</v>
      </c>
      <c r="D4" s="30" t="s">
        <v>716</v>
      </c>
      <c r="E4" s="30" t="s">
        <v>717</v>
      </c>
      <c r="F4" s="4"/>
      <c r="G4" s="4"/>
      <c r="H4" s="30"/>
      <c r="I4" s="30"/>
      <c r="J4" s="30" t="s">
        <v>4</v>
      </c>
      <c r="K4" s="30"/>
      <c r="L4" s="4"/>
      <c r="M4" s="31">
        <v>2010</v>
      </c>
      <c r="N4" s="33">
        <v>2</v>
      </c>
      <c r="O4" s="30">
        <v>7</v>
      </c>
      <c r="P4" s="30">
        <v>2010</v>
      </c>
      <c r="Q4" s="30"/>
      <c r="R4" s="30" t="s">
        <v>71</v>
      </c>
      <c r="S4" s="29"/>
      <c r="T4" s="3"/>
    </row>
    <row r="5" spans="1:20" x14ac:dyDescent="0.25">
      <c r="A5" s="25">
        <v>170</v>
      </c>
      <c r="B5" s="27"/>
      <c r="C5" s="29" t="s">
        <v>643</v>
      </c>
      <c r="D5" s="30" t="s">
        <v>108</v>
      </c>
      <c r="E5" s="30" t="s">
        <v>644</v>
      </c>
      <c r="F5" s="4"/>
      <c r="G5" s="4" t="s">
        <v>226</v>
      </c>
      <c r="H5" s="30"/>
      <c r="I5" s="30"/>
      <c r="J5" s="30" t="s">
        <v>4</v>
      </c>
      <c r="K5" s="30" t="s">
        <v>361</v>
      </c>
      <c r="L5" s="4"/>
      <c r="M5" s="31">
        <v>2012</v>
      </c>
      <c r="N5" s="33">
        <v>4</v>
      </c>
      <c r="O5" s="30">
        <v>7</v>
      </c>
      <c r="P5" s="30">
        <v>2012</v>
      </c>
      <c r="Q5" s="30"/>
      <c r="R5" s="30" t="s">
        <v>54</v>
      </c>
      <c r="S5" s="29"/>
      <c r="T5" s="3"/>
    </row>
    <row r="6" spans="1:20" x14ac:dyDescent="0.25">
      <c r="A6" s="25">
        <v>211</v>
      </c>
      <c r="B6" s="27"/>
      <c r="C6" s="29" t="s">
        <v>664</v>
      </c>
      <c r="D6" s="30" t="s">
        <v>86</v>
      </c>
      <c r="E6" s="30" t="s">
        <v>665</v>
      </c>
      <c r="F6" s="4"/>
      <c r="G6" s="4"/>
      <c r="H6" s="30"/>
      <c r="I6" s="30"/>
      <c r="J6" s="30" t="s">
        <v>27</v>
      </c>
      <c r="K6" s="30"/>
      <c r="L6" s="4"/>
      <c r="M6" s="31">
        <v>35433</v>
      </c>
      <c r="N6" s="33">
        <v>3</v>
      </c>
      <c r="O6" s="30">
        <v>1</v>
      </c>
      <c r="P6" s="30">
        <v>1997</v>
      </c>
      <c r="Q6" s="30"/>
      <c r="R6" s="30" t="s">
        <v>54</v>
      </c>
      <c r="S6" s="29"/>
      <c r="T6" s="3"/>
    </row>
    <row r="7" spans="1:20" x14ac:dyDescent="0.25">
      <c r="A7" s="25">
        <v>223</v>
      </c>
      <c r="B7" s="27"/>
      <c r="C7" s="29" t="s">
        <v>769</v>
      </c>
      <c r="D7" s="30" t="s">
        <v>770</v>
      </c>
      <c r="E7" s="30" t="s">
        <v>232</v>
      </c>
      <c r="F7" s="4"/>
      <c r="G7" s="4"/>
      <c r="H7" s="30"/>
      <c r="I7" s="30"/>
      <c r="J7" s="30" t="s">
        <v>27</v>
      </c>
      <c r="K7" s="30"/>
      <c r="L7" s="4"/>
      <c r="M7" s="31">
        <v>35824</v>
      </c>
      <c r="N7" s="33">
        <v>29</v>
      </c>
      <c r="O7" s="30">
        <v>1</v>
      </c>
      <c r="P7" s="30">
        <v>1998</v>
      </c>
      <c r="Q7" s="30"/>
      <c r="R7" s="30" t="s">
        <v>71</v>
      </c>
      <c r="S7" s="29"/>
      <c r="T7" s="3"/>
    </row>
    <row r="8" spans="1:20" x14ac:dyDescent="0.25">
      <c r="A8" s="25">
        <v>225</v>
      </c>
      <c r="B8" s="27"/>
      <c r="C8" s="29" t="s">
        <v>668</v>
      </c>
      <c r="D8" s="30" t="s">
        <v>669</v>
      </c>
      <c r="E8" s="30" t="s">
        <v>275</v>
      </c>
      <c r="F8" s="4"/>
      <c r="G8" s="4"/>
      <c r="H8" s="30"/>
      <c r="I8" s="30"/>
      <c r="J8" s="30" t="s">
        <v>27</v>
      </c>
      <c r="K8" s="30"/>
      <c r="L8" s="4"/>
      <c r="M8" s="31">
        <v>36168</v>
      </c>
      <c r="N8" s="33">
        <v>8</v>
      </c>
      <c r="O8" s="30">
        <v>1</v>
      </c>
      <c r="P8" s="30">
        <v>1999</v>
      </c>
      <c r="Q8" s="30"/>
      <c r="R8" s="30" t="s">
        <v>71</v>
      </c>
      <c r="S8" s="29"/>
      <c r="T8" s="3"/>
    </row>
    <row r="9" spans="1:20" x14ac:dyDescent="0.25">
      <c r="A9" s="25">
        <v>126</v>
      </c>
      <c r="B9" s="27"/>
      <c r="C9" s="29" t="s">
        <v>666</v>
      </c>
      <c r="D9" s="30" t="s">
        <v>106</v>
      </c>
      <c r="E9" s="30" t="s">
        <v>494</v>
      </c>
      <c r="F9" s="4" t="s">
        <v>122</v>
      </c>
      <c r="G9" s="4" t="s">
        <v>493</v>
      </c>
      <c r="H9" s="30" t="s">
        <v>59</v>
      </c>
      <c r="I9" s="30"/>
      <c r="J9" s="30" t="s">
        <v>27</v>
      </c>
      <c r="K9" s="30"/>
      <c r="L9" s="4" t="s">
        <v>53</v>
      </c>
      <c r="M9" s="31">
        <v>36544</v>
      </c>
      <c r="N9" s="33">
        <v>19</v>
      </c>
      <c r="O9" s="30">
        <v>1</v>
      </c>
      <c r="P9" s="30">
        <v>2000</v>
      </c>
      <c r="Q9" s="30"/>
      <c r="R9" s="30" t="s">
        <v>71</v>
      </c>
      <c r="S9" s="29"/>
      <c r="T9" s="3"/>
    </row>
    <row r="10" spans="1:20" x14ac:dyDescent="0.25">
      <c r="A10" s="25">
        <v>222</v>
      </c>
      <c r="B10" s="27"/>
      <c r="C10" s="29" t="s">
        <v>771</v>
      </c>
      <c r="D10" s="30" t="s">
        <v>770</v>
      </c>
      <c r="E10" s="30" t="s">
        <v>94</v>
      </c>
      <c r="F10" s="4"/>
      <c r="G10" s="4"/>
      <c r="H10" s="30"/>
      <c r="I10" s="30"/>
      <c r="J10" s="30" t="s">
        <v>27</v>
      </c>
      <c r="K10" s="30"/>
      <c r="L10" s="4"/>
      <c r="M10" s="31">
        <v>36892</v>
      </c>
      <c r="N10" s="33">
        <v>1</v>
      </c>
      <c r="O10" s="30">
        <v>1</v>
      </c>
      <c r="P10" s="30">
        <v>2001</v>
      </c>
      <c r="Q10" s="30"/>
      <c r="R10" s="30" t="s">
        <v>71</v>
      </c>
      <c r="S10" s="29"/>
      <c r="T10" s="3"/>
    </row>
    <row r="11" spans="1:20" x14ac:dyDescent="0.25">
      <c r="A11" s="25">
        <v>125</v>
      </c>
      <c r="B11" s="27"/>
      <c r="C11" s="29" t="s">
        <v>680</v>
      </c>
      <c r="D11" s="30" t="s">
        <v>130</v>
      </c>
      <c r="E11" s="30" t="s">
        <v>294</v>
      </c>
      <c r="F11" s="4" t="s">
        <v>155</v>
      </c>
      <c r="G11" s="4" t="s">
        <v>312</v>
      </c>
      <c r="H11" s="30" t="s">
        <v>137</v>
      </c>
      <c r="I11" s="30"/>
      <c r="J11" s="30" t="s">
        <v>27</v>
      </c>
      <c r="K11" s="30"/>
      <c r="L11" s="4" t="s">
        <v>53</v>
      </c>
      <c r="M11" s="31">
        <v>36906</v>
      </c>
      <c r="N11" s="33">
        <v>15</v>
      </c>
      <c r="O11" s="30">
        <v>1</v>
      </c>
      <c r="P11" s="30">
        <v>2001</v>
      </c>
      <c r="Q11" s="30"/>
      <c r="R11" s="30" t="s">
        <v>71</v>
      </c>
      <c r="S11" s="29"/>
      <c r="T11" s="3"/>
    </row>
    <row r="12" spans="1:20" x14ac:dyDescent="0.25">
      <c r="A12" s="25">
        <v>232</v>
      </c>
      <c r="B12" s="27"/>
      <c r="C12" s="29" t="s">
        <v>729</v>
      </c>
      <c r="D12" s="30" t="s">
        <v>223</v>
      </c>
      <c r="E12" s="30" t="s">
        <v>94</v>
      </c>
      <c r="F12" s="4"/>
      <c r="G12" s="4"/>
      <c r="H12" s="30"/>
      <c r="I12" s="30"/>
      <c r="J12" s="30" t="s">
        <v>27</v>
      </c>
      <c r="K12" s="30"/>
      <c r="L12" s="4"/>
      <c r="M12" s="31">
        <v>37065</v>
      </c>
      <c r="N12" s="33">
        <v>23</v>
      </c>
      <c r="O12" s="30">
        <v>6</v>
      </c>
      <c r="P12" s="30">
        <v>2001</v>
      </c>
      <c r="Q12" s="30"/>
      <c r="R12" s="30" t="s">
        <v>71</v>
      </c>
      <c r="S12" s="29"/>
      <c r="T12" s="3"/>
    </row>
    <row r="13" spans="1:20" x14ac:dyDescent="0.25">
      <c r="A13" s="25">
        <v>221</v>
      </c>
      <c r="B13" s="27"/>
      <c r="C13" s="29" t="s">
        <v>708</v>
      </c>
      <c r="D13" s="30" t="s">
        <v>383</v>
      </c>
      <c r="E13" s="30" t="s">
        <v>201</v>
      </c>
      <c r="F13" s="4" t="s">
        <v>200</v>
      </c>
      <c r="G13" s="4"/>
      <c r="H13" s="30"/>
      <c r="I13" s="30"/>
      <c r="J13" s="30" t="s">
        <v>27</v>
      </c>
      <c r="K13" s="30"/>
      <c r="L13" s="4"/>
      <c r="M13" s="31">
        <v>37268</v>
      </c>
      <c r="N13" s="33">
        <v>12</v>
      </c>
      <c r="O13" s="30">
        <v>1</v>
      </c>
      <c r="P13" s="30">
        <v>2002</v>
      </c>
      <c r="Q13" s="30"/>
      <c r="R13" s="30" t="s">
        <v>71</v>
      </c>
      <c r="S13" s="29"/>
      <c r="T13" s="3"/>
    </row>
    <row r="14" spans="1:20" x14ac:dyDescent="0.25">
      <c r="A14" s="25">
        <v>197</v>
      </c>
      <c r="B14" s="27"/>
      <c r="C14" s="29" t="s">
        <v>677</v>
      </c>
      <c r="D14" s="30" t="s">
        <v>377</v>
      </c>
      <c r="E14" s="30" t="s">
        <v>89</v>
      </c>
      <c r="F14" s="4"/>
      <c r="G14" s="4"/>
      <c r="H14" s="30"/>
      <c r="I14" s="30"/>
      <c r="J14" s="30" t="s">
        <v>22</v>
      </c>
      <c r="K14" s="30"/>
      <c r="L14" s="4"/>
      <c r="M14" s="31">
        <v>37277</v>
      </c>
      <c r="N14" s="33">
        <v>21</v>
      </c>
      <c r="O14" s="30">
        <v>1</v>
      </c>
      <c r="P14" s="30">
        <v>2002</v>
      </c>
      <c r="Q14" s="30"/>
      <c r="R14" s="30" t="s">
        <v>71</v>
      </c>
      <c r="S14" s="29"/>
      <c r="T14" s="3"/>
    </row>
    <row r="15" spans="1:20" x14ac:dyDescent="0.25">
      <c r="A15" s="25">
        <v>131</v>
      </c>
      <c r="B15" s="27"/>
      <c r="C15" s="29" t="s">
        <v>661</v>
      </c>
      <c r="D15" s="30" t="s">
        <v>86</v>
      </c>
      <c r="E15" s="30" t="s">
        <v>107</v>
      </c>
      <c r="F15" s="4" t="s">
        <v>662</v>
      </c>
      <c r="G15" s="4" t="s">
        <v>663</v>
      </c>
      <c r="H15" s="30"/>
      <c r="I15" s="30" t="s">
        <v>556</v>
      </c>
      <c r="J15" s="30" t="s">
        <v>20</v>
      </c>
      <c r="K15" s="30"/>
      <c r="L15" s="4"/>
      <c r="M15" s="31">
        <v>37337</v>
      </c>
      <c r="N15" s="33">
        <v>22</v>
      </c>
      <c r="O15" s="30">
        <v>3</v>
      </c>
      <c r="P15" s="30">
        <v>2002</v>
      </c>
      <c r="Q15" s="30"/>
      <c r="R15" s="30" t="s">
        <v>54</v>
      </c>
      <c r="S15" s="29"/>
      <c r="T15" s="3"/>
    </row>
    <row r="16" spans="1:20" x14ac:dyDescent="0.25">
      <c r="A16" s="25">
        <v>1</v>
      </c>
      <c r="B16" s="27"/>
      <c r="C16" s="29" t="s">
        <v>47</v>
      </c>
      <c r="D16" s="30" t="s">
        <v>48</v>
      </c>
      <c r="E16" s="30" t="s">
        <v>49</v>
      </c>
      <c r="F16" s="4" t="s">
        <v>50</v>
      </c>
      <c r="G16" s="4" t="s">
        <v>51</v>
      </c>
      <c r="H16" s="30" t="s">
        <v>52</v>
      </c>
      <c r="I16" s="30"/>
      <c r="J16" s="30" t="s">
        <v>27</v>
      </c>
      <c r="K16" s="30"/>
      <c r="L16" s="4" t="s">
        <v>53</v>
      </c>
      <c r="M16" s="31">
        <v>37632</v>
      </c>
      <c r="N16" s="33">
        <v>11</v>
      </c>
      <c r="O16" s="30">
        <v>1</v>
      </c>
      <c r="P16" s="30">
        <v>2004</v>
      </c>
      <c r="Q16" s="30"/>
      <c r="R16" s="30" t="s">
        <v>54</v>
      </c>
      <c r="S16" s="29"/>
      <c r="T16" s="3"/>
    </row>
    <row r="17" spans="1:20" x14ac:dyDescent="0.25">
      <c r="A17" s="25">
        <v>120</v>
      </c>
      <c r="B17" s="27"/>
      <c r="C17" s="29" t="s">
        <v>649</v>
      </c>
      <c r="D17" s="30" t="s">
        <v>634</v>
      </c>
      <c r="E17" s="30" t="s">
        <v>97</v>
      </c>
      <c r="F17" s="4" t="s">
        <v>108</v>
      </c>
      <c r="G17" s="4" t="s">
        <v>650</v>
      </c>
      <c r="H17" s="30" t="s">
        <v>82</v>
      </c>
      <c r="I17" s="30"/>
      <c r="J17" s="30" t="s">
        <v>24</v>
      </c>
      <c r="K17" s="30"/>
      <c r="L17" s="4" t="s">
        <v>53</v>
      </c>
      <c r="M17" s="31">
        <v>37649</v>
      </c>
      <c r="N17" s="33">
        <v>28</v>
      </c>
      <c r="O17" s="30">
        <v>1</v>
      </c>
      <c r="P17" s="30">
        <v>2003</v>
      </c>
      <c r="Q17" s="30"/>
      <c r="R17" s="30" t="s">
        <v>71</v>
      </c>
      <c r="S17" s="29"/>
      <c r="T17" s="3"/>
    </row>
    <row r="18" spans="1:20" x14ac:dyDescent="0.25">
      <c r="A18" s="25">
        <v>124</v>
      </c>
      <c r="B18" s="27"/>
      <c r="C18" s="29" t="s">
        <v>698</v>
      </c>
      <c r="D18" s="30" t="s">
        <v>572</v>
      </c>
      <c r="E18" s="30" t="s">
        <v>245</v>
      </c>
      <c r="F18" s="4" t="s">
        <v>86</v>
      </c>
      <c r="G18" s="4" t="s">
        <v>364</v>
      </c>
      <c r="H18" s="30" t="s">
        <v>128</v>
      </c>
      <c r="I18" s="30"/>
      <c r="J18" s="30" t="s">
        <v>25</v>
      </c>
      <c r="K18" s="30"/>
      <c r="L18" s="4" t="s">
        <v>53</v>
      </c>
      <c r="M18" s="31">
        <v>37651</v>
      </c>
      <c r="N18" s="33">
        <v>30</v>
      </c>
      <c r="O18" s="30">
        <v>1</v>
      </c>
      <c r="P18" s="30">
        <v>2003</v>
      </c>
      <c r="Q18" s="30"/>
      <c r="R18" s="30" t="s">
        <v>71</v>
      </c>
      <c r="S18" s="29"/>
      <c r="T18" s="3"/>
    </row>
    <row r="19" spans="1:20" x14ac:dyDescent="0.25">
      <c r="A19" s="25">
        <v>2</v>
      </c>
      <c r="B19" s="27"/>
      <c r="C19" s="29" t="s">
        <v>55</v>
      </c>
      <c r="D19" s="30" t="s">
        <v>48</v>
      </c>
      <c r="E19" s="30" t="s">
        <v>56</v>
      </c>
      <c r="F19" s="4" t="s">
        <v>57</v>
      </c>
      <c r="G19" s="4" t="s">
        <v>58</v>
      </c>
      <c r="H19" s="30" t="s">
        <v>59</v>
      </c>
      <c r="I19" s="30"/>
      <c r="J19" s="30" t="s">
        <v>22</v>
      </c>
      <c r="K19" s="30"/>
      <c r="L19" s="4" t="s">
        <v>53</v>
      </c>
      <c r="M19" s="31">
        <v>37682</v>
      </c>
      <c r="N19" s="33">
        <v>2</v>
      </c>
      <c r="O19" s="30">
        <v>3</v>
      </c>
      <c r="P19" s="30">
        <v>3</v>
      </c>
      <c r="Q19" s="30"/>
      <c r="R19" s="30" t="s">
        <v>54</v>
      </c>
      <c r="S19" s="29"/>
      <c r="T19" s="3"/>
    </row>
    <row r="20" spans="1:20" x14ac:dyDescent="0.2">
      <c r="A20" s="5">
        <v>116</v>
      </c>
      <c r="B20" s="16">
        <v>4</v>
      </c>
      <c r="C20" s="4" t="s">
        <v>381</v>
      </c>
      <c r="D20" s="4" t="s">
        <v>375</v>
      </c>
      <c r="E20" s="4" t="s">
        <v>294</v>
      </c>
      <c r="F20" s="4" t="s">
        <v>295</v>
      </c>
      <c r="G20" s="4" t="s">
        <v>106</v>
      </c>
      <c r="H20" s="4" t="s">
        <v>137</v>
      </c>
      <c r="I20" s="4" t="s">
        <v>65</v>
      </c>
      <c r="J20" s="4" t="s">
        <v>22</v>
      </c>
      <c r="K20" s="4" t="s">
        <v>25</v>
      </c>
      <c r="L20" s="4"/>
      <c r="M20" s="7">
        <v>37801</v>
      </c>
      <c r="N20" s="4">
        <v>29</v>
      </c>
      <c r="O20" s="4">
        <v>6</v>
      </c>
      <c r="P20" s="4">
        <v>2003</v>
      </c>
      <c r="Q20" s="4">
        <v>955561771</v>
      </c>
      <c r="R20" s="4" t="s">
        <v>71</v>
      </c>
      <c r="S20" s="4"/>
      <c r="T20" s="3"/>
    </row>
    <row r="21" spans="1:20" x14ac:dyDescent="0.25">
      <c r="A21" s="25">
        <v>212</v>
      </c>
      <c r="B21" s="27"/>
      <c r="C21" s="29" t="s">
        <v>730</v>
      </c>
      <c r="D21" s="30" t="s">
        <v>731</v>
      </c>
      <c r="E21" s="30" t="s">
        <v>676</v>
      </c>
      <c r="F21" s="4"/>
      <c r="G21" s="4"/>
      <c r="H21" s="30"/>
      <c r="I21" s="30"/>
      <c r="J21" s="30" t="s">
        <v>27</v>
      </c>
      <c r="K21" s="30"/>
      <c r="L21" s="4"/>
      <c r="M21" s="31">
        <v>37879</v>
      </c>
      <c r="N21" s="33">
        <v>15</v>
      </c>
      <c r="O21" s="30">
        <v>9</v>
      </c>
      <c r="P21" s="30">
        <v>2003</v>
      </c>
      <c r="Q21" s="30"/>
      <c r="R21" s="30" t="s">
        <v>54</v>
      </c>
      <c r="S21" s="29"/>
      <c r="T21" s="3"/>
    </row>
    <row r="22" spans="1:20" x14ac:dyDescent="0.25">
      <c r="A22" s="25">
        <v>216</v>
      </c>
      <c r="B22" s="27"/>
      <c r="C22" s="29" t="s">
        <v>744</v>
      </c>
      <c r="D22" s="30" t="s">
        <v>108</v>
      </c>
      <c r="E22" s="30" t="s">
        <v>745</v>
      </c>
      <c r="F22" s="4"/>
      <c r="G22" s="4"/>
      <c r="H22" s="30"/>
      <c r="I22" s="30"/>
      <c r="J22" s="30" t="s">
        <v>27</v>
      </c>
      <c r="K22" s="30"/>
      <c r="L22" s="4"/>
      <c r="M22" s="31">
        <v>37899</v>
      </c>
      <c r="N22" s="33">
        <v>5</v>
      </c>
      <c r="O22" s="30">
        <v>10</v>
      </c>
      <c r="P22" s="30">
        <v>2003</v>
      </c>
      <c r="Q22" s="30"/>
      <c r="R22" s="30" t="s">
        <v>54</v>
      </c>
      <c r="S22" s="29"/>
      <c r="T22" s="3"/>
    </row>
    <row r="23" spans="1:20" x14ac:dyDescent="0.25">
      <c r="A23" s="25">
        <v>177</v>
      </c>
      <c r="B23" s="27"/>
      <c r="C23" s="29" t="s">
        <v>670</v>
      </c>
      <c r="D23" s="30" t="s">
        <v>117</v>
      </c>
      <c r="E23" s="30" t="s">
        <v>671</v>
      </c>
      <c r="F23" s="4" t="s">
        <v>672</v>
      </c>
      <c r="G23" s="4" t="s">
        <v>223</v>
      </c>
      <c r="H23" s="30"/>
      <c r="I23" s="30" t="s">
        <v>673</v>
      </c>
      <c r="J23" s="30" t="s">
        <v>14</v>
      </c>
      <c r="K23" s="30"/>
      <c r="L23" s="4" t="s">
        <v>674</v>
      </c>
      <c r="M23" s="31">
        <v>37987</v>
      </c>
      <c r="N23" s="33">
        <v>1</v>
      </c>
      <c r="O23" s="30">
        <v>1</v>
      </c>
      <c r="P23" s="30">
        <v>2004</v>
      </c>
      <c r="Q23" s="30"/>
      <c r="R23" s="30" t="s">
        <v>71</v>
      </c>
      <c r="S23" s="29"/>
      <c r="T23" s="3"/>
    </row>
    <row r="24" spans="1:20" x14ac:dyDescent="0.25">
      <c r="A24" s="25">
        <v>206</v>
      </c>
      <c r="B24" s="27"/>
      <c r="C24" s="29" t="s">
        <v>667</v>
      </c>
      <c r="D24" s="30" t="s">
        <v>559</v>
      </c>
      <c r="E24" s="30" t="s">
        <v>56</v>
      </c>
      <c r="F24" s="4"/>
      <c r="G24" s="4"/>
      <c r="H24" s="30"/>
      <c r="I24" s="30"/>
      <c r="J24" s="30" t="s">
        <v>24</v>
      </c>
      <c r="K24" s="30"/>
      <c r="L24" s="4"/>
      <c r="M24" s="31">
        <v>37987</v>
      </c>
      <c r="N24" s="33">
        <v>1</v>
      </c>
      <c r="O24" s="30">
        <v>1</v>
      </c>
      <c r="P24" s="30">
        <v>2004</v>
      </c>
      <c r="Q24" s="30"/>
      <c r="R24" s="30" t="s">
        <v>71</v>
      </c>
      <c r="S24" s="29"/>
      <c r="T24" s="3"/>
    </row>
    <row r="25" spans="1:20" x14ac:dyDescent="0.25">
      <c r="A25" s="25">
        <v>209</v>
      </c>
      <c r="B25" s="27"/>
      <c r="C25" s="29" t="s">
        <v>753</v>
      </c>
      <c r="D25" s="30" t="s">
        <v>594</v>
      </c>
      <c r="E25" s="30" t="s">
        <v>490</v>
      </c>
      <c r="F25" s="4"/>
      <c r="G25" s="4"/>
      <c r="H25" s="30"/>
      <c r="I25" s="30"/>
      <c r="J25" s="30" t="s">
        <v>27</v>
      </c>
      <c r="K25" s="30"/>
      <c r="L25" s="4"/>
      <c r="M25" s="31">
        <v>37987</v>
      </c>
      <c r="N25" s="33">
        <v>1</v>
      </c>
      <c r="O25" s="30">
        <v>1</v>
      </c>
      <c r="P25" s="30">
        <v>2004</v>
      </c>
      <c r="Q25" s="30"/>
      <c r="R25" s="30" t="s">
        <v>54</v>
      </c>
      <c r="S25" s="29"/>
      <c r="T25" s="3"/>
    </row>
    <row r="26" spans="1:20" x14ac:dyDescent="0.25">
      <c r="A26" s="25">
        <v>215</v>
      </c>
      <c r="B26" s="27"/>
      <c r="C26" s="29" t="s">
        <v>718</v>
      </c>
      <c r="D26" s="30" t="s">
        <v>75</v>
      </c>
      <c r="E26" s="30" t="s">
        <v>446</v>
      </c>
      <c r="F26" s="4"/>
      <c r="G26" s="4"/>
      <c r="H26" s="30"/>
      <c r="I26" s="30"/>
      <c r="J26" s="30" t="s">
        <v>27</v>
      </c>
      <c r="K26" s="30"/>
      <c r="L26" s="4"/>
      <c r="M26" s="31">
        <v>37996</v>
      </c>
      <c r="N26" s="33">
        <v>10</v>
      </c>
      <c r="O26" s="30">
        <v>1</v>
      </c>
      <c r="P26" s="30">
        <v>2004</v>
      </c>
      <c r="Q26" s="30"/>
      <c r="R26" s="30" t="s">
        <v>54</v>
      </c>
      <c r="S26" s="29"/>
      <c r="T26" s="3"/>
    </row>
    <row r="27" spans="1:20" x14ac:dyDescent="0.25">
      <c r="A27" s="25">
        <v>210</v>
      </c>
      <c r="B27" s="27"/>
      <c r="C27" s="29" t="s">
        <v>748</v>
      </c>
      <c r="D27" s="30" t="s">
        <v>108</v>
      </c>
      <c r="E27" s="30" t="s">
        <v>749</v>
      </c>
      <c r="F27" s="4"/>
      <c r="G27" s="4"/>
      <c r="H27" s="30"/>
      <c r="I27" s="30"/>
      <c r="J27" s="30" t="s">
        <v>27</v>
      </c>
      <c r="K27" s="30"/>
      <c r="L27" s="4"/>
      <c r="M27" s="31">
        <v>37998</v>
      </c>
      <c r="N27" s="33">
        <v>12</v>
      </c>
      <c r="O27" s="30">
        <v>1</v>
      </c>
      <c r="P27" s="30">
        <v>2004</v>
      </c>
      <c r="Q27" s="30"/>
      <c r="R27" s="30" t="s">
        <v>54</v>
      </c>
      <c r="S27" s="29"/>
      <c r="T27" s="3"/>
    </row>
    <row r="28" spans="1:20" x14ac:dyDescent="0.25">
      <c r="A28" s="25">
        <v>127</v>
      </c>
      <c r="B28" s="27">
        <v>1</v>
      </c>
      <c r="C28" s="29" t="s">
        <v>755</v>
      </c>
      <c r="D28" s="30" t="s">
        <v>139</v>
      </c>
      <c r="E28" s="30" t="s">
        <v>494</v>
      </c>
      <c r="F28" s="4" t="s">
        <v>122</v>
      </c>
      <c r="G28" s="4" t="s">
        <v>493</v>
      </c>
      <c r="H28" s="30"/>
      <c r="I28" s="30" t="s">
        <v>65</v>
      </c>
      <c r="J28" s="30" t="s">
        <v>18</v>
      </c>
      <c r="K28" s="30"/>
      <c r="L28" s="4"/>
      <c r="M28" s="31">
        <v>38000</v>
      </c>
      <c r="N28" s="33">
        <v>14</v>
      </c>
      <c r="O28" s="30">
        <v>4</v>
      </c>
      <c r="P28" s="30">
        <v>2004</v>
      </c>
      <c r="Q28" s="30">
        <v>956920193</v>
      </c>
      <c r="R28" s="30" t="s">
        <v>54</v>
      </c>
      <c r="S28" s="29"/>
      <c r="T28" s="3"/>
    </row>
    <row r="29" spans="1:20" x14ac:dyDescent="0.2">
      <c r="A29" s="5"/>
      <c r="B29" s="4">
        <v>1</v>
      </c>
      <c r="C29" s="4" t="s">
        <v>633</v>
      </c>
      <c r="D29" s="4" t="s">
        <v>634</v>
      </c>
      <c r="E29" s="4" t="s">
        <v>635</v>
      </c>
      <c r="F29" s="4" t="s">
        <v>221</v>
      </c>
      <c r="G29" s="4" t="s">
        <v>84</v>
      </c>
      <c r="H29" s="4"/>
      <c r="I29" s="4" t="s">
        <v>65</v>
      </c>
      <c r="J29" s="4"/>
      <c r="K29" s="4" t="s">
        <v>22</v>
      </c>
      <c r="L29" s="4"/>
      <c r="M29" s="7">
        <v>38002</v>
      </c>
      <c r="N29" s="4">
        <v>16</v>
      </c>
      <c r="O29" s="4">
        <v>1</v>
      </c>
      <c r="P29" s="4">
        <v>2004</v>
      </c>
      <c r="Q29" s="4">
        <v>943922183</v>
      </c>
      <c r="R29" s="4" t="s">
        <v>71</v>
      </c>
      <c r="S29" s="4"/>
      <c r="T29" s="3"/>
    </row>
    <row r="30" spans="1:20" x14ac:dyDescent="0.25">
      <c r="A30" s="25">
        <v>123</v>
      </c>
      <c r="B30" s="27"/>
      <c r="C30" s="29" t="s">
        <v>682</v>
      </c>
      <c r="D30" s="30" t="s">
        <v>683</v>
      </c>
      <c r="E30" s="30" t="s">
        <v>74</v>
      </c>
      <c r="F30" s="4" t="s">
        <v>75</v>
      </c>
      <c r="G30" s="4" t="s">
        <v>76</v>
      </c>
      <c r="H30" s="30" t="s">
        <v>82</v>
      </c>
      <c r="I30" s="30"/>
      <c r="J30" s="30" t="s">
        <v>25</v>
      </c>
      <c r="K30" s="30"/>
      <c r="L30" s="4" t="s">
        <v>53</v>
      </c>
      <c r="M30" s="31">
        <v>38061</v>
      </c>
      <c r="N30" s="33">
        <v>15</v>
      </c>
      <c r="O30" s="30">
        <v>3</v>
      </c>
      <c r="P30" s="30">
        <v>2004</v>
      </c>
      <c r="Q30" s="30"/>
      <c r="R30" s="30" t="s">
        <v>71</v>
      </c>
      <c r="S30" s="29"/>
      <c r="T30" s="3"/>
    </row>
    <row r="31" spans="1:20" x14ac:dyDescent="0.25">
      <c r="A31" s="25">
        <v>121</v>
      </c>
      <c r="B31" s="27"/>
      <c r="C31" s="29" t="s">
        <v>681</v>
      </c>
      <c r="D31" s="30" t="s">
        <v>134</v>
      </c>
      <c r="E31" s="30" t="s">
        <v>232</v>
      </c>
      <c r="F31" s="4" t="s">
        <v>86</v>
      </c>
      <c r="G31" s="4" t="s">
        <v>223</v>
      </c>
      <c r="H31" s="30" t="s">
        <v>59</v>
      </c>
      <c r="I31" s="30"/>
      <c r="J31" s="30" t="s">
        <v>25</v>
      </c>
      <c r="K31" s="30"/>
      <c r="L31" s="4" t="s">
        <v>53</v>
      </c>
      <c r="M31" s="31">
        <v>38077</v>
      </c>
      <c r="N31" s="33">
        <v>31</v>
      </c>
      <c r="O31" s="30">
        <v>3</v>
      </c>
      <c r="P31" s="30">
        <v>2004</v>
      </c>
      <c r="Q31" s="30"/>
      <c r="R31" s="30" t="s">
        <v>71</v>
      </c>
      <c r="S31" s="29"/>
      <c r="T31" s="3"/>
    </row>
    <row r="32" spans="1:20" x14ac:dyDescent="0.25">
      <c r="A32" s="25">
        <v>122</v>
      </c>
      <c r="B32" s="27"/>
      <c r="C32" s="29" t="s">
        <v>697</v>
      </c>
      <c r="D32" s="30" t="s">
        <v>215</v>
      </c>
      <c r="E32" s="30" t="s">
        <v>232</v>
      </c>
      <c r="F32" s="4" t="s">
        <v>86</v>
      </c>
      <c r="G32" s="4" t="s">
        <v>223</v>
      </c>
      <c r="H32" s="30" t="s">
        <v>59</v>
      </c>
      <c r="I32" s="30"/>
      <c r="J32" s="30" t="s">
        <v>25</v>
      </c>
      <c r="K32" s="30"/>
      <c r="L32" s="4" t="s">
        <v>53</v>
      </c>
      <c r="M32" s="31">
        <v>38077</v>
      </c>
      <c r="N32" s="33">
        <v>31</v>
      </c>
      <c r="O32" s="30">
        <v>3</v>
      </c>
      <c r="P32" s="30">
        <v>2004</v>
      </c>
      <c r="Q32" s="30"/>
      <c r="R32" s="30" t="s">
        <v>71</v>
      </c>
      <c r="S32" s="29"/>
      <c r="T32" s="3"/>
    </row>
    <row r="33" spans="1:20" x14ac:dyDescent="0.2">
      <c r="A33" s="5">
        <v>111</v>
      </c>
      <c r="B33" s="4">
        <v>5</v>
      </c>
      <c r="C33" s="4" t="s">
        <v>373</v>
      </c>
      <c r="D33" s="4" t="s">
        <v>210</v>
      </c>
      <c r="E33" s="4" t="s">
        <v>79</v>
      </c>
      <c r="F33" s="4" t="s">
        <v>80</v>
      </c>
      <c r="G33" s="4" t="s">
        <v>81</v>
      </c>
      <c r="H33" s="4" t="s">
        <v>82</v>
      </c>
      <c r="I33" s="4" t="s">
        <v>65</v>
      </c>
      <c r="J33" s="4" t="s">
        <v>22</v>
      </c>
      <c r="K33" s="4" t="s">
        <v>25</v>
      </c>
      <c r="L33" s="4"/>
      <c r="M33" s="7">
        <v>38353</v>
      </c>
      <c r="N33" s="4">
        <v>1</v>
      </c>
      <c r="O33" s="4">
        <v>1</v>
      </c>
      <c r="P33" s="4">
        <v>2005</v>
      </c>
      <c r="Q33" s="4">
        <v>954397871</v>
      </c>
      <c r="R33" s="4" t="s">
        <v>71</v>
      </c>
      <c r="S33" s="4"/>
      <c r="T33" s="3"/>
    </row>
    <row r="34" spans="1:20" x14ac:dyDescent="0.25">
      <c r="A34" s="25">
        <v>118</v>
      </c>
      <c r="B34" s="27"/>
      <c r="C34" s="29" t="s">
        <v>384</v>
      </c>
      <c r="D34" s="30" t="s">
        <v>385</v>
      </c>
      <c r="E34" s="30" t="s">
        <v>154</v>
      </c>
      <c r="F34" s="4" t="s">
        <v>155</v>
      </c>
      <c r="G34" s="4" t="s">
        <v>249</v>
      </c>
      <c r="H34" s="30" t="s">
        <v>82</v>
      </c>
      <c r="I34" s="30"/>
      <c r="J34" s="30" t="s">
        <v>24</v>
      </c>
      <c r="K34" s="30"/>
      <c r="L34" s="4" t="s">
        <v>53</v>
      </c>
      <c r="M34" s="31">
        <v>38353</v>
      </c>
      <c r="N34" s="33">
        <v>1</v>
      </c>
      <c r="O34" s="30">
        <v>1</v>
      </c>
      <c r="P34" s="30">
        <v>2005</v>
      </c>
      <c r="Q34" s="30"/>
      <c r="R34" s="30" t="s">
        <v>71</v>
      </c>
      <c r="S34" s="29"/>
      <c r="T34" s="3"/>
    </row>
    <row r="35" spans="1:20" x14ac:dyDescent="0.25">
      <c r="A35" s="25">
        <v>115</v>
      </c>
      <c r="B35" s="27"/>
      <c r="C35" s="29" t="s">
        <v>380</v>
      </c>
      <c r="D35" s="30" t="s">
        <v>175</v>
      </c>
      <c r="E35" s="30" t="s">
        <v>294</v>
      </c>
      <c r="F35" s="4" t="s">
        <v>155</v>
      </c>
      <c r="G35" s="4" t="s">
        <v>312</v>
      </c>
      <c r="H35" s="30" t="s">
        <v>137</v>
      </c>
      <c r="I35" s="30"/>
      <c r="J35" s="30" t="s">
        <v>22</v>
      </c>
      <c r="K35" s="30"/>
      <c r="L35" s="4" t="s">
        <v>53</v>
      </c>
      <c r="M35" s="31">
        <v>38354</v>
      </c>
      <c r="N35" s="33">
        <v>2</v>
      </c>
      <c r="O35" s="30">
        <v>1</v>
      </c>
      <c r="P35" s="30">
        <v>2005</v>
      </c>
      <c r="Q35" s="30"/>
      <c r="R35" s="30" t="s">
        <v>71</v>
      </c>
      <c r="S35" s="29"/>
      <c r="T35" s="3"/>
    </row>
    <row r="36" spans="1:20" x14ac:dyDescent="0.25">
      <c r="A36" s="25">
        <v>129</v>
      </c>
      <c r="B36" s="27"/>
      <c r="C36" s="29" t="s">
        <v>645</v>
      </c>
      <c r="D36" s="30" t="s">
        <v>48</v>
      </c>
      <c r="E36" s="30" t="s">
        <v>646</v>
      </c>
      <c r="F36" s="4" t="s">
        <v>108</v>
      </c>
      <c r="G36" s="4" t="s">
        <v>647</v>
      </c>
      <c r="H36" s="30"/>
      <c r="I36" s="30" t="s">
        <v>648</v>
      </c>
      <c r="J36" s="30" t="s">
        <v>20</v>
      </c>
      <c r="K36" s="30"/>
      <c r="L36" s="4"/>
      <c r="M36" s="31">
        <v>38362</v>
      </c>
      <c r="N36" s="33">
        <v>10</v>
      </c>
      <c r="O36" s="30">
        <v>1</v>
      </c>
      <c r="P36" s="30">
        <v>2005</v>
      </c>
      <c r="Q36" s="30"/>
      <c r="R36" s="30" t="s">
        <v>54</v>
      </c>
      <c r="S36" s="29"/>
      <c r="T36" s="3"/>
    </row>
    <row r="37" spans="1:20" x14ac:dyDescent="0.2">
      <c r="A37" s="5">
        <v>200</v>
      </c>
      <c r="B37" s="4">
        <v>10</v>
      </c>
      <c r="C37" s="4" t="s">
        <v>626</v>
      </c>
      <c r="D37" s="4" t="s">
        <v>627</v>
      </c>
      <c r="E37" s="4" t="s">
        <v>628</v>
      </c>
      <c r="F37" s="4" t="s">
        <v>629</v>
      </c>
      <c r="G37" s="4" t="s">
        <v>351</v>
      </c>
      <c r="H37" s="4"/>
      <c r="I37" s="4" t="s">
        <v>65</v>
      </c>
      <c r="J37" s="4" t="s">
        <v>22</v>
      </c>
      <c r="K37" s="4" t="s">
        <v>24</v>
      </c>
      <c r="L37" s="4"/>
      <c r="M37" s="7">
        <v>38364</v>
      </c>
      <c r="N37" s="4">
        <v>12</v>
      </c>
      <c r="O37" s="4">
        <v>1</v>
      </c>
      <c r="P37" s="4">
        <v>2005</v>
      </c>
      <c r="Q37" s="4">
        <v>963957423</v>
      </c>
      <c r="R37" s="4" t="s">
        <v>71</v>
      </c>
      <c r="S37" s="4"/>
      <c r="T37" s="3"/>
    </row>
    <row r="38" spans="1:20" x14ac:dyDescent="0.2">
      <c r="A38" s="5">
        <v>117</v>
      </c>
      <c r="B38" s="4">
        <v>7</v>
      </c>
      <c r="C38" s="4" t="s">
        <v>382</v>
      </c>
      <c r="D38" s="4" t="s">
        <v>383</v>
      </c>
      <c r="E38" s="4" t="s">
        <v>343</v>
      </c>
      <c r="F38" s="4" t="s">
        <v>344</v>
      </c>
      <c r="G38" s="4" t="s">
        <v>345</v>
      </c>
      <c r="H38" s="4"/>
      <c r="I38" s="4" t="s">
        <v>65</v>
      </c>
      <c r="J38" s="4"/>
      <c r="K38" s="4" t="s">
        <v>25</v>
      </c>
      <c r="L38" s="4"/>
      <c r="M38" s="7">
        <v>38375</v>
      </c>
      <c r="N38" s="4">
        <v>23</v>
      </c>
      <c r="O38" s="4">
        <v>1</v>
      </c>
      <c r="P38" s="4">
        <v>2005</v>
      </c>
      <c r="Q38" s="4">
        <v>960968267</v>
      </c>
      <c r="R38" s="4" t="s">
        <v>71</v>
      </c>
      <c r="S38" s="4"/>
      <c r="T38" s="3"/>
    </row>
    <row r="39" spans="1:20" x14ac:dyDescent="0.25">
      <c r="A39" s="25">
        <v>119</v>
      </c>
      <c r="B39" s="27"/>
      <c r="C39" s="29" t="s">
        <v>386</v>
      </c>
      <c r="D39" s="30" t="s">
        <v>359</v>
      </c>
      <c r="E39" s="30" t="s">
        <v>387</v>
      </c>
      <c r="F39" s="4" t="s">
        <v>232</v>
      </c>
      <c r="G39" s="4" t="s">
        <v>385</v>
      </c>
      <c r="H39" s="30" t="s">
        <v>59</v>
      </c>
      <c r="I39" s="30"/>
      <c r="J39" s="30" t="s">
        <v>24</v>
      </c>
      <c r="K39" s="30"/>
      <c r="L39" s="4" t="s">
        <v>53</v>
      </c>
      <c r="M39" s="31">
        <v>38379</v>
      </c>
      <c r="N39" s="33">
        <v>27</v>
      </c>
      <c r="O39" s="30">
        <v>1</v>
      </c>
      <c r="P39" s="30">
        <v>2005</v>
      </c>
      <c r="Q39" s="30"/>
      <c r="R39" s="30" t="s">
        <v>71</v>
      </c>
      <c r="S39" s="29"/>
      <c r="T39" s="3"/>
    </row>
    <row r="40" spans="1:20" x14ac:dyDescent="0.2">
      <c r="A40" s="5">
        <v>114</v>
      </c>
      <c r="B40" s="4">
        <v>3</v>
      </c>
      <c r="C40" s="4" t="s">
        <v>378</v>
      </c>
      <c r="D40" s="4" t="s">
        <v>379</v>
      </c>
      <c r="E40" s="4" t="s">
        <v>191</v>
      </c>
      <c r="F40" s="4" t="s">
        <v>86</v>
      </c>
      <c r="G40" s="4" t="s">
        <v>290</v>
      </c>
      <c r="H40" s="4"/>
      <c r="I40" s="4" t="s">
        <v>65</v>
      </c>
      <c r="J40" s="4" t="s">
        <v>22</v>
      </c>
      <c r="K40" s="4" t="s">
        <v>25</v>
      </c>
      <c r="L40" s="4"/>
      <c r="M40" s="7">
        <v>38405</v>
      </c>
      <c r="N40" s="4">
        <v>22</v>
      </c>
      <c r="O40" s="4">
        <v>2</v>
      </c>
      <c r="P40" s="4">
        <v>2005</v>
      </c>
      <c r="Q40" s="4">
        <v>959707649</v>
      </c>
      <c r="R40" s="4" t="s">
        <v>71</v>
      </c>
      <c r="S40" s="4"/>
      <c r="T40" s="3"/>
    </row>
    <row r="41" spans="1:20" x14ac:dyDescent="0.25">
      <c r="A41" s="25"/>
      <c r="B41" s="27"/>
      <c r="C41" s="29" t="s">
        <v>657</v>
      </c>
      <c r="D41" s="30" t="s">
        <v>86</v>
      </c>
      <c r="E41" s="30" t="s">
        <v>436</v>
      </c>
      <c r="F41" s="4" t="s">
        <v>437</v>
      </c>
      <c r="G41" s="4" t="s">
        <v>658</v>
      </c>
      <c r="H41" s="30" t="s">
        <v>439</v>
      </c>
      <c r="I41" s="30" t="s">
        <v>412</v>
      </c>
      <c r="J41" s="30" t="s">
        <v>20</v>
      </c>
      <c r="K41" s="30"/>
      <c r="L41" s="4" t="s">
        <v>439</v>
      </c>
      <c r="M41" s="31">
        <v>38412</v>
      </c>
      <c r="N41" s="33">
        <v>1</v>
      </c>
      <c r="O41" s="30">
        <v>3</v>
      </c>
      <c r="P41" s="30">
        <v>2005</v>
      </c>
      <c r="Q41" s="30"/>
      <c r="R41" s="30" t="s">
        <v>54</v>
      </c>
      <c r="S41" s="29"/>
      <c r="T41" s="3"/>
    </row>
    <row r="42" spans="1:20" x14ac:dyDescent="0.25">
      <c r="A42" s="25">
        <v>72</v>
      </c>
      <c r="B42" s="27"/>
      <c r="C42" s="29" t="s">
        <v>289</v>
      </c>
      <c r="D42" s="30" t="s">
        <v>108</v>
      </c>
      <c r="E42" s="30" t="s">
        <v>49</v>
      </c>
      <c r="F42" s="4" t="s">
        <v>98</v>
      </c>
      <c r="G42" s="4" t="s">
        <v>223</v>
      </c>
      <c r="H42" s="30" t="s">
        <v>52</v>
      </c>
      <c r="I42" s="30"/>
      <c r="J42" s="30" t="s">
        <v>20</v>
      </c>
      <c r="K42" s="30"/>
      <c r="L42" s="4" t="s">
        <v>53</v>
      </c>
      <c r="M42" s="31">
        <v>38459</v>
      </c>
      <c r="N42" s="33">
        <v>17</v>
      </c>
      <c r="O42" s="30">
        <v>4</v>
      </c>
      <c r="P42" s="30">
        <v>2005</v>
      </c>
      <c r="Q42" s="30"/>
      <c r="R42" s="30" t="s">
        <v>54</v>
      </c>
      <c r="S42" s="29"/>
      <c r="T42" s="3"/>
    </row>
    <row r="43" spans="1:20" x14ac:dyDescent="0.2">
      <c r="A43" s="5"/>
      <c r="B43" s="4">
        <v>9</v>
      </c>
      <c r="C43" s="4" t="s">
        <v>624</v>
      </c>
      <c r="D43" s="4" t="s">
        <v>155</v>
      </c>
      <c r="E43" s="4" t="s">
        <v>612</v>
      </c>
      <c r="F43" s="4" t="s">
        <v>48</v>
      </c>
      <c r="G43" s="4" t="s">
        <v>197</v>
      </c>
      <c r="H43" s="4"/>
      <c r="I43" s="4" t="s">
        <v>556</v>
      </c>
      <c r="J43" s="4"/>
      <c r="K43" s="4" t="s">
        <v>24</v>
      </c>
      <c r="L43" s="4"/>
      <c r="M43" s="7">
        <v>38478</v>
      </c>
      <c r="N43" s="4" t="s">
        <v>625</v>
      </c>
      <c r="O43" s="4">
        <v>5</v>
      </c>
      <c r="P43" s="4">
        <v>2005</v>
      </c>
      <c r="Q43" s="4"/>
      <c r="R43" s="4" t="s">
        <v>54</v>
      </c>
      <c r="S43" s="4"/>
      <c r="T43" s="3"/>
    </row>
    <row r="44" spans="1:20" x14ac:dyDescent="0.2">
      <c r="A44" s="5">
        <v>113</v>
      </c>
      <c r="B44" s="4">
        <v>1</v>
      </c>
      <c r="C44" s="4" t="s">
        <v>376</v>
      </c>
      <c r="D44" s="4" t="s">
        <v>377</v>
      </c>
      <c r="E44" s="4" t="s">
        <v>191</v>
      </c>
      <c r="F44" s="4" t="s">
        <v>86</v>
      </c>
      <c r="G44" s="4" t="s">
        <v>223</v>
      </c>
      <c r="H44" s="4"/>
      <c r="I44" s="4" t="s">
        <v>65</v>
      </c>
      <c r="J44" s="4" t="s">
        <v>22</v>
      </c>
      <c r="K44" s="4" t="s">
        <v>25</v>
      </c>
      <c r="L44" s="4"/>
      <c r="M44" s="7">
        <v>38481</v>
      </c>
      <c r="N44" s="4">
        <v>9</v>
      </c>
      <c r="O44" s="4">
        <v>5</v>
      </c>
      <c r="P44" s="4">
        <v>2005</v>
      </c>
      <c r="Q44" s="4"/>
      <c r="R44" s="4" t="s">
        <v>71</v>
      </c>
      <c r="S44" s="4"/>
      <c r="T44" s="3"/>
    </row>
    <row r="45" spans="1:20" x14ac:dyDescent="0.25">
      <c r="A45" s="25">
        <v>91</v>
      </c>
      <c r="B45" s="27"/>
      <c r="C45" s="29" t="s">
        <v>331</v>
      </c>
      <c r="D45" s="30" t="s">
        <v>155</v>
      </c>
      <c r="E45" s="30" t="s">
        <v>302</v>
      </c>
      <c r="F45" s="4" t="s">
        <v>332</v>
      </c>
      <c r="G45" s="4" t="s">
        <v>282</v>
      </c>
      <c r="H45" s="30" t="s">
        <v>110</v>
      </c>
      <c r="I45" s="30"/>
      <c r="J45" s="30" t="s">
        <v>8</v>
      </c>
      <c r="K45" s="30"/>
      <c r="L45" s="4" t="s">
        <v>53</v>
      </c>
      <c r="M45" s="31">
        <v>38492</v>
      </c>
      <c r="N45" s="33">
        <v>20</v>
      </c>
      <c r="O45" s="30">
        <v>5</v>
      </c>
      <c r="P45" s="30">
        <v>2005</v>
      </c>
      <c r="Q45" s="30"/>
      <c r="R45" s="30" t="s">
        <v>54</v>
      </c>
      <c r="S45" s="29"/>
      <c r="T45" s="3"/>
    </row>
    <row r="46" spans="1:20" x14ac:dyDescent="0.2">
      <c r="A46" s="5">
        <v>109</v>
      </c>
      <c r="B46" s="4">
        <v>20</v>
      </c>
      <c r="C46" s="4" t="s">
        <v>368</v>
      </c>
      <c r="D46" s="4" t="s">
        <v>123</v>
      </c>
      <c r="E46" s="4" t="s">
        <v>233</v>
      </c>
      <c r="F46" s="4" t="s">
        <v>369</v>
      </c>
      <c r="G46" s="4" t="s">
        <v>223</v>
      </c>
      <c r="H46" s="4" t="s">
        <v>82</v>
      </c>
      <c r="I46" s="4" t="s">
        <v>65</v>
      </c>
      <c r="J46" s="4"/>
      <c r="K46" s="4" t="s">
        <v>370</v>
      </c>
      <c r="L46" s="4"/>
      <c r="M46" s="7">
        <v>38554</v>
      </c>
      <c r="N46" s="4">
        <v>21</v>
      </c>
      <c r="O46" s="4">
        <v>7</v>
      </c>
      <c r="P46" s="4">
        <v>2005</v>
      </c>
      <c r="Q46" s="4">
        <v>947203679</v>
      </c>
      <c r="R46" s="4" t="s">
        <v>71</v>
      </c>
      <c r="S46" s="4"/>
      <c r="T46" s="3"/>
    </row>
    <row r="47" spans="1:20" x14ac:dyDescent="0.2">
      <c r="A47" s="5">
        <v>30</v>
      </c>
      <c r="B47" s="4">
        <v>7</v>
      </c>
      <c r="C47" s="4" t="s">
        <v>171</v>
      </c>
      <c r="D47" s="4" t="s">
        <v>90</v>
      </c>
      <c r="E47" s="4" t="s">
        <v>172</v>
      </c>
      <c r="F47" s="4" t="s">
        <v>155</v>
      </c>
      <c r="G47" s="4" t="s">
        <v>173</v>
      </c>
      <c r="H47" s="4" t="s">
        <v>110</v>
      </c>
      <c r="I47" s="4" t="s">
        <v>65</v>
      </c>
      <c r="J47" s="4" t="s">
        <v>18</v>
      </c>
      <c r="K47" s="4" t="s">
        <v>22</v>
      </c>
      <c r="L47" s="4"/>
      <c r="M47" s="7">
        <v>38704</v>
      </c>
      <c r="N47" s="4">
        <v>18</v>
      </c>
      <c r="O47" s="4">
        <v>12</v>
      </c>
      <c r="P47" s="4">
        <v>2005</v>
      </c>
      <c r="Q47" s="4">
        <v>968091005</v>
      </c>
      <c r="R47" s="4" t="s">
        <v>54</v>
      </c>
      <c r="S47" s="4"/>
      <c r="T47" s="3"/>
    </row>
    <row r="48" spans="1:20" x14ac:dyDescent="0.25">
      <c r="A48" s="25">
        <v>8</v>
      </c>
      <c r="B48" s="27"/>
      <c r="C48" s="29" t="s">
        <v>88</v>
      </c>
      <c r="D48" s="30" t="s">
        <v>86</v>
      </c>
      <c r="E48" s="30" t="s">
        <v>89</v>
      </c>
      <c r="F48" s="4" t="s">
        <v>90</v>
      </c>
      <c r="G48" s="4" t="s">
        <v>91</v>
      </c>
      <c r="H48" s="30" t="s">
        <v>82</v>
      </c>
      <c r="I48" s="30"/>
      <c r="J48" s="30" t="s">
        <v>8</v>
      </c>
      <c r="K48" s="30"/>
      <c r="L48" s="4" t="s">
        <v>53</v>
      </c>
      <c r="M48" s="31">
        <v>38718</v>
      </c>
      <c r="N48" s="33">
        <v>1</v>
      </c>
      <c r="O48" s="30">
        <v>1</v>
      </c>
      <c r="P48" s="30">
        <v>2006</v>
      </c>
      <c r="Q48" s="30"/>
      <c r="R48" s="30" t="s">
        <v>54</v>
      </c>
      <c r="S48" s="29"/>
      <c r="T48" s="3"/>
    </row>
    <row r="49" spans="1:20" x14ac:dyDescent="0.2">
      <c r="A49" s="5">
        <v>35</v>
      </c>
      <c r="B49" s="4">
        <v>8</v>
      </c>
      <c r="C49" s="4" t="s">
        <v>188</v>
      </c>
      <c r="D49" s="4" t="s">
        <v>179</v>
      </c>
      <c r="E49" s="4" t="s">
        <v>97</v>
      </c>
      <c r="F49" s="4" t="s">
        <v>98</v>
      </c>
      <c r="G49" s="4" t="s">
        <v>99</v>
      </c>
      <c r="H49" s="4" t="s">
        <v>100</v>
      </c>
      <c r="I49" s="4" t="s">
        <v>65</v>
      </c>
      <c r="J49" s="4" t="s">
        <v>18</v>
      </c>
      <c r="K49" s="4" t="s">
        <v>22</v>
      </c>
      <c r="L49" s="4"/>
      <c r="M49" s="7">
        <v>38718</v>
      </c>
      <c r="N49" s="4">
        <v>1</v>
      </c>
      <c r="O49" s="4">
        <v>1</v>
      </c>
      <c r="P49" s="4">
        <v>2006</v>
      </c>
      <c r="Q49" s="4">
        <v>963962282</v>
      </c>
      <c r="R49" s="4" t="s">
        <v>54</v>
      </c>
      <c r="S49" s="4"/>
      <c r="T49" s="3"/>
    </row>
    <row r="50" spans="1:20" x14ac:dyDescent="0.2">
      <c r="A50" s="5">
        <v>53</v>
      </c>
      <c r="B50" s="4">
        <v>12</v>
      </c>
      <c r="C50" s="4" t="s">
        <v>247</v>
      </c>
      <c r="D50" s="4" t="s">
        <v>160</v>
      </c>
      <c r="E50" s="4" t="s">
        <v>49</v>
      </c>
      <c r="F50" s="4" t="s">
        <v>139</v>
      </c>
      <c r="G50" s="4" t="s">
        <v>140</v>
      </c>
      <c r="H50" s="4" t="s">
        <v>52</v>
      </c>
      <c r="I50" s="4" t="s">
        <v>65</v>
      </c>
      <c r="J50" s="4" t="s">
        <v>8</v>
      </c>
      <c r="K50" s="4" t="s">
        <v>20</v>
      </c>
      <c r="L50" s="4"/>
      <c r="M50" s="7">
        <v>38718</v>
      </c>
      <c r="N50" s="4">
        <v>1</v>
      </c>
      <c r="O50" s="4">
        <v>1</v>
      </c>
      <c r="P50" s="4">
        <v>2006</v>
      </c>
      <c r="Q50" s="4">
        <v>956570798</v>
      </c>
      <c r="R50" s="4" t="s">
        <v>54</v>
      </c>
      <c r="S50" s="4"/>
      <c r="T50" s="3"/>
    </row>
    <row r="51" spans="1:20" x14ac:dyDescent="0.2">
      <c r="A51" s="5">
        <v>74</v>
      </c>
      <c r="B51" s="4">
        <v>16</v>
      </c>
      <c r="C51" s="4" t="s">
        <v>292</v>
      </c>
      <c r="D51" s="4" t="s">
        <v>293</v>
      </c>
      <c r="E51" s="4" t="s">
        <v>294</v>
      </c>
      <c r="F51" s="4" t="s">
        <v>295</v>
      </c>
      <c r="G51" s="4" t="s">
        <v>106</v>
      </c>
      <c r="H51" s="4" t="s">
        <v>137</v>
      </c>
      <c r="I51" s="4" t="s">
        <v>65</v>
      </c>
      <c r="J51" s="4" t="s">
        <v>18</v>
      </c>
      <c r="K51" s="4" t="s">
        <v>22</v>
      </c>
      <c r="L51" s="4"/>
      <c r="M51" s="7">
        <v>38718</v>
      </c>
      <c r="N51" s="4">
        <v>1</v>
      </c>
      <c r="O51" s="4">
        <v>1</v>
      </c>
      <c r="P51" s="4">
        <v>2006</v>
      </c>
      <c r="Q51" s="4">
        <v>955561771</v>
      </c>
      <c r="R51" s="4" t="s">
        <v>54</v>
      </c>
      <c r="S51" s="4"/>
      <c r="T51" s="3"/>
    </row>
    <row r="52" spans="1:20" x14ac:dyDescent="0.2">
      <c r="A52" s="5">
        <v>198</v>
      </c>
      <c r="B52" s="4">
        <v>2</v>
      </c>
      <c r="C52" s="4" t="s">
        <v>518</v>
      </c>
      <c r="D52" s="4" t="s">
        <v>519</v>
      </c>
      <c r="E52" s="4" t="s">
        <v>520</v>
      </c>
      <c r="F52" s="4"/>
      <c r="G52" s="4"/>
      <c r="H52" s="4"/>
      <c r="I52" s="4"/>
      <c r="J52" s="4" t="s">
        <v>24</v>
      </c>
      <c r="K52" s="4" t="s">
        <v>25</v>
      </c>
      <c r="L52" s="4"/>
      <c r="M52" s="7">
        <v>38718</v>
      </c>
      <c r="N52" s="4">
        <v>1</v>
      </c>
      <c r="O52" s="4">
        <v>1</v>
      </c>
      <c r="P52" s="4">
        <v>2006</v>
      </c>
      <c r="Q52" s="4"/>
      <c r="R52" s="4" t="s">
        <v>71</v>
      </c>
      <c r="S52" s="4"/>
      <c r="T52" s="3"/>
    </row>
    <row r="53" spans="1:20" x14ac:dyDescent="0.2">
      <c r="A53" s="5">
        <v>205</v>
      </c>
      <c r="B53" s="4">
        <v>13</v>
      </c>
      <c r="C53" s="4" t="s">
        <v>632</v>
      </c>
      <c r="D53" s="4" t="s">
        <v>272</v>
      </c>
      <c r="E53" s="4" t="s">
        <v>446</v>
      </c>
      <c r="F53" s="4" t="s">
        <v>108</v>
      </c>
      <c r="G53" s="4" t="s">
        <v>617</v>
      </c>
      <c r="H53" s="4"/>
      <c r="I53" s="4" t="s">
        <v>556</v>
      </c>
      <c r="J53" s="4"/>
      <c r="K53" s="4" t="s">
        <v>24</v>
      </c>
      <c r="L53" s="4"/>
      <c r="M53" s="7">
        <v>38718</v>
      </c>
      <c r="N53" s="4">
        <v>1</v>
      </c>
      <c r="O53" s="4">
        <v>1</v>
      </c>
      <c r="P53" s="4">
        <v>2006</v>
      </c>
      <c r="Q53" s="4">
        <v>945267228</v>
      </c>
      <c r="R53" s="4" t="s">
        <v>54</v>
      </c>
      <c r="S53" s="4"/>
      <c r="T53" s="3"/>
    </row>
    <row r="54" spans="1:20" x14ac:dyDescent="0.2">
      <c r="A54" s="5" t="s">
        <v>15</v>
      </c>
      <c r="B54" s="4">
        <v>13</v>
      </c>
      <c r="C54" s="4" t="s">
        <v>603</v>
      </c>
      <c r="D54" s="4" t="s">
        <v>160</v>
      </c>
      <c r="E54" s="4" t="s">
        <v>407</v>
      </c>
      <c r="F54" s="4" t="s">
        <v>408</v>
      </c>
      <c r="G54" s="4" t="s">
        <v>70</v>
      </c>
      <c r="H54" s="4"/>
      <c r="I54" s="4"/>
      <c r="J54" s="4"/>
      <c r="K54" s="4" t="s">
        <v>18</v>
      </c>
      <c r="L54" s="4" t="s">
        <v>439</v>
      </c>
      <c r="M54" s="7">
        <v>38718</v>
      </c>
      <c r="N54" s="4" t="s">
        <v>397</v>
      </c>
      <c r="O54" s="4">
        <v>1</v>
      </c>
      <c r="P54" s="4">
        <v>2006</v>
      </c>
      <c r="Q54" s="4"/>
      <c r="R54" s="4" t="s">
        <v>54</v>
      </c>
      <c r="S54" s="4"/>
      <c r="T54" s="3"/>
    </row>
    <row r="55" spans="1:20" x14ac:dyDescent="0.2">
      <c r="A55" s="5"/>
      <c r="B55" s="4">
        <v>8</v>
      </c>
      <c r="C55" s="4" t="s">
        <v>622</v>
      </c>
      <c r="D55" s="4" t="s">
        <v>623</v>
      </c>
      <c r="E55" s="4" t="s">
        <v>275</v>
      </c>
      <c r="F55" s="4" t="s">
        <v>86</v>
      </c>
      <c r="G55" s="4" t="s">
        <v>273</v>
      </c>
      <c r="H55" s="4"/>
      <c r="I55" s="4" t="s">
        <v>65</v>
      </c>
      <c r="J55" s="4"/>
      <c r="K55" s="4" t="s">
        <v>24</v>
      </c>
      <c r="L55" s="4"/>
      <c r="M55" s="7">
        <v>38718</v>
      </c>
      <c r="N55" s="4">
        <v>1</v>
      </c>
      <c r="O55" s="4">
        <v>1</v>
      </c>
      <c r="P55" s="4">
        <v>2006</v>
      </c>
      <c r="Q55" s="4"/>
      <c r="R55" s="4" t="s">
        <v>54</v>
      </c>
      <c r="S55" s="4"/>
      <c r="T55" s="3"/>
    </row>
    <row r="56" spans="1:20" x14ac:dyDescent="0.2">
      <c r="A56" s="5">
        <v>110</v>
      </c>
      <c r="B56" s="4">
        <v>3</v>
      </c>
      <c r="C56" s="4" t="s">
        <v>371</v>
      </c>
      <c r="D56" s="4" t="s">
        <v>175</v>
      </c>
      <c r="E56" s="4" t="s">
        <v>317</v>
      </c>
      <c r="F56" s="4" t="s">
        <v>108</v>
      </c>
      <c r="G56" s="4" t="s">
        <v>351</v>
      </c>
      <c r="H56" s="4" t="s">
        <v>372</v>
      </c>
      <c r="I56" s="4"/>
      <c r="J56" s="4" t="s">
        <v>20</v>
      </c>
      <c r="K56" s="4" t="s">
        <v>24</v>
      </c>
      <c r="L56" s="4" t="s">
        <v>53</v>
      </c>
      <c r="M56" s="7">
        <v>38733</v>
      </c>
      <c r="N56" s="4">
        <v>16</v>
      </c>
      <c r="O56" s="4">
        <v>1</v>
      </c>
      <c r="P56" s="4">
        <v>2006</v>
      </c>
      <c r="Q56" s="4"/>
      <c r="R56" s="4" t="s">
        <v>71</v>
      </c>
      <c r="S56" s="4"/>
      <c r="T56" s="3"/>
    </row>
    <row r="57" spans="1:20" x14ac:dyDescent="0.2">
      <c r="A57" s="5">
        <v>145</v>
      </c>
      <c r="B57" s="4">
        <v>18</v>
      </c>
      <c r="C57" s="4" t="s">
        <v>489</v>
      </c>
      <c r="D57" s="4" t="s">
        <v>457</v>
      </c>
      <c r="E57" s="4" t="s">
        <v>490</v>
      </c>
      <c r="F57" s="4" t="s">
        <v>48</v>
      </c>
      <c r="G57" s="4" t="s">
        <v>491</v>
      </c>
      <c r="H57" s="4"/>
      <c r="I57" s="4" t="s">
        <v>65</v>
      </c>
      <c r="J57" s="4"/>
      <c r="K57" s="4" t="s">
        <v>13</v>
      </c>
      <c r="L57" s="4"/>
      <c r="M57" s="7">
        <v>38733</v>
      </c>
      <c r="N57" s="4">
        <v>16</v>
      </c>
      <c r="O57" s="4">
        <v>1</v>
      </c>
      <c r="P57" s="4">
        <v>2006</v>
      </c>
      <c r="Q57" s="4"/>
      <c r="R57" s="4" t="s">
        <v>54</v>
      </c>
      <c r="S57" s="4"/>
      <c r="T57" s="3"/>
    </row>
    <row r="58" spans="1:20" x14ac:dyDescent="0.2">
      <c r="A58" s="5">
        <v>201</v>
      </c>
      <c r="B58" s="4">
        <v>12</v>
      </c>
      <c r="C58" s="4" t="s">
        <v>630</v>
      </c>
      <c r="D58" s="4" t="s">
        <v>631</v>
      </c>
      <c r="E58" s="4" t="s">
        <v>490</v>
      </c>
      <c r="F58" s="4" t="s">
        <v>48</v>
      </c>
      <c r="G58" s="4" t="s">
        <v>491</v>
      </c>
      <c r="H58" s="4"/>
      <c r="I58" s="4" t="s">
        <v>65</v>
      </c>
      <c r="J58" s="4" t="s">
        <v>22</v>
      </c>
      <c r="K58" s="4" t="s">
        <v>24</v>
      </c>
      <c r="L58" s="4"/>
      <c r="M58" s="7">
        <v>38733</v>
      </c>
      <c r="N58" s="4">
        <v>16</v>
      </c>
      <c r="O58" s="4">
        <v>1</v>
      </c>
      <c r="P58" s="4">
        <v>2006</v>
      </c>
      <c r="Q58" s="4"/>
      <c r="R58" s="4" t="s">
        <v>54</v>
      </c>
      <c r="S58" s="4"/>
      <c r="T58" s="3"/>
    </row>
    <row r="59" spans="1:20" x14ac:dyDescent="0.2">
      <c r="A59" s="5">
        <v>140</v>
      </c>
      <c r="B59" s="4">
        <v>15</v>
      </c>
      <c r="C59" s="4" t="s">
        <v>593</v>
      </c>
      <c r="D59" s="4" t="s">
        <v>594</v>
      </c>
      <c r="E59" s="4" t="s">
        <v>512</v>
      </c>
      <c r="F59" s="4" t="s">
        <v>503</v>
      </c>
      <c r="G59" s="4" t="s">
        <v>513</v>
      </c>
      <c r="H59" s="4"/>
      <c r="I59" s="4" t="s">
        <v>65</v>
      </c>
      <c r="J59" s="4" t="s">
        <v>14</v>
      </c>
      <c r="K59" s="4" t="s">
        <v>20</v>
      </c>
      <c r="L59" s="4"/>
      <c r="M59" s="7">
        <v>38737</v>
      </c>
      <c r="N59" s="4">
        <v>20</v>
      </c>
      <c r="O59" s="4">
        <v>1</v>
      </c>
      <c r="P59" s="4">
        <v>2006</v>
      </c>
      <c r="Q59" s="4"/>
      <c r="R59" s="4" t="s">
        <v>54</v>
      </c>
      <c r="S59" s="4"/>
      <c r="T59" s="3"/>
    </row>
    <row r="60" spans="1:20" x14ac:dyDescent="0.25">
      <c r="A60" s="25">
        <v>112</v>
      </c>
      <c r="B60" s="27"/>
      <c r="C60" s="29" t="s">
        <v>374</v>
      </c>
      <c r="D60" s="30" t="s">
        <v>375</v>
      </c>
      <c r="E60" s="30" t="s">
        <v>121</v>
      </c>
      <c r="F60" s="4" t="s">
        <v>169</v>
      </c>
      <c r="G60" s="4" t="s">
        <v>123</v>
      </c>
      <c r="H60" s="30" t="s">
        <v>170</v>
      </c>
      <c r="I60" s="30"/>
      <c r="J60" s="30" t="s">
        <v>22</v>
      </c>
      <c r="K60" s="30"/>
      <c r="L60" s="4" t="s">
        <v>53</v>
      </c>
      <c r="M60" s="31">
        <v>38777</v>
      </c>
      <c r="N60" s="33">
        <v>1</v>
      </c>
      <c r="O60" s="30">
        <v>3</v>
      </c>
      <c r="P60" s="30">
        <v>2006</v>
      </c>
      <c r="Q60" s="30"/>
      <c r="R60" s="30" t="s">
        <v>71</v>
      </c>
      <c r="S60" s="29"/>
      <c r="T60" s="3"/>
    </row>
    <row r="61" spans="1:20" x14ac:dyDescent="0.2">
      <c r="A61" s="5">
        <v>106</v>
      </c>
      <c r="B61" s="4">
        <v>2</v>
      </c>
      <c r="C61" s="4" t="s">
        <v>365</v>
      </c>
      <c r="D61" s="4" t="s">
        <v>142</v>
      </c>
      <c r="E61" s="4" t="s">
        <v>74</v>
      </c>
      <c r="F61" s="4" t="s">
        <v>75</v>
      </c>
      <c r="G61" s="4" t="s">
        <v>76</v>
      </c>
      <c r="H61" s="4"/>
      <c r="I61" s="4" t="s">
        <v>65</v>
      </c>
      <c r="J61" s="4" t="s">
        <v>20</v>
      </c>
      <c r="K61" s="4" t="s">
        <v>24</v>
      </c>
      <c r="L61" s="4"/>
      <c r="M61" s="7">
        <v>38801</v>
      </c>
      <c r="N61" s="4">
        <v>25</v>
      </c>
      <c r="O61" s="4">
        <v>3</v>
      </c>
      <c r="P61" s="4">
        <v>2006</v>
      </c>
      <c r="Q61" s="4">
        <v>948871661</v>
      </c>
      <c r="R61" s="4" t="s">
        <v>71</v>
      </c>
      <c r="S61" s="4"/>
      <c r="T61" s="3"/>
    </row>
    <row r="62" spans="1:20" x14ac:dyDescent="0.2">
      <c r="A62" s="5">
        <v>105</v>
      </c>
      <c r="B62" s="4">
        <v>15</v>
      </c>
      <c r="C62" s="4" t="s">
        <v>362</v>
      </c>
      <c r="D62" s="4" t="s">
        <v>363</v>
      </c>
      <c r="E62" s="4" t="s">
        <v>245</v>
      </c>
      <c r="F62" s="4" t="s">
        <v>86</v>
      </c>
      <c r="G62" s="4" t="s">
        <v>364</v>
      </c>
      <c r="H62" s="4" t="s">
        <v>128</v>
      </c>
      <c r="I62" s="4"/>
      <c r="J62" s="4" t="s">
        <v>18</v>
      </c>
      <c r="K62" s="4" t="s">
        <v>22</v>
      </c>
      <c r="L62" s="4" t="s">
        <v>53</v>
      </c>
      <c r="M62" s="7">
        <v>38824</v>
      </c>
      <c r="N62" s="4"/>
      <c r="O62" s="4"/>
      <c r="P62" s="4">
        <v>2006</v>
      </c>
      <c r="Q62" s="4"/>
      <c r="R62" s="4" t="s">
        <v>71</v>
      </c>
      <c r="S62" s="4"/>
      <c r="T62" s="3"/>
    </row>
    <row r="63" spans="1:20" x14ac:dyDescent="0.25">
      <c r="A63" s="25">
        <v>130</v>
      </c>
      <c r="B63" s="27"/>
      <c r="C63" s="29" t="s">
        <v>763</v>
      </c>
      <c r="D63" s="30" t="s">
        <v>764</v>
      </c>
      <c r="E63" s="30" t="s">
        <v>646</v>
      </c>
      <c r="F63" s="4" t="s">
        <v>108</v>
      </c>
      <c r="G63" s="4" t="s">
        <v>647</v>
      </c>
      <c r="H63" s="30"/>
      <c r="I63" s="30" t="s">
        <v>648</v>
      </c>
      <c r="J63" s="30" t="s">
        <v>20</v>
      </c>
      <c r="K63" s="30"/>
      <c r="L63" s="4"/>
      <c r="M63" s="31">
        <v>38875</v>
      </c>
      <c r="N63" s="33">
        <v>7</v>
      </c>
      <c r="O63" s="30">
        <v>6</v>
      </c>
      <c r="P63" s="30">
        <v>2006</v>
      </c>
      <c r="Q63" s="30"/>
      <c r="R63" s="30" t="s">
        <v>54</v>
      </c>
      <c r="S63" s="29"/>
      <c r="T63" s="3"/>
    </row>
    <row r="64" spans="1:20" x14ac:dyDescent="0.2">
      <c r="A64" s="5">
        <v>52</v>
      </c>
      <c r="B64" s="4">
        <v>11</v>
      </c>
      <c r="C64" s="4" t="s">
        <v>246</v>
      </c>
      <c r="D64" s="4" t="s">
        <v>160</v>
      </c>
      <c r="E64" s="4" t="s">
        <v>68</v>
      </c>
      <c r="F64" s="4" t="s">
        <v>69</v>
      </c>
      <c r="G64" s="4" t="s">
        <v>70</v>
      </c>
      <c r="H64" s="4"/>
      <c r="I64" s="4" t="s">
        <v>65</v>
      </c>
      <c r="J64" s="4" t="s">
        <v>14</v>
      </c>
      <c r="K64" s="4" t="s">
        <v>20</v>
      </c>
      <c r="L64" s="4"/>
      <c r="M64" s="7">
        <v>39083</v>
      </c>
      <c r="N64" s="4">
        <v>1</v>
      </c>
      <c r="O64" s="4">
        <v>1</v>
      </c>
      <c r="P64" s="4">
        <v>2007</v>
      </c>
      <c r="Q64" s="4">
        <v>945107091</v>
      </c>
      <c r="R64" s="4" t="s">
        <v>54</v>
      </c>
      <c r="S64" s="4"/>
      <c r="T64" s="3"/>
    </row>
    <row r="65" spans="1:20" x14ac:dyDescent="0.2">
      <c r="A65" s="5"/>
      <c r="B65" s="4">
        <v>21</v>
      </c>
      <c r="C65" s="4" t="s">
        <v>589</v>
      </c>
      <c r="D65" s="4" t="s">
        <v>590</v>
      </c>
      <c r="E65" s="4" t="s">
        <v>395</v>
      </c>
      <c r="F65" s="4" t="s">
        <v>139</v>
      </c>
      <c r="G65" s="4" t="s">
        <v>173</v>
      </c>
      <c r="H65" s="4"/>
      <c r="I65" s="4" t="s">
        <v>396</v>
      </c>
      <c r="J65" s="4"/>
      <c r="K65" s="4" t="s">
        <v>10</v>
      </c>
      <c r="L65" s="4"/>
      <c r="M65" s="7">
        <v>39083</v>
      </c>
      <c r="N65" s="4">
        <v>1</v>
      </c>
      <c r="O65" s="4">
        <v>1</v>
      </c>
      <c r="P65" s="4">
        <v>2007</v>
      </c>
      <c r="Q65" s="4"/>
      <c r="R65" s="4" t="s">
        <v>71</v>
      </c>
      <c r="S65" s="4"/>
      <c r="T65" s="3"/>
    </row>
    <row r="66" spans="1:20" x14ac:dyDescent="0.2">
      <c r="A66" s="5">
        <v>43</v>
      </c>
      <c r="B66" s="4">
        <v>10</v>
      </c>
      <c r="C66" s="4" t="s">
        <v>216</v>
      </c>
      <c r="D66" s="4" t="s">
        <v>69</v>
      </c>
      <c r="E66" s="4" t="s">
        <v>217</v>
      </c>
      <c r="F66" s="4" t="s">
        <v>122</v>
      </c>
      <c r="G66" s="4" t="s">
        <v>218</v>
      </c>
      <c r="H66" s="4" t="s">
        <v>128</v>
      </c>
      <c r="I66" s="4" t="s">
        <v>65</v>
      </c>
      <c r="J66" s="4" t="s">
        <v>18</v>
      </c>
      <c r="K66" s="4" t="s">
        <v>22</v>
      </c>
      <c r="L66" s="4"/>
      <c r="M66" s="7">
        <v>39085</v>
      </c>
      <c r="N66" s="4">
        <v>3</v>
      </c>
      <c r="O66" s="4">
        <v>1</v>
      </c>
      <c r="P66" s="4">
        <v>2007</v>
      </c>
      <c r="Q66" s="4">
        <v>951526993</v>
      </c>
      <c r="R66" s="4" t="s">
        <v>54</v>
      </c>
      <c r="S66" s="4"/>
      <c r="T66" s="3"/>
    </row>
    <row r="67" spans="1:20" x14ac:dyDescent="0.2">
      <c r="A67" s="5">
        <v>15</v>
      </c>
      <c r="B67" s="4">
        <v>4</v>
      </c>
      <c r="C67" s="4" t="s">
        <v>116</v>
      </c>
      <c r="D67" s="4" t="s">
        <v>117</v>
      </c>
      <c r="E67" s="4" t="s">
        <v>113</v>
      </c>
      <c r="F67" s="4" t="s">
        <v>108</v>
      </c>
      <c r="G67" s="4" t="s">
        <v>114</v>
      </c>
      <c r="H67" s="4" t="s">
        <v>118</v>
      </c>
      <c r="I67" s="4" t="s">
        <v>65</v>
      </c>
      <c r="J67" s="4" t="s">
        <v>18</v>
      </c>
      <c r="K67" s="4" t="s">
        <v>22</v>
      </c>
      <c r="L67" s="4"/>
      <c r="M67" s="7">
        <v>39089</v>
      </c>
      <c r="N67" s="6">
        <v>7</v>
      </c>
      <c r="O67" s="4">
        <v>1</v>
      </c>
      <c r="P67" s="4">
        <v>2007</v>
      </c>
      <c r="Q67" s="4"/>
      <c r="R67" s="4" t="s">
        <v>71</v>
      </c>
      <c r="S67" s="4"/>
      <c r="T67" s="3"/>
    </row>
    <row r="68" spans="1:20" x14ac:dyDescent="0.2">
      <c r="A68" s="5">
        <v>45</v>
      </c>
      <c r="B68" s="4">
        <v>11</v>
      </c>
      <c r="C68" s="4" t="s">
        <v>224</v>
      </c>
      <c r="D68" s="4" t="s">
        <v>225</v>
      </c>
      <c r="E68" s="4" t="s">
        <v>172</v>
      </c>
      <c r="F68" s="4" t="s">
        <v>108</v>
      </c>
      <c r="G68" s="4" t="s">
        <v>226</v>
      </c>
      <c r="H68" s="4" t="s">
        <v>110</v>
      </c>
      <c r="I68" s="4" t="s">
        <v>65</v>
      </c>
      <c r="J68" s="4" t="s">
        <v>18</v>
      </c>
      <c r="K68" s="4" t="s">
        <v>22</v>
      </c>
      <c r="L68" s="4"/>
      <c r="M68" s="7">
        <v>39089</v>
      </c>
      <c r="N68" s="4">
        <v>7</v>
      </c>
      <c r="O68" s="4">
        <v>1</v>
      </c>
      <c r="P68" s="4">
        <v>2007</v>
      </c>
      <c r="Q68" s="4">
        <v>943962712</v>
      </c>
      <c r="R68" s="4" t="s">
        <v>71</v>
      </c>
      <c r="S68" s="4"/>
      <c r="T68" s="3"/>
    </row>
    <row r="69" spans="1:20" x14ac:dyDescent="0.2">
      <c r="A69" s="5">
        <v>203</v>
      </c>
      <c r="B69" s="16">
        <v>4</v>
      </c>
      <c r="C69" s="4" t="s">
        <v>615</v>
      </c>
      <c r="D69" s="4" t="s">
        <v>616</v>
      </c>
      <c r="E69" s="4" t="s">
        <v>446</v>
      </c>
      <c r="F69" s="4" t="s">
        <v>108</v>
      </c>
      <c r="G69" s="4" t="s">
        <v>617</v>
      </c>
      <c r="H69" s="4"/>
      <c r="I69" s="4" t="s">
        <v>556</v>
      </c>
      <c r="J69" s="4"/>
      <c r="K69" s="4" t="s">
        <v>24</v>
      </c>
      <c r="L69" s="4"/>
      <c r="M69" s="7">
        <v>39092</v>
      </c>
      <c r="N69" s="4">
        <v>10</v>
      </c>
      <c r="O69" s="4">
        <v>1</v>
      </c>
      <c r="P69" s="4">
        <v>2007</v>
      </c>
      <c r="Q69" s="4">
        <v>945267448</v>
      </c>
      <c r="R69" s="4" t="s">
        <v>71</v>
      </c>
      <c r="S69" s="4"/>
      <c r="T69" s="3"/>
    </row>
    <row r="70" spans="1:20" x14ac:dyDescent="0.25">
      <c r="A70" s="25">
        <v>108</v>
      </c>
      <c r="B70" s="27">
        <v>4</v>
      </c>
      <c r="C70" s="29" t="s">
        <v>367</v>
      </c>
      <c r="D70" s="30" t="s">
        <v>223</v>
      </c>
      <c r="E70" s="30" t="s">
        <v>86</v>
      </c>
      <c r="F70" s="4" t="s">
        <v>287</v>
      </c>
      <c r="G70" s="4" t="s">
        <v>282</v>
      </c>
      <c r="H70" s="30" t="s">
        <v>59</v>
      </c>
      <c r="I70" s="30" t="s">
        <v>65</v>
      </c>
      <c r="J70" s="30"/>
      <c r="K70" s="30" t="s">
        <v>361</v>
      </c>
      <c r="L70" s="4"/>
      <c r="M70" s="31">
        <v>39094</v>
      </c>
      <c r="N70" s="33">
        <v>12</v>
      </c>
      <c r="O70" s="30">
        <v>1</v>
      </c>
      <c r="P70" s="30">
        <v>2007</v>
      </c>
      <c r="Q70" s="30">
        <v>949221635</v>
      </c>
      <c r="R70" s="30" t="s">
        <v>71</v>
      </c>
      <c r="S70" s="29"/>
      <c r="T70" s="3"/>
    </row>
    <row r="71" spans="1:20" x14ac:dyDescent="0.2">
      <c r="A71" s="5">
        <v>23</v>
      </c>
      <c r="B71" s="4">
        <v>5</v>
      </c>
      <c r="C71" s="4" t="s">
        <v>145</v>
      </c>
      <c r="D71" s="4" t="s">
        <v>142</v>
      </c>
      <c r="E71" s="4" t="s">
        <v>146</v>
      </c>
      <c r="F71" s="4" t="s">
        <v>86</v>
      </c>
      <c r="G71" s="4" t="s">
        <v>147</v>
      </c>
      <c r="H71" s="4" t="s">
        <v>82</v>
      </c>
      <c r="I71" s="4"/>
      <c r="J71" s="4" t="s">
        <v>8</v>
      </c>
      <c r="K71" s="4" t="s">
        <v>13</v>
      </c>
      <c r="L71" s="4" t="s">
        <v>53</v>
      </c>
      <c r="M71" s="7">
        <v>39096</v>
      </c>
      <c r="N71" s="4">
        <v>14</v>
      </c>
      <c r="O71" s="4">
        <v>1</v>
      </c>
      <c r="P71" s="4">
        <v>2007</v>
      </c>
      <c r="Q71" s="4"/>
      <c r="R71" s="4" t="s">
        <v>71</v>
      </c>
      <c r="S71" s="4" t="s">
        <v>148</v>
      </c>
      <c r="T71" s="3"/>
    </row>
    <row r="72" spans="1:20" x14ac:dyDescent="0.2">
      <c r="A72" s="5">
        <v>93</v>
      </c>
      <c r="B72" s="4">
        <v>18</v>
      </c>
      <c r="C72" s="4" t="s">
        <v>335</v>
      </c>
      <c r="D72" s="4" t="s">
        <v>336</v>
      </c>
      <c r="E72" s="4" t="s">
        <v>325</v>
      </c>
      <c r="F72" s="4" t="s">
        <v>326</v>
      </c>
      <c r="G72" s="4" t="s">
        <v>327</v>
      </c>
      <c r="H72" s="4" t="s">
        <v>82</v>
      </c>
      <c r="I72" s="4" t="s">
        <v>65</v>
      </c>
      <c r="J72" s="4" t="s">
        <v>14</v>
      </c>
      <c r="K72" s="4" t="s">
        <v>20</v>
      </c>
      <c r="L72" s="4"/>
      <c r="M72" s="7">
        <v>39108</v>
      </c>
      <c r="N72" s="4">
        <v>26</v>
      </c>
      <c r="O72" s="4">
        <v>1</v>
      </c>
      <c r="P72" s="4">
        <v>2007</v>
      </c>
      <c r="Q72" s="4">
        <v>967285973</v>
      </c>
      <c r="R72" s="4" t="s">
        <v>71</v>
      </c>
      <c r="S72" s="4"/>
      <c r="T72" s="3"/>
    </row>
    <row r="73" spans="1:20" x14ac:dyDescent="0.2">
      <c r="A73" s="5">
        <v>62</v>
      </c>
      <c r="B73" s="4">
        <v>15</v>
      </c>
      <c r="C73" s="4" t="s">
        <v>270</v>
      </c>
      <c r="D73" s="4" t="s">
        <v>98</v>
      </c>
      <c r="E73" s="4" t="s">
        <v>271</v>
      </c>
      <c r="F73" s="4" t="s">
        <v>272</v>
      </c>
      <c r="G73" s="4" t="s">
        <v>273</v>
      </c>
      <c r="H73" s="4" t="s">
        <v>59</v>
      </c>
      <c r="I73" s="4" t="s">
        <v>65</v>
      </c>
      <c r="J73" s="4"/>
      <c r="K73" s="4" t="s">
        <v>18</v>
      </c>
      <c r="L73" s="4"/>
      <c r="M73" s="7">
        <v>39111</v>
      </c>
      <c r="N73" s="4">
        <v>29</v>
      </c>
      <c r="O73" s="4">
        <v>1</v>
      </c>
      <c r="P73" s="4">
        <v>2007</v>
      </c>
      <c r="Q73" s="4">
        <v>941186618</v>
      </c>
      <c r="R73" s="4" t="s">
        <v>54</v>
      </c>
      <c r="S73" s="4"/>
      <c r="T73" s="3"/>
    </row>
    <row r="74" spans="1:20" x14ac:dyDescent="0.2">
      <c r="A74" s="5">
        <v>84</v>
      </c>
      <c r="B74" s="4">
        <v>18</v>
      </c>
      <c r="C74" s="4" t="s">
        <v>300</v>
      </c>
      <c r="D74" s="4" t="s">
        <v>108</v>
      </c>
      <c r="E74" s="4" t="s">
        <v>271</v>
      </c>
      <c r="F74" s="4" t="s">
        <v>272</v>
      </c>
      <c r="G74" s="4" t="s">
        <v>273</v>
      </c>
      <c r="H74" s="4" t="s">
        <v>59</v>
      </c>
      <c r="I74" s="4" t="s">
        <v>65</v>
      </c>
      <c r="J74" s="4" t="s">
        <v>8</v>
      </c>
      <c r="K74" s="4" t="s">
        <v>18</v>
      </c>
      <c r="L74" s="4"/>
      <c r="M74" s="7">
        <v>39111</v>
      </c>
      <c r="N74" s="4">
        <v>29</v>
      </c>
      <c r="O74" s="4">
        <v>1</v>
      </c>
      <c r="P74" s="4">
        <v>2007</v>
      </c>
      <c r="Q74" s="4">
        <v>941186618</v>
      </c>
      <c r="R74" s="4" t="s">
        <v>54</v>
      </c>
      <c r="S74" s="4"/>
      <c r="T74" s="3"/>
    </row>
    <row r="75" spans="1:20" x14ac:dyDescent="0.2">
      <c r="A75" s="5">
        <v>17</v>
      </c>
      <c r="B75" s="4">
        <v>3</v>
      </c>
      <c r="C75" s="4" t="s">
        <v>125</v>
      </c>
      <c r="D75" s="4" t="s">
        <v>120</v>
      </c>
      <c r="E75" s="4" t="s">
        <v>126</v>
      </c>
      <c r="F75" s="4" t="s">
        <v>108</v>
      </c>
      <c r="G75" s="4" t="s">
        <v>127</v>
      </c>
      <c r="H75" s="4" t="s">
        <v>128</v>
      </c>
      <c r="I75" s="4" t="s">
        <v>65</v>
      </c>
      <c r="J75" s="4" t="s">
        <v>14</v>
      </c>
      <c r="K75" s="4" t="s">
        <v>20</v>
      </c>
      <c r="L75" s="4"/>
      <c r="M75" s="7">
        <v>39113</v>
      </c>
      <c r="N75" s="4">
        <v>31</v>
      </c>
      <c r="O75" s="4">
        <v>1</v>
      </c>
      <c r="P75" s="4">
        <v>2007</v>
      </c>
      <c r="Q75" s="4"/>
      <c r="R75" s="4" t="s">
        <v>71</v>
      </c>
      <c r="S75" s="4"/>
      <c r="T75" s="3"/>
    </row>
    <row r="76" spans="1:20" x14ac:dyDescent="0.2">
      <c r="A76" s="5">
        <v>139</v>
      </c>
      <c r="B76" s="16">
        <v>22</v>
      </c>
      <c r="C76" s="4" t="s">
        <v>608</v>
      </c>
      <c r="D76" s="4" t="s">
        <v>609</v>
      </c>
      <c r="E76" s="4" t="s">
        <v>294</v>
      </c>
      <c r="F76" s="4" t="s">
        <v>295</v>
      </c>
      <c r="G76" s="4" t="s">
        <v>106</v>
      </c>
      <c r="H76" s="4"/>
      <c r="I76" s="4" t="s">
        <v>65</v>
      </c>
      <c r="J76" s="4" t="s">
        <v>14</v>
      </c>
      <c r="K76" s="4" t="s">
        <v>18</v>
      </c>
      <c r="L76" s="4"/>
      <c r="M76" s="7">
        <v>39123</v>
      </c>
      <c r="N76" s="4">
        <v>10</v>
      </c>
      <c r="O76" s="4">
        <v>2</v>
      </c>
      <c r="P76" s="4">
        <v>2007</v>
      </c>
      <c r="Q76" s="4">
        <v>955561771</v>
      </c>
      <c r="R76" s="4" t="s">
        <v>54</v>
      </c>
      <c r="S76" s="4"/>
      <c r="T76" s="3"/>
    </row>
    <row r="77" spans="1:20" x14ac:dyDescent="0.2">
      <c r="A77" s="5">
        <v>146</v>
      </c>
      <c r="B77" s="4">
        <v>19</v>
      </c>
      <c r="C77" s="4" t="s">
        <v>605</v>
      </c>
      <c r="D77" s="4" t="s">
        <v>606</v>
      </c>
      <c r="E77" s="4" t="s">
        <v>569</v>
      </c>
      <c r="F77" s="4" t="s">
        <v>86</v>
      </c>
      <c r="G77" s="4" t="s">
        <v>504</v>
      </c>
      <c r="H77" s="4"/>
      <c r="I77" s="4" t="s">
        <v>65</v>
      </c>
      <c r="J77" s="4"/>
      <c r="K77" s="4" t="s">
        <v>18</v>
      </c>
      <c r="L77" s="4"/>
      <c r="M77" s="7">
        <v>39207</v>
      </c>
      <c r="N77" s="4">
        <v>5</v>
      </c>
      <c r="O77" s="4">
        <v>5</v>
      </c>
      <c r="P77" s="4">
        <v>2007</v>
      </c>
      <c r="Q77" s="4">
        <v>947045195</v>
      </c>
      <c r="R77" s="4" t="s">
        <v>54</v>
      </c>
      <c r="S77" s="4"/>
      <c r="T77" s="3"/>
    </row>
    <row r="78" spans="1:20" x14ac:dyDescent="0.2">
      <c r="A78" s="5">
        <v>65</v>
      </c>
      <c r="B78" s="4">
        <v>7</v>
      </c>
      <c r="C78" s="4" t="s">
        <v>278</v>
      </c>
      <c r="D78" s="4" t="s">
        <v>108</v>
      </c>
      <c r="E78" s="4" t="s">
        <v>191</v>
      </c>
      <c r="F78" s="4" t="s">
        <v>86</v>
      </c>
      <c r="G78" s="4" t="s">
        <v>223</v>
      </c>
      <c r="H78" s="4"/>
      <c r="I78" s="4" t="s">
        <v>65</v>
      </c>
      <c r="J78" s="4"/>
      <c r="K78" s="4" t="s">
        <v>24</v>
      </c>
      <c r="L78" s="4"/>
      <c r="M78" s="7">
        <v>39234</v>
      </c>
      <c r="N78" s="4">
        <v>1</v>
      </c>
      <c r="O78" s="4">
        <v>6</v>
      </c>
      <c r="P78" s="4">
        <v>2007</v>
      </c>
      <c r="Q78" s="4"/>
      <c r="R78" s="4" t="s">
        <v>54</v>
      </c>
      <c r="S78" s="4"/>
      <c r="T78" s="3"/>
    </row>
    <row r="79" spans="1:20" x14ac:dyDescent="0.25">
      <c r="A79" s="25"/>
      <c r="B79" s="27"/>
      <c r="C79" s="29" t="s">
        <v>724</v>
      </c>
      <c r="D79" s="30" t="s">
        <v>160</v>
      </c>
      <c r="E79" s="30" t="s">
        <v>725</v>
      </c>
      <c r="F79" s="4" t="s">
        <v>108</v>
      </c>
      <c r="G79" s="4" t="s">
        <v>173</v>
      </c>
      <c r="H79" s="30"/>
      <c r="I79" s="30" t="s">
        <v>556</v>
      </c>
      <c r="J79" s="30" t="s">
        <v>22</v>
      </c>
      <c r="K79" s="30"/>
      <c r="L79" s="4" t="s">
        <v>726</v>
      </c>
      <c r="M79" s="31">
        <v>39286</v>
      </c>
      <c r="N79" s="33">
        <v>23</v>
      </c>
      <c r="O79" s="30">
        <v>7</v>
      </c>
      <c r="P79" s="30">
        <v>2007</v>
      </c>
      <c r="Q79" s="30">
        <v>952344361</v>
      </c>
      <c r="R79" s="30" t="s">
        <v>54</v>
      </c>
      <c r="S79" s="29"/>
      <c r="T79" s="3"/>
    </row>
    <row r="80" spans="1:20" x14ac:dyDescent="0.2">
      <c r="A80" s="5">
        <v>107</v>
      </c>
      <c r="B80" s="4">
        <v>11</v>
      </c>
      <c r="C80" s="4" t="s">
        <v>366</v>
      </c>
      <c r="D80" s="4" t="s">
        <v>177</v>
      </c>
      <c r="E80" s="4" t="s">
        <v>191</v>
      </c>
      <c r="F80" s="4" t="s">
        <v>86</v>
      </c>
      <c r="G80" s="4" t="s">
        <v>290</v>
      </c>
      <c r="H80" s="4"/>
      <c r="I80" s="4" t="s">
        <v>65</v>
      </c>
      <c r="J80" s="4" t="s">
        <v>20</v>
      </c>
      <c r="K80" s="4" t="s">
        <v>24</v>
      </c>
      <c r="L80" s="4"/>
      <c r="M80" s="7">
        <v>39347</v>
      </c>
      <c r="N80" s="4">
        <v>22</v>
      </c>
      <c r="O80" s="4">
        <v>9</v>
      </c>
      <c r="P80" s="4">
        <v>2007</v>
      </c>
      <c r="Q80" s="4">
        <v>959707649</v>
      </c>
      <c r="R80" s="4" t="s">
        <v>71</v>
      </c>
      <c r="S80" s="4"/>
      <c r="T80" s="3"/>
    </row>
    <row r="81" spans="1:20" x14ac:dyDescent="0.25">
      <c r="A81" s="25">
        <v>10</v>
      </c>
      <c r="B81" s="27"/>
      <c r="C81" s="29" t="s">
        <v>96</v>
      </c>
      <c r="D81" s="30" t="s">
        <v>86</v>
      </c>
      <c r="E81" s="30" t="s">
        <v>97</v>
      </c>
      <c r="F81" s="4" t="s">
        <v>98</v>
      </c>
      <c r="G81" s="4" t="s">
        <v>99</v>
      </c>
      <c r="H81" s="30" t="s">
        <v>100</v>
      </c>
      <c r="I81" s="30"/>
      <c r="J81" s="30" t="s">
        <v>18</v>
      </c>
      <c r="K81" s="30"/>
      <c r="L81" s="4" t="s">
        <v>53</v>
      </c>
      <c r="M81" s="31">
        <v>39448</v>
      </c>
      <c r="N81" s="33">
        <v>1</v>
      </c>
      <c r="O81" s="30">
        <v>1</v>
      </c>
      <c r="P81" s="30">
        <v>2008</v>
      </c>
      <c r="Q81" s="30"/>
      <c r="R81" s="30" t="s">
        <v>54</v>
      </c>
      <c r="S81" s="29"/>
      <c r="T81" s="3"/>
    </row>
    <row r="82" spans="1:20" x14ac:dyDescent="0.2">
      <c r="A82" s="5">
        <v>12</v>
      </c>
      <c r="B82" s="4">
        <v>3</v>
      </c>
      <c r="C82" s="4" t="s">
        <v>102</v>
      </c>
      <c r="D82" s="4" t="s">
        <v>103</v>
      </c>
      <c r="E82" s="4" t="s">
        <v>97</v>
      </c>
      <c r="F82" s="4" t="s">
        <v>86</v>
      </c>
      <c r="G82" s="4" t="s">
        <v>104</v>
      </c>
      <c r="H82" s="4" t="s">
        <v>82</v>
      </c>
      <c r="I82" s="4" t="s">
        <v>65</v>
      </c>
      <c r="J82" s="4" t="s">
        <v>18</v>
      </c>
      <c r="K82" s="4" t="s">
        <v>22</v>
      </c>
      <c r="L82" s="4"/>
      <c r="M82" s="7">
        <v>39448</v>
      </c>
      <c r="N82" s="4">
        <v>1</v>
      </c>
      <c r="O82" s="4">
        <v>1</v>
      </c>
      <c r="P82" s="4">
        <v>2008</v>
      </c>
      <c r="Q82" s="4">
        <v>968934039</v>
      </c>
      <c r="R82" s="4" t="s">
        <v>71</v>
      </c>
      <c r="S82" s="4"/>
      <c r="T82" s="3"/>
    </row>
    <row r="83" spans="1:20" x14ac:dyDescent="0.2">
      <c r="A83" s="5">
        <v>34</v>
      </c>
      <c r="B83" s="4">
        <v>7</v>
      </c>
      <c r="C83" s="4" t="s">
        <v>184</v>
      </c>
      <c r="D83" s="4" t="s">
        <v>179</v>
      </c>
      <c r="E83" s="4" t="s">
        <v>49</v>
      </c>
      <c r="F83" s="4" t="s">
        <v>185</v>
      </c>
      <c r="G83" s="4" t="s">
        <v>186</v>
      </c>
      <c r="H83" s="4" t="s">
        <v>59</v>
      </c>
      <c r="I83" s="4"/>
      <c r="J83" s="4" t="s">
        <v>4</v>
      </c>
      <c r="K83" s="4" t="s">
        <v>16</v>
      </c>
      <c r="L83" s="4" t="s">
        <v>53</v>
      </c>
      <c r="M83" s="7">
        <v>39448</v>
      </c>
      <c r="N83" s="4">
        <v>1</v>
      </c>
      <c r="O83" s="4">
        <v>1</v>
      </c>
      <c r="P83" s="4">
        <v>2008</v>
      </c>
      <c r="Q83" s="4"/>
      <c r="R83" s="4" t="s">
        <v>54</v>
      </c>
      <c r="S83" s="4" t="s">
        <v>187</v>
      </c>
      <c r="T83" s="3"/>
    </row>
    <row r="84" spans="1:20" x14ac:dyDescent="0.2">
      <c r="A84" s="5">
        <v>38</v>
      </c>
      <c r="B84" s="4">
        <v>6</v>
      </c>
      <c r="C84" s="4" t="s">
        <v>199</v>
      </c>
      <c r="D84" s="4" t="s">
        <v>200</v>
      </c>
      <c r="E84" s="4" t="s">
        <v>201</v>
      </c>
      <c r="F84" s="4" t="s">
        <v>202</v>
      </c>
      <c r="G84" s="4" t="s">
        <v>203</v>
      </c>
      <c r="H84" s="4" t="s">
        <v>59</v>
      </c>
      <c r="I84" s="4"/>
      <c r="J84" s="4" t="s">
        <v>14</v>
      </c>
      <c r="K84" s="4" t="s">
        <v>20</v>
      </c>
      <c r="L84" s="4" t="s">
        <v>53</v>
      </c>
      <c r="M84" s="7">
        <v>39448</v>
      </c>
      <c r="N84" s="4">
        <v>1</v>
      </c>
      <c r="O84" s="4">
        <v>1</v>
      </c>
      <c r="P84" s="4">
        <v>2008</v>
      </c>
      <c r="Q84" s="4"/>
      <c r="R84" s="4" t="s">
        <v>54</v>
      </c>
      <c r="S84" s="4"/>
      <c r="T84" s="3"/>
    </row>
    <row r="85" spans="1:20" x14ac:dyDescent="0.2">
      <c r="A85" s="5">
        <v>54</v>
      </c>
      <c r="B85" s="4">
        <v>13</v>
      </c>
      <c r="C85" s="4" t="s">
        <v>248</v>
      </c>
      <c r="D85" s="4" t="s">
        <v>160</v>
      </c>
      <c r="E85" s="4" t="s">
        <v>154</v>
      </c>
      <c r="F85" s="4" t="s">
        <v>155</v>
      </c>
      <c r="G85" s="4" t="s">
        <v>249</v>
      </c>
      <c r="H85" s="4" t="s">
        <v>52</v>
      </c>
      <c r="I85" s="4"/>
      <c r="J85" s="4" t="s">
        <v>18</v>
      </c>
      <c r="K85" s="4" t="s">
        <v>22</v>
      </c>
      <c r="L85" s="4" t="s">
        <v>53</v>
      </c>
      <c r="M85" s="7">
        <v>39448</v>
      </c>
      <c r="N85" s="4">
        <v>1</v>
      </c>
      <c r="O85" s="4">
        <v>1</v>
      </c>
      <c r="P85" s="4">
        <v>2008</v>
      </c>
      <c r="Q85" s="4"/>
      <c r="R85" s="4" t="s">
        <v>54</v>
      </c>
      <c r="S85" s="4"/>
      <c r="T85" s="3"/>
    </row>
    <row r="86" spans="1:20" x14ac:dyDescent="0.2">
      <c r="A86" s="5">
        <v>66</v>
      </c>
      <c r="B86" s="4">
        <v>17</v>
      </c>
      <c r="C86" s="4" t="s">
        <v>279</v>
      </c>
      <c r="D86" s="4" t="s">
        <v>108</v>
      </c>
      <c r="E86" s="4" t="s">
        <v>182</v>
      </c>
      <c r="F86" s="4" t="s">
        <v>86</v>
      </c>
      <c r="G86" s="4" t="s">
        <v>183</v>
      </c>
      <c r="H86" s="4" t="s">
        <v>110</v>
      </c>
      <c r="I86" s="4" t="s">
        <v>65</v>
      </c>
      <c r="J86" s="4" t="s">
        <v>8</v>
      </c>
      <c r="K86" s="4" t="s">
        <v>18</v>
      </c>
      <c r="L86" s="4"/>
      <c r="M86" s="7">
        <v>39448</v>
      </c>
      <c r="N86" s="4">
        <v>1</v>
      </c>
      <c r="O86" s="4">
        <v>1</v>
      </c>
      <c r="P86" s="4">
        <v>2008</v>
      </c>
      <c r="Q86" s="4"/>
      <c r="R86" s="4" t="s">
        <v>54</v>
      </c>
      <c r="S86" s="4"/>
      <c r="T86" s="3"/>
    </row>
    <row r="87" spans="1:20" x14ac:dyDescent="0.25">
      <c r="A87" s="25">
        <v>73</v>
      </c>
      <c r="B87" s="27"/>
      <c r="C87" s="29" t="s">
        <v>291</v>
      </c>
      <c r="D87" s="30" t="s">
        <v>108</v>
      </c>
      <c r="E87" s="30" t="s">
        <v>176</v>
      </c>
      <c r="F87" s="4" t="s">
        <v>155</v>
      </c>
      <c r="G87" s="4" t="s">
        <v>177</v>
      </c>
      <c r="H87" s="30" t="s">
        <v>59</v>
      </c>
      <c r="I87" s="30"/>
      <c r="J87" s="30" t="s">
        <v>14</v>
      </c>
      <c r="K87" s="30"/>
      <c r="L87" s="4" t="s">
        <v>53</v>
      </c>
      <c r="M87" s="31">
        <v>39448</v>
      </c>
      <c r="N87" s="33">
        <v>1</v>
      </c>
      <c r="O87" s="30">
        <v>1</v>
      </c>
      <c r="P87" s="30">
        <v>2008</v>
      </c>
      <c r="Q87" s="30"/>
      <c r="R87" s="30" t="s">
        <v>54</v>
      </c>
      <c r="S87" s="29"/>
      <c r="T87" s="3"/>
    </row>
    <row r="88" spans="1:20" x14ac:dyDescent="0.2">
      <c r="A88" s="5">
        <v>101</v>
      </c>
      <c r="B88" s="4">
        <v>10</v>
      </c>
      <c r="C88" s="4" t="s">
        <v>354</v>
      </c>
      <c r="D88" s="4" t="s">
        <v>355</v>
      </c>
      <c r="E88" s="4" t="s">
        <v>94</v>
      </c>
      <c r="F88" s="4" t="s">
        <v>160</v>
      </c>
      <c r="G88" s="4" t="s">
        <v>356</v>
      </c>
      <c r="H88" s="4" t="s">
        <v>357</v>
      </c>
      <c r="I88" s="4" t="s">
        <v>65</v>
      </c>
      <c r="J88" s="4"/>
      <c r="K88" s="4" t="s">
        <v>20</v>
      </c>
      <c r="L88" s="4"/>
      <c r="M88" s="7">
        <v>39448</v>
      </c>
      <c r="N88" s="4">
        <v>1</v>
      </c>
      <c r="O88" s="4">
        <v>1</v>
      </c>
      <c r="P88" s="4">
        <v>2008</v>
      </c>
      <c r="Q88" s="4">
        <v>969165683</v>
      </c>
      <c r="R88" s="4" t="s">
        <v>71</v>
      </c>
      <c r="S88" s="4"/>
      <c r="T88" s="3"/>
    </row>
    <row r="89" spans="1:20" x14ac:dyDescent="0.2">
      <c r="A89" s="5">
        <v>133</v>
      </c>
      <c r="B89" s="4">
        <v>8</v>
      </c>
      <c r="C89" s="4" t="s">
        <v>591</v>
      </c>
      <c r="D89" s="4" t="s">
        <v>592</v>
      </c>
      <c r="E89" s="4" t="s">
        <v>539</v>
      </c>
      <c r="F89" s="4" t="s">
        <v>155</v>
      </c>
      <c r="G89" s="4" t="s">
        <v>223</v>
      </c>
      <c r="H89" s="4"/>
      <c r="I89" s="4" t="s">
        <v>65</v>
      </c>
      <c r="J89" s="4"/>
      <c r="K89" s="4" t="s">
        <v>20</v>
      </c>
      <c r="L89" s="4"/>
      <c r="M89" s="7">
        <v>39448</v>
      </c>
      <c r="N89" s="4">
        <v>1</v>
      </c>
      <c r="O89" s="4">
        <v>1</v>
      </c>
      <c r="P89" s="4">
        <v>2008</v>
      </c>
      <c r="Q89" s="4"/>
      <c r="R89" s="4" t="s">
        <v>71</v>
      </c>
      <c r="S89" s="4"/>
      <c r="T89" s="3"/>
    </row>
    <row r="90" spans="1:20" x14ac:dyDescent="0.2">
      <c r="A90" s="5">
        <v>151</v>
      </c>
      <c r="B90" s="4">
        <v>3</v>
      </c>
      <c r="C90" s="4" t="s">
        <v>598</v>
      </c>
      <c r="D90" s="4" t="s">
        <v>86</v>
      </c>
      <c r="E90" s="4" t="s">
        <v>467</v>
      </c>
      <c r="F90" s="4" t="s">
        <v>139</v>
      </c>
      <c r="G90" s="4" t="s">
        <v>499</v>
      </c>
      <c r="H90" s="4"/>
      <c r="I90" s="4" t="s">
        <v>65</v>
      </c>
      <c r="J90" s="4" t="s">
        <v>8</v>
      </c>
      <c r="K90" s="4" t="s">
        <v>18</v>
      </c>
      <c r="L90" s="4"/>
      <c r="M90" s="7">
        <v>39448</v>
      </c>
      <c r="N90" s="4">
        <v>1</v>
      </c>
      <c r="O90" s="4">
        <v>1</v>
      </c>
      <c r="P90" s="4">
        <v>2008</v>
      </c>
      <c r="Q90" s="4"/>
      <c r="R90" s="4" t="s">
        <v>54</v>
      </c>
      <c r="S90" s="4" t="s">
        <v>72</v>
      </c>
      <c r="T90" s="3"/>
    </row>
    <row r="91" spans="1:20" x14ac:dyDescent="0.2">
      <c r="A91" s="5"/>
      <c r="B91" s="4">
        <v>2</v>
      </c>
      <c r="C91" s="4" t="s">
        <v>636</v>
      </c>
      <c r="D91" s="4" t="s">
        <v>637</v>
      </c>
      <c r="E91" s="4" t="s">
        <v>97</v>
      </c>
      <c r="F91" s="4" t="s">
        <v>206</v>
      </c>
      <c r="G91" s="4" t="s">
        <v>207</v>
      </c>
      <c r="H91" s="4"/>
      <c r="I91" s="4" t="s">
        <v>65</v>
      </c>
      <c r="J91" s="4"/>
      <c r="K91" s="4" t="s">
        <v>22</v>
      </c>
      <c r="L91" s="4"/>
      <c r="M91" s="7">
        <v>39448</v>
      </c>
      <c r="N91" s="4">
        <v>1</v>
      </c>
      <c r="O91" s="4">
        <v>1</v>
      </c>
      <c r="P91" s="4">
        <v>2008</v>
      </c>
      <c r="Q91" s="4">
        <v>954279827</v>
      </c>
      <c r="R91" s="4" t="s">
        <v>54</v>
      </c>
      <c r="S91" s="4"/>
      <c r="T91" s="3"/>
    </row>
    <row r="92" spans="1:20" x14ac:dyDescent="0.2">
      <c r="A92" s="5">
        <v>149</v>
      </c>
      <c r="B92" s="4">
        <v>10</v>
      </c>
      <c r="C92" s="4" t="s">
        <v>600</v>
      </c>
      <c r="D92" s="4" t="s">
        <v>601</v>
      </c>
      <c r="E92" s="4" t="s">
        <v>602</v>
      </c>
      <c r="F92" s="4" t="s">
        <v>108</v>
      </c>
      <c r="G92" s="4" t="s">
        <v>173</v>
      </c>
      <c r="H92" s="4"/>
      <c r="I92" s="4" t="s">
        <v>65</v>
      </c>
      <c r="J92" s="4" t="s">
        <v>8</v>
      </c>
      <c r="K92" s="4" t="s">
        <v>18</v>
      </c>
      <c r="L92" s="4"/>
      <c r="M92" s="7">
        <v>39449</v>
      </c>
      <c r="N92" s="4">
        <v>2</v>
      </c>
      <c r="O92" s="4">
        <v>1</v>
      </c>
      <c r="P92" s="4">
        <v>2008</v>
      </c>
      <c r="Q92" s="4">
        <v>945392708</v>
      </c>
      <c r="R92" s="4" t="s">
        <v>71</v>
      </c>
      <c r="S92" s="4" t="s">
        <v>72</v>
      </c>
      <c r="T92" s="3"/>
    </row>
    <row r="93" spans="1:20" x14ac:dyDescent="0.25">
      <c r="A93" s="25"/>
      <c r="B93" s="27"/>
      <c r="C93" s="29" t="s">
        <v>750</v>
      </c>
      <c r="D93" s="30" t="s">
        <v>108</v>
      </c>
      <c r="E93" s="30" t="s">
        <v>612</v>
      </c>
      <c r="F93" s="4" t="s">
        <v>48</v>
      </c>
      <c r="G93" s="4" t="s">
        <v>197</v>
      </c>
      <c r="H93" s="30"/>
      <c r="I93" s="30" t="s">
        <v>556</v>
      </c>
      <c r="J93" s="30" t="s">
        <v>20</v>
      </c>
      <c r="K93" s="30"/>
      <c r="L93" s="4"/>
      <c r="M93" s="31">
        <v>39452</v>
      </c>
      <c r="N93" s="33">
        <v>5</v>
      </c>
      <c r="O93" s="30">
        <v>1</v>
      </c>
      <c r="P93" s="30">
        <v>2008</v>
      </c>
      <c r="Q93" s="30"/>
      <c r="R93" s="30" t="s">
        <v>54</v>
      </c>
      <c r="S93" s="29"/>
      <c r="T93" s="3"/>
    </row>
    <row r="94" spans="1:20" x14ac:dyDescent="0.2">
      <c r="A94" s="5">
        <v>141</v>
      </c>
      <c r="B94" s="16">
        <v>20</v>
      </c>
      <c r="C94" s="4" t="s">
        <v>551</v>
      </c>
      <c r="D94" s="4" t="s">
        <v>552</v>
      </c>
      <c r="E94" s="4" t="s">
        <v>553</v>
      </c>
      <c r="F94" s="4" t="s">
        <v>69</v>
      </c>
      <c r="G94" s="4" t="s">
        <v>164</v>
      </c>
      <c r="H94" s="4"/>
      <c r="I94" s="4" t="s">
        <v>65</v>
      </c>
      <c r="J94" s="4"/>
      <c r="K94" s="4" t="s">
        <v>7</v>
      </c>
      <c r="L94" s="4"/>
      <c r="M94" s="7">
        <v>39457</v>
      </c>
      <c r="N94" s="4">
        <v>10</v>
      </c>
      <c r="O94" s="4">
        <v>1</v>
      </c>
      <c r="P94" s="4">
        <v>2008</v>
      </c>
      <c r="Q94" s="4">
        <v>956522749</v>
      </c>
      <c r="R94" s="4" t="s">
        <v>54</v>
      </c>
      <c r="S94" s="4"/>
      <c r="T94" s="3"/>
    </row>
    <row r="95" spans="1:20" x14ac:dyDescent="0.2">
      <c r="A95" s="5" t="s">
        <v>15</v>
      </c>
      <c r="B95" s="16">
        <v>9</v>
      </c>
      <c r="C95" s="4" t="s">
        <v>509</v>
      </c>
      <c r="D95" s="4" t="s">
        <v>205</v>
      </c>
      <c r="E95" s="4" t="s">
        <v>407</v>
      </c>
      <c r="F95" s="4" t="s">
        <v>408</v>
      </c>
      <c r="G95" s="4" t="s">
        <v>70</v>
      </c>
      <c r="H95" s="4"/>
      <c r="I95" s="4"/>
      <c r="J95" s="4"/>
      <c r="K95" s="4" t="s">
        <v>16</v>
      </c>
      <c r="L95" s="4" t="s">
        <v>439</v>
      </c>
      <c r="M95" s="7">
        <v>39460</v>
      </c>
      <c r="N95" s="4" t="s">
        <v>510</v>
      </c>
      <c r="O95" s="4">
        <v>1</v>
      </c>
      <c r="P95" s="4">
        <v>2008</v>
      </c>
      <c r="Q95" s="4"/>
      <c r="R95" s="4" t="s">
        <v>71</v>
      </c>
      <c r="S95" s="4"/>
      <c r="T95" s="3"/>
    </row>
    <row r="96" spans="1:20" x14ac:dyDescent="0.2">
      <c r="A96" s="5">
        <v>13</v>
      </c>
      <c r="B96" s="4">
        <v>2</v>
      </c>
      <c r="C96" s="4" t="s">
        <v>105</v>
      </c>
      <c r="D96" s="4" t="s">
        <v>106</v>
      </c>
      <c r="E96" s="4" t="s">
        <v>107</v>
      </c>
      <c r="F96" s="4" t="s">
        <v>108</v>
      </c>
      <c r="G96" s="4" t="s">
        <v>109</v>
      </c>
      <c r="H96" s="4" t="s">
        <v>110</v>
      </c>
      <c r="I96" s="4"/>
      <c r="J96" s="4" t="s">
        <v>14</v>
      </c>
      <c r="K96" s="4" t="s">
        <v>20</v>
      </c>
      <c r="L96" s="4" t="s">
        <v>53</v>
      </c>
      <c r="M96" s="7">
        <v>39573</v>
      </c>
      <c r="N96" s="4">
        <v>5</v>
      </c>
      <c r="O96" s="4">
        <v>5</v>
      </c>
      <c r="P96" s="4">
        <v>2008</v>
      </c>
      <c r="Q96" s="4"/>
      <c r="R96" s="4" t="s">
        <v>71</v>
      </c>
      <c r="S96" s="4"/>
      <c r="T96" s="3"/>
    </row>
    <row r="97" spans="1:20" x14ac:dyDescent="0.2">
      <c r="A97" s="5">
        <v>85</v>
      </c>
      <c r="B97" s="4">
        <v>16</v>
      </c>
      <c r="C97" s="4" t="s">
        <v>315</v>
      </c>
      <c r="D97" s="4" t="s">
        <v>139</v>
      </c>
      <c r="E97" s="4" t="s">
        <v>172</v>
      </c>
      <c r="F97" s="4" t="s">
        <v>108</v>
      </c>
      <c r="G97" s="4" t="s">
        <v>226</v>
      </c>
      <c r="H97" s="4" t="s">
        <v>110</v>
      </c>
      <c r="I97" s="4" t="s">
        <v>65</v>
      </c>
      <c r="J97" s="4" t="s">
        <v>14</v>
      </c>
      <c r="K97" s="4" t="s">
        <v>20</v>
      </c>
      <c r="L97" s="4"/>
      <c r="M97" s="7">
        <v>39576</v>
      </c>
      <c r="N97" s="4">
        <v>8</v>
      </c>
      <c r="O97" s="4">
        <v>5</v>
      </c>
      <c r="P97" s="4">
        <v>2008</v>
      </c>
      <c r="Q97" s="4">
        <v>943962712</v>
      </c>
      <c r="R97" s="4" t="s">
        <v>54</v>
      </c>
      <c r="S97" s="4"/>
      <c r="T97" s="3"/>
    </row>
    <row r="98" spans="1:20" x14ac:dyDescent="0.2">
      <c r="A98" s="5">
        <v>6</v>
      </c>
      <c r="B98" s="4">
        <v>1</v>
      </c>
      <c r="C98" s="4" t="s">
        <v>78</v>
      </c>
      <c r="D98" s="4" t="s">
        <v>67</v>
      </c>
      <c r="E98" s="4" t="s">
        <v>79</v>
      </c>
      <c r="F98" s="4" t="s">
        <v>80</v>
      </c>
      <c r="G98" s="4" t="s">
        <v>81</v>
      </c>
      <c r="H98" s="4" t="s">
        <v>82</v>
      </c>
      <c r="I98" s="4" t="s">
        <v>65</v>
      </c>
      <c r="J98" s="4" t="s">
        <v>18</v>
      </c>
      <c r="K98" s="4" t="s">
        <v>20</v>
      </c>
      <c r="L98" s="4"/>
      <c r="M98" s="7">
        <v>39586</v>
      </c>
      <c r="N98" s="4">
        <v>18</v>
      </c>
      <c r="O98" s="4">
        <v>5</v>
      </c>
      <c r="P98" s="4">
        <v>2008</v>
      </c>
      <c r="Q98" s="4">
        <v>954397871</v>
      </c>
      <c r="R98" s="4" t="s">
        <v>71</v>
      </c>
      <c r="S98" s="4"/>
      <c r="T98" s="3"/>
    </row>
    <row r="99" spans="1:20" x14ac:dyDescent="0.2">
      <c r="A99" s="5">
        <v>75</v>
      </c>
      <c r="B99" s="4">
        <v>13</v>
      </c>
      <c r="C99" s="4" t="s">
        <v>296</v>
      </c>
      <c r="D99" s="4" t="s">
        <v>108</v>
      </c>
      <c r="E99" s="4" t="s">
        <v>79</v>
      </c>
      <c r="F99" s="4" t="s">
        <v>80</v>
      </c>
      <c r="G99" s="4" t="s">
        <v>81</v>
      </c>
      <c r="H99" s="4" t="s">
        <v>82</v>
      </c>
      <c r="I99" s="4" t="s">
        <v>65</v>
      </c>
      <c r="J99" s="4" t="s">
        <v>14</v>
      </c>
      <c r="K99" s="4" t="s">
        <v>20</v>
      </c>
      <c r="L99" s="4"/>
      <c r="M99" s="7">
        <v>39586</v>
      </c>
      <c r="N99" s="4">
        <v>18</v>
      </c>
      <c r="O99" s="4">
        <v>5</v>
      </c>
      <c r="P99" s="4">
        <v>2008</v>
      </c>
      <c r="Q99" s="4">
        <v>954397871</v>
      </c>
      <c r="R99" s="4" t="s">
        <v>54</v>
      </c>
      <c r="S99" s="4" t="s">
        <v>72</v>
      </c>
      <c r="T99" s="3"/>
    </row>
    <row r="100" spans="1:20" x14ac:dyDescent="0.25">
      <c r="A100" s="25">
        <v>172</v>
      </c>
      <c r="B100" s="27"/>
      <c r="C100" s="29" t="s">
        <v>776</v>
      </c>
      <c r="D100" s="30" t="s">
        <v>272</v>
      </c>
      <c r="E100" s="30" t="s">
        <v>302</v>
      </c>
      <c r="F100" s="4"/>
      <c r="G100" s="4"/>
      <c r="H100" s="30"/>
      <c r="I100" s="30"/>
      <c r="J100" s="30" t="s">
        <v>4</v>
      </c>
      <c r="K100" s="30"/>
      <c r="L100" s="4"/>
      <c r="M100" s="31">
        <v>39603</v>
      </c>
      <c r="N100" s="33">
        <v>4</v>
      </c>
      <c r="O100" s="30">
        <v>6</v>
      </c>
      <c r="P100" s="30">
        <v>2008</v>
      </c>
      <c r="Q100" s="30"/>
      <c r="R100" s="30" t="s">
        <v>54</v>
      </c>
      <c r="S100" s="29"/>
      <c r="T100" s="3"/>
    </row>
    <row r="101" spans="1:20" x14ac:dyDescent="0.2">
      <c r="A101" s="5">
        <v>103</v>
      </c>
      <c r="B101" s="4">
        <v>5</v>
      </c>
      <c r="C101" s="4" t="s">
        <v>189</v>
      </c>
      <c r="D101" s="4" t="s">
        <v>190</v>
      </c>
      <c r="E101" s="4" t="s">
        <v>191</v>
      </c>
      <c r="F101" s="4" t="s">
        <v>86</v>
      </c>
      <c r="G101" s="4" t="s">
        <v>290</v>
      </c>
      <c r="H101" s="4"/>
      <c r="I101" s="4" t="s">
        <v>65</v>
      </c>
      <c r="J101" s="4"/>
      <c r="K101" s="4" t="s">
        <v>20</v>
      </c>
      <c r="L101" s="4"/>
      <c r="M101" s="7">
        <v>39652</v>
      </c>
      <c r="N101" s="4">
        <v>23</v>
      </c>
      <c r="O101" s="4">
        <v>7</v>
      </c>
      <c r="P101" s="4">
        <v>2008</v>
      </c>
      <c r="Q101" s="4">
        <v>959707649</v>
      </c>
      <c r="R101" s="4" t="s">
        <v>71</v>
      </c>
      <c r="S101" s="4"/>
      <c r="T101" s="3"/>
    </row>
    <row r="102" spans="1:20" x14ac:dyDescent="0.2">
      <c r="A102" s="5">
        <v>4</v>
      </c>
      <c r="B102" s="4">
        <v>2</v>
      </c>
      <c r="C102" s="4" t="s">
        <v>66</v>
      </c>
      <c r="D102" s="4" t="s">
        <v>67</v>
      </c>
      <c r="E102" s="4" t="s">
        <v>68</v>
      </c>
      <c r="F102" s="4" t="s">
        <v>69</v>
      </c>
      <c r="G102" s="4" t="s">
        <v>70</v>
      </c>
      <c r="H102" s="4" t="s">
        <v>52</v>
      </c>
      <c r="I102" s="4" t="s">
        <v>65</v>
      </c>
      <c r="J102" s="4" t="s">
        <v>8</v>
      </c>
      <c r="K102" s="4" t="s">
        <v>13</v>
      </c>
      <c r="L102" s="4"/>
      <c r="M102" s="7">
        <v>39814</v>
      </c>
      <c r="N102" s="4">
        <v>1</v>
      </c>
      <c r="O102" s="4">
        <v>1</v>
      </c>
      <c r="P102" s="4">
        <v>2009</v>
      </c>
      <c r="Q102" s="4">
        <v>945107091</v>
      </c>
      <c r="R102" s="4" t="s">
        <v>71</v>
      </c>
      <c r="S102" s="4" t="s">
        <v>72</v>
      </c>
      <c r="T102" s="3"/>
    </row>
    <row r="103" spans="1:20" x14ac:dyDescent="0.25">
      <c r="A103" s="25">
        <v>9</v>
      </c>
      <c r="B103" s="27"/>
      <c r="C103" s="29" t="s">
        <v>92</v>
      </c>
      <c r="D103" s="30" t="s">
        <v>93</v>
      </c>
      <c r="E103" s="30" t="s">
        <v>94</v>
      </c>
      <c r="F103" s="4" t="s">
        <v>61</v>
      </c>
      <c r="G103" s="4" t="s">
        <v>95</v>
      </c>
      <c r="H103" s="30" t="s">
        <v>82</v>
      </c>
      <c r="I103" s="30"/>
      <c r="J103" s="30" t="s">
        <v>14</v>
      </c>
      <c r="K103" s="30"/>
      <c r="L103" s="4" t="s">
        <v>53</v>
      </c>
      <c r="M103" s="31">
        <v>39814</v>
      </c>
      <c r="N103" s="33">
        <v>1</v>
      </c>
      <c r="O103" s="30">
        <v>1</v>
      </c>
      <c r="P103" s="30">
        <v>2009</v>
      </c>
      <c r="Q103" s="30"/>
      <c r="R103" s="30" t="s">
        <v>54</v>
      </c>
      <c r="S103" s="29"/>
      <c r="T103" s="3"/>
    </row>
    <row r="104" spans="1:20" x14ac:dyDescent="0.2">
      <c r="A104" s="5">
        <v>18</v>
      </c>
      <c r="B104" s="4">
        <v>5</v>
      </c>
      <c r="C104" s="4" t="s">
        <v>129</v>
      </c>
      <c r="D104" s="4" t="s">
        <v>130</v>
      </c>
      <c r="E104" s="4" t="s">
        <v>97</v>
      </c>
      <c r="F104" s="4" t="s">
        <v>86</v>
      </c>
      <c r="G104" s="4" t="s">
        <v>104</v>
      </c>
      <c r="H104" s="4" t="s">
        <v>82</v>
      </c>
      <c r="I104" s="4" t="s">
        <v>65</v>
      </c>
      <c r="J104" s="4" t="s">
        <v>18</v>
      </c>
      <c r="K104" s="4" t="s">
        <v>22</v>
      </c>
      <c r="L104" s="4"/>
      <c r="M104" s="7">
        <v>39814</v>
      </c>
      <c r="N104" s="4">
        <v>1</v>
      </c>
      <c r="O104" s="4">
        <v>1</v>
      </c>
      <c r="P104" s="4">
        <v>2009</v>
      </c>
      <c r="Q104" s="4">
        <v>968934039</v>
      </c>
      <c r="R104" s="4" t="s">
        <v>71</v>
      </c>
      <c r="S104" s="4"/>
      <c r="T104" s="3"/>
    </row>
    <row r="105" spans="1:20" x14ac:dyDescent="0.2">
      <c r="A105" s="5">
        <v>37</v>
      </c>
      <c r="B105" s="4">
        <v>10</v>
      </c>
      <c r="C105" s="4" t="s">
        <v>194</v>
      </c>
      <c r="D105" s="4" t="s">
        <v>195</v>
      </c>
      <c r="E105" s="4" t="s">
        <v>196</v>
      </c>
      <c r="F105" s="4" t="s">
        <v>86</v>
      </c>
      <c r="G105" s="4" t="s">
        <v>197</v>
      </c>
      <c r="H105" s="4"/>
      <c r="I105" s="4"/>
      <c r="J105" s="4" t="s">
        <v>4</v>
      </c>
      <c r="K105" s="4" t="s">
        <v>13</v>
      </c>
      <c r="L105" s="4" t="s">
        <v>198</v>
      </c>
      <c r="M105" s="7">
        <v>39814</v>
      </c>
      <c r="N105" s="4">
        <v>1</v>
      </c>
      <c r="O105" s="4">
        <v>1</v>
      </c>
      <c r="P105" s="4">
        <v>2009</v>
      </c>
      <c r="Q105" s="4"/>
      <c r="R105" s="4" t="s">
        <v>71</v>
      </c>
      <c r="S105" s="4"/>
      <c r="T105" s="3"/>
    </row>
    <row r="106" spans="1:20" x14ac:dyDescent="0.2">
      <c r="A106" s="5">
        <v>40</v>
      </c>
      <c r="B106" s="4">
        <v>9</v>
      </c>
      <c r="C106" s="4" t="s">
        <v>208</v>
      </c>
      <c r="D106" s="4" t="s">
        <v>205</v>
      </c>
      <c r="E106" s="4" t="s">
        <v>126</v>
      </c>
      <c r="F106" s="4" t="s">
        <v>69</v>
      </c>
      <c r="G106" s="4" t="s">
        <v>134</v>
      </c>
      <c r="H106" s="4" t="s">
        <v>128</v>
      </c>
      <c r="I106" s="4" t="s">
        <v>65</v>
      </c>
      <c r="J106" s="4" t="s">
        <v>8</v>
      </c>
      <c r="K106" s="4" t="s">
        <v>18</v>
      </c>
      <c r="L106" s="4"/>
      <c r="M106" s="7">
        <v>39814</v>
      </c>
      <c r="N106" s="4">
        <v>1</v>
      </c>
      <c r="O106" s="4">
        <v>1</v>
      </c>
      <c r="P106" s="4">
        <v>2009</v>
      </c>
      <c r="Q106" s="4">
        <v>966802961</v>
      </c>
      <c r="R106" s="4" t="s">
        <v>71</v>
      </c>
      <c r="S106" s="4"/>
      <c r="T106" s="3"/>
    </row>
    <row r="107" spans="1:20" x14ac:dyDescent="0.2">
      <c r="A107" s="5">
        <v>41</v>
      </c>
      <c r="B107" s="4">
        <v>10</v>
      </c>
      <c r="C107" s="4" t="s">
        <v>209</v>
      </c>
      <c r="D107" s="4" t="s">
        <v>210</v>
      </c>
      <c r="E107" s="4" t="s">
        <v>211</v>
      </c>
      <c r="F107" s="4" t="s">
        <v>212</v>
      </c>
      <c r="G107" s="4" t="s">
        <v>213</v>
      </c>
      <c r="H107" s="4" t="s">
        <v>52</v>
      </c>
      <c r="I107" s="4" t="s">
        <v>65</v>
      </c>
      <c r="J107" s="4" t="s">
        <v>4</v>
      </c>
      <c r="K107" s="4" t="s">
        <v>16</v>
      </c>
      <c r="L107" s="4" t="s">
        <v>53</v>
      </c>
      <c r="M107" s="7">
        <v>39814</v>
      </c>
      <c r="N107" s="4">
        <v>1</v>
      </c>
      <c r="O107" s="4">
        <v>1</v>
      </c>
      <c r="P107" s="4">
        <v>2009</v>
      </c>
      <c r="Q107" s="4"/>
      <c r="R107" s="4" t="s">
        <v>71</v>
      </c>
      <c r="S107" s="4"/>
      <c r="T107" s="3"/>
    </row>
    <row r="108" spans="1:20" x14ac:dyDescent="0.2">
      <c r="A108" s="5">
        <v>69</v>
      </c>
      <c r="B108" s="4">
        <v>14</v>
      </c>
      <c r="C108" s="4" t="s">
        <v>283</v>
      </c>
      <c r="D108" s="4" t="s">
        <v>108</v>
      </c>
      <c r="E108" s="4" t="s">
        <v>113</v>
      </c>
      <c r="F108" s="4" t="s">
        <v>166</v>
      </c>
      <c r="G108" s="4" t="s">
        <v>167</v>
      </c>
      <c r="H108" s="4" t="s">
        <v>82</v>
      </c>
      <c r="I108" s="4" t="s">
        <v>65</v>
      </c>
      <c r="J108" s="4" t="s">
        <v>14</v>
      </c>
      <c r="K108" s="4" t="s">
        <v>20</v>
      </c>
      <c r="L108" s="4"/>
      <c r="M108" s="7">
        <v>39814</v>
      </c>
      <c r="N108" s="4">
        <v>1</v>
      </c>
      <c r="O108" s="4">
        <v>1</v>
      </c>
      <c r="P108" s="4">
        <v>2009</v>
      </c>
      <c r="Q108" s="4">
        <v>957225845</v>
      </c>
      <c r="R108" s="4" t="s">
        <v>54</v>
      </c>
      <c r="S108" s="4"/>
      <c r="T108" s="3"/>
    </row>
    <row r="109" spans="1:20" x14ac:dyDescent="0.2">
      <c r="A109" s="5">
        <v>90</v>
      </c>
      <c r="B109" s="4">
        <v>20</v>
      </c>
      <c r="C109" s="4" t="s">
        <v>330</v>
      </c>
      <c r="D109" s="4" t="s">
        <v>155</v>
      </c>
      <c r="E109" s="4" t="s">
        <v>281</v>
      </c>
      <c r="F109" s="4" t="s">
        <v>166</v>
      </c>
      <c r="G109" s="4" t="s">
        <v>282</v>
      </c>
      <c r="H109" s="4"/>
      <c r="I109" s="4" t="s">
        <v>65</v>
      </c>
      <c r="J109" s="4" t="s">
        <v>8</v>
      </c>
      <c r="K109" s="4" t="s">
        <v>16</v>
      </c>
      <c r="L109" s="4"/>
      <c r="M109" s="7">
        <v>39814</v>
      </c>
      <c r="N109" s="4">
        <v>1</v>
      </c>
      <c r="O109" s="4">
        <v>1</v>
      </c>
      <c r="P109" s="4">
        <v>2009</v>
      </c>
      <c r="Q109" s="4"/>
      <c r="R109" s="4" t="s">
        <v>54</v>
      </c>
      <c r="S109" s="4" t="s">
        <v>115</v>
      </c>
      <c r="T109" s="3"/>
    </row>
    <row r="110" spans="1:20" x14ac:dyDescent="0.2">
      <c r="A110" s="5">
        <v>155</v>
      </c>
      <c r="B110" s="4">
        <v>12</v>
      </c>
      <c r="C110" s="4" t="s">
        <v>469</v>
      </c>
      <c r="D110" s="4" t="s">
        <v>470</v>
      </c>
      <c r="E110" s="4" t="s">
        <v>471</v>
      </c>
      <c r="F110" s="4" t="s">
        <v>287</v>
      </c>
      <c r="G110" s="4" t="s">
        <v>472</v>
      </c>
      <c r="H110" s="4"/>
      <c r="I110" s="4"/>
      <c r="J110" s="4" t="s">
        <v>8</v>
      </c>
      <c r="K110" s="4" t="s">
        <v>13</v>
      </c>
      <c r="L110" s="4"/>
      <c r="M110" s="7">
        <v>39814</v>
      </c>
      <c r="N110" s="4">
        <v>1</v>
      </c>
      <c r="O110" s="4">
        <v>1</v>
      </c>
      <c r="P110" s="4">
        <v>2009</v>
      </c>
      <c r="Q110" s="4">
        <v>944084414</v>
      </c>
      <c r="R110" s="4" t="s">
        <v>71</v>
      </c>
      <c r="S110" s="4"/>
      <c r="T110" s="3"/>
    </row>
    <row r="111" spans="1:20" x14ac:dyDescent="0.2">
      <c r="A111" s="5">
        <v>195</v>
      </c>
      <c r="B111" s="4">
        <v>1</v>
      </c>
      <c r="C111" s="4" t="s">
        <v>523</v>
      </c>
      <c r="D111" s="4" t="s">
        <v>48</v>
      </c>
      <c r="E111" s="4" t="s">
        <v>400</v>
      </c>
      <c r="F111" s="4"/>
      <c r="G111" s="4"/>
      <c r="H111" s="4"/>
      <c r="I111" s="4"/>
      <c r="J111" s="4"/>
      <c r="K111" s="4" t="s">
        <v>7</v>
      </c>
      <c r="L111" s="4"/>
      <c r="M111" s="7">
        <v>39814</v>
      </c>
      <c r="N111" s="4">
        <v>1</v>
      </c>
      <c r="O111" s="4">
        <v>1</v>
      </c>
      <c r="P111" s="4">
        <v>2009</v>
      </c>
      <c r="Q111" s="4"/>
      <c r="R111" s="4" t="s">
        <v>54</v>
      </c>
      <c r="S111" s="4" t="s">
        <v>524</v>
      </c>
      <c r="T111" s="3"/>
    </row>
    <row r="112" spans="1:20" x14ac:dyDescent="0.2">
      <c r="A112" s="5"/>
      <c r="B112" s="4">
        <v>14</v>
      </c>
      <c r="C112" s="4" t="s">
        <v>581</v>
      </c>
      <c r="D112" s="4" t="s">
        <v>582</v>
      </c>
      <c r="E112" s="4" t="s">
        <v>430</v>
      </c>
      <c r="F112" s="4" t="s">
        <v>431</v>
      </c>
      <c r="G112" s="4" t="s">
        <v>432</v>
      </c>
      <c r="H112" s="4"/>
      <c r="I112" s="4"/>
      <c r="J112" s="4"/>
      <c r="K112" s="4" t="s">
        <v>10</v>
      </c>
      <c r="L112" s="4" t="s">
        <v>583</v>
      </c>
      <c r="M112" s="7">
        <v>39814</v>
      </c>
      <c r="N112" s="4" t="s">
        <v>397</v>
      </c>
      <c r="O112" s="4">
        <v>1</v>
      </c>
      <c r="P112" s="4">
        <v>2009</v>
      </c>
      <c r="Q112" s="4"/>
      <c r="R112" s="4" t="s">
        <v>54</v>
      </c>
      <c r="S112" s="4"/>
      <c r="T112" s="3"/>
    </row>
    <row r="113" spans="1:20" x14ac:dyDescent="0.2">
      <c r="A113" s="5">
        <v>102</v>
      </c>
      <c r="B113" s="4">
        <v>7</v>
      </c>
      <c r="C113" s="4" t="s">
        <v>358</v>
      </c>
      <c r="D113" s="4" t="s">
        <v>359</v>
      </c>
      <c r="E113" s="4" t="s">
        <v>94</v>
      </c>
      <c r="F113" s="4" t="s">
        <v>160</v>
      </c>
      <c r="G113" s="4" t="s">
        <v>356</v>
      </c>
      <c r="H113" s="4" t="s">
        <v>357</v>
      </c>
      <c r="I113" s="4" t="s">
        <v>65</v>
      </c>
      <c r="J113" s="4"/>
      <c r="K113" s="4" t="s">
        <v>20</v>
      </c>
      <c r="L113" s="4"/>
      <c r="M113" s="7">
        <v>39815</v>
      </c>
      <c r="N113" s="4">
        <v>2</v>
      </c>
      <c r="O113" s="4">
        <v>1</v>
      </c>
      <c r="P113" s="4">
        <v>2009</v>
      </c>
      <c r="Q113" s="6">
        <v>969165683</v>
      </c>
      <c r="R113" s="4" t="s">
        <v>71</v>
      </c>
      <c r="S113" s="4"/>
      <c r="T113" s="3"/>
    </row>
    <row r="114" spans="1:20" x14ac:dyDescent="0.2">
      <c r="A114" s="5">
        <v>14</v>
      </c>
      <c r="B114" s="4">
        <v>4</v>
      </c>
      <c r="C114" s="4" t="s">
        <v>111</v>
      </c>
      <c r="D114" s="4" t="s">
        <v>112</v>
      </c>
      <c r="E114" s="4" t="s">
        <v>113</v>
      </c>
      <c r="F114" s="4" t="s">
        <v>108</v>
      </c>
      <c r="G114" s="4" t="s">
        <v>114</v>
      </c>
      <c r="H114" s="4" t="s">
        <v>82</v>
      </c>
      <c r="I114" s="4" t="s">
        <v>65</v>
      </c>
      <c r="J114" s="4" t="s">
        <v>14</v>
      </c>
      <c r="K114" s="4" t="s">
        <v>18</v>
      </c>
      <c r="L114" s="4"/>
      <c r="M114" s="7">
        <v>39816</v>
      </c>
      <c r="N114" s="4">
        <v>3</v>
      </c>
      <c r="O114" s="4">
        <v>1</v>
      </c>
      <c r="P114" s="4">
        <v>2009</v>
      </c>
      <c r="Q114" s="4"/>
      <c r="R114" s="4" t="s">
        <v>54</v>
      </c>
      <c r="S114" s="4" t="s">
        <v>115</v>
      </c>
      <c r="T114" s="3"/>
    </row>
    <row r="115" spans="1:20" x14ac:dyDescent="0.2">
      <c r="A115" s="5">
        <v>47</v>
      </c>
      <c r="B115" s="4">
        <v>9</v>
      </c>
      <c r="C115" s="4" t="s">
        <v>231</v>
      </c>
      <c r="D115" s="4" t="s">
        <v>232</v>
      </c>
      <c r="E115" s="4" t="s">
        <v>233</v>
      </c>
      <c r="F115" s="4" t="s">
        <v>234</v>
      </c>
      <c r="G115" s="4" t="s">
        <v>76</v>
      </c>
      <c r="H115" s="4" t="s">
        <v>82</v>
      </c>
      <c r="I115" s="4" t="s">
        <v>65</v>
      </c>
      <c r="J115" s="4"/>
      <c r="K115" s="4" t="s">
        <v>20</v>
      </c>
      <c r="L115" s="4"/>
      <c r="M115" s="7">
        <v>39816</v>
      </c>
      <c r="N115" s="4">
        <v>3</v>
      </c>
      <c r="O115" s="4">
        <v>1</v>
      </c>
      <c r="P115" s="4">
        <v>2009</v>
      </c>
      <c r="Q115" s="4"/>
      <c r="R115" s="4" t="s">
        <v>54</v>
      </c>
      <c r="S115" s="4"/>
      <c r="T115" s="3"/>
    </row>
    <row r="116" spans="1:20" x14ac:dyDescent="0.2">
      <c r="A116" s="5">
        <v>59</v>
      </c>
      <c r="B116" s="4">
        <v>14</v>
      </c>
      <c r="C116" s="4" t="s">
        <v>263</v>
      </c>
      <c r="D116" s="4" t="s">
        <v>223</v>
      </c>
      <c r="E116" s="4" t="s">
        <v>135</v>
      </c>
      <c r="F116" s="4" t="s">
        <v>86</v>
      </c>
      <c r="G116" s="4" t="s">
        <v>136</v>
      </c>
      <c r="H116" s="4"/>
      <c r="I116" s="4" t="s">
        <v>65</v>
      </c>
      <c r="J116" s="4"/>
      <c r="K116" s="4" t="s">
        <v>16</v>
      </c>
      <c r="L116" s="4"/>
      <c r="M116" s="7">
        <v>39818</v>
      </c>
      <c r="N116" s="4">
        <v>5</v>
      </c>
      <c r="O116" s="4">
        <v>1</v>
      </c>
      <c r="P116" s="4">
        <v>2009</v>
      </c>
      <c r="Q116" s="4">
        <v>949024931</v>
      </c>
      <c r="R116" s="4" t="s">
        <v>71</v>
      </c>
      <c r="S116" s="4"/>
      <c r="T116" s="3"/>
    </row>
    <row r="117" spans="1:20" x14ac:dyDescent="0.2">
      <c r="A117" s="5">
        <v>77</v>
      </c>
      <c r="B117" s="4">
        <v>16</v>
      </c>
      <c r="C117" s="4" t="s">
        <v>298</v>
      </c>
      <c r="D117" s="4" t="s">
        <v>299</v>
      </c>
      <c r="E117" s="4" t="s">
        <v>154</v>
      </c>
      <c r="F117" s="4" t="s">
        <v>155</v>
      </c>
      <c r="G117" s="4" t="s">
        <v>156</v>
      </c>
      <c r="H117" s="4"/>
      <c r="I117" s="4" t="s">
        <v>65</v>
      </c>
      <c r="J117" s="4"/>
      <c r="K117" s="4" t="s">
        <v>18</v>
      </c>
      <c r="L117" s="4"/>
      <c r="M117" s="7">
        <v>39818</v>
      </c>
      <c r="N117" s="4">
        <v>5</v>
      </c>
      <c r="O117" s="4">
        <v>1</v>
      </c>
      <c r="P117" s="4">
        <v>2009</v>
      </c>
      <c r="Q117" s="4">
        <v>947670211</v>
      </c>
      <c r="R117" s="4" t="s">
        <v>54</v>
      </c>
      <c r="S117" s="4"/>
      <c r="T117" s="3"/>
    </row>
    <row r="118" spans="1:20" x14ac:dyDescent="0.2">
      <c r="A118" s="5" t="s">
        <v>15</v>
      </c>
      <c r="B118" s="16">
        <v>8</v>
      </c>
      <c r="C118" s="4" t="s">
        <v>599</v>
      </c>
      <c r="D118" s="4" t="s">
        <v>163</v>
      </c>
      <c r="E118" s="4" t="s">
        <v>454</v>
      </c>
      <c r="F118" s="4" t="s">
        <v>86</v>
      </c>
      <c r="G118" s="4" t="s">
        <v>223</v>
      </c>
      <c r="H118" s="4"/>
      <c r="I118" s="4" t="s">
        <v>556</v>
      </c>
      <c r="J118" s="4"/>
      <c r="K118" s="4" t="s">
        <v>18</v>
      </c>
      <c r="L118" s="4"/>
      <c r="M118" s="7">
        <v>39818</v>
      </c>
      <c r="N118" s="4" t="s">
        <v>405</v>
      </c>
      <c r="O118" s="4">
        <v>1</v>
      </c>
      <c r="P118" s="4">
        <v>2009</v>
      </c>
      <c r="Q118" s="4"/>
      <c r="R118" s="4" t="s">
        <v>54</v>
      </c>
      <c r="S118" s="4"/>
      <c r="T118" s="3"/>
    </row>
    <row r="119" spans="1:20" x14ac:dyDescent="0.2">
      <c r="A119" s="5"/>
      <c r="B119" s="4">
        <v>5</v>
      </c>
      <c r="C119" s="4" t="s">
        <v>403</v>
      </c>
      <c r="D119" s="4" t="s">
        <v>404</v>
      </c>
      <c r="E119" s="4" t="s">
        <v>395</v>
      </c>
      <c r="F119" s="4" t="s">
        <v>139</v>
      </c>
      <c r="G119" s="4" t="s">
        <v>173</v>
      </c>
      <c r="H119" s="4"/>
      <c r="I119" s="4" t="s">
        <v>396</v>
      </c>
      <c r="J119" s="4"/>
      <c r="K119" s="4" t="s">
        <v>4</v>
      </c>
      <c r="L119" s="4"/>
      <c r="M119" s="7">
        <v>39818</v>
      </c>
      <c r="N119" s="4" t="s">
        <v>405</v>
      </c>
      <c r="O119" s="4">
        <v>1</v>
      </c>
      <c r="P119" s="4">
        <v>2009</v>
      </c>
      <c r="Q119" s="4"/>
      <c r="R119" s="4" t="s">
        <v>71</v>
      </c>
      <c r="S119" s="4"/>
      <c r="T119" s="3"/>
    </row>
    <row r="120" spans="1:20" x14ac:dyDescent="0.2">
      <c r="A120" s="5">
        <v>88</v>
      </c>
      <c r="B120" s="4">
        <v>16</v>
      </c>
      <c r="C120" s="4" t="s">
        <v>324</v>
      </c>
      <c r="D120" s="4" t="s">
        <v>206</v>
      </c>
      <c r="E120" s="4" t="s">
        <v>325</v>
      </c>
      <c r="F120" s="4" t="s">
        <v>326</v>
      </c>
      <c r="G120" s="4" t="s">
        <v>327</v>
      </c>
      <c r="H120" s="4" t="s">
        <v>110</v>
      </c>
      <c r="I120" s="4" t="s">
        <v>65</v>
      </c>
      <c r="J120" s="4" t="s">
        <v>4</v>
      </c>
      <c r="K120" s="4" t="s">
        <v>10</v>
      </c>
      <c r="L120" s="4"/>
      <c r="M120" s="7">
        <v>39823</v>
      </c>
      <c r="N120" s="4">
        <v>10</v>
      </c>
      <c r="O120" s="4">
        <v>1</v>
      </c>
      <c r="P120" s="4">
        <v>2009</v>
      </c>
      <c r="Q120" s="4">
        <v>967285973</v>
      </c>
      <c r="R120" s="4" t="s">
        <v>54</v>
      </c>
      <c r="S120" s="4"/>
      <c r="T120" s="3"/>
    </row>
    <row r="121" spans="1:20" x14ac:dyDescent="0.2">
      <c r="A121" s="5">
        <v>21</v>
      </c>
      <c r="B121" s="4">
        <v>5</v>
      </c>
      <c r="C121" s="4" t="s">
        <v>138</v>
      </c>
      <c r="D121" s="4" t="s">
        <v>134</v>
      </c>
      <c r="E121" s="4" t="s">
        <v>49</v>
      </c>
      <c r="F121" s="4" t="s">
        <v>139</v>
      </c>
      <c r="G121" s="4" t="s">
        <v>140</v>
      </c>
      <c r="H121" s="4" t="s">
        <v>52</v>
      </c>
      <c r="I121" s="4" t="s">
        <v>65</v>
      </c>
      <c r="J121" s="4" t="s">
        <v>8</v>
      </c>
      <c r="K121" s="4" t="s">
        <v>18</v>
      </c>
      <c r="L121" s="4"/>
      <c r="M121" s="7">
        <v>39826</v>
      </c>
      <c r="N121" s="4">
        <v>13</v>
      </c>
      <c r="O121" s="4">
        <v>1</v>
      </c>
      <c r="P121" s="4">
        <v>2009</v>
      </c>
      <c r="Q121" s="4">
        <v>956570798</v>
      </c>
      <c r="R121" s="4" t="s">
        <v>71</v>
      </c>
      <c r="S121" s="4"/>
      <c r="T121" s="3"/>
    </row>
    <row r="122" spans="1:20" x14ac:dyDescent="0.2">
      <c r="A122" s="5"/>
      <c r="B122" s="4">
        <v>15</v>
      </c>
      <c r="C122" s="4" t="s">
        <v>584</v>
      </c>
      <c r="D122" s="4" t="s">
        <v>585</v>
      </c>
      <c r="E122" s="4" t="s">
        <v>343</v>
      </c>
      <c r="F122" s="4" t="s">
        <v>86</v>
      </c>
      <c r="G122" s="4" t="s">
        <v>533</v>
      </c>
      <c r="H122" s="4"/>
      <c r="I122" s="4" t="s">
        <v>65</v>
      </c>
      <c r="J122" s="4"/>
      <c r="K122" s="4" t="s">
        <v>10</v>
      </c>
      <c r="L122" s="4"/>
      <c r="M122" s="7">
        <v>39826</v>
      </c>
      <c r="N122" s="4" t="s">
        <v>510</v>
      </c>
      <c r="O122" s="4">
        <v>1</v>
      </c>
      <c r="P122" s="4">
        <v>2009</v>
      </c>
      <c r="Q122" s="4"/>
      <c r="R122" s="4" t="s">
        <v>71</v>
      </c>
      <c r="S122" s="4"/>
      <c r="T122" s="3"/>
    </row>
    <row r="123" spans="1:20" x14ac:dyDescent="0.2">
      <c r="A123" s="5">
        <v>44</v>
      </c>
      <c r="B123" s="4">
        <v>11</v>
      </c>
      <c r="C123" s="4" t="s">
        <v>219</v>
      </c>
      <c r="D123" s="4" t="s">
        <v>220</v>
      </c>
      <c r="E123" s="4" t="s">
        <v>221</v>
      </c>
      <c r="F123" s="4" t="s">
        <v>222</v>
      </c>
      <c r="G123" s="4" t="s">
        <v>223</v>
      </c>
      <c r="H123" s="4"/>
      <c r="I123" s="4" t="s">
        <v>65</v>
      </c>
      <c r="J123" s="4"/>
      <c r="K123" s="4" t="s">
        <v>18</v>
      </c>
      <c r="L123" s="4"/>
      <c r="M123" s="7">
        <v>39830</v>
      </c>
      <c r="N123" s="4">
        <v>17</v>
      </c>
      <c r="O123" s="4">
        <v>1</v>
      </c>
      <c r="P123" s="4">
        <v>2009</v>
      </c>
      <c r="Q123" s="4">
        <v>96731159</v>
      </c>
      <c r="R123" s="4" t="s">
        <v>54</v>
      </c>
      <c r="S123" s="4"/>
      <c r="T123" s="3"/>
    </row>
    <row r="124" spans="1:20" x14ac:dyDescent="0.25">
      <c r="A124" s="25">
        <v>104</v>
      </c>
      <c r="B124" s="27">
        <v>6</v>
      </c>
      <c r="C124" s="29" t="s">
        <v>360</v>
      </c>
      <c r="D124" s="30" t="s">
        <v>351</v>
      </c>
      <c r="E124" s="30" t="s">
        <v>86</v>
      </c>
      <c r="F124" s="4" t="s">
        <v>287</v>
      </c>
      <c r="G124" s="4" t="s">
        <v>282</v>
      </c>
      <c r="H124" s="30" t="s">
        <v>59</v>
      </c>
      <c r="I124" s="30" t="s">
        <v>65</v>
      </c>
      <c r="J124" s="30" t="s">
        <v>14</v>
      </c>
      <c r="K124" s="30" t="s">
        <v>361</v>
      </c>
      <c r="L124" s="4"/>
      <c r="M124" s="31">
        <v>39831</v>
      </c>
      <c r="N124" s="33">
        <v>18</v>
      </c>
      <c r="O124" s="30">
        <v>1</v>
      </c>
      <c r="P124" s="30">
        <v>2009</v>
      </c>
      <c r="Q124" s="30">
        <v>949221635</v>
      </c>
      <c r="R124" s="30" t="s">
        <v>71</v>
      </c>
      <c r="S124" s="29"/>
      <c r="T124" s="3"/>
    </row>
    <row r="125" spans="1:20" x14ac:dyDescent="0.2">
      <c r="A125" s="5" t="s">
        <v>15</v>
      </c>
      <c r="B125" s="4">
        <v>2</v>
      </c>
      <c r="C125" s="4" t="s">
        <v>96</v>
      </c>
      <c r="D125" s="4" t="s">
        <v>86</v>
      </c>
      <c r="E125" s="4" t="s">
        <v>97</v>
      </c>
      <c r="F125" s="4" t="s">
        <v>108</v>
      </c>
      <c r="G125" s="4" t="s">
        <v>226</v>
      </c>
      <c r="H125" s="4"/>
      <c r="I125" s="4" t="s">
        <v>65</v>
      </c>
      <c r="J125" s="4"/>
      <c r="K125" s="4" t="s">
        <v>16</v>
      </c>
      <c r="L125" s="4"/>
      <c r="M125" s="7">
        <v>39833</v>
      </c>
      <c r="N125" s="4" t="s">
        <v>448</v>
      </c>
      <c r="O125" s="4">
        <v>1</v>
      </c>
      <c r="P125" s="4">
        <v>2009</v>
      </c>
      <c r="Q125" s="4"/>
      <c r="R125" s="4" t="s">
        <v>54</v>
      </c>
      <c r="S125" s="4"/>
      <c r="T125" s="3"/>
    </row>
    <row r="126" spans="1:20" x14ac:dyDescent="0.25">
      <c r="A126" s="25">
        <v>132</v>
      </c>
      <c r="B126" s="27"/>
      <c r="C126" s="29" t="s">
        <v>675</v>
      </c>
      <c r="D126" s="30" t="s">
        <v>377</v>
      </c>
      <c r="E126" s="30" t="s">
        <v>676</v>
      </c>
      <c r="F126" s="4"/>
      <c r="G126" s="4"/>
      <c r="H126" s="30"/>
      <c r="I126" s="30"/>
      <c r="J126" s="30" t="s">
        <v>18</v>
      </c>
      <c r="K126" s="30"/>
      <c r="L126" s="4"/>
      <c r="M126" s="31">
        <v>39838</v>
      </c>
      <c r="N126" s="33">
        <v>25</v>
      </c>
      <c r="O126" s="30">
        <v>1</v>
      </c>
      <c r="P126" s="30">
        <v>2009</v>
      </c>
      <c r="Q126" s="30"/>
      <c r="R126" s="30" t="s">
        <v>71</v>
      </c>
      <c r="S126" s="29"/>
      <c r="T126" s="3"/>
    </row>
    <row r="127" spans="1:20" x14ac:dyDescent="0.2">
      <c r="A127" s="5">
        <v>159</v>
      </c>
      <c r="B127" s="4">
        <v>6</v>
      </c>
      <c r="C127" s="4" t="s">
        <v>567</v>
      </c>
      <c r="D127" s="4" t="s">
        <v>568</v>
      </c>
      <c r="E127" s="4" t="s">
        <v>569</v>
      </c>
      <c r="F127" s="4" t="s">
        <v>86</v>
      </c>
      <c r="G127" s="4" t="s">
        <v>504</v>
      </c>
      <c r="H127" s="4"/>
      <c r="I127" s="4" t="s">
        <v>65</v>
      </c>
      <c r="J127" s="4" t="s">
        <v>4</v>
      </c>
      <c r="K127" s="4" t="s">
        <v>10</v>
      </c>
      <c r="L127" s="4"/>
      <c r="M127" s="7">
        <v>39838</v>
      </c>
      <c r="N127" s="4">
        <v>25</v>
      </c>
      <c r="O127" s="4">
        <v>1</v>
      </c>
      <c r="P127" s="4">
        <v>2009</v>
      </c>
      <c r="Q127" s="4">
        <v>947045195</v>
      </c>
      <c r="R127" s="4" t="s">
        <v>71</v>
      </c>
      <c r="S127" s="4"/>
      <c r="T127" s="3"/>
    </row>
    <row r="128" spans="1:20" x14ac:dyDescent="0.25">
      <c r="A128" s="25">
        <v>80</v>
      </c>
      <c r="B128" s="27"/>
      <c r="C128" s="29" t="s">
        <v>301</v>
      </c>
      <c r="D128" s="30" t="s">
        <v>108</v>
      </c>
      <c r="E128" s="30" t="s">
        <v>302</v>
      </c>
      <c r="F128" s="4" t="s">
        <v>303</v>
      </c>
      <c r="G128" s="4" t="s">
        <v>304</v>
      </c>
      <c r="H128" s="30" t="s">
        <v>110</v>
      </c>
      <c r="I128" s="30"/>
      <c r="J128" s="30" t="s">
        <v>8</v>
      </c>
      <c r="K128" s="30"/>
      <c r="L128" s="4" t="s">
        <v>53</v>
      </c>
      <c r="M128" s="31">
        <v>39842</v>
      </c>
      <c r="N128" s="33">
        <v>29</v>
      </c>
      <c r="O128" s="30">
        <v>1</v>
      </c>
      <c r="P128" s="30">
        <v>2009</v>
      </c>
      <c r="Q128" s="30"/>
      <c r="R128" s="30" t="s">
        <v>54</v>
      </c>
      <c r="S128" s="29"/>
      <c r="T128" s="3"/>
    </row>
    <row r="129" spans="1:20" x14ac:dyDescent="0.2">
      <c r="A129" s="5">
        <v>78</v>
      </c>
      <c r="B129" s="4">
        <v>17</v>
      </c>
      <c r="C129" s="4" t="s">
        <v>300</v>
      </c>
      <c r="D129" s="4" t="s">
        <v>108</v>
      </c>
      <c r="E129" s="4" t="s">
        <v>271</v>
      </c>
      <c r="F129" s="4" t="s">
        <v>166</v>
      </c>
      <c r="G129" s="4" t="s">
        <v>249</v>
      </c>
      <c r="H129" s="4" t="s">
        <v>137</v>
      </c>
      <c r="I129" s="4" t="s">
        <v>65</v>
      </c>
      <c r="J129" s="4" t="s">
        <v>4</v>
      </c>
      <c r="K129" s="4" t="s">
        <v>16</v>
      </c>
      <c r="L129" s="4"/>
      <c r="M129" s="7">
        <v>39904</v>
      </c>
      <c r="N129" s="4">
        <v>1</v>
      </c>
      <c r="O129" s="4">
        <v>4</v>
      </c>
      <c r="P129" s="4">
        <v>2009</v>
      </c>
      <c r="Q129" s="4"/>
      <c r="R129" s="4" t="s">
        <v>54</v>
      </c>
      <c r="S129" s="4"/>
      <c r="T129" s="3"/>
    </row>
    <row r="130" spans="1:20" x14ac:dyDescent="0.2">
      <c r="A130" s="5" t="s">
        <v>15</v>
      </c>
      <c r="B130" s="4">
        <v>4</v>
      </c>
      <c r="C130" s="4" t="s">
        <v>502</v>
      </c>
      <c r="D130" s="4" t="s">
        <v>86</v>
      </c>
      <c r="E130" s="4" t="s">
        <v>155</v>
      </c>
      <c r="F130" s="4" t="s">
        <v>503</v>
      </c>
      <c r="G130" s="4" t="s">
        <v>504</v>
      </c>
      <c r="H130" s="4"/>
      <c r="I130" s="4"/>
      <c r="J130" s="4"/>
      <c r="K130" s="4" t="s">
        <v>16</v>
      </c>
      <c r="L130" s="4"/>
      <c r="M130" s="7">
        <v>39934</v>
      </c>
      <c r="N130" s="4" t="s">
        <v>397</v>
      </c>
      <c r="O130" s="4">
        <v>5</v>
      </c>
      <c r="P130" s="4">
        <v>2009</v>
      </c>
      <c r="Q130" s="4"/>
      <c r="R130" s="4" t="s">
        <v>54</v>
      </c>
      <c r="S130" s="4"/>
      <c r="T130" s="3"/>
    </row>
    <row r="131" spans="1:20" x14ac:dyDescent="0.2">
      <c r="A131" s="5"/>
      <c r="B131" s="4">
        <v>20</v>
      </c>
      <c r="C131" s="4" t="s">
        <v>496</v>
      </c>
      <c r="D131" s="4" t="s">
        <v>108</v>
      </c>
      <c r="E131" s="4" t="s">
        <v>329</v>
      </c>
      <c r="F131" s="4" t="s">
        <v>410</v>
      </c>
      <c r="G131" s="4" t="s">
        <v>411</v>
      </c>
      <c r="H131" s="4"/>
      <c r="I131" s="4" t="s">
        <v>412</v>
      </c>
      <c r="J131" s="4"/>
      <c r="K131" s="4" t="s">
        <v>13</v>
      </c>
      <c r="L131" s="4"/>
      <c r="M131" s="7">
        <v>39943</v>
      </c>
      <c r="N131" s="4">
        <v>10</v>
      </c>
      <c r="O131" s="4">
        <v>5</v>
      </c>
      <c r="P131" s="4">
        <v>2009</v>
      </c>
      <c r="Q131" s="4"/>
      <c r="R131" s="4" t="s">
        <v>54</v>
      </c>
      <c r="S131" s="4"/>
      <c r="T131" s="3"/>
    </row>
    <row r="132" spans="1:20" x14ac:dyDescent="0.2">
      <c r="A132" s="5">
        <v>142</v>
      </c>
      <c r="B132" s="4">
        <v>3</v>
      </c>
      <c r="C132" s="4" t="s">
        <v>500</v>
      </c>
      <c r="D132" s="4" t="s">
        <v>86</v>
      </c>
      <c r="E132" s="4" t="s">
        <v>501</v>
      </c>
      <c r="F132" s="4" t="s">
        <v>139</v>
      </c>
      <c r="G132" s="4"/>
      <c r="H132" s="4"/>
      <c r="I132" s="4"/>
      <c r="J132" s="4" t="s">
        <v>8</v>
      </c>
      <c r="K132" s="4" t="s">
        <v>16</v>
      </c>
      <c r="L132" s="4"/>
      <c r="M132" s="7">
        <v>39948</v>
      </c>
      <c r="N132" s="4">
        <v>15</v>
      </c>
      <c r="O132" s="4">
        <v>5</v>
      </c>
      <c r="P132" s="4">
        <v>2009</v>
      </c>
      <c r="Q132" s="4"/>
      <c r="R132" s="4" t="s">
        <v>54</v>
      </c>
      <c r="S132" s="4"/>
      <c r="T132" s="3"/>
    </row>
    <row r="133" spans="1:20" x14ac:dyDescent="0.2">
      <c r="A133" s="5">
        <v>143</v>
      </c>
      <c r="B133" s="4">
        <v>14</v>
      </c>
      <c r="C133" s="4" t="s">
        <v>604</v>
      </c>
      <c r="D133" s="4" t="s">
        <v>223</v>
      </c>
      <c r="E133" s="4" t="s">
        <v>501</v>
      </c>
      <c r="F133" s="4" t="s">
        <v>139</v>
      </c>
      <c r="G133" s="4"/>
      <c r="H133" s="4"/>
      <c r="I133" s="4"/>
      <c r="J133" s="4" t="s">
        <v>8</v>
      </c>
      <c r="K133" s="4" t="s">
        <v>18</v>
      </c>
      <c r="L133" s="4"/>
      <c r="M133" s="7">
        <v>39948</v>
      </c>
      <c r="N133" s="4">
        <v>15</v>
      </c>
      <c r="O133" s="4">
        <v>5</v>
      </c>
      <c r="P133" s="4">
        <v>2009</v>
      </c>
      <c r="Q133" s="4"/>
      <c r="R133" s="4" t="s">
        <v>71</v>
      </c>
      <c r="S133" s="4"/>
      <c r="T133" s="3"/>
    </row>
    <row r="134" spans="1:20" x14ac:dyDescent="0.2">
      <c r="A134" s="5">
        <v>82</v>
      </c>
      <c r="B134" s="4">
        <v>20</v>
      </c>
      <c r="C134" s="4" t="s">
        <v>310</v>
      </c>
      <c r="D134" s="4" t="s">
        <v>311</v>
      </c>
      <c r="E134" s="4" t="s">
        <v>294</v>
      </c>
      <c r="F134" s="4"/>
      <c r="G134" s="4" t="s">
        <v>312</v>
      </c>
      <c r="H134" s="4" t="s">
        <v>137</v>
      </c>
      <c r="I134" s="4"/>
      <c r="J134" s="4"/>
      <c r="K134" s="4" t="s">
        <v>18</v>
      </c>
      <c r="L134" s="4" t="s">
        <v>53</v>
      </c>
      <c r="M134" s="7">
        <v>39951</v>
      </c>
      <c r="N134" s="4">
        <v>18</v>
      </c>
      <c r="O134" s="4">
        <v>5</v>
      </c>
      <c r="P134" s="4">
        <v>2009</v>
      </c>
      <c r="Q134" s="4"/>
      <c r="R134" s="4" t="s">
        <v>54</v>
      </c>
      <c r="S134" s="4"/>
      <c r="T134" s="3"/>
    </row>
    <row r="135" spans="1:20" x14ac:dyDescent="0.2">
      <c r="A135" s="5">
        <v>33</v>
      </c>
      <c r="B135" s="4">
        <v>8</v>
      </c>
      <c r="C135" s="4" t="s">
        <v>181</v>
      </c>
      <c r="D135" s="4" t="s">
        <v>179</v>
      </c>
      <c r="E135" s="4" t="s">
        <v>182</v>
      </c>
      <c r="F135" s="4" t="s">
        <v>86</v>
      </c>
      <c r="G135" s="4" t="s">
        <v>183</v>
      </c>
      <c r="H135" s="4"/>
      <c r="I135" s="4" t="s">
        <v>65</v>
      </c>
      <c r="J135" s="4" t="s">
        <v>4</v>
      </c>
      <c r="K135" s="4" t="s">
        <v>13</v>
      </c>
      <c r="L135" s="4"/>
      <c r="M135" s="7">
        <v>39973</v>
      </c>
      <c r="N135" s="4">
        <v>9</v>
      </c>
      <c r="O135" s="4">
        <v>6</v>
      </c>
      <c r="P135" s="4">
        <v>2009</v>
      </c>
      <c r="Q135" s="4"/>
      <c r="R135" s="4" t="s">
        <v>54</v>
      </c>
      <c r="S135" s="4"/>
      <c r="T135" s="3"/>
    </row>
    <row r="136" spans="1:20" x14ac:dyDescent="0.2">
      <c r="A136" s="5">
        <v>48</v>
      </c>
      <c r="B136" s="4">
        <v>12</v>
      </c>
      <c r="C136" s="4" t="s">
        <v>235</v>
      </c>
      <c r="D136" s="4" t="s">
        <v>236</v>
      </c>
      <c r="E136" s="4" t="s">
        <v>191</v>
      </c>
      <c r="F136" s="4" t="s">
        <v>192</v>
      </c>
      <c r="G136" s="4" t="s">
        <v>193</v>
      </c>
      <c r="H136" s="4"/>
      <c r="I136" s="4" t="s">
        <v>65</v>
      </c>
      <c r="J136" s="4"/>
      <c r="K136" s="4" t="s">
        <v>18</v>
      </c>
      <c r="L136" s="4"/>
      <c r="M136" s="7">
        <v>40003</v>
      </c>
      <c r="N136" s="4">
        <v>9</v>
      </c>
      <c r="O136" s="4">
        <v>7</v>
      </c>
      <c r="P136" s="4">
        <v>2009</v>
      </c>
      <c r="Q136" s="4">
        <v>962035197</v>
      </c>
      <c r="R136" s="4" t="s">
        <v>54</v>
      </c>
      <c r="S136" s="4"/>
      <c r="T136" s="3"/>
    </row>
    <row r="137" spans="1:20" x14ac:dyDescent="0.2">
      <c r="A137" s="5">
        <v>76</v>
      </c>
      <c r="B137" s="4">
        <v>18</v>
      </c>
      <c r="C137" s="4" t="s">
        <v>297</v>
      </c>
      <c r="D137" s="4" t="s">
        <v>108</v>
      </c>
      <c r="E137" s="4" t="s">
        <v>245</v>
      </c>
      <c r="F137" s="4" t="s">
        <v>86</v>
      </c>
      <c r="G137" s="4" t="s">
        <v>164</v>
      </c>
      <c r="H137" s="4" t="s">
        <v>128</v>
      </c>
      <c r="I137" s="4" t="s">
        <v>65</v>
      </c>
      <c r="J137" s="4" t="s">
        <v>4</v>
      </c>
      <c r="K137" s="4" t="s">
        <v>16</v>
      </c>
      <c r="L137" s="4"/>
      <c r="M137" s="7">
        <v>40027</v>
      </c>
      <c r="N137" s="4">
        <v>2</v>
      </c>
      <c r="O137" s="4">
        <v>8</v>
      </c>
      <c r="P137" s="4">
        <v>2009</v>
      </c>
      <c r="Q137" s="4">
        <v>954245170</v>
      </c>
      <c r="R137" s="4" t="s">
        <v>54</v>
      </c>
      <c r="S137" s="4"/>
      <c r="T137" s="3"/>
    </row>
    <row r="138" spans="1:20" x14ac:dyDescent="0.2">
      <c r="A138" s="5">
        <v>154</v>
      </c>
      <c r="B138" s="4">
        <v>19</v>
      </c>
      <c r="C138" s="4" t="s">
        <v>492</v>
      </c>
      <c r="D138" s="4" t="s">
        <v>493</v>
      </c>
      <c r="E138" s="4" t="s">
        <v>494</v>
      </c>
      <c r="F138" s="4" t="s">
        <v>495</v>
      </c>
      <c r="G138" s="4" t="s">
        <v>377</v>
      </c>
      <c r="H138" s="4"/>
      <c r="I138" s="4" t="s">
        <v>65</v>
      </c>
      <c r="J138" s="4"/>
      <c r="K138" s="4" t="s">
        <v>13</v>
      </c>
      <c r="L138" s="4"/>
      <c r="M138" s="7">
        <v>40029</v>
      </c>
      <c r="N138" s="4">
        <v>4</v>
      </c>
      <c r="O138" s="4">
        <v>8</v>
      </c>
      <c r="P138" s="4">
        <v>2009</v>
      </c>
      <c r="Q138" s="4">
        <v>944757668</v>
      </c>
      <c r="R138" s="4" t="s">
        <v>71</v>
      </c>
      <c r="S138" s="4"/>
      <c r="T138" s="3"/>
    </row>
    <row r="139" spans="1:20" x14ac:dyDescent="0.2">
      <c r="A139" s="5">
        <v>20</v>
      </c>
      <c r="B139" s="4">
        <v>5</v>
      </c>
      <c r="C139" s="4" t="s">
        <v>133</v>
      </c>
      <c r="D139" s="4" t="s">
        <v>134</v>
      </c>
      <c r="E139" s="4" t="s">
        <v>135</v>
      </c>
      <c r="F139" s="4" t="s">
        <v>86</v>
      </c>
      <c r="G139" s="4" t="s">
        <v>136</v>
      </c>
      <c r="H139" s="4" t="s">
        <v>137</v>
      </c>
      <c r="I139" s="4" t="s">
        <v>65</v>
      </c>
      <c r="J139" s="4" t="s">
        <v>4</v>
      </c>
      <c r="K139" s="4" t="s">
        <v>16</v>
      </c>
      <c r="L139" s="4"/>
      <c r="M139" s="7">
        <v>40066</v>
      </c>
      <c r="N139" s="4">
        <v>10</v>
      </c>
      <c r="O139" s="4">
        <v>9</v>
      </c>
      <c r="P139" s="4">
        <v>2009</v>
      </c>
      <c r="Q139" s="4">
        <v>949024931</v>
      </c>
      <c r="R139" s="4" t="s">
        <v>71</v>
      </c>
      <c r="S139" s="4"/>
      <c r="T139" s="3"/>
    </row>
    <row r="140" spans="1:20" x14ac:dyDescent="0.2">
      <c r="A140" s="5">
        <v>5</v>
      </c>
      <c r="B140" s="4">
        <v>1</v>
      </c>
      <c r="C140" s="4" t="s">
        <v>73</v>
      </c>
      <c r="D140" s="4" t="s">
        <v>67</v>
      </c>
      <c r="E140" s="4" t="s">
        <v>74</v>
      </c>
      <c r="F140" s="4" t="s">
        <v>75</v>
      </c>
      <c r="G140" s="4" t="s">
        <v>76</v>
      </c>
      <c r="H140" s="4" t="s">
        <v>52</v>
      </c>
      <c r="I140" s="4" t="s">
        <v>65</v>
      </c>
      <c r="J140" s="4" t="s">
        <v>8</v>
      </c>
      <c r="K140" s="4" t="s">
        <v>18</v>
      </c>
      <c r="L140" s="4"/>
      <c r="M140" s="7">
        <v>40179</v>
      </c>
      <c r="N140" s="4">
        <v>1</v>
      </c>
      <c r="O140" s="4">
        <v>1</v>
      </c>
      <c r="P140" s="4">
        <v>2010</v>
      </c>
      <c r="Q140" s="4">
        <v>948871661</v>
      </c>
      <c r="R140" s="4" t="s">
        <v>71</v>
      </c>
      <c r="S140" s="4" t="s">
        <v>77</v>
      </c>
      <c r="T140" s="3"/>
    </row>
    <row r="141" spans="1:20" x14ac:dyDescent="0.25">
      <c r="A141" s="25">
        <v>29</v>
      </c>
      <c r="B141" s="27"/>
      <c r="C141" s="29" t="s">
        <v>168</v>
      </c>
      <c r="D141" s="30" t="s">
        <v>90</v>
      </c>
      <c r="E141" s="30" t="s">
        <v>121</v>
      </c>
      <c r="F141" s="4" t="s">
        <v>169</v>
      </c>
      <c r="G141" s="4" t="s">
        <v>123</v>
      </c>
      <c r="H141" s="30" t="s">
        <v>170</v>
      </c>
      <c r="I141" s="30"/>
      <c r="J141" s="30" t="s">
        <v>4</v>
      </c>
      <c r="K141" s="30"/>
      <c r="L141" s="4" t="s">
        <v>53</v>
      </c>
      <c r="M141" s="31">
        <v>40179</v>
      </c>
      <c r="N141" s="33">
        <v>1</v>
      </c>
      <c r="O141" s="30">
        <v>1</v>
      </c>
      <c r="P141" s="30">
        <v>2010</v>
      </c>
      <c r="Q141" s="30"/>
      <c r="R141" s="30" t="s">
        <v>54</v>
      </c>
      <c r="S141" s="29"/>
      <c r="T141" s="3"/>
    </row>
    <row r="142" spans="1:20" x14ac:dyDescent="0.2">
      <c r="A142" s="5">
        <v>57</v>
      </c>
      <c r="B142" s="4">
        <v>12</v>
      </c>
      <c r="C142" s="4" t="s">
        <v>256</v>
      </c>
      <c r="D142" s="4" t="s">
        <v>63</v>
      </c>
      <c r="E142" s="4" t="s">
        <v>146</v>
      </c>
      <c r="F142" s="4" t="s">
        <v>108</v>
      </c>
      <c r="G142" s="4" t="s">
        <v>257</v>
      </c>
      <c r="H142" s="4" t="s">
        <v>59</v>
      </c>
      <c r="I142" s="4"/>
      <c r="J142" s="4"/>
      <c r="K142" s="4" t="s">
        <v>7</v>
      </c>
      <c r="L142" s="4" t="s">
        <v>53</v>
      </c>
      <c r="M142" s="7">
        <v>40179</v>
      </c>
      <c r="N142" s="4">
        <v>1</v>
      </c>
      <c r="O142" s="4">
        <v>1</v>
      </c>
      <c r="P142" s="4">
        <v>2010</v>
      </c>
      <c r="Q142" s="4"/>
      <c r="R142" s="4" t="s">
        <v>54</v>
      </c>
      <c r="S142" s="4"/>
      <c r="T142" s="3"/>
    </row>
    <row r="143" spans="1:20" x14ac:dyDescent="0.2">
      <c r="A143" s="5">
        <v>64</v>
      </c>
      <c r="B143" s="4">
        <v>16</v>
      </c>
      <c r="C143" s="4" t="s">
        <v>276</v>
      </c>
      <c r="D143" s="4" t="s">
        <v>108</v>
      </c>
      <c r="E143" s="4" t="s">
        <v>277</v>
      </c>
      <c r="F143" s="4" t="s">
        <v>86</v>
      </c>
      <c r="G143" s="4" t="s">
        <v>197</v>
      </c>
      <c r="H143" s="4"/>
      <c r="I143" s="4"/>
      <c r="J143" s="4" t="s">
        <v>4</v>
      </c>
      <c r="K143" s="4" t="s">
        <v>7</v>
      </c>
      <c r="L143" s="4" t="s">
        <v>53</v>
      </c>
      <c r="M143" s="7">
        <v>40179</v>
      </c>
      <c r="N143" s="4">
        <v>1</v>
      </c>
      <c r="O143" s="4">
        <v>1</v>
      </c>
      <c r="P143" s="4">
        <v>2010</v>
      </c>
      <c r="Q143" s="4"/>
      <c r="R143" s="4" t="s">
        <v>54</v>
      </c>
      <c r="S143" s="4"/>
      <c r="T143" s="3"/>
    </row>
    <row r="144" spans="1:20" x14ac:dyDescent="0.25">
      <c r="A144" s="25">
        <v>79</v>
      </c>
      <c r="B144" s="27"/>
      <c r="C144" s="29" t="s">
        <v>301</v>
      </c>
      <c r="D144" s="30" t="s">
        <v>108</v>
      </c>
      <c r="E144" s="30" t="s">
        <v>302</v>
      </c>
      <c r="F144" s="4" t="s">
        <v>232</v>
      </c>
      <c r="G144" s="4"/>
      <c r="H144" s="30" t="s">
        <v>110</v>
      </c>
      <c r="I144" s="30"/>
      <c r="J144" s="30" t="s">
        <v>4</v>
      </c>
      <c r="K144" s="30"/>
      <c r="L144" s="4" t="s">
        <v>53</v>
      </c>
      <c r="M144" s="31">
        <v>40179</v>
      </c>
      <c r="N144" s="33">
        <v>1</v>
      </c>
      <c r="O144" s="30">
        <v>1</v>
      </c>
      <c r="P144" s="30">
        <v>2010</v>
      </c>
      <c r="Q144" s="30"/>
      <c r="R144" s="30" t="s">
        <v>54</v>
      </c>
      <c r="S144" s="29"/>
      <c r="T144" s="3"/>
    </row>
    <row r="145" spans="1:20" x14ac:dyDescent="0.2">
      <c r="A145" s="5">
        <v>87</v>
      </c>
      <c r="B145" s="4">
        <v>19</v>
      </c>
      <c r="C145" s="4" t="s">
        <v>319</v>
      </c>
      <c r="D145" s="4" t="s">
        <v>320</v>
      </c>
      <c r="E145" s="4" t="s">
        <v>321</v>
      </c>
      <c r="F145" s="4" t="s">
        <v>322</v>
      </c>
      <c r="G145" s="4" t="s">
        <v>323</v>
      </c>
      <c r="H145" s="4" t="s">
        <v>82</v>
      </c>
      <c r="I145" s="4" t="s">
        <v>65</v>
      </c>
      <c r="J145" s="4" t="s">
        <v>4</v>
      </c>
      <c r="K145" s="4" t="s">
        <v>16</v>
      </c>
      <c r="L145" s="4"/>
      <c r="M145" s="7">
        <v>40179</v>
      </c>
      <c r="N145" s="4">
        <v>1</v>
      </c>
      <c r="O145" s="4">
        <v>1</v>
      </c>
      <c r="P145" s="4">
        <v>2010</v>
      </c>
      <c r="Q145" s="4">
        <v>945392462</v>
      </c>
      <c r="R145" s="4" t="s">
        <v>71</v>
      </c>
      <c r="S145" s="4"/>
      <c r="T145" s="3"/>
    </row>
    <row r="146" spans="1:20" x14ac:dyDescent="0.2">
      <c r="A146" s="5">
        <v>144</v>
      </c>
      <c r="B146" s="16">
        <v>1</v>
      </c>
      <c r="C146" s="4" t="s">
        <v>497</v>
      </c>
      <c r="D146" s="4" t="s">
        <v>498</v>
      </c>
      <c r="E146" s="4" t="s">
        <v>467</v>
      </c>
      <c r="F146" s="4" t="s">
        <v>139</v>
      </c>
      <c r="G146" s="4" t="s">
        <v>499</v>
      </c>
      <c r="H146" s="4"/>
      <c r="I146" s="4" t="s">
        <v>65</v>
      </c>
      <c r="J146" s="4" t="s">
        <v>8</v>
      </c>
      <c r="K146" s="4" t="s">
        <v>16</v>
      </c>
      <c r="L146" s="4"/>
      <c r="M146" s="7">
        <v>40179</v>
      </c>
      <c r="N146" s="4">
        <v>1</v>
      </c>
      <c r="O146" s="4">
        <v>1</v>
      </c>
      <c r="P146" s="4">
        <v>2010</v>
      </c>
      <c r="Q146" s="4"/>
      <c r="R146" s="4" t="s">
        <v>71</v>
      </c>
      <c r="S146" s="4" t="s">
        <v>72</v>
      </c>
      <c r="T146" s="3"/>
    </row>
    <row r="147" spans="1:20" x14ac:dyDescent="0.2">
      <c r="A147" s="5">
        <v>148</v>
      </c>
      <c r="B147" s="4">
        <v>13</v>
      </c>
      <c r="C147" s="4" t="s">
        <v>511</v>
      </c>
      <c r="D147" s="4" t="s">
        <v>63</v>
      </c>
      <c r="E147" s="4" t="s">
        <v>512</v>
      </c>
      <c r="F147" s="4" t="s">
        <v>503</v>
      </c>
      <c r="G147" s="4" t="s">
        <v>513</v>
      </c>
      <c r="H147" s="4"/>
      <c r="I147" s="4" t="s">
        <v>65</v>
      </c>
      <c r="J147" s="4" t="s">
        <v>8</v>
      </c>
      <c r="K147" s="4" t="s">
        <v>16</v>
      </c>
      <c r="L147" s="4"/>
      <c r="M147" s="7">
        <v>40179</v>
      </c>
      <c r="N147" s="4">
        <v>1</v>
      </c>
      <c r="O147" s="4">
        <v>1</v>
      </c>
      <c r="P147" s="4">
        <v>2010</v>
      </c>
      <c r="Q147" s="4"/>
      <c r="R147" s="4" t="s">
        <v>54</v>
      </c>
      <c r="S147" s="4"/>
      <c r="T147" s="3"/>
    </row>
    <row r="148" spans="1:20" x14ac:dyDescent="0.2">
      <c r="A148" s="5">
        <v>153</v>
      </c>
      <c r="B148" s="16">
        <v>14</v>
      </c>
      <c r="C148" s="4" t="s">
        <v>478</v>
      </c>
      <c r="D148" s="4" t="s">
        <v>228</v>
      </c>
      <c r="E148" s="4" t="s">
        <v>479</v>
      </c>
      <c r="F148" s="4" t="s">
        <v>480</v>
      </c>
      <c r="G148" s="4" t="s">
        <v>481</v>
      </c>
      <c r="H148" s="4"/>
      <c r="I148" s="4" t="s">
        <v>65</v>
      </c>
      <c r="J148" s="4" t="s">
        <v>8</v>
      </c>
      <c r="K148" s="4" t="s">
        <v>13</v>
      </c>
      <c r="L148" s="4"/>
      <c r="M148" s="7">
        <v>40179</v>
      </c>
      <c r="N148" s="4">
        <v>1</v>
      </c>
      <c r="O148" s="4">
        <v>1</v>
      </c>
      <c r="P148" s="4">
        <v>2010</v>
      </c>
      <c r="Q148" s="4">
        <v>945573414</v>
      </c>
      <c r="R148" s="4" t="s">
        <v>71</v>
      </c>
      <c r="S148" s="4"/>
      <c r="T148" s="3"/>
    </row>
    <row r="149" spans="1:20" x14ac:dyDescent="0.2">
      <c r="A149" s="5">
        <v>156</v>
      </c>
      <c r="B149" s="4">
        <v>16</v>
      </c>
      <c r="C149" s="4" t="s">
        <v>485</v>
      </c>
      <c r="D149" s="4" t="s">
        <v>486</v>
      </c>
      <c r="E149" s="4" t="s">
        <v>487</v>
      </c>
      <c r="F149" s="4" t="s">
        <v>488</v>
      </c>
      <c r="G149" s="4" t="s">
        <v>164</v>
      </c>
      <c r="H149" s="4"/>
      <c r="I149" s="4" t="s">
        <v>65</v>
      </c>
      <c r="J149" s="4" t="s">
        <v>8</v>
      </c>
      <c r="K149" s="4" t="s">
        <v>13</v>
      </c>
      <c r="L149" s="4"/>
      <c r="M149" s="7">
        <v>40179</v>
      </c>
      <c r="N149" s="4">
        <v>1</v>
      </c>
      <c r="O149" s="4">
        <v>1</v>
      </c>
      <c r="P149" s="4">
        <v>2010</v>
      </c>
      <c r="Q149" s="4"/>
      <c r="R149" s="4" t="s">
        <v>71</v>
      </c>
      <c r="S149" s="4"/>
      <c r="T149" s="3"/>
    </row>
    <row r="150" spans="1:20" x14ac:dyDescent="0.2">
      <c r="A150" s="5">
        <v>11</v>
      </c>
      <c r="B150" s="4">
        <v>3</v>
      </c>
      <c r="C150" s="4" t="s">
        <v>101</v>
      </c>
      <c r="D150" s="4" t="s">
        <v>86</v>
      </c>
      <c r="E150" s="4" t="s">
        <v>62</v>
      </c>
      <c r="F150" s="4" t="s">
        <v>63</v>
      </c>
      <c r="G150" s="4" t="s">
        <v>64</v>
      </c>
      <c r="H150" s="4" t="s">
        <v>59</v>
      </c>
      <c r="I150" s="4" t="s">
        <v>65</v>
      </c>
      <c r="J150" s="4" t="s">
        <v>4</v>
      </c>
      <c r="K150" s="4" t="s">
        <v>13</v>
      </c>
      <c r="L150" s="4"/>
      <c r="M150" s="7">
        <v>40183</v>
      </c>
      <c r="N150" s="4">
        <v>5</v>
      </c>
      <c r="O150" s="4">
        <v>1</v>
      </c>
      <c r="P150" s="4">
        <v>2010</v>
      </c>
      <c r="Q150" s="4">
        <v>905374576476</v>
      </c>
      <c r="R150" s="4" t="s">
        <v>54</v>
      </c>
      <c r="S150" s="4"/>
      <c r="T150" s="3"/>
    </row>
    <row r="151" spans="1:20" x14ac:dyDescent="0.2">
      <c r="A151" s="5">
        <v>22</v>
      </c>
      <c r="B151" s="4">
        <v>4</v>
      </c>
      <c r="C151" s="4" t="s">
        <v>141</v>
      </c>
      <c r="D151" s="4" t="s">
        <v>142</v>
      </c>
      <c r="E151" s="4" t="s">
        <v>143</v>
      </c>
      <c r="F151" s="4" t="s">
        <v>86</v>
      </c>
      <c r="G151" s="4" t="s">
        <v>144</v>
      </c>
      <c r="H151" s="4" t="s">
        <v>82</v>
      </c>
      <c r="I151" s="4" t="s">
        <v>65</v>
      </c>
      <c r="J151" s="4" t="s">
        <v>4</v>
      </c>
      <c r="K151" s="4" t="s">
        <v>13</v>
      </c>
      <c r="L151" s="4"/>
      <c r="M151" s="7">
        <v>40198</v>
      </c>
      <c r="N151" s="4">
        <v>20</v>
      </c>
      <c r="O151" s="4">
        <v>1</v>
      </c>
      <c r="P151" s="4">
        <v>2010</v>
      </c>
      <c r="Q151" s="4">
        <v>949211548</v>
      </c>
      <c r="R151" s="4" t="s">
        <v>71</v>
      </c>
      <c r="S151" s="4"/>
      <c r="T151" s="3"/>
    </row>
    <row r="152" spans="1:20" x14ac:dyDescent="0.2">
      <c r="A152" s="5">
        <v>138</v>
      </c>
      <c r="B152" s="4">
        <v>21</v>
      </c>
      <c r="C152" s="4" t="s">
        <v>607</v>
      </c>
      <c r="D152" s="4" t="s">
        <v>161</v>
      </c>
      <c r="E152" s="4" t="s">
        <v>97</v>
      </c>
      <c r="F152" s="4" t="s">
        <v>229</v>
      </c>
      <c r="G152" s="4" t="s">
        <v>230</v>
      </c>
      <c r="H152" s="4"/>
      <c r="I152" s="4" t="s">
        <v>65</v>
      </c>
      <c r="J152" s="4" t="s">
        <v>14</v>
      </c>
      <c r="K152" s="4" t="s">
        <v>18</v>
      </c>
      <c r="L152" s="4"/>
      <c r="M152" s="7">
        <v>40198</v>
      </c>
      <c r="N152" s="4">
        <v>20</v>
      </c>
      <c r="O152" s="4">
        <v>1</v>
      </c>
      <c r="P152" s="4">
        <v>2010</v>
      </c>
      <c r="Q152" s="4">
        <v>968095246</v>
      </c>
      <c r="R152" s="4" t="s">
        <v>71</v>
      </c>
      <c r="S152" s="4"/>
      <c r="T152" s="3"/>
    </row>
    <row r="153" spans="1:20" x14ac:dyDescent="0.2">
      <c r="A153" s="5" t="s">
        <v>15</v>
      </c>
      <c r="B153" s="4">
        <v>23</v>
      </c>
      <c r="C153" s="4" t="s">
        <v>610</v>
      </c>
      <c r="D153" s="4" t="s">
        <v>611</v>
      </c>
      <c r="E153" s="4" t="s">
        <v>612</v>
      </c>
      <c r="F153" s="4" t="s">
        <v>86</v>
      </c>
      <c r="G153" s="4" t="s">
        <v>161</v>
      </c>
      <c r="H153" s="4"/>
      <c r="I153" s="4" t="s">
        <v>556</v>
      </c>
      <c r="J153" s="4"/>
      <c r="K153" s="4" t="s">
        <v>18</v>
      </c>
      <c r="L153" s="4"/>
      <c r="M153" s="7">
        <v>40198</v>
      </c>
      <c r="N153" s="4" t="s">
        <v>448</v>
      </c>
      <c r="O153" s="4">
        <v>1</v>
      </c>
      <c r="P153" s="4">
        <v>2010</v>
      </c>
      <c r="Q153" s="4"/>
      <c r="R153" s="4" t="s">
        <v>54</v>
      </c>
      <c r="S153" s="4"/>
      <c r="T153" s="3"/>
    </row>
    <row r="154" spans="1:20" x14ac:dyDescent="0.2">
      <c r="A154" s="5">
        <v>19</v>
      </c>
      <c r="B154" s="4">
        <v>4</v>
      </c>
      <c r="C154" s="4" t="s">
        <v>131</v>
      </c>
      <c r="D154" s="4" t="s">
        <v>132</v>
      </c>
      <c r="E154" s="4" t="s">
        <v>97</v>
      </c>
      <c r="F154" s="4" t="s">
        <v>86</v>
      </c>
      <c r="G154" s="4" t="s">
        <v>104</v>
      </c>
      <c r="H154" s="4" t="s">
        <v>82</v>
      </c>
      <c r="I154" s="4" t="s">
        <v>65</v>
      </c>
      <c r="J154" s="4" t="s">
        <v>14</v>
      </c>
      <c r="K154" s="4" t="s">
        <v>20</v>
      </c>
      <c r="L154" s="4"/>
      <c r="M154" s="7">
        <v>40203</v>
      </c>
      <c r="N154" s="4">
        <v>25</v>
      </c>
      <c r="O154" s="4">
        <v>1</v>
      </c>
      <c r="P154" s="4">
        <v>2010</v>
      </c>
      <c r="Q154" s="4">
        <v>968934039</v>
      </c>
      <c r="R154" s="4" t="s">
        <v>71</v>
      </c>
      <c r="S154" s="4"/>
      <c r="T154" s="3"/>
    </row>
    <row r="155" spans="1:20" x14ac:dyDescent="0.2">
      <c r="A155" s="5">
        <v>160</v>
      </c>
      <c r="B155" s="4">
        <v>7</v>
      </c>
      <c r="C155" s="4" t="s">
        <v>570</v>
      </c>
      <c r="D155" s="4" t="s">
        <v>210</v>
      </c>
      <c r="E155" s="4" t="s">
        <v>569</v>
      </c>
      <c r="F155" s="4" t="s">
        <v>86</v>
      </c>
      <c r="G155" s="4" t="s">
        <v>504</v>
      </c>
      <c r="H155" s="4"/>
      <c r="I155" s="4" t="s">
        <v>65</v>
      </c>
      <c r="J155" s="4"/>
      <c r="K155" s="4" t="s">
        <v>10</v>
      </c>
      <c r="L155" s="4"/>
      <c r="M155" s="7">
        <v>40203</v>
      </c>
      <c r="N155" s="4">
        <v>25</v>
      </c>
      <c r="O155" s="4">
        <v>1</v>
      </c>
      <c r="P155" s="4">
        <v>2010</v>
      </c>
      <c r="Q155" s="4">
        <v>947045195</v>
      </c>
      <c r="R155" s="4" t="s">
        <v>71</v>
      </c>
      <c r="S155" s="4"/>
      <c r="T155" s="3"/>
    </row>
    <row r="156" spans="1:20" x14ac:dyDescent="0.2">
      <c r="A156" s="5"/>
      <c r="B156" s="4">
        <v>2</v>
      </c>
      <c r="C156" s="4" t="s">
        <v>554</v>
      </c>
      <c r="D156" s="4" t="s">
        <v>86</v>
      </c>
      <c r="E156" s="4" t="s">
        <v>484</v>
      </c>
      <c r="F156" s="4" t="s">
        <v>369</v>
      </c>
      <c r="G156" s="4" t="s">
        <v>99</v>
      </c>
      <c r="H156" s="4"/>
      <c r="I156" s="4" t="s">
        <v>556</v>
      </c>
      <c r="J156" s="4"/>
      <c r="K156" s="4" t="s">
        <v>18</v>
      </c>
      <c r="L156" s="4"/>
      <c r="M156" s="7">
        <v>40204</v>
      </c>
      <c r="N156" s="4">
        <v>26</v>
      </c>
      <c r="O156" s="4">
        <v>6</v>
      </c>
      <c r="P156" s="4">
        <v>2010</v>
      </c>
      <c r="Q156" s="4">
        <v>966449362</v>
      </c>
      <c r="R156" s="4" t="s">
        <v>54</v>
      </c>
      <c r="S156" s="4" t="s">
        <v>597</v>
      </c>
      <c r="T156" s="3"/>
    </row>
    <row r="157" spans="1:20" x14ac:dyDescent="0.2">
      <c r="A157" s="5">
        <v>26</v>
      </c>
      <c r="B157" s="4">
        <v>7</v>
      </c>
      <c r="C157" s="4" t="s">
        <v>157</v>
      </c>
      <c r="D157" s="4" t="s">
        <v>158</v>
      </c>
      <c r="E157" s="4" t="s">
        <v>159</v>
      </c>
      <c r="F157" s="4" t="s">
        <v>160</v>
      </c>
      <c r="G157" s="4" t="s">
        <v>161</v>
      </c>
      <c r="H157" s="4" t="s">
        <v>59</v>
      </c>
      <c r="I157" s="4"/>
      <c r="J157" s="4" t="s">
        <v>18</v>
      </c>
      <c r="K157" s="4" t="s">
        <v>18</v>
      </c>
      <c r="L157" s="4" t="s">
        <v>53</v>
      </c>
      <c r="M157" s="7">
        <v>40208</v>
      </c>
      <c r="N157" s="4">
        <v>30</v>
      </c>
      <c r="O157" s="4">
        <v>1</v>
      </c>
      <c r="P157" s="4">
        <v>2010</v>
      </c>
      <c r="Q157" s="4"/>
      <c r="R157" s="4" t="s">
        <v>71</v>
      </c>
      <c r="S157" s="4"/>
      <c r="T157" s="3"/>
    </row>
    <row r="158" spans="1:20" x14ac:dyDescent="0.2">
      <c r="A158" s="5">
        <v>97</v>
      </c>
      <c r="B158" s="4">
        <v>22</v>
      </c>
      <c r="C158" s="4" t="s">
        <v>346</v>
      </c>
      <c r="D158" s="4" t="s">
        <v>347</v>
      </c>
      <c r="E158" s="4" t="s">
        <v>126</v>
      </c>
      <c r="F158" s="4" t="s">
        <v>69</v>
      </c>
      <c r="G158" s="4" t="s">
        <v>134</v>
      </c>
      <c r="H158" s="4" t="s">
        <v>128</v>
      </c>
      <c r="I158" s="4" t="s">
        <v>65</v>
      </c>
      <c r="J158" s="4" t="s">
        <v>4</v>
      </c>
      <c r="K158" s="4" t="s">
        <v>13</v>
      </c>
      <c r="L158" s="4"/>
      <c r="M158" s="7">
        <v>40238</v>
      </c>
      <c r="N158" s="4">
        <v>1</v>
      </c>
      <c r="O158" s="4">
        <v>3</v>
      </c>
      <c r="P158" s="4">
        <v>2010</v>
      </c>
      <c r="Q158" s="4">
        <v>966802961</v>
      </c>
      <c r="R158" s="4" t="s">
        <v>54</v>
      </c>
      <c r="S158" s="4"/>
      <c r="T158" s="3"/>
    </row>
    <row r="159" spans="1:20" x14ac:dyDescent="0.2">
      <c r="A159" s="5"/>
      <c r="B159" s="4">
        <v>5</v>
      </c>
      <c r="C159" s="4" t="s">
        <v>532</v>
      </c>
      <c r="D159" s="4" t="s">
        <v>200</v>
      </c>
      <c r="E159" s="4" t="s">
        <v>343</v>
      </c>
      <c r="F159" s="4" t="s">
        <v>86</v>
      </c>
      <c r="G159" s="4" t="s">
        <v>533</v>
      </c>
      <c r="H159" s="4"/>
      <c r="I159" s="4" t="s">
        <v>65</v>
      </c>
      <c r="J159" s="4"/>
      <c r="K159" s="4" t="s">
        <v>7</v>
      </c>
      <c r="L159" s="4" t="s">
        <v>53</v>
      </c>
      <c r="M159" s="7">
        <v>40238</v>
      </c>
      <c r="N159" s="4" t="s">
        <v>397</v>
      </c>
      <c r="O159" s="4">
        <v>3</v>
      </c>
      <c r="P159" s="4">
        <v>2010</v>
      </c>
      <c r="Q159" s="4"/>
      <c r="R159" s="4" t="s">
        <v>54</v>
      </c>
      <c r="S159" s="4"/>
      <c r="T159" s="3"/>
    </row>
    <row r="160" spans="1:20" x14ac:dyDescent="0.2">
      <c r="A160" s="5"/>
      <c r="B160" s="4">
        <v>3</v>
      </c>
      <c r="C160" s="4" t="s">
        <v>530</v>
      </c>
      <c r="D160" s="4" t="s">
        <v>84</v>
      </c>
      <c r="E160" s="4" t="s">
        <v>414</v>
      </c>
      <c r="F160" s="4" t="s">
        <v>415</v>
      </c>
      <c r="G160" s="4" t="s">
        <v>183</v>
      </c>
      <c r="H160" s="4"/>
      <c r="I160" s="4" t="s">
        <v>412</v>
      </c>
      <c r="J160" s="4"/>
      <c r="K160" s="4" t="s">
        <v>7</v>
      </c>
      <c r="L160" s="4"/>
      <c r="M160" s="7">
        <v>40269</v>
      </c>
      <c r="N160" s="4">
        <v>1</v>
      </c>
      <c r="O160" s="4">
        <v>4</v>
      </c>
      <c r="P160" s="4">
        <v>2010</v>
      </c>
      <c r="Q160" s="4"/>
      <c r="R160" s="4" t="s">
        <v>71</v>
      </c>
      <c r="S160" s="4"/>
      <c r="T160" s="3"/>
    </row>
    <row r="161" spans="1:20" x14ac:dyDescent="0.2">
      <c r="A161" s="5"/>
      <c r="B161" s="4">
        <v>8</v>
      </c>
      <c r="C161" s="4" t="s">
        <v>413</v>
      </c>
      <c r="D161" s="4" t="s">
        <v>226</v>
      </c>
      <c r="E161" s="4" t="s">
        <v>414</v>
      </c>
      <c r="F161" s="4" t="s">
        <v>415</v>
      </c>
      <c r="G161" s="4" t="s">
        <v>183</v>
      </c>
      <c r="H161" s="4"/>
      <c r="I161" s="4" t="s">
        <v>412</v>
      </c>
      <c r="J161" s="4"/>
      <c r="K161" s="4" t="s">
        <v>4</v>
      </c>
      <c r="L161" s="4"/>
      <c r="M161" s="7">
        <v>40293</v>
      </c>
      <c r="N161" s="4">
        <v>25</v>
      </c>
      <c r="O161" s="4">
        <v>4</v>
      </c>
      <c r="P161" s="4">
        <v>2010</v>
      </c>
      <c r="Q161" s="4"/>
      <c r="R161" s="4" t="s">
        <v>71</v>
      </c>
      <c r="S161" s="4"/>
      <c r="T161" s="3"/>
    </row>
    <row r="162" spans="1:20" x14ac:dyDescent="0.2">
      <c r="A162" s="5" t="s">
        <v>15</v>
      </c>
      <c r="B162" s="4">
        <v>5</v>
      </c>
      <c r="C162" s="4" t="s">
        <v>561</v>
      </c>
      <c r="D162" s="4" t="s">
        <v>562</v>
      </c>
      <c r="E162" s="4" t="s">
        <v>563</v>
      </c>
      <c r="F162" s="4" t="s">
        <v>108</v>
      </c>
      <c r="G162" s="4" t="s">
        <v>564</v>
      </c>
      <c r="H162" s="4"/>
      <c r="I162" s="4"/>
      <c r="J162" s="4"/>
      <c r="K162" s="4" t="s">
        <v>10</v>
      </c>
      <c r="L162" s="4" t="s">
        <v>565</v>
      </c>
      <c r="M162" s="7">
        <v>40300</v>
      </c>
      <c r="N162" s="4" t="s">
        <v>566</v>
      </c>
      <c r="O162" s="4">
        <v>5</v>
      </c>
      <c r="P162" s="4">
        <v>2010</v>
      </c>
      <c r="Q162" s="4">
        <v>954470910</v>
      </c>
      <c r="R162" s="4" t="s">
        <v>54</v>
      </c>
      <c r="S162" s="4"/>
      <c r="T162" s="3"/>
    </row>
    <row r="163" spans="1:20" x14ac:dyDescent="0.25">
      <c r="A163" s="25">
        <v>49</v>
      </c>
      <c r="B163" s="27"/>
      <c r="C163" s="29" t="s">
        <v>237</v>
      </c>
      <c r="D163" s="30" t="s">
        <v>122</v>
      </c>
      <c r="E163" s="30" t="s">
        <v>238</v>
      </c>
      <c r="F163" s="4" t="s">
        <v>239</v>
      </c>
      <c r="G163" s="4" t="s">
        <v>240</v>
      </c>
      <c r="H163" s="30" t="s">
        <v>137</v>
      </c>
      <c r="I163" s="30"/>
      <c r="J163" s="30" t="s">
        <v>4</v>
      </c>
      <c r="K163" s="30"/>
      <c r="L163" s="4" t="s">
        <v>53</v>
      </c>
      <c r="M163" s="31">
        <v>40306</v>
      </c>
      <c r="N163" s="33">
        <v>8</v>
      </c>
      <c r="O163" s="30">
        <v>5</v>
      </c>
      <c r="P163" s="30">
        <v>2010</v>
      </c>
      <c r="Q163" s="30"/>
      <c r="R163" s="30" t="s">
        <v>54</v>
      </c>
      <c r="S163" s="29"/>
      <c r="T163" s="3"/>
    </row>
    <row r="164" spans="1:20" x14ac:dyDescent="0.25">
      <c r="A164" s="25">
        <v>169</v>
      </c>
      <c r="B164" s="27"/>
      <c r="C164" s="29" t="s">
        <v>754</v>
      </c>
      <c r="D164" s="30" t="s">
        <v>139</v>
      </c>
      <c r="E164" s="30" t="s">
        <v>302</v>
      </c>
      <c r="F164" s="4"/>
      <c r="G164" s="4"/>
      <c r="H164" s="30"/>
      <c r="I164" s="30"/>
      <c r="J164" s="30" t="s">
        <v>4</v>
      </c>
      <c r="K164" s="30"/>
      <c r="L164" s="4"/>
      <c r="M164" s="31">
        <v>40306</v>
      </c>
      <c r="N164" s="33">
        <v>8</v>
      </c>
      <c r="O164" s="30">
        <v>5</v>
      </c>
      <c r="P164" s="30">
        <v>2010</v>
      </c>
      <c r="Q164" s="30"/>
      <c r="R164" s="30" t="s">
        <v>54</v>
      </c>
      <c r="S164" s="29"/>
      <c r="T164" s="3"/>
    </row>
    <row r="165" spans="1:20" x14ac:dyDescent="0.2">
      <c r="A165" s="5">
        <v>196</v>
      </c>
      <c r="B165" s="4">
        <v>3</v>
      </c>
      <c r="C165" s="4" t="s">
        <v>399</v>
      </c>
      <c r="D165" s="4" t="s">
        <v>86</v>
      </c>
      <c r="E165" s="4" t="s">
        <v>400</v>
      </c>
      <c r="F165" s="4"/>
      <c r="G165" s="4"/>
      <c r="H165" s="4"/>
      <c r="I165" s="4"/>
      <c r="J165" s="4" t="s">
        <v>4</v>
      </c>
      <c r="K165" s="4" t="s">
        <v>4</v>
      </c>
      <c r="L165" s="4"/>
      <c r="M165" s="7">
        <v>40308</v>
      </c>
      <c r="N165" s="4">
        <v>10</v>
      </c>
      <c r="O165" s="4">
        <v>5</v>
      </c>
      <c r="P165" s="4">
        <v>2010</v>
      </c>
      <c r="Q165" s="6"/>
      <c r="R165" s="4" t="s">
        <v>54</v>
      </c>
      <c r="S165" s="4"/>
      <c r="T165" s="3"/>
    </row>
    <row r="166" spans="1:20" x14ac:dyDescent="0.2">
      <c r="A166" s="5"/>
      <c r="B166" s="4">
        <v>4</v>
      </c>
      <c r="C166" s="4" t="s">
        <v>401</v>
      </c>
      <c r="D166" s="4" t="s">
        <v>90</v>
      </c>
      <c r="E166" s="4" t="s">
        <v>277</v>
      </c>
      <c r="F166" s="4" t="s">
        <v>86</v>
      </c>
      <c r="G166" s="4" t="s">
        <v>197</v>
      </c>
      <c r="H166" s="4"/>
      <c r="I166" s="4"/>
      <c r="J166" s="4"/>
      <c r="K166" s="4" t="s">
        <v>4</v>
      </c>
      <c r="L166" s="4"/>
      <c r="M166" s="7">
        <v>40339</v>
      </c>
      <c r="N166" s="4" t="s">
        <v>402</v>
      </c>
      <c r="O166" s="4">
        <v>6</v>
      </c>
      <c r="P166" s="4">
        <v>2010</v>
      </c>
      <c r="Q166" s="4"/>
      <c r="R166" s="4" t="s">
        <v>54</v>
      </c>
      <c r="S166" s="4"/>
      <c r="T166" s="3"/>
    </row>
    <row r="167" spans="1:20" x14ac:dyDescent="0.2">
      <c r="A167" s="5">
        <v>166</v>
      </c>
      <c r="B167" s="4">
        <v>12</v>
      </c>
      <c r="C167" s="4" t="s">
        <v>578</v>
      </c>
      <c r="D167" s="4" t="s">
        <v>579</v>
      </c>
      <c r="E167" s="4" t="s">
        <v>515</v>
      </c>
      <c r="F167" s="4"/>
      <c r="G167" s="4"/>
      <c r="H167" s="4"/>
      <c r="I167" s="4"/>
      <c r="J167" s="4" t="s">
        <v>4</v>
      </c>
      <c r="K167" s="4" t="s">
        <v>10</v>
      </c>
      <c r="L167" s="4"/>
      <c r="M167" s="7">
        <v>40345</v>
      </c>
      <c r="N167" s="4">
        <v>16</v>
      </c>
      <c r="O167" s="4">
        <v>6</v>
      </c>
      <c r="P167" s="4">
        <v>2010</v>
      </c>
      <c r="Q167" s="4"/>
      <c r="R167" s="4" t="s">
        <v>54</v>
      </c>
      <c r="S167" s="4"/>
      <c r="T167" s="3"/>
    </row>
    <row r="168" spans="1:20" x14ac:dyDescent="0.2">
      <c r="A168" s="5">
        <v>3</v>
      </c>
      <c r="B168" s="4">
        <v>1</v>
      </c>
      <c r="C168" s="4" t="s">
        <v>60</v>
      </c>
      <c r="D168" s="4" t="s">
        <v>61</v>
      </c>
      <c r="E168" s="4" t="s">
        <v>62</v>
      </c>
      <c r="F168" s="4" t="s">
        <v>63</v>
      </c>
      <c r="G168" s="4" t="s">
        <v>64</v>
      </c>
      <c r="H168" s="4" t="s">
        <v>59</v>
      </c>
      <c r="I168" s="4" t="s">
        <v>65</v>
      </c>
      <c r="J168" s="4" t="s">
        <v>4</v>
      </c>
      <c r="K168" s="4" t="s">
        <v>13</v>
      </c>
      <c r="L168" s="4"/>
      <c r="M168" s="7">
        <v>40544</v>
      </c>
      <c r="N168" s="4">
        <v>1</v>
      </c>
      <c r="O168" s="4">
        <v>1</v>
      </c>
      <c r="P168" s="4">
        <v>2011</v>
      </c>
      <c r="Q168" s="4">
        <v>905374576476</v>
      </c>
      <c r="R168" s="4" t="s">
        <v>54</v>
      </c>
      <c r="S168" s="4"/>
      <c r="T168" s="3"/>
    </row>
    <row r="169" spans="1:20" x14ac:dyDescent="0.2">
      <c r="A169" s="5">
        <v>25</v>
      </c>
      <c r="B169" s="4">
        <v>6</v>
      </c>
      <c r="C169" s="4" t="s">
        <v>152</v>
      </c>
      <c r="D169" s="4" t="s">
        <v>153</v>
      </c>
      <c r="E169" s="4" t="s">
        <v>154</v>
      </c>
      <c r="F169" s="4" t="s">
        <v>155</v>
      </c>
      <c r="G169" s="4" t="s">
        <v>156</v>
      </c>
      <c r="H169" s="4"/>
      <c r="I169" s="4" t="s">
        <v>65</v>
      </c>
      <c r="J169" s="4" t="s">
        <v>8</v>
      </c>
      <c r="K169" s="4" t="s">
        <v>18</v>
      </c>
      <c r="L169" s="4"/>
      <c r="M169" s="7">
        <v>40544</v>
      </c>
      <c r="N169" s="4">
        <v>1</v>
      </c>
      <c r="O169" s="4">
        <v>1</v>
      </c>
      <c r="P169" s="4">
        <v>2011</v>
      </c>
      <c r="Q169" s="4">
        <v>947670211</v>
      </c>
      <c r="R169" s="4" t="s">
        <v>54</v>
      </c>
      <c r="S169" s="4"/>
      <c r="T169" s="3"/>
    </row>
    <row r="170" spans="1:20" x14ac:dyDescent="0.25">
      <c r="A170" s="25">
        <v>31</v>
      </c>
      <c r="B170" s="27"/>
      <c r="C170" s="29" t="s">
        <v>174</v>
      </c>
      <c r="D170" s="30" t="s">
        <v>175</v>
      </c>
      <c r="E170" s="30" t="s">
        <v>176</v>
      </c>
      <c r="F170" s="4" t="s">
        <v>155</v>
      </c>
      <c r="G170" s="4" t="s">
        <v>177</v>
      </c>
      <c r="H170" s="30" t="s">
        <v>59</v>
      </c>
      <c r="I170" s="30"/>
      <c r="J170" s="30" t="s">
        <v>4</v>
      </c>
      <c r="K170" s="30"/>
      <c r="L170" s="4" t="s">
        <v>53</v>
      </c>
      <c r="M170" s="31">
        <v>40544</v>
      </c>
      <c r="N170" s="33">
        <v>1</v>
      </c>
      <c r="O170" s="30">
        <v>1</v>
      </c>
      <c r="P170" s="30">
        <v>2011</v>
      </c>
      <c r="Q170" s="30"/>
      <c r="R170" s="30" t="s">
        <v>71</v>
      </c>
      <c r="S170" s="29"/>
      <c r="T170" s="3"/>
    </row>
    <row r="171" spans="1:20" x14ac:dyDescent="0.2">
      <c r="A171" s="5">
        <v>36</v>
      </c>
      <c r="B171" s="4">
        <v>9</v>
      </c>
      <c r="C171" s="4" t="s">
        <v>189</v>
      </c>
      <c r="D171" s="4" t="s">
        <v>190</v>
      </c>
      <c r="E171" s="4" t="s">
        <v>191</v>
      </c>
      <c r="F171" s="4" t="s">
        <v>192</v>
      </c>
      <c r="G171" s="4" t="s">
        <v>193</v>
      </c>
      <c r="H171" s="4" t="s">
        <v>59</v>
      </c>
      <c r="I171" s="4" t="s">
        <v>65</v>
      </c>
      <c r="J171" s="4" t="s">
        <v>4</v>
      </c>
      <c r="K171" s="4" t="s">
        <v>13</v>
      </c>
      <c r="L171" s="4"/>
      <c r="M171" s="7">
        <v>40544</v>
      </c>
      <c r="N171" s="4">
        <v>1</v>
      </c>
      <c r="O171" s="4">
        <v>1</v>
      </c>
      <c r="P171" s="4">
        <v>2011</v>
      </c>
      <c r="Q171" s="4">
        <v>962035197</v>
      </c>
      <c r="R171" s="4" t="s">
        <v>71</v>
      </c>
      <c r="S171" s="4"/>
      <c r="T171" s="3"/>
    </row>
    <row r="172" spans="1:20" x14ac:dyDescent="0.2">
      <c r="A172" s="5">
        <v>39</v>
      </c>
      <c r="B172" s="4">
        <v>11</v>
      </c>
      <c r="C172" s="4" t="s">
        <v>204</v>
      </c>
      <c r="D172" s="4" t="s">
        <v>205</v>
      </c>
      <c r="E172" s="4" t="s">
        <v>97</v>
      </c>
      <c r="F172" s="4" t="s">
        <v>206</v>
      </c>
      <c r="G172" s="4" t="s">
        <v>207</v>
      </c>
      <c r="H172" s="4" t="s">
        <v>82</v>
      </c>
      <c r="I172" s="4" t="s">
        <v>65</v>
      </c>
      <c r="J172" s="4" t="s">
        <v>4</v>
      </c>
      <c r="K172" s="4" t="s">
        <v>13</v>
      </c>
      <c r="L172" s="4"/>
      <c r="M172" s="7">
        <v>40544</v>
      </c>
      <c r="N172" s="4">
        <v>1</v>
      </c>
      <c r="O172" s="4">
        <v>1</v>
      </c>
      <c r="P172" s="4">
        <v>2011</v>
      </c>
      <c r="Q172" s="4">
        <v>954279827</v>
      </c>
      <c r="R172" s="4" t="s">
        <v>71</v>
      </c>
      <c r="S172" s="4"/>
      <c r="T172" s="3"/>
    </row>
    <row r="173" spans="1:20" x14ac:dyDescent="0.2">
      <c r="A173" s="5">
        <v>67</v>
      </c>
      <c r="B173" s="4">
        <v>14</v>
      </c>
      <c r="C173" s="4" t="s">
        <v>280</v>
      </c>
      <c r="D173" s="4" t="s">
        <v>108</v>
      </c>
      <c r="E173" s="4" t="s">
        <v>281</v>
      </c>
      <c r="F173" s="4" t="s">
        <v>166</v>
      </c>
      <c r="G173" s="4" t="s">
        <v>282</v>
      </c>
      <c r="H173" s="4"/>
      <c r="I173" s="4" t="s">
        <v>65</v>
      </c>
      <c r="J173" s="4"/>
      <c r="K173" s="4" t="s">
        <v>7</v>
      </c>
      <c r="L173" s="4"/>
      <c r="M173" s="7">
        <v>40544</v>
      </c>
      <c r="N173" s="4">
        <v>1</v>
      </c>
      <c r="O173" s="4">
        <v>1</v>
      </c>
      <c r="P173" s="4">
        <v>2011</v>
      </c>
      <c r="Q173" s="4"/>
      <c r="R173" s="4" t="s">
        <v>54</v>
      </c>
      <c r="S173" s="4"/>
      <c r="T173" s="3"/>
    </row>
    <row r="174" spans="1:20" x14ac:dyDescent="0.2">
      <c r="A174" s="5">
        <v>94</v>
      </c>
      <c r="B174" s="4">
        <v>21</v>
      </c>
      <c r="C174" s="4" t="s">
        <v>337</v>
      </c>
      <c r="D174" s="4" t="s">
        <v>338</v>
      </c>
      <c r="E174" s="4" t="s">
        <v>271</v>
      </c>
      <c r="F174" s="4" t="s">
        <v>166</v>
      </c>
      <c r="G174" s="4" t="s">
        <v>249</v>
      </c>
      <c r="H174" s="4" t="s">
        <v>137</v>
      </c>
      <c r="I174" s="4" t="s">
        <v>65</v>
      </c>
      <c r="J174" s="4" t="s">
        <v>4</v>
      </c>
      <c r="K174" s="4" t="s">
        <v>16</v>
      </c>
      <c r="L174" s="4"/>
      <c r="M174" s="7">
        <v>40544</v>
      </c>
      <c r="N174" s="4">
        <v>1</v>
      </c>
      <c r="O174" s="4">
        <v>1</v>
      </c>
      <c r="P174" s="4">
        <v>2011</v>
      </c>
      <c r="Q174" s="4"/>
      <c r="R174" s="4" t="s">
        <v>54</v>
      </c>
      <c r="S174" s="4"/>
      <c r="T174" s="3"/>
    </row>
    <row r="175" spans="1:20" x14ac:dyDescent="0.2">
      <c r="A175" s="5" t="s">
        <v>15</v>
      </c>
      <c r="B175" s="4">
        <v>1</v>
      </c>
      <c r="C175" s="4" t="s">
        <v>394</v>
      </c>
      <c r="D175" s="4" t="s">
        <v>86</v>
      </c>
      <c r="E175" s="4" t="s">
        <v>395</v>
      </c>
      <c r="F175" s="4" t="s">
        <v>139</v>
      </c>
      <c r="G175" s="4" t="s">
        <v>173</v>
      </c>
      <c r="H175" s="4"/>
      <c r="I175" s="4" t="s">
        <v>396</v>
      </c>
      <c r="J175" s="4"/>
      <c r="K175" s="4" t="s">
        <v>4</v>
      </c>
      <c r="L175" s="4"/>
      <c r="M175" s="7">
        <v>40544</v>
      </c>
      <c r="N175" s="4" t="s">
        <v>397</v>
      </c>
      <c r="O175" s="4">
        <v>1</v>
      </c>
      <c r="P175" s="4">
        <v>2011</v>
      </c>
      <c r="Q175" s="4"/>
      <c r="R175" s="4" t="s">
        <v>54</v>
      </c>
      <c r="S175" s="4"/>
      <c r="T175" s="3"/>
    </row>
    <row r="176" spans="1:20" x14ac:dyDescent="0.2">
      <c r="A176" s="5" t="s">
        <v>15</v>
      </c>
      <c r="B176" s="16">
        <v>27</v>
      </c>
      <c r="C176" s="4" t="s">
        <v>465</v>
      </c>
      <c r="D176" s="4" t="s">
        <v>109</v>
      </c>
      <c r="E176" s="4" t="s">
        <v>466</v>
      </c>
      <c r="F176" s="4" t="s">
        <v>467</v>
      </c>
      <c r="G176" s="4" t="s">
        <v>468</v>
      </c>
      <c r="H176" s="4"/>
      <c r="I176" s="4" t="s">
        <v>396</v>
      </c>
      <c r="J176" s="4" t="s">
        <v>4</v>
      </c>
      <c r="K176" s="4" t="s">
        <v>4</v>
      </c>
      <c r="L176" s="4"/>
      <c r="M176" s="7">
        <v>40544</v>
      </c>
      <c r="N176" s="4" t="s">
        <v>397</v>
      </c>
      <c r="O176" s="4">
        <v>1</v>
      </c>
      <c r="P176" s="4">
        <v>2011</v>
      </c>
      <c r="Q176" s="4"/>
      <c r="R176" s="4" t="s">
        <v>71</v>
      </c>
      <c r="S176" s="4"/>
      <c r="T176" s="3"/>
    </row>
    <row r="177" spans="1:20" x14ac:dyDescent="0.2">
      <c r="A177" s="5" t="s">
        <v>15</v>
      </c>
      <c r="B177" s="4">
        <v>13</v>
      </c>
      <c r="C177" s="4" t="s">
        <v>473</v>
      </c>
      <c r="D177" s="4" t="s">
        <v>474</v>
      </c>
      <c r="E177" s="4" t="s">
        <v>475</v>
      </c>
      <c r="F177" s="4" t="s">
        <v>476</v>
      </c>
      <c r="G177" s="4" t="s">
        <v>477</v>
      </c>
      <c r="H177" s="4"/>
      <c r="I177" s="4"/>
      <c r="J177" s="4"/>
      <c r="K177" s="4" t="s">
        <v>13</v>
      </c>
      <c r="L177" s="4" t="s">
        <v>439</v>
      </c>
      <c r="M177" s="7">
        <v>40544</v>
      </c>
      <c r="N177" s="4" t="s">
        <v>397</v>
      </c>
      <c r="O177" s="4">
        <v>1</v>
      </c>
      <c r="P177" s="4">
        <v>2011</v>
      </c>
      <c r="Q177" s="4"/>
      <c r="R177" s="4" t="s">
        <v>71</v>
      </c>
      <c r="S177" s="4"/>
      <c r="T177" s="3"/>
    </row>
    <row r="178" spans="1:20" x14ac:dyDescent="0.2">
      <c r="A178" s="5"/>
      <c r="B178" s="4">
        <v>7</v>
      </c>
      <c r="C178" s="4" t="s">
        <v>409</v>
      </c>
      <c r="D178" s="4" t="s">
        <v>226</v>
      </c>
      <c r="E178" s="4" t="s">
        <v>329</v>
      </c>
      <c r="F178" s="4" t="s">
        <v>410</v>
      </c>
      <c r="G178" s="4" t="s">
        <v>411</v>
      </c>
      <c r="H178" s="4"/>
      <c r="I178" s="4" t="s">
        <v>412</v>
      </c>
      <c r="J178" s="4"/>
      <c r="K178" s="4" t="s">
        <v>4</v>
      </c>
      <c r="L178" s="4"/>
      <c r="M178" s="7">
        <v>40544</v>
      </c>
      <c r="N178" s="4">
        <v>1</v>
      </c>
      <c r="O178" s="4">
        <v>1</v>
      </c>
      <c r="P178" s="4">
        <v>2011</v>
      </c>
      <c r="Q178" s="4"/>
      <c r="R178" s="4" t="s">
        <v>71</v>
      </c>
      <c r="S178" s="4"/>
      <c r="T178" s="3"/>
    </row>
    <row r="179" spans="1:20" x14ac:dyDescent="0.2">
      <c r="A179" s="5">
        <v>27</v>
      </c>
      <c r="B179" s="4">
        <v>6</v>
      </c>
      <c r="C179" s="4" t="s">
        <v>162</v>
      </c>
      <c r="D179" s="4" t="s">
        <v>163</v>
      </c>
      <c r="E179" s="4" t="s">
        <v>107</v>
      </c>
      <c r="F179" s="4" t="s">
        <v>108</v>
      </c>
      <c r="G179" s="4" t="s">
        <v>164</v>
      </c>
      <c r="H179" s="4" t="s">
        <v>82</v>
      </c>
      <c r="I179" s="4"/>
      <c r="J179" s="4" t="s">
        <v>4</v>
      </c>
      <c r="K179" s="4" t="s">
        <v>13</v>
      </c>
      <c r="L179" s="4" t="s">
        <v>53</v>
      </c>
      <c r="M179" s="7">
        <v>40546</v>
      </c>
      <c r="N179" s="4">
        <v>3</v>
      </c>
      <c r="O179" s="4">
        <v>1</v>
      </c>
      <c r="P179" s="4">
        <v>2011</v>
      </c>
      <c r="Q179" s="4"/>
      <c r="R179" s="4" t="s">
        <v>54</v>
      </c>
      <c r="S179" s="4"/>
      <c r="T179" s="3"/>
    </row>
    <row r="180" spans="1:20" x14ac:dyDescent="0.2">
      <c r="A180" s="5">
        <v>28</v>
      </c>
      <c r="B180" s="4">
        <v>7</v>
      </c>
      <c r="C180" s="4" t="s">
        <v>165</v>
      </c>
      <c r="D180" s="4" t="s">
        <v>90</v>
      </c>
      <c r="E180" s="4" t="s">
        <v>113</v>
      </c>
      <c r="F180" s="4" t="s">
        <v>166</v>
      </c>
      <c r="G180" s="4" t="s">
        <v>167</v>
      </c>
      <c r="H180" s="4" t="s">
        <v>82</v>
      </c>
      <c r="I180" s="4" t="s">
        <v>65</v>
      </c>
      <c r="J180" s="4" t="s">
        <v>4</v>
      </c>
      <c r="K180" s="4" t="s">
        <v>13</v>
      </c>
      <c r="L180" s="4"/>
      <c r="M180" s="7">
        <v>40547</v>
      </c>
      <c r="N180" s="4">
        <v>4</v>
      </c>
      <c r="O180" s="4">
        <v>1</v>
      </c>
      <c r="P180" s="4">
        <v>2011</v>
      </c>
      <c r="Q180" s="4">
        <v>959004693</v>
      </c>
      <c r="R180" s="4" t="s">
        <v>54</v>
      </c>
      <c r="S180" s="4"/>
      <c r="T180" s="3"/>
    </row>
    <row r="181" spans="1:20" x14ac:dyDescent="0.2">
      <c r="A181" s="5">
        <v>68</v>
      </c>
      <c r="B181" s="4">
        <v>21</v>
      </c>
      <c r="C181" s="4" t="s">
        <v>283</v>
      </c>
      <c r="D181" s="4" t="s">
        <v>108</v>
      </c>
      <c r="E181" s="4" t="s">
        <v>113</v>
      </c>
      <c r="F181" s="4" t="s">
        <v>90</v>
      </c>
      <c r="G181" s="4" t="s">
        <v>284</v>
      </c>
      <c r="H181" s="4" t="s">
        <v>82</v>
      </c>
      <c r="I181" s="4" t="s">
        <v>65</v>
      </c>
      <c r="J181" s="4" t="s">
        <v>4</v>
      </c>
      <c r="K181" s="4" t="s">
        <v>13</v>
      </c>
      <c r="L181" s="4"/>
      <c r="M181" s="7">
        <v>40547</v>
      </c>
      <c r="N181" s="4">
        <v>4</v>
      </c>
      <c r="O181" s="4">
        <v>1</v>
      </c>
      <c r="P181" s="4">
        <v>2011</v>
      </c>
      <c r="Q181" s="4">
        <v>940270996</v>
      </c>
      <c r="R181" s="4" t="s">
        <v>54</v>
      </c>
      <c r="S181" s="4"/>
      <c r="T181" s="3"/>
    </row>
    <row r="182" spans="1:20" x14ac:dyDescent="0.2">
      <c r="A182" s="5"/>
      <c r="B182" s="4">
        <v>15</v>
      </c>
      <c r="C182" s="4" t="s">
        <v>482</v>
      </c>
      <c r="D182" s="4" t="s">
        <v>483</v>
      </c>
      <c r="E182" s="4" t="s">
        <v>484</v>
      </c>
      <c r="F182" s="4" t="s">
        <v>369</v>
      </c>
      <c r="G182" s="4" t="s">
        <v>99</v>
      </c>
      <c r="H182" s="4"/>
      <c r="I182" s="4" t="s">
        <v>65</v>
      </c>
      <c r="J182" s="4"/>
      <c r="K182" s="4" t="s">
        <v>13</v>
      </c>
      <c r="L182" s="4"/>
      <c r="M182" s="7">
        <v>40549</v>
      </c>
      <c r="N182" s="4">
        <v>6</v>
      </c>
      <c r="O182" s="4">
        <v>1</v>
      </c>
      <c r="P182" s="4">
        <v>2011</v>
      </c>
      <c r="Q182" s="4">
        <v>966443962</v>
      </c>
      <c r="R182" s="4" t="s">
        <v>71</v>
      </c>
      <c r="S182" s="4" t="s">
        <v>77</v>
      </c>
      <c r="T182" s="3"/>
    </row>
    <row r="183" spans="1:20" x14ac:dyDescent="0.2">
      <c r="A183" s="5">
        <v>99</v>
      </c>
      <c r="B183" s="4">
        <v>22</v>
      </c>
      <c r="C183" s="4" t="s">
        <v>348</v>
      </c>
      <c r="D183" s="4" t="s">
        <v>349</v>
      </c>
      <c r="E183" s="4" t="s">
        <v>294</v>
      </c>
      <c r="F183" s="4" t="s">
        <v>295</v>
      </c>
      <c r="G183" s="4" t="s">
        <v>106</v>
      </c>
      <c r="H183" s="4" t="s">
        <v>137</v>
      </c>
      <c r="I183" s="4" t="s">
        <v>65</v>
      </c>
      <c r="J183" s="4" t="s">
        <v>4</v>
      </c>
      <c r="K183" s="4" t="s">
        <v>16</v>
      </c>
      <c r="L183" s="4"/>
      <c r="M183" s="7">
        <v>40553</v>
      </c>
      <c r="N183" s="4">
        <v>10</v>
      </c>
      <c r="O183" s="4">
        <v>1</v>
      </c>
      <c r="P183" s="4">
        <v>2011</v>
      </c>
      <c r="Q183" s="4">
        <v>955561771</v>
      </c>
      <c r="R183" s="4" t="s">
        <v>54</v>
      </c>
      <c r="S183" s="4"/>
      <c r="T183" s="3"/>
    </row>
    <row r="184" spans="1:20" x14ac:dyDescent="0.2">
      <c r="A184" s="5">
        <v>192</v>
      </c>
      <c r="B184" s="4">
        <v>9</v>
      </c>
      <c r="C184" s="4" t="s">
        <v>538</v>
      </c>
      <c r="D184" s="4" t="s">
        <v>160</v>
      </c>
      <c r="E184" s="4" t="s">
        <v>539</v>
      </c>
      <c r="F184" s="4" t="s">
        <v>155</v>
      </c>
      <c r="G184" s="4" t="s">
        <v>223</v>
      </c>
      <c r="H184" s="4"/>
      <c r="I184" s="4" t="s">
        <v>65</v>
      </c>
      <c r="J184" s="4" t="s">
        <v>4</v>
      </c>
      <c r="K184" s="4" t="s">
        <v>7</v>
      </c>
      <c r="L184" s="4"/>
      <c r="M184" s="7">
        <v>40553</v>
      </c>
      <c r="N184" s="4">
        <v>10</v>
      </c>
      <c r="O184" s="4">
        <v>1</v>
      </c>
      <c r="P184" s="4">
        <v>2011</v>
      </c>
      <c r="Q184" s="4"/>
      <c r="R184" s="4" t="s">
        <v>54</v>
      </c>
      <c r="S184" s="4"/>
      <c r="T184" s="3"/>
    </row>
    <row r="185" spans="1:20" x14ac:dyDescent="0.2">
      <c r="A185" s="5">
        <v>51</v>
      </c>
      <c r="B185" s="4">
        <v>12</v>
      </c>
      <c r="C185" s="4" t="s">
        <v>244</v>
      </c>
      <c r="D185" s="4" t="s">
        <v>160</v>
      </c>
      <c r="E185" s="4" t="s">
        <v>245</v>
      </c>
      <c r="F185" s="4" t="s">
        <v>86</v>
      </c>
      <c r="G185" s="4" t="s">
        <v>164</v>
      </c>
      <c r="H185" s="4"/>
      <c r="I185" s="4" t="s">
        <v>65</v>
      </c>
      <c r="J185" s="4" t="s">
        <v>14</v>
      </c>
      <c r="K185" s="4" t="s">
        <v>16</v>
      </c>
      <c r="L185" s="4"/>
      <c r="M185" s="7">
        <v>40554</v>
      </c>
      <c r="N185" s="4">
        <v>11</v>
      </c>
      <c r="O185" s="4">
        <v>1</v>
      </c>
      <c r="P185" s="4">
        <v>2011</v>
      </c>
      <c r="Q185" s="4">
        <v>954245170</v>
      </c>
      <c r="R185" s="4" t="s">
        <v>54</v>
      </c>
      <c r="S185" s="4"/>
      <c r="T185" s="3"/>
    </row>
    <row r="186" spans="1:20" x14ac:dyDescent="0.25">
      <c r="A186" s="25">
        <v>188</v>
      </c>
      <c r="B186" s="27"/>
      <c r="C186" s="29" t="s">
        <v>696</v>
      </c>
      <c r="D186" s="30" t="s">
        <v>215</v>
      </c>
      <c r="E186" s="30" t="s">
        <v>56</v>
      </c>
      <c r="F186" s="4"/>
      <c r="G186" s="4"/>
      <c r="H186" s="30"/>
      <c r="I186" s="30"/>
      <c r="J186" s="30" t="s">
        <v>4</v>
      </c>
      <c r="K186" s="30"/>
      <c r="L186" s="4"/>
      <c r="M186" s="31">
        <v>40566</v>
      </c>
      <c r="N186" s="33">
        <v>23</v>
      </c>
      <c r="O186" s="30">
        <v>1</v>
      </c>
      <c r="P186" s="30">
        <v>2011</v>
      </c>
      <c r="Q186" s="30"/>
      <c r="R186" s="30" t="s">
        <v>71</v>
      </c>
      <c r="S186" s="29"/>
      <c r="T186" s="3"/>
    </row>
    <row r="187" spans="1:20" x14ac:dyDescent="0.2">
      <c r="A187" s="5">
        <v>100</v>
      </c>
      <c r="B187" s="4">
        <v>23</v>
      </c>
      <c r="C187" s="4" t="s">
        <v>350</v>
      </c>
      <c r="D187" s="4" t="s">
        <v>351</v>
      </c>
      <c r="E187" s="4" t="s">
        <v>352</v>
      </c>
      <c r="F187" s="4" t="s">
        <v>353</v>
      </c>
      <c r="G187" s="4" t="s">
        <v>304</v>
      </c>
      <c r="H187" s="4" t="s">
        <v>52</v>
      </c>
      <c r="I187" s="4" t="s">
        <v>65</v>
      </c>
      <c r="J187" s="4" t="s">
        <v>4</v>
      </c>
      <c r="K187" s="4" t="s">
        <v>13</v>
      </c>
      <c r="L187" s="4"/>
      <c r="M187" s="7">
        <v>40591</v>
      </c>
      <c r="N187" s="4">
        <v>17</v>
      </c>
      <c r="O187" s="4">
        <v>2</v>
      </c>
      <c r="P187" s="4">
        <v>2011</v>
      </c>
      <c r="Q187" s="4">
        <v>942290839</v>
      </c>
      <c r="R187" s="4" t="s">
        <v>71</v>
      </c>
      <c r="S187" s="4"/>
      <c r="T187" s="3"/>
    </row>
    <row r="188" spans="1:20" x14ac:dyDescent="0.2">
      <c r="A188" s="5">
        <v>191</v>
      </c>
      <c r="B188" s="4">
        <v>2</v>
      </c>
      <c r="C188" s="4" t="s">
        <v>525</v>
      </c>
      <c r="D188" s="4" t="s">
        <v>526</v>
      </c>
      <c r="E188" s="4" t="s">
        <v>527</v>
      </c>
      <c r="F188" s="4" t="s">
        <v>528</v>
      </c>
      <c r="G188" s="4" t="s">
        <v>84</v>
      </c>
      <c r="H188" s="4"/>
      <c r="I188" s="4" t="s">
        <v>65</v>
      </c>
      <c r="J188" s="4" t="s">
        <v>4</v>
      </c>
      <c r="K188" s="4" t="s">
        <v>7</v>
      </c>
      <c r="L188" s="4"/>
      <c r="M188" s="7">
        <v>40603</v>
      </c>
      <c r="N188" s="4">
        <v>1</v>
      </c>
      <c r="O188" s="4">
        <v>3</v>
      </c>
      <c r="P188" s="4">
        <v>2011</v>
      </c>
      <c r="Q188" s="4">
        <v>943922183</v>
      </c>
      <c r="R188" s="4" t="s">
        <v>54</v>
      </c>
      <c r="S188" s="4" t="s">
        <v>529</v>
      </c>
      <c r="T188" s="3"/>
    </row>
    <row r="189" spans="1:20" x14ac:dyDescent="0.2">
      <c r="A189" s="5">
        <v>46</v>
      </c>
      <c r="B189" s="4">
        <v>11</v>
      </c>
      <c r="C189" s="4" t="s">
        <v>227</v>
      </c>
      <c r="D189" s="4" t="s">
        <v>228</v>
      </c>
      <c r="E189" s="4" t="s">
        <v>97</v>
      </c>
      <c r="F189" s="4" t="s">
        <v>229</v>
      </c>
      <c r="G189" s="4" t="s">
        <v>230</v>
      </c>
      <c r="H189" s="4"/>
      <c r="I189" s="4" t="s">
        <v>65</v>
      </c>
      <c r="J189" s="4"/>
      <c r="K189" s="4" t="s">
        <v>16</v>
      </c>
      <c r="L189" s="4"/>
      <c r="M189" s="7">
        <v>40640</v>
      </c>
      <c r="N189" s="4">
        <v>7</v>
      </c>
      <c r="O189" s="4">
        <v>4</v>
      </c>
      <c r="P189" s="4">
        <v>2011</v>
      </c>
      <c r="Q189" s="4">
        <v>963968095</v>
      </c>
      <c r="R189" s="4" t="s">
        <v>71</v>
      </c>
      <c r="S189" s="4"/>
      <c r="T189" s="3"/>
    </row>
    <row r="190" spans="1:20" x14ac:dyDescent="0.2">
      <c r="A190" s="5"/>
      <c r="B190" s="4">
        <v>26</v>
      </c>
      <c r="C190" s="4" t="s">
        <v>463</v>
      </c>
      <c r="D190" s="4" t="s">
        <v>464</v>
      </c>
      <c r="E190" s="4" t="s">
        <v>414</v>
      </c>
      <c r="F190" s="4" t="s">
        <v>415</v>
      </c>
      <c r="G190" s="4" t="s">
        <v>183</v>
      </c>
      <c r="H190" s="4"/>
      <c r="I190" s="4" t="s">
        <v>412</v>
      </c>
      <c r="J190" s="4"/>
      <c r="K190" s="4" t="s">
        <v>4</v>
      </c>
      <c r="L190" s="4"/>
      <c r="M190" s="7">
        <v>40658</v>
      </c>
      <c r="N190" s="4">
        <v>25</v>
      </c>
      <c r="O190" s="4">
        <v>4</v>
      </c>
      <c r="P190" s="4">
        <v>2011</v>
      </c>
      <c r="Q190" s="4"/>
      <c r="R190" s="4" t="s">
        <v>54</v>
      </c>
      <c r="S190" s="4"/>
      <c r="T190" s="3"/>
    </row>
    <row r="191" spans="1:20" x14ac:dyDescent="0.2">
      <c r="A191" s="5">
        <v>157</v>
      </c>
      <c r="B191" s="4">
        <v>4</v>
      </c>
      <c r="C191" s="4" t="s">
        <v>560</v>
      </c>
      <c r="D191" s="4" t="s">
        <v>323</v>
      </c>
      <c r="E191" s="4" t="s">
        <v>135</v>
      </c>
      <c r="F191" s="4" t="s">
        <v>86</v>
      </c>
      <c r="G191" s="4" t="s">
        <v>136</v>
      </c>
      <c r="H191" s="4"/>
      <c r="I191" s="4" t="s">
        <v>65</v>
      </c>
      <c r="J191" s="4" t="s">
        <v>4</v>
      </c>
      <c r="K191" s="4" t="s">
        <v>10</v>
      </c>
      <c r="L191" s="4"/>
      <c r="M191" s="7">
        <v>40664</v>
      </c>
      <c r="N191" s="4">
        <v>1</v>
      </c>
      <c r="O191" s="4">
        <v>5</v>
      </c>
      <c r="P191" s="4">
        <v>2011</v>
      </c>
      <c r="Q191" s="4">
        <v>949024931</v>
      </c>
      <c r="R191" s="4" t="s">
        <v>71</v>
      </c>
      <c r="S191" s="4"/>
      <c r="T191" s="3"/>
    </row>
    <row r="192" spans="1:20" x14ac:dyDescent="0.25">
      <c r="A192" s="25">
        <v>190</v>
      </c>
      <c r="B192" s="27"/>
      <c r="C192" s="29" t="s">
        <v>687</v>
      </c>
      <c r="D192" s="30" t="s">
        <v>90</v>
      </c>
      <c r="E192" s="30" t="s">
        <v>196</v>
      </c>
      <c r="F192" s="4"/>
      <c r="G192" s="4"/>
      <c r="H192" s="30"/>
      <c r="I192" s="30"/>
      <c r="J192" s="30" t="s">
        <v>4</v>
      </c>
      <c r="K192" s="30"/>
      <c r="L192" s="4"/>
      <c r="M192" s="31">
        <v>40704</v>
      </c>
      <c r="N192" s="33">
        <v>10</v>
      </c>
      <c r="O192" s="30">
        <v>6</v>
      </c>
      <c r="P192" s="30">
        <v>2011</v>
      </c>
      <c r="Q192" s="30"/>
      <c r="R192" s="30" t="s">
        <v>54</v>
      </c>
      <c r="S192" s="29"/>
      <c r="T192" s="3"/>
    </row>
    <row r="193" spans="1:20" x14ac:dyDescent="0.2">
      <c r="A193" s="5"/>
      <c r="B193" s="4">
        <v>9</v>
      </c>
      <c r="C193" s="4" t="s">
        <v>573</v>
      </c>
      <c r="D193" s="4" t="s">
        <v>535</v>
      </c>
      <c r="E193" s="4" t="s">
        <v>522</v>
      </c>
      <c r="F193" s="4" t="s">
        <v>86</v>
      </c>
      <c r="G193" s="4" t="s">
        <v>261</v>
      </c>
      <c r="H193" s="4"/>
      <c r="I193" s="4"/>
      <c r="J193" s="4"/>
      <c r="K193" s="4" t="s">
        <v>10</v>
      </c>
      <c r="L193" s="4"/>
      <c r="M193" s="7">
        <v>40736</v>
      </c>
      <c r="N193" s="4" t="s">
        <v>566</v>
      </c>
      <c r="O193" s="4">
        <v>7</v>
      </c>
      <c r="P193" s="4">
        <v>2011</v>
      </c>
      <c r="Q193" s="4"/>
      <c r="R193" s="4" t="s">
        <v>54</v>
      </c>
      <c r="S193" s="4"/>
      <c r="T193" s="3"/>
    </row>
    <row r="194" spans="1:20" x14ac:dyDescent="0.2">
      <c r="A194" s="5">
        <v>56</v>
      </c>
      <c r="B194" s="4">
        <v>17</v>
      </c>
      <c r="C194" s="4" t="s">
        <v>253</v>
      </c>
      <c r="D194" s="4" t="s">
        <v>185</v>
      </c>
      <c r="E194" s="4" t="s">
        <v>254</v>
      </c>
      <c r="F194" s="4" t="s">
        <v>255</v>
      </c>
      <c r="G194" s="4" t="s">
        <v>197</v>
      </c>
      <c r="H194" s="4" t="s">
        <v>82</v>
      </c>
      <c r="I194" s="4" t="s">
        <v>65</v>
      </c>
      <c r="J194" s="4"/>
      <c r="K194" s="4" t="s">
        <v>13</v>
      </c>
      <c r="L194" s="4"/>
      <c r="M194" s="7">
        <v>40741</v>
      </c>
      <c r="N194" s="4">
        <v>17</v>
      </c>
      <c r="O194" s="4">
        <v>7</v>
      </c>
      <c r="P194" s="4">
        <v>2011</v>
      </c>
      <c r="Q194" s="4">
        <v>968095810</v>
      </c>
      <c r="R194" s="4" t="s">
        <v>54</v>
      </c>
      <c r="S194" s="4"/>
      <c r="T194" s="3"/>
    </row>
    <row r="195" spans="1:20" x14ac:dyDescent="0.2">
      <c r="A195" s="5">
        <v>162</v>
      </c>
      <c r="B195" s="4">
        <v>13</v>
      </c>
      <c r="C195" s="4" t="s">
        <v>427</v>
      </c>
      <c r="D195" s="4" t="s">
        <v>428</v>
      </c>
      <c r="E195" s="4" t="s">
        <v>325</v>
      </c>
      <c r="F195" s="4" t="s">
        <v>108</v>
      </c>
      <c r="G195" s="4" t="s">
        <v>327</v>
      </c>
      <c r="H195" s="4"/>
      <c r="I195" s="4" t="s">
        <v>65</v>
      </c>
      <c r="J195" s="4"/>
      <c r="K195" s="4" t="s">
        <v>4</v>
      </c>
      <c r="L195" s="4" t="s">
        <v>53</v>
      </c>
      <c r="M195" s="7">
        <v>40909</v>
      </c>
      <c r="N195" s="4">
        <v>1</v>
      </c>
      <c r="O195" s="4">
        <v>1</v>
      </c>
      <c r="P195" s="4">
        <v>2012</v>
      </c>
      <c r="Q195" s="4"/>
      <c r="R195" s="4" t="s">
        <v>71</v>
      </c>
      <c r="S195" s="4" t="s">
        <v>115</v>
      </c>
      <c r="T195" s="3"/>
    </row>
    <row r="196" spans="1:20" x14ac:dyDescent="0.2">
      <c r="A196" s="26">
        <v>165</v>
      </c>
      <c r="B196" s="10">
        <v>8</v>
      </c>
      <c r="C196" s="10" t="s">
        <v>537</v>
      </c>
      <c r="D196" s="10" t="s">
        <v>503</v>
      </c>
      <c r="E196" s="10" t="s">
        <v>113</v>
      </c>
      <c r="F196" s="10" t="s">
        <v>90</v>
      </c>
      <c r="G196" s="10" t="s">
        <v>284</v>
      </c>
      <c r="H196" s="10"/>
      <c r="I196" s="10" t="s">
        <v>65</v>
      </c>
      <c r="J196" s="10"/>
      <c r="K196" s="10" t="s">
        <v>7</v>
      </c>
      <c r="M196" s="32">
        <v>40909</v>
      </c>
      <c r="N196" s="10">
        <v>1</v>
      </c>
      <c r="O196" s="10">
        <v>1</v>
      </c>
      <c r="P196" s="10">
        <v>2012</v>
      </c>
      <c r="Q196" s="10">
        <v>940270996</v>
      </c>
      <c r="R196" s="10" t="s">
        <v>54</v>
      </c>
      <c r="S196" s="10"/>
    </row>
    <row r="197" spans="1:20" x14ac:dyDescent="0.2">
      <c r="A197" s="26">
        <v>168</v>
      </c>
      <c r="B197" s="10">
        <v>17</v>
      </c>
      <c r="C197" s="10" t="s">
        <v>330</v>
      </c>
      <c r="D197" s="10" t="s">
        <v>155</v>
      </c>
      <c r="E197" s="10" t="s">
        <v>281</v>
      </c>
      <c r="H197" s="10"/>
      <c r="I197" s="10"/>
      <c r="J197" s="10" t="s">
        <v>4</v>
      </c>
      <c r="K197" s="10" t="s">
        <v>10</v>
      </c>
      <c r="M197" s="32">
        <v>40909</v>
      </c>
      <c r="N197" s="10">
        <v>1</v>
      </c>
      <c r="O197" s="10">
        <v>1</v>
      </c>
      <c r="P197" s="10">
        <v>2012</v>
      </c>
      <c r="Q197" s="10"/>
      <c r="R197" s="10" t="s">
        <v>54</v>
      </c>
      <c r="S197" s="10"/>
    </row>
    <row r="198" spans="1:20" x14ac:dyDescent="0.2">
      <c r="A198" s="26">
        <v>171</v>
      </c>
      <c r="B198" s="10">
        <v>19</v>
      </c>
      <c r="C198" s="10" t="s">
        <v>588</v>
      </c>
      <c r="D198" s="10" t="s">
        <v>109</v>
      </c>
      <c r="E198" s="10" t="s">
        <v>126</v>
      </c>
      <c r="F198" s="10" t="s">
        <v>108</v>
      </c>
      <c r="G198" s="10" t="s">
        <v>127</v>
      </c>
      <c r="H198" s="10"/>
      <c r="I198" s="10" t="s">
        <v>65</v>
      </c>
      <c r="J198" s="10" t="s">
        <v>4</v>
      </c>
      <c r="K198" s="10" t="s">
        <v>10</v>
      </c>
      <c r="M198" s="32">
        <v>40909</v>
      </c>
      <c r="N198" s="10">
        <v>1</v>
      </c>
      <c r="O198" s="10">
        <v>1</v>
      </c>
      <c r="P198" s="10">
        <v>2012</v>
      </c>
      <c r="Q198" s="10"/>
      <c r="R198" s="10" t="s">
        <v>71</v>
      </c>
      <c r="S198" s="10"/>
    </row>
    <row r="199" spans="1:20" x14ac:dyDescent="0.2">
      <c r="A199" s="26">
        <v>181</v>
      </c>
      <c r="B199" s="10">
        <v>6</v>
      </c>
      <c r="C199" s="10" t="s">
        <v>534</v>
      </c>
      <c r="D199" s="10" t="s">
        <v>535</v>
      </c>
      <c r="E199" s="10" t="s">
        <v>126</v>
      </c>
      <c r="F199" s="10" t="s">
        <v>69</v>
      </c>
      <c r="G199" s="10" t="s">
        <v>134</v>
      </c>
      <c r="H199" s="10"/>
      <c r="I199" s="10" t="s">
        <v>65</v>
      </c>
      <c r="J199" s="10" t="s">
        <v>4</v>
      </c>
      <c r="K199" s="10" t="s">
        <v>7</v>
      </c>
      <c r="M199" s="32">
        <v>40909</v>
      </c>
      <c r="N199" s="10">
        <v>1</v>
      </c>
      <c r="O199" s="10">
        <v>1</v>
      </c>
      <c r="P199" s="10">
        <v>2012</v>
      </c>
      <c r="Q199" s="10">
        <v>966802961</v>
      </c>
      <c r="R199" s="10" t="s">
        <v>54</v>
      </c>
      <c r="S199" s="10"/>
    </row>
    <row r="200" spans="1:20" x14ac:dyDescent="0.2">
      <c r="A200" s="26">
        <v>186</v>
      </c>
      <c r="B200" s="10">
        <v>13</v>
      </c>
      <c r="C200" s="10" t="s">
        <v>580</v>
      </c>
      <c r="D200" s="10" t="s">
        <v>457</v>
      </c>
      <c r="E200" s="10" t="s">
        <v>97</v>
      </c>
      <c r="F200" s="10" t="s">
        <v>98</v>
      </c>
      <c r="G200" s="10" t="s">
        <v>99</v>
      </c>
      <c r="H200" s="10"/>
      <c r="I200" s="10" t="s">
        <v>65</v>
      </c>
      <c r="J200" s="10"/>
      <c r="K200" s="10" t="s">
        <v>10</v>
      </c>
      <c r="M200" s="32">
        <v>40909</v>
      </c>
      <c r="N200" s="10">
        <v>1</v>
      </c>
      <c r="O200" s="10">
        <v>1</v>
      </c>
      <c r="P200" s="10">
        <v>2012</v>
      </c>
      <c r="Q200" s="10">
        <v>963962282</v>
      </c>
      <c r="R200" s="10" t="s">
        <v>54</v>
      </c>
      <c r="S200" s="10"/>
    </row>
    <row r="201" spans="1:20" x14ac:dyDescent="0.25">
      <c r="A201" s="36">
        <v>194</v>
      </c>
      <c r="C201" s="12" t="s">
        <v>723</v>
      </c>
      <c r="D201" s="8" t="s">
        <v>160</v>
      </c>
      <c r="E201" s="8" t="s">
        <v>302</v>
      </c>
      <c r="J201" s="8" t="s">
        <v>4</v>
      </c>
      <c r="M201" s="9">
        <v>40909</v>
      </c>
      <c r="N201" s="11">
        <v>1</v>
      </c>
      <c r="O201" s="8">
        <v>1</v>
      </c>
      <c r="P201" s="8">
        <v>2012</v>
      </c>
      <c r="R201" s="8" t="s">
        <v>54</v>
      </c>
    </row>
    <row r="202" spans="1:20" x14ac:dyDescent="0.2">
      <c r="A202" s="26"/>
      <c r="B202" s="10">
        <v>11</v>
      </c>
      <c r="C202" s="10" t="s">
        <v>423</v>
      </c>
      <c r="D202" s="10" t="s">
        <v>215</v>
      </c>
      <c r="E202" s="10" t="s">
        <v>146</v>
      </c>
      <c r="F202" s="10" t="s">
        <v>424</v>
      </c>
      <c r="G202" s="10" t="s">
        <v>257</v>
      </c>
      <c r="H202" s="10"/>
      <c r="I202" s="10"/>
      <c r="J202" s="10"/>
      <c r="K202" s="10" t="s">
        <v>4</v>
      </c>
      <c r="M202" s="32">
        <v>40909</v>
      </c>
      <c r="N202" s="10" t="s">
        <v>397</v>
      </c>
      <c r="O202" s="10">
        <v>1</v>
      </c>
      <c r="P202" s="10">
        <v>2012</v>
      </c>
      <c r="Q202" s="10"/>
      <c r="R202" s="10" t="s">
        <v>54</v>
      </c>
      <c r="S202" s="10"/>
    </row>
    <row r="203" spans="1:20" x14ac:dyDescent="0.2">
      <c r="A203" s="26"/>
      <c r="B203" s="10">
        <v>3</v>
      </c>
      <c r="C203" s="10" t="s">
        <v>557</v>
      </c>
      <c r="D203" s="10" t="s">
        <v>255</v>
      </c>
      <c r="E203" s="10" t="s">
        <v>558</v>
      </c>
      <c r="F203" s="10" t="s">
        <v>108</v>
      </c>
      <c r="G203" s="10" t="s">
        <v>559</v>
      </c>
      <c r="H203" s="10"/>
      <c r="I203" s="10"/>
      <c r="J203" s="10"/>
      <c r="K203" s="10" t="s">
        <v>10</v>
      </c>
      <c r="M203" s="32">
        <v>40909</v>
      </c>
      <c r="N203" s="10" t="s">
        <v>397</v>
      </c>
      <c r="O203" s="10">
        <v>1</v>
      </c>
      <c r="P203" s="10">
        <v>2010</v>
      </c>
      <c r="Q203" s="10"/>
      <c r="R203" s="10" t="s">
        <v>54</v>
      </c>
      <c r="S203" s="10"/>
    </row>
    <row r="204" spans="1:20" x14ac:dyDescent="0.2">
      <c r="A204" s="26">
        <v>158</v>
      </c>
      <c r="B204" s="10">
        <v>18</v>
      </c>
      <c r="C204" s="10" t="s">
        <v>586</v>
      </c>
      <c r="D204" s="10" t="s">
        <v>587</v>
      </c>
      <c r="E204" s="10" t="s">
        <v>515</v>
      </c>
      <c r="H204" s="10"/>
      <c r="I204" s="10"/>
      <c r="J204" s="10" t="s">
        <v>4</v>
      </c>
      <c r="K204" s="10" t="s">
        <v>10</v>
      </c>
      <c r="M204" s="32">
        <v>40913</v>
      </c>
      <c r="N204" s="10">
        <v>5</v>
      </c>
      <c r="O204" s="10">
        <v>1</v>
      </c>
      <c r="P204" s="10">
        <v>2012</v>
      </c>
      <c r="Q204" s="10"/>
      <c r="R204" s="10" t="s">
        <v>71</v>
      </c>
      <c r="S204" s="10"/>
    </row>
    <row r="205" spans="1:20" x14ac:dyDescent="0.2">
      <c r="A205" s="26">
        <v>183</v>
      </c>
      <c r="B205" s="10">
        <v>4</v>
      </c>
      <c r="C205" s="10" t="s">
        <v>531</v>
      </c>
      <c r="D205" s="10" t="s">
        <v>86</v>
      </c>
      <c r="E205" s="10" t="s">
        <v>172</v>
      </c>
      <c r="F205" s="10" t="s">
        <v>108</v>
      </c>
      <c r="G205" s="10" t="s">
        <v>226</v>
      </c>
      <c r="H205" s="10"/>
      <c r="I205" s="10" t="s">
        <v>65</v>
      </c>
      <c r="J205" s="10" t="s">
        <v>4</v>
      </c>
      <c r="K205" s="10" t="s">
        <v>7</v>
      </c>
      <c r="M205" s="32">
        <v>40913</v>
      </c>
      <c r="N205" s="10">
        <v>5</v>
      </c>
      <c r="O205" s="10">
        <v>1</v>
      </c>
      <c r="P205" s="10">
        <v>2012</v>
      </c>
      <c r="Q205" s="10">
        <v>943962712</v>
      </c>
      <c r="R205" s="10" t="s">
        <v>54</v>
      </c>
      <c r="S205" s="10"/>
    </row>
    <row r="206" spans="1:20" x14ac:dyDescent="0.2">
      <c r="A206" s="26">
        <v>184</v>
      </c>
      <c r="B206" s="10">
        <v>7</v>
      </c>
      <c r="C206" s="10" t="s">
        <v>536</v>
      </c>
      <c r="D206" s="10" t="s">
        <v>140</v>
      </c>
      <c r="E206" s="10" t="s">
        <v>126</v>
      </c>
      <c r="F206" s="10" t="s">
        <v>139</v>
      </c>
      <c r="G206" s="10" t="s">
        <v>127</v>
      </c>
      <c r="H206" s="10"/>
      <c r="I206" s="10" t="s">
        <v>65</v>
      </c>
      <c r="J206" s="10" t="s">
        <v>4</v>
      </c>
      <c r="K206" s="10" t="s">
        <v>7</v>
      </c>
      <c r="M206" s="32">
        <v>40922</v>
      </c>
      <c r="N206" s="10">
        <v>14</v>
      </c>
      <c r="O206" s="10">
        <v>1</v>
      </c>
      <c r="P206" s="10">
        <v>2012</v>
      </c>
      <c r="Q206" s="10">
        <v>945577297</v>
      </c>
      <c r="R206" s="10" t="s">
        <v>71</v>
      </c>
      <c r="S206" s="10"/>
    </row>
    <row r="207" spans="1:20" x14ac:dyDescent="0.2">
      <c r="A207" s="26">
        <v>180</v>
      </c>
      <c r="B207" s="10">
        <v>18</v>
      </c>
      <c r="C207" s="10" t="s">
        <v>548</v>
      </c>
      <c r="D207" s="10" t="s">
        <v>108</v>
      </c>
      <c r="E207" s="10" t="s">
        <v>146</v>
      </c>
      <c r="F207" s="10" t="s">
        <v>86</v>
      </c>
      <c r="G207" s="10" t="s">
        <v>147</v>
      </c>
      <c r="H207" s="10"/>
      <c r="I207" s="10"/>
      <c r="J207" s="10" t="s">
        <v>4</v>
      </c>
      <c r="K207" s="10" t="s">
        <v>7</v>
      </c>
      <c r="M207" s="32">
        <v>40923</v>
      </c>
      <c r="N207" s="10" t="s">
        <v>433</v>
      </c>
      <c r="O207" s="10">
        <v>1</v>
      </c>
      <c r="P207" s="10">
        <v>2012</v>
      </c>
      <c r="Q207" s="10"/>
      <c r="R207" s="10" t="s">
        <v>54</v>
      </c>
      <c r="S207" s="10"/>
    </row>
    <row r="208" spans="1:20" x14ac:dyDescent="0.2">
      <c r="A208" s="26"/>
      <c r="B208" s="10">
        <v>14</v>
      </c>
      <c r="C208" s="10" t="s">
        <v>429</v>
      </c>
      <c r="D208" s="10" t="s">
        <v>207</v>
      </c>
      <c r="E208" s="10" t="s">
        <v>430</v>
      </c>
      <c r="F208" s="10" t="s">
        <v>431</v>
      </c>
      <c r="G208" s="10" t="s">
        <v>432</v>
      </c>
      <c r="H208" s="10"/>
      <c r="I208" s="10"/>
      <c r="J208" s="10"/>
      <c r="K208" s="10" t="s">
        <v>4</v>
      </c>
      <c r="M208" s="32">
        <v>40923</v>
      </c>
      <c r="N208" s="10" t="s">
        <v>433</v>
      </c>
      <c r="O208" s="10">
        <v>1</v>
      </c>
      <c r="P208" s="10">
        <v>2012</v>
      </c>
      <c r="Q208" s="10"/>
      <c r="R208" s="10" t="s">
        <v>71</v>
      </c>
      <c r="S208" s="10"/>
    </row>
    <row r="209" spans="1:19" x14ac:dyDescent="0.2">
      <c r="A209" s="26">
        <v>187</v>
      </c>
      <c r="B209" s="28">
        <v>11</v>
      </c>
      <c r="C209" s="10" t="s">
        <v>542</v>
      </c>
      <c r="D209" s="10" t="s">
        <v>63</v>
      </c>
      <c r="E209" s="10" t="s">
        <v>191</v>
      </c>
      <c r="F209" s="10" t="s">
        <v>86</v>
      </c>
      <c r="G209" s="10" t="s">
        <v>290</v>
      </c>
      <c r="H209" s="10"/>
      <c r="I209" s="10" t="s">
        <v>65</v>
      </c>
      <c r="J209" s="10" t="s">
        <v>4</v>
      </c>
      <c r="K209" s="10" t="s">
        <v>7</v>
      </c>
      <c r="M209" s="32">
        <v>40926</v>
      </c>
      <c r="N209" s="10">
        <v>18</v>
      </c>
      <c r="O209" s="10">
        <v>1</v>
      </c>
      <c r="P209" s="10">
        <v>2012</v>
      </c>
      <c r="Q209" s="10">
        <v>959707649</v>
      </c>
      <c r="R209" s="10" t="s">
        <v>54</v>
      </c>
      <c r="S209" s="10"/>
    </row>
    <row r="210" spans="1:19" x14ac:dyDescent="0.2">
      <c r="A210" s="26">
        <v>193</v>
      </c>
      <c r="B210" s="10">
        <v>10</v>
      </c>
      <c r="C210" s="10" t="s">
        <v>540</v>
      </c>
      <c r="D210" s="10" t="s">
        <v>541</v>
      </c>
      <c r="E210" s="10" t="s">
        <v>62</v>
      </c>
      <c r="F210" s="10" t="s">
        <v>63</v>
      </c>
      <c r="G210" s="10" t="s">
        <v>64</v>
      </c>
      <c r="H210" s="10"/>
      <c r="I210" s="10" t="s">
        <v>65</v>
      </c>
      <c r="J210" s="10" t="s">
        <v>4</v>
      </c>
      <c r="K210" s="10" t="s">
        <v>7</v>
      </c>
      <c r="M210" s="32">
        <v>40928</v>
      </c>
      <c r="N210" s="10">
        <v>20</v>
      </c>
      <c r="O210" s="10">
        <v>1</v>
      </c>
      <c r="P210" s="10">
        <v>2012</v>
      </c>
      <c r="Q210" s="10">
        <v>95374576476</v>
      </c>
      <c r="R210" s="10" t="s">
        <v>54</v>
      </c>
      <c r="S210" s="10"/>
    </row>
    <row r="211" spans="1:19" x14ac:dyDescent="0.2">
      <c r="A211" s="26">
        <v>7</v>
      </c>
      <c r="B211" s="10">
        <v>1</v>
      </c>
      <c r="C211" s="10" t="s">
        <v>83</v>
      </c>
      <c r="D211" s="10" t="s">
        <v>84</v>
      </c>
      <c r="E211" s="10" t="s">
        <v>85</v>
      </c>
      <c r="F211" s="10" t="s">
        <v>86</v>
      </c>
      <c r="G211" s="10" t="s">
        <v>87</v>
      </c>
      <c r="H211" s="10" t="s">
        <v>82</v>
      </c>
      <c r="I211" s="10" t="s">
        <v>65</v>
      </c>
      <c r="J211" s="10" t="s">
        <v>4</v>
      </c>
      <c r="K211" s="10" t="s">
        <v>10</v>
      </c>
      <c r="M211" s="32">
        <v>40933</v>
      </c>
      <c r="N211" s="10">
        <v>25</v>
      </c>
      <c r="O211" s="10">
        <v>1</v>
      </c>
      <c r="P211" s="10">
        <v>2012</v>
      </c>
      <c r="Q211" s="10">
        <v>945656297</v>
      </c>
      <c r="R211" s="10" t="s">
        <v>71</v>
      </c>
      <c r="S211" s="10"/>
    </row>
    <row r="212" spans="1:19" x14ac:dyDescent="0.2">
      <c r="A212" s="26">
        <v>96</v>
      </c>
      <c r="B212" s="10">
        <v>20</v>
      </c>
      <c r="C212" s="10" t="s">
        <v>341</v>
      </c>
      <c r="D212" s="10" t="s">
        <v>342</v>
      </c>
      <c r="E212" s="10" t="s">
        <v>343</v>
      </c>
      <c r="F212" s="10" t="s">
        <v>344</v>
      </c>
      <c r="G212" s="10" t="s">
        <v>345</v>
      </c>
      <c r="H212" s="10" t="s">
        <v>137</v>
      </c>
      <c r="I212" s="10" t="s">
        <v>65</v>
      </c>
      <c r="J212" s="10" t="s">
        <v>4</v>
      </c>
      <c r="K212" s="10" t="s">
        <v>10</v>
      </c>
      <c r="M212" s="32">
        <v>40934</v>
      </c>
      <c r="N212" s="10">
        <v>26</v>
      </c>
      <c r="O212" s="10">
        <v>1</v>
      </c>
      <c r="P212" s="10">
        <v>2012</v>
      </c>
      <c r="Q212" s="10">
        <v>960968267</v>
      </c>
      <c r="R212" s="10" t="s">
        <v>71</v>
      </c>
      <c r="S212" s="10"/>
    </row>
    <row r="213" spans="1:19" x14ac:dyDescent="0.2">
      <c r="A213" s="26">
        <v>182</v>
      </c>
      <c r="B213" s="10">
        <v>15</v>
      </c>
      <c r="C213" s="10" t="s">
        <v>545</v>
      </c>
      <c r="D213" s="10" t="s">
        <v>546</v>
      </c>
      <c r="E213" s="10" t="s">
        <v>154</v>
      </c>
      <c r="F213" s="10" t="s">
        <v>155</v>
      </c>
      <c r="G213" s="10" t="s">
        <v>249</v>
      </c>
      <c r="H213" s="10"/>
      <c r="I213" s="10"/>
      <c r="J213" s="10" t="s">
        <v>4</v>
      </c>
      <c r="K213" s="10" t="s">
        <v>7</v>
      </c>
      <c r="M213" s="32">
        <v>40938</v>
      </c>
      <c r="N213" s="10">
        <v>30</v>
      </c>
      <c r="O213" s="10">
        <v>1</v>
      </c>
      <c r="P213" s="10">
        <v>2012</v>
      </c>
      <c r="Q213" s="10"/>
      <c r="R213" s="10" t="s">
        <v>54</v>
      </c>
      <c r="S213" s="10"/>
    </row>
    <row r="214" spans="1:19" x14ac:dyDescent="0.2">
      <c r="A214" s="26"/>
      <c r="B214" s="10">
        <v>22</v>
      </c>
      <c r="C214" s="10" t="s">
        <v>283</v>
      </c>
      <c r="D214" s="10" t="s">
        <v>108</v>
      </c>
      <c r="E214" s="10" t="s">
        <v>113</v>
      </c>
      <c r="F214" s="10" t="s">
        <v>86</v>
      </c>
      <c r="G214" s="10" t="s">
        <v>223</v>
      </c>
      <c r="H214" s="10"/>
      <c r="I214" s="10" t="s">
        <v>65</v>
      </c>
      <c r="J214" s="10"/>
      <c r="K214" s="10" t="s">
        <v>4</v>
      </c>
      <c r="M214" s="32">
        <v>40941</v>
      </c>
      <c r="N214" s="10">
        <v>2</v>
      </c>
      <c r="O214" s="10">
        <v>2</v>
      </c>
      <c r="P214" s="10">
        <v>2012</v>
      </c>
      <c r="Q214" s="10">
        <v>963940809</v>
      </c>
      <c r="R214" s="10" t="s">
        <v>54</v>
      </c>
      <c r="S214" s="10" t="s">
        <v>458</v>
      </c>
    </row>
    <row r="215" spans="1:19" x14ac:dyDescent="0.2">
      <c r="A215" s="26"/>
      <c r="B215" s="10">
        <v>2</v>
      </c>
      <c r="C215" s="10" t="s">
        <v>554</v>
      </c>
      <c r="D215" s="10" t="s">
        <v>86</v>
      </c>
      <c r="E215" s="10" t="s">
        <v>484</v>
      </c>
      <c r="F215" s="10" t="s">
        <v>287</v>
      </c>
      <c r="G215" s="10" t="s">
        <v>555</v>
      </c>
      <c r="H215" s="10"/>
      <c r="I215" s="10" t="s">
        <v>556</v>
      </c>
      <c r="J215" s="10"/>
      <c r="K215" s="10" t="s">
        <v>10</v>
      </c>
      <c r="M215" s="32">
        <v>40954</v>
      </c>
      <c r="N215" s="10">
        <v>15</v>
      </c>
      <c r="O215" s="10">
        <v>2</v>
      </c>
      <c r="P215" s="10">
        <v>2012</v>
      </c>
      <c r="Q215" s="10">
        <v>966443962</v>
      </c>
      <c r="R215" s="10" t="s">
        <v>54</v>
      </c>
      <c r="S215" s="10"/>
    </row>
    <row r="216" spans="1:19" x14ac:dyDescent="0.2">
      <c r="A216" s="26"/>
      <c r="B216" s="10">
        <v>2</v>
      </c>
      <c r="C216" s="10" t="s">
        <v>398</v>
      </c>
      <c r="D216" s="10" t="s">
        <v>86</v>
      </c>
      <c r="E216" s="10" t="s">
        <v>281</v>
      </c>
      <c r="F216" s="10" t="s">
        <v>166</v>
      </c>
      <c r="G216" s="10" t="s">
        <v>282</v>
      </c>
      <c r="H216" s="10"/>
      <c r="I216" s="10"/>
      <c r="J216" s="10"/>
      <c r="K216" s="10" t="s">
        <v>4</v>
      </c>
      <c r="M216" s="32">
        <v>41000</v>
      </c>
      <c r="N216" s="10" t="s">
        <v>397</v>
      </c>
      <c r="O216" s="10">
        <v>4</v>
      </c>
      <c r="P216" s="10">
        <v>2012</v>
      </c>
      <c r="Q216" s="10"/>
      <c r="R216" s="10" t="s">
        <v>54</v>
      </c>
      <c r="S216" s="10"/>
    </row>
    <row r="217" spans="1:19" x14ac:dyDescent="0.2">
      <c r="A217" s="26">
        <v>164</v>
      </c>
      <c r="B217" s="28">
        <v>11</v>
      </c>
      <c r="C217" s="10" t="s">
        <v>577</v>
      </c>
      <c r="D217" s="10" t="s">
        <v>266</v>
      </c>
      <c r="E217" s="10" t="s">
        <v>135</v>
      </c>
      <c r="F217" s="10" t="s">
        <v>86</v>
      </c>
      <c r="G217" s="10" t="s">
        <v>136</v>
      </c>
      <c r="H217" s="10"/>
      <c r="I217" s="10" t="s">
        <v>65</v>
      </c>
      <c r="J217" s="10"/>
      <c r="K217" s="10" t="s">
        <v>10</v>
      </c>
      <c r="M217" s="32">
        <v>41065</v>
      </c>
      <c r="N217" s="10">
        <v>5</v>
      </c>
      <c r="O217" s="10">
        <v>6</v>
      </c>
      <c r="P217" s="10">
        <v>2012</v>
      </c>
      <c r="Q217" s="10">
        <v>949024931</v>
      </c>
      <c r="R217" s="10" t="s">
        <v>54</v>
      </c>
      <c r="S217" s="10"/>
    </row>
    <row r="218" spans="1:19" x14ac:dyDescent="0.2">
      <c r="A218" s="26">
        <v>167</v>
      </c>
      <c r="B218" s="10">
        <v>19</v>
      </c>
      <c r="C218" s="10" t="s">
        <v>449</v>
      </c>
      <c r="D218" s="10" t="s">
        <v>251</v>
      </c>
      <c r="E218" s="10" t="s">
        <v>450</v>
      </c>
      <c r="F218" s="10" t="s">
        <v>451</v>
      </c>
      <c r="G218" s="10" t="s">
        <v>223</v>
      </c>
      <c r="H218" s="10"/>
      <c r="I218" s="10"/>
      <c r="J218" s="10" t="s">
        <v>4</v>
      </c>
      <c r="K218" s="10" t="s">
        <v>4</v>
      </c>
      <c r="M218" s="32">
        <v>41078</v>
      </c>
      <c r="N218" s="10">
        <v>18</v>
      </c>
      <c r="O218" s="10">
        <v>6</v>
      </c>
      <c r="P218" s="10">
        <v>2012</v>
      </c>
      <c r="Q218" s="10"/>
      <c r="R218" s="10" t="s">
        <v>54</v>
      </c>
      <c r="S218" s="10"/>
    </row>
    <row r="219" spans="1:19" x14ac:dyDescent="0.2">
      <c r="A219" s="26"/>
      <c r="B219" s="28">
        <v>20</v>
      </c>
      <c r="C219" s="10" t="s">
        <v>452</v>
      </c>
      <c r="D219" s="10" t="s">
        <v>453</v>
      </c>
      <c r="E219" s="10" t="s">
        <v>454</v>
      </c>
      <c r="F219" s="10" t="s">
        <v>86</v>
      </c>
      <c r="G219" s="10" t="s">
        <v>223</v>
      </c>
      <c r="H219" s="10"/>
      <c r="I219" s="10"/>
      <c r="J219" s="10"/>
      <c r="K219" s="10" t="s">
        <v>4</v>
      </c>
      <c r="M219" s="32">
        <v>41113</v>
      </c>
      <c r="N219" s="10" t="s">
        <v>455</v>
      </c>
      <c r="O219" s="10">
        <v>7</v>
      </c>
      <c r="P219" s="10">
        <v>2012</v>
      </c>
      <c r="Q219" s="10"/>
      <c r="R219" s="10" t="s">
        <v>54</v>
      </c>
      <c r="S219" s="10"/>
    </row>
    <row r="220" spans="1:19" x14ac:dyDescent="0.25">
      <c r="A220" t="s">
        <v>15</v>
      </c>
      <c r="C220" s="12" t="s">
        <v>743</v>
      </c>
      <c r="D220" s="8" t="s">
        <v>108</v>
      </c>
      <c r="E220" s="8" t="s">
        <v>407</v>
      </c>
      <c r="F220" s="10" t="s">
        <v>408</v>
      </c>
      <c r="G220" s="10" t="s">
        <v>70</v>
      </c>
      <c r="M220" s="9">
        <v>41136</v>
      </c>
      <c r="N220" s="11" t="s">
        <v>433</v>
      </c>
      <c r="O220" s="8">
        <v>8</v>
      </c>
      <c r="P220" s="8">
        <v>2012</v>
      </c>
      <c r="R220" s="8" t="s">
        <v>54</v>
      </c>
    </row>
    <row r="221" spans="1:19" x14ac:dyDescent="0.2">
      <c r="A221" s="26"/>
      <c r="B221" s="10">
        <v>25</v>
      </c>
      <c r="C221" s="10" t="s">
        <v>461</v>
      </c>
      <c r="D221" s="10" t="s">
        <v>462</v>
      </c>
      <c r="E221" s="10" t="s">
        <v>407</v>
      </c>
      <c r="F221" s="10" t="s">
        <v>408</v>
      </c>
      <c r="G221" s="10" t="s">
        <v>70</v>
      </c>
      <c r="H221" s="10"/>
      <c r="I221" s="10"/>
      <c r="J221" s="10"/>
      <c r="K221" s="10" t="s">
        <v>4</v>
      </c>
      <c r="M221" s="32">
        <v>41136</v>
      </c>
      <c r="N221" s="10" t="s">
        <v>433</v>
      </c>
      <c r="O221" s="10">
        <v>8</v>
      </c>
      <c r="P221" s="10">
        <v>2012</v>
      </c>
      <c r="Q221" s="10"/>
      <c r="R221" s="10" t="s">
        <v>71</v>
      </c>
      <c r="S221" s="10"/>
    </row>
    <row r="222" spans="1:19" x14ac:dyDescent="0.2">
      <c r="A222" s="26">
        <v>161</v>
      </c>
      <c r="B222" s="28">
        <v>8</v>
      </c>
      <c r="C222" s="10" t="s">
        <v>571</v>
      </c>
      <c r="D222" s="10" t="s">
        <v>572</v>
      </c>
      <c r="E222" s="10" t="s">
        <v>254</v>
      </c>
      <c r="F222" s="10" t="s">
        <v>255</v>
      </c>
      <c r="G222" s="10" t="s">
        <v>197</v>
      </c>
      <c r="H222" s="10"/>
      <c r="I222" s="10" t="s">
        <v>65</v>
      </c>
      <c r="J222" s="10"/>
      <c r="K222" s="10" t="s">
        <v>10</v>
      </c>
      <c r="M222" s="32">
        <v>41161</v>
      </c>
      <c r="N222" s="10">
        <v>9</v>
      </c>
      <c r="O222" s="10">
        <v>9</v>
      </c>
      <c r="P222" s="10">
        <v>2012</v>
      </c>
      <c r="Q222" s="10">
        <v>968095810</v>
      </c>
      <c r="R222" s="10" t="s">
        <v>71</v>
      </c>
      <c r="S222" s="10"/>
    </row>
    <row r="223" spans="1:19" x14ac:dyDescent="0.2">
      <c r="A223" s="26"/>
      <c r="B223" s="10">
        <v>10</v>
      </c>
      <c r="C223" s="10" t="s">
        <v>418</v>
      </c>
      <c r="D223" s="10" t="s">
        <v>419</v>
      </c>
      <c r="E223" s="10" t="s">
        <v>420</v>
      </c>
      <c r="F223" s="10" t="s">
        <v>421</v>
      </c>
      <c r="G223" s="10" t="s">
        <v>190</v>
      </c>
      <c r="H223" s="10" t="s">
        <v>422</v>
      </c>
      <c r="I223" s="10"/>
      <c r="J223" s="10"/>
      <c r="K223" s="10" t="s">
        <v>4</v>
      </c>
      <c r="M223" s="32">
        <v>41194</v>
      </c>
      <c r="N223" s="10">
        <v>12</v>
      </c>
      <c r="O223" s="10">
        <v>10</v>
      </c>
      <c r="P223" s="10">
        <v>2012</v>
      </c>
      <c r="Q223" s="10"/>
      <c r="R223" s="10" t="s">
        <v>54</v>
      </c>
      <c r="S223" s="10"/>
    </row>
    <row r="224" spans="1:19" x14ac:dyDescent="0.2">
      <c r="A224" s="26"/>
      <c r="B224" s="10">
        <v>12</v>
      </c>
      <c r="C224" s="10" t="s">
        <v>425</v>
      </c>
      <c r="D224" s="10" t="s">
        <v>426</v>
      </c>
      <c r="E224" s="10" t="s">
        <v>182</v>
      </c>
      <c r="F224" s="10" t="s">
        <v>86</v>
      </c>
      <c r="G224" s="10" t="s">
        <v>183</v>
      </c>
      <c r="H224" s="10"/>
      <c r="I224" s="10" t="s">
        <v>65</v>
      </c>
      <c r="J224" s="10"/>
      <c r="K224" s="10" t="s">
        <v>4</v>
      </c>
      <c r="L224" s="10" t="s">
        <v>53</v>
      </c>
      <c r="M224" s="32">
        <v>41216</v>
      </c>
      <c r="N224" s="10">
        <v>3</v>
      </c>
      <c r="O224" s="10">
        <v>11</v>
      </c>
      <c r="P224" s="10">
        <v>2012</v>
      </c>
      <c r="Q224" s="10">
        <v>963942232</v>
      </c>
      <c r="R224" s="10" t="s">
        <v>71</v>
      </c>
      <c r="S224" s="10"/>
    </row>
    <row r="225" spans="1:19" x14ac:dyDescent="0.2">
      <c r="A225" s="26" t="s">
        <v>15</v>
      </c>
      <c r="B225" s="10">
        <v>16</v>
      </c>
      <c r="C225" s="10" t="s">
        <v>435</v>
      </c>
      <c r="D225" s="10" t="s">
        <v>383</v>
      </c>
      <c r="E225" s="10" t="s">
        <v>436</v>
      </c>
      <c r="F225" s="10" t="s">
        <v>437</v>
      </c>
      <c r="G225" s="10" t="s">
        <v>438</v>
      </c>
      <c r="H225" s="10"/>
      <c r="I225" s="10" t="s">
        <v>412</v>
      </c>
      <c r="J225" s="10" t="s">
        <v>4</v>
      </c>
      <c r="K225" s="10" t="s">
        <v>4</v>
      </c>
      <c r="L225" s="10" t="s">
        <v>439</v>
      </c>
      <c r="M225" s="32">
        <v>41275</v>
      </c>
      <c r="N225" s="10">
        <v>1</v>
      </c>
      <c r="O225" s="10">
        <v>1</v>
      </c>
      <c r="P225" s="10">
        <v>2013</v>
      </c>
      <c r="Q225" s="10"/>
      <c r="R225" s="10" t="s">
        <v>71</v>
      </c>
      <c r="S225" s="10"/>
    </row>
    <row r="226" spans="1:19" x14ac:dyDescent="0.2">
      <c r="A226" s="26">
        <v>185</v>
      </c>
      <c r="B226" s="10">
        <v>17</v>
      </c>
      <c r="C226" s="10" t="s">
        <v>547</v>
      </c>
      <c r="D226" s="10" t="s">
        <v>108</v>
      </c>
      <c r="E226" s="10" t="s">
        <v>479</v>
      </c>
      <c r="F226" s="10" t="s">
        <v>480</v>
      </c>
      <c r="G226" s="10" t="s">
        <v>481</v>
      </c>
      <c r="H226" s="10"/>
      <c r="I226" s="10" t="s">
        <v>65</v>
      </c>
      <c r="J226" s="10" t="s">
        <v>4</v>
      </c>
      <c r="K226" s="10" t="s">
        <v>7</v>
      </c>
      <c r="M226" s="32">
        <v>41294</v>
      </c>
      <c r="N226" s="10">
        <v>20</v>
      </c>
      <c r="O226" s="10">
        <v>1</v>
      </c>
      <c r="P226" s="10">
        <v>2013</v>
      </c>
      <c r="Q226" s="10">
        <v>945573414</v>
      </c>
      <c r="R226" s="10" t="s">
        <v>54</v>
      </c>
      <c r="S226" s="10"/>
    </row>
    <row r="227" spans="1:19" x14ac:dyDescent="0.2">
      <c r="A227" s="26"/>
      <c r="B227" s="10">
        <v>18</v>
      </c>
      <c r="C227" s="10" t="s">
        <v>445</v>
      </c>
      <c r="D227" s="10" t="s">
        <v>160</v>
      </c>
      <c r="E227" s="10" t="s">
        <v>446</v>
      </c>
      <c r="F227" s="10" t="s">
        <v>108</v>
      </c>
      <c r="G227" s="10" t="s">
        <v>447</v>
      </c>
      <c r="H227" s="10"/>
      <c r="I227" s="10"/>
      <c r="J227" s="10"/>
      <c r="K227" s="10" t="s">
        <v>4</v>
      </c>
      <c r="M227" s="32">
        <v>41294</v>
      </c>
      <c r="N227" s="10" t="s">
        <v>448</v>
      </c>
      <c r="O227" s="10">
        <v>1</v>
      </c>
      <c r="P227" s="10">
        <v>2013</v>
      </c>
      <c r="Q227" s="10"/>
      <c r="R227" s="10" t="s">
        <v>54</v>
      </c>
      <c r="S227" s="10"/>
    </row>
    <row r="228" spans="1:19" x14ac:dyDescent="0.2">
      <c r="A228" s="26">
        <v>179</v>
      </c>
      <c r="B228" s="10">
        <v>13</v>
      </c>
      <c r="C228" s="10" t="s">
        <v>543</v>
      </c>
      <c r="D228" s="10" t="s">
        <v>544</v>
      </c>
      <c r="E228" s="10" t="s">
        <v>471</v>
      </c>
      <c r="F228" s="10" t="s">
        <v>287</v>
      </c>
      <c r="G228" s="10" t="s">
        <v>472</v>
      </c>
      <c r="H228" s="10"/>
      <c r="I228" s="10" t="s">
        <v>65</v>
      </c>
      <c r="J228" s="10"/>
      <c r="K228" s="10" t="s">
        <v>7</v>
      </c>
      <c r="M228" s="32">
        <v>41306</v>
      </c>
      <c r="N228" s="10">
        <v>1</v>
      </c>
      <c r="O228" s="10">
        <v>2</v>
      </c>
      <c r="P228" s="10">
        <v>2013</v>
      </c>
      <c r="Q228" s="10">
        <v>944084414</v>
      </c>
      <c r="R228" s="10" t="s">
        <v>71</v>
      </c>
      <c r="S228" s="10"/>
    </row>
    <row r="229" spans="1:19" x14ac:dyDescent="0.2">
      <c r="A229" s="26"/>
      <c r="B229" s="10">
        <v>21</v>
      </c>
      <c r="C229" s="10" t="s">
        <v>456</v>
      </c>
      <c r="D229" s="10" t="s">
        <v>457</v>
      </c>
      <c r="E229" s="10" t="s">
        <v>343</v>
      </c>
      <c r="F229" s="10" t="s">
        <v>344</v>
      </c>
      <c r="G229" s="10" t="s">
        <v>345</v>
      </c>
      <c r="H229" s="10"/>
      <c r="I229" s="10" t="s">
        <v>65</v>
      </c>
      <c r="J229" s="10"/>
      <c r="K229" s="10" t="s">
        <v>4</v>
      </c>
      <c r="M229" s="32">
        <v>41343</v>
      </c>
      <c r="N229" s="10">
        <v>10</v>
      </c>
      <c r="O229" s="10">
        <v>3</v>
      </c>
      <c r="P229" s="10">
        <v>2013</v>
      </c>
      <c r="Q229" s="10">
        <v>960968267</v>
      </c>
      <c r="R229" s="10" t="s">
        <v>54</v>
      </c>
      <c r="S229" s="10"/>
    </row>
    <row r="230" spans="1:19" x14ac:dyDescent="0.25">
      <c r="A230" t="s">
        <v>15</v>
      </c>
      <c r="C230" s="12" t="s">
        <v>772</v>
      </c>
      <c r="D230" s="8" t="s">
        <v>173</v>
      </c>
      <c r="E230" s="8" t="s">
        <v>85</v>
      </c>
      <c r="F230" s="10" t="s">
        <v>86</v>
      </c>
      <c r="G230" s="10" t="s">
        <v>87</v>
      </c>
      <c r="I230" s="8" t="s">
        <v>65</v>
      </c>
      <c r="M230" s="9">
        <v>41440</v>
      </c>
      <c r="N230" s="11">
        <v>15</v>
      </c>
      <c r="O230" s="8">
        <v>6</v>
      </c>
      <c r="P230" s="8">
        <v>2013</v>
      </c>
      <c r="Q230" s="8">
        <v>945656297</v>
      </c>
      <c r="R230" s="8" t="s">
        <v>71</v>
      </c>
    </row>
    <row r="231" spans="1:19" x14ac:dyDescent="0.2">
      <c r="A231" s="26"/>
      <c r="B231" s="10">
        <v>15</v>
      </c>
      <c r="C231" s="10" t="s">
        <v>434</v>
      </c>
      <c r="D231" s="10" t="s">
        <v>383</v>
      </c>
      <c r="E231" s="10" t="s">
        <v>329</v>
      </c>
      <c r="F231" s="10" t="s">
        <v>410</v>
      </c>
      <c r="G231" s="10" t="s">
        <v>411</v>
      </c>
      <c r="H231" s="10"/>
      <c r="I231" s="10" t="s">
        <v>412</v>
      </c>
      <c r="J231" s="10"/>
      <c r="K231" s="10" t="s">
        <v>4</v>
      </c>
      <c r="M231" s="32">
        <v>41557</v>
      </c>
      <c r="N231" s="10">
        <v>10</v>
      </c>
      <c r="O231" s="10">
        <v>10</v>
      </c>
      <c r="P231" s="10">
        <v>2013</v>
      </c>
      <c r="Q231" s="10"/>
      <c r="R231" s="10" t="s">
        <v>71</v>
      </c>
      <c r="S231" s="10"/>
    </row>
    <row r="232" spans="1:19" x14ac:dyDescent="0.2">
      <c r="A232" s="26"/>
      <c r="B232" s="10">
        <v>9</v>
      </c>
      <c r="C232" s="10" t="s">
        <v>416</v>
      </c>
      <c r="D232" s="10" t="s">
        <v>417</v>
      </c>
      <c r="E232" s="10" t="s">
        <v>201</v>
      </c>
      <c r="F232" s="10" t="s">
        <v>202</v>
      </c>
      <c r="G232" s="10" t="s">
        <v>203</v>
      </c>
      <c r="H232" s="10"/>
      <c r="I232" s="10"/>
      <c r="J232" s="10"/>
      <c r="K232" s="10" t="s">
        <v>4</v>
      </c>
      <c r="M232" s="32">
        <v>41640</v>
      </c>
      <c r="N232" s="10" t="s">
        <v>397</v>
      </c>
      <c r="O232" s="10">
        <v>1</v>
      </c>
      <c r="P232" s="10">
        <v>2014</v>
      </c>
      <c r="Q232" s="10"/>
      <c r="R232" s="10" t="s">
        <v>71</v>
      </c>
      <c r="S232" s="10"/>
    </row>
    <row r="233" spans="1:19" x14ac:dyDescent="0.2">
      <c r="A233" s="26"/>
      <c r="B233" s="10">
        <v>23</v>
      </c>
      <c r="C233" s="10" t="s">
        <v>283</v>
      </c>
      <c r="D233" s="10" t="s">
        <v>108</v>
      </c>
      <c r="E233" s="10" t="s">
        <v>113</v>
      </c>
      <c r="F233" s="10" t="s">
        <v>459</v>
      </c>
      <c r="G233" s="10" t="s">
        <v>120</v>
      </c>
      <c r="H233" s="10"/>
      <c r="I233" s="10"/>
      <c r="J233" s="10"/>
      <c r="K233" s="10" t="s">
        <v>4</v>
      </c>
      <c r="M233" s="32">
        <v>41640</v>
      </c>
      <c r="N233" s="10" t="s">
        <v>397</v>
      </c>
      <c r="O233" s="10">
        <v>1</v>
      </c>
      <c r="P233" s="10">
        <v>2014</v>
      </c>
      <c r="Q233" s="10"/>
      <c r="R233" s="10" t="s">
        <v>54</v>
      </c>
      <c r="S233" s="10"/>
    </row>
    <row r="234" spans="1:19" x14ac:dyDescent="0.25">
      <c r="A234" t="s">
        <v>15</v>
      </c>
      <c r="C234" s="12" t="s">
        <v>727</v>
      </c>
      <c r="D234" s="8" t="s">
        <v>223</v>
      </c>
      <c r="E234" s="8" t="s">
        <v>484</v>
      </c>
      <c r="F234" s="10" t="s">
        <v>287</v>
      </c>
      <c r="G234" s="10" t="s">
        <v>555</v>
      </c>
      <c r="I234" s="8" t="s">
        <v>556</v>
      </c>
      <c r="M234" s="9">
        <v>41654</v>
      </c>
      <c r="N234" s="11">
        <v>15</v>
      </c>
      <c r="O234" s="8">
        <v>1</v>
      </c>
      <c r="P234" s="8">
        <v>2014</v>
      </c>
      <c r="Q234" s="8">
        <v>966443962</v>
      </c>
      <c r="R234" s="8" t="s">
        <v>71</v>
      </c>
    </row>
    <row r="235" spans="1:19" x14ac:dyDescent="0.25">
      <c r="A235" s="36">
        <v>178</v>
      </c>
      <c r="C235" s="12" t="s">
        <v>689</v>
      </c>
      <c r="D235" s="8" t="s">
        <v>190</v>
      </c>
      <c r="E235" s="8" t="s">
        <v>671</v>
      </c>
      <c r="F235" s="10" t="s">
        <v>690</v>
      </c>
      <c r="G235" s="10" t="s">
        <v>691</v>
      </c>
      <c r="I235" s="8" t="s">
        <v>673</v>
      </c>
      <c r="J235" s="8" t="s">
        <v>18</v>
      </c>
      <c r="L235" s="10" t="s">
        <v>674</v>
      </c>
      <c r="M235" s="9" t="s">
        <v>692</v>
      </c>
      <c r="P235" s="8">
        <v>2006</v>
      </c>
      <c r="R235" s="8" t="s">
        <v>71</v>
      </c>
    </row>
    <row r="236" spans="1:19" x14ac:dyDescent="0.25">
      <c r="A236" s="36">
        <v>175</v>
      </c>
      <c r="C236" s="12" t="s">
        <v>735</v>
      </c>
      <c r="D236" s="8" t="s">
        <v>736</v>
      </c>
      <c r="E236" s="8" t="s">
        <v>702</v>
      </c>
      <c r="F236" s="10" t="s">
        <v>86</v>
      </c>
      <c r="G236" s="10" t="s">
        <v>218</v>
      </c>
      <c r="I236" s="8" t="s">
        <v>673</v>
      </c>
      <c r="J236" s="8" t="s">
        <v>8</v>
      </c>
      <c r="L236" s="10" t="s">
        <v>674</v>
      </c>
      <c r="M236" s="9" t="s">
        <v>737</v>
      </c>
      <c r="P236" s="8">
        <v>2007</v>
      </c>
      <c r="R236" s="8" t="s">
        <v>54</v>
      </c>
    </row>
    <row r="237" spans="1:19" x14ac:dyDescent="0.25">
      <c r="A237" s="36">
        <v>176</v>
      </c>
      <c r="C237" s="12" t="s">
        <v>700</v>
      </c>
      <c r="D237" s="8" t="s">
        <v>701</v>
      </c>
      <c r="E237" s="8" t="s">
        <v>702</v>
      </c>
      <c r="F237" s="10" t="s">
        <v>86</v>
      </c>
      <c r="G237" s="10" t="s">
        <v>218</v>
      </c>
      <c r="I237" s="8" t="s">
        <v>673</v>
      </c>
      <c r="J237" s="8" t="s">
        <v>8</v>
      </c>
      <c r="L237" s="10" t="s">
        <v>674</v>
      </c>
      <c r="M237" s="9" t="s">
        <v>703</v>
      </c>
      <c r="P237" s="8">
        <v>2008</v>
      </c>
      <c r="R237" s="8" t="s">
        <v>54</v>
      </c>
    </row>
    <row r="238" spans="1:19" x14ac:dyDescent="0.25">
      <c r="A238" s="36">
        <v>173</v>
      </c>
      <c r="C238" s="12" t="s">
        <v>719</v>
      </c>
      <c r="D238" s="8" t="s">
        <v>720</v>
      </c>
      <c r="E238" s="8" t="s">
        <v>702</v>
      </c>
      <c r="F238" s="10" t="s">
        <v>86</v>
      </c>
      <c r="G238" s="10" t="s">
        <v>218</v>
      </c>
      <c r="I238" s="8" t="s">
        <v>673</v>
      </c>
      <c r="J238" s="8" t="s">
        <v>4</v>
      </c>
      <c r="L238" s="10" t="s">
        <v>674</v>
      </c>
      <c r="M238" s="9" t="s">
        <v>686</v>
      </c>
      <c r="P238" s="8">
        <v>2011</v>
      </c>
      <c r="R238" s="8" t="s">
        <v>54</v>
      </c>
    </row>
    <row r="239" spans="1:19" x14ac:dyDescent="0.25">
      <c r="A239" s="36">
        <v>174</v>
      </c>
      <c r="C239" s="12" t="s">
        <v>684</v>
      </c>
      <c r="D239" s="8" t="s">
        <v>685</v>
      </c>
      <c r="E239" s="8" t="s">
        <v>671</v>
      </c>
      <c r="F239" s="10" t="s">
        <v>672</v>
      </c>
      <c r="G239" s="10" t="s">
        <v>223</v>
      </c>
      <c r="I239" s="8" t="s">
        <v>673</v>
      </c>
      <c r="J239" s="8" t="s">
        <v>4</v>
      </c>
      <c r="L239" s="10" t="s">
        <v>674</v>
      </c>
      <c r="M239" s="9" t="s">
        <v>686</v>
      </c>
      <c r="P239" s="8">
        <v>2011</v>
      </c>
      <c r="R239" s="8" t="s">
        <v>71</v>
      </c>
    </row>
    <row r="240" spans="1:19" x14ac:dyDescent="0.25">
      <c r="A240">
        <v>219</v>
      </c>
      <c r="C240" s="12" t="s">
        <v>659</v>
      </c>
      <c r="D240" s="8" t="s">
        <v>86</v>
      </c>
      <c r="E240" s="8" t="s">
        <v>325</v>
      </c>
      <c r="J240" s="8" t="s">
        <v>27</v>
      </c>
      <c r="M240" s="9" t="s">
        <v>660</v>
      </c>
      <c r="P240" s="8">
        <v>1998</v>
      </c>
      <c r="R240" s="8" t="s">
        <v>54</v>
      </c>
    </row>
    <row r="241" spans="1:19" x14ac:dyDescent="0.25">
      <c r="A241" t="s">
        <v>15</v>
      </c>
      <c r="C241" s="12" t="s">
        <v>709</v>
      </c>
      <c r="D241" s="8" t="s">
        <v>710</v>
      </c>
      <c r="E241" s="8" t="s">
        <v>711</v>
      </c>
      <c r="F241" s="10" t="s">
        <v>712</v>
      </c>
      <c r="G241" s="10" t="s">
        <v>713</v>
      </c>
      <c r="I241" s="8" t="s">
        <v>556</v>
      </c>
      <c r="J241" s="8" t="s">
        <v>24</v>
      </c>
      <c r="M241" s="9" t="s">
        <v>714</v>
      </c>
      <c r="P241" s="8">
        <v>2005</v>
      </c>
      <c r="R241" s="8" t="s">
        <v>54</v>
      </c>
    </row>
    <row r="242" spans="1:19" x14ac:dyDescent="0.25">
      <c r="C242" s="12" t="s">
        <v>751</v>
      </c>
      <c r="D242" s="8" t="s">
        <v>108</v>
      </c>
      <c r="E242" s="8" t="s">
        <v>752</v>
      </c>
      <c r="F242" s="10" t="s">
        <v>287</v>
      </c>
      <c r="G242" s="10" t="s">
        <v>559</v>
      </c>
      <c r="I242" s="8" t="s">
        <v>556</v>
      </c>
      <c r="J242" s="8" t="s">
        <v>22</v>
      </c>
      <c r="M242" s="9" t="s">
        <v>714</v>
      </c>
      <c r="P242" s="8">
        <v>2005</v>
      </c>
      <c r="R242" s="8" t="s">
        <v>54</v>
      </c>
    </row>
    <row r="243" spans="1:19" x14ac:dyDescent="0.2">
      <c r="A243" s="26"/>
      <c r="B243" s="10">
        <v>17</v>
      </c>
      <c r="C243" s="10" t="s">
        <v>440</v>
      </c>
      <c r="D243" s="10" t="s">
        <v>441</v>
      </c>
      <c r="E243" s="10" t="s">
        <v>442</v>
      </c>
      <c r="F243" s="10" t="s">
        <v>272</v>
      </c>
      <c r="G243" s="10" t="s">
        <v>242</v>
      </c>
      <c r="H243" s="10"/>
      <c r="I243" s="10" t="s">
        <v>65</v>
      </c>
      <c r="J243" s="10"/>
      <c r="K243" s="10" t="s">
        <v>4</v>
      </c>
      <c r="M243" s="32" t="s">
        <v>443</v>
      </c>
      <c r="N243" s="10"/>
      <c r="O243" s="10"/>
      <c r="P243" s="10">
        <v>2007</v>
      </c>
      <c r="Q243" s="10"/>
      <c r="R243" s="10" t="s">
        <v>54</v>
      </c>
      <c r="S243" s="10" t="s">
        <v>444</v>
      </c>
    </row>
    <row r="244" spans="1:19" x14ac:dyDescent="0.25">
      <c r="A244" t="s">
        <v>15</v>
      </c>
      <c r="C244" s="12" t="s">
        <v>651</v>
      </c>
      <c r="D244" s="8" t="s">
        <v>84</v>
      </c>
      <c r="E244" s="8" t="s">
        <v>652</v>
      </c>
      <c r="F244" s="10" t="s">
        <v>653</v>
      </c>
      <c r="G244" s="10" t="s">
        <v>654</v>
      </c>
      <c r="I244" s="8" t="s">
        <v>422</v>
      </c>
      <c r="L244" s="10" t="s">
        <v>655</v>
      </c>
      <c r="M244" s="9" t="s">
        <v>656</v>
      </c>
      <c r="P244" s="8">
        <v>2009</v>
      </c>
      <c r="R244" s="8" t="s">
        <v>54</v>
      </c>
    </row>
    <row r="245" spans="1:19" x14ac:dyDescent="0.25">
      <c r="A245" s="36">
        <v>50</v>
      </c>
      <c r="C245" s="12" t="s">
        <v>241</v>
      </c>
      <c r="D245" s="8" t="s">
        <v>160</v>
      </c>
      <c r="E245" s="8" t="s">
        <v>94</v>
      </c>
      <c r="F245" s="10" t="s">
        <v>61</v>
      </c>
      <c r="G245" s="10" t="s">
        <v>242</v>
      </c>
      <c r="H245" s="8" t="s">
        <v>82</v>
      </c>
      <c r="J245" s="8" t="s">
        <v>24</v>
      </c>
      <c r="L245" s="10" t="s">
        <v>53</v>
      </c>
      <c r="M245" s="9" t="s">
        <v>243</v>
      </c>
      <c r="P245" s="8">
        <v>2003</v>
      </c>
      <c r="R245" s="8" t="s">
        <v>54</v>
      </c>
    </row>
    <row r="246" spans="1:19" x14ac:dyDescent="0.25">
      <c r="A246" s="36">
        <v>61</v>
      </c>
      <c r="C246" s="12" t="s">
        <v>268</v>
      </c>
      <c r="D246" s="8" t="s">
        <v>269</v>
      </c>
      <c r="E246" s="8" t="s">
        <v>97</v>
      </c>
      <c r="F246" s="10" t="s">
        <v>98</v>
      </c>
      <c r="G246" s="10" t="s">
        <v>99</v>
      </c>
      <c r="H246" s="8" t="s">
        <v>100</v>
      </c>
      <c r="J246" s="8" t="s">
        <v>24</v>
      </c>
      <c r="L246" s="10" t="s">
        <v>53</v>
      </c>
      <c r="M246" s="9" t="s">
        <v>243</v>
      </c>
      <c r="P246" s="8">
        <v>2003</v>
      </c>
      <c r="R246" s="8" t="s">
        <v>54</v>
      </c>
    </row>
    <row r="247" spans="1:19" x14ac:dyDescent="0.25">
      <c r="A247" s="36">
        <v>70</v>
      </c>
      <c r="C247" s="12" t="s">
        <v>285</v>
      </c>
      <c r="D247" s="8" t="s">
        <v>108</v>
      </c>
      <c r="E247" s="8" t="s">
        <v>286</v>
      </c>
      <c r="F247" s="10" t="s">
        <v>287</v>
      </c>
      <c r="G247" s="10" t="s">
        <v>288</v>
      </c>
      <c r="H247" s="8" t="s">
        <v>82</v>
      </c>
      <c r="J247" s="8" t="s">
        <v>25</v>
      </c>
      <c r="L247" s="10" t="s">
        <v>53</v>
      </c>
      <c r="M247" s="9" t="s">
        <v>243</v>
      </c>
      <c r="P247" s="8">
        <v>2003</v>
      </c>
      <c r="R247" s="8" t="s">
        <v>54</v>
      </c>
    </row>
    <row r="248" spans="1:19" x14ac:dyDescent="0.25">
      <c r="A248" s="36">
        <v>98</v>
      </c>
      <c r="C248" s="12" t="s">
        <v>346</v>
      </c>
      <c r="D248" s="8" t="s">
        <v>347</v>
      </c>
      <c r="E248" s="8" t="s">
        <v>126</v>
      </c>
      <c r="F248" s="10" t="s">
        <v>108</v>
      </c>
      <c r="G248" s="10" t="s">
        <v>127</v>
      </c>
      <c r="H248" s="8" t="s">
        <v>128</v>
      </c>
      <c r="J248" s="8" t="s">
        <v>27</v>
      </c>
      <c r="L248" s="10" t="s">
        <v>53</v>
      </c>
      <c r="M248" s="9" t="s">
        <v>243</v>
      </c>
      <c r="P248" s="8">
        <v>2003</v>
      </c>
      <c r="R248" s="8" t="s">
        <v>54</v>
      </c>
    </row>
    <row r="249" spans="1:19" x14ac:dyDescent="0.25">
      <c r="A249" s="36">
        <v>32</v>
      </c>
      <c r="C249" s="12" t="s">
        <v>178</v>
      </c>
      <c r="D249" s="8" t="s">
        <v>179</v>
      </c>
      <c r="E249" s="8" t="s">
        <v>126</v>
      </c>
      <c r="F249" s="10" t="s">
        <v>86</v>
      </c>
      <c r="G249" s="10" t="s">
        <v>161</v>
      </c>
      <c r="H249" s="8" t="s">
        <v>128</v>
      </c>
      <c r="J249" s="8" t="s">
        <v>25</v>
      </c>
      <c r="L249" s="10" t="s">
        <v>53</v>
      </c>
      <c r="M249" s="9" t="s">
        <v>180</v>
      </c>
      <c r="P249" s="8">
        <v>2004</v>
      </c>
      <c r="R249" s="8" t="s">
        <v>54</v>
      </c>
    </row>
    <row r="250" spans="1:19" x14ac:dyDescent="0.25">
      <c r="A250" s="36">
        <v>55</v>
      </c>
      <c r="C250" s="12" t="s">
        <v>250</v>
      </c>
      <c r="D250" s="8" t="s">
        <v>251</v>
      </c>
      <c r="E250" s="8" t="s">
        <v>126</v>
      </c>
      <c r="F250" s="10" t="s">
        <v>108</v>
      </c>
      <c r="G250" s="10" t="s">
        <v>127</v>
      </c>
      <c r="H250" s="8" t="s">
        <v>128</v>
      </c>
      <c r="J250" s="8" t="s">
        <v>22</v>
      </c>
      <c r="L250" s="10" t="s">
        <v>53</v>
      </c>
      <c r="M250" s="9" t="s">
        <v>252</v>
      </c>
      <c r="P250" s="8">
        <v>2005</v>
      </c>
      <c r="R250" s="8" t="s">
        <v>54</v>
      </c>
    </row>
    <row r="251" spans="1:19" x14ac:dyDescent="0.25">
      <c r="A251" s="36">
        <v>63</v>
      </c>
      <c r="C251" s="12" t="s">
        <v>274</v>
      </c>
      <c r="D251" s="8" t="s">
        <v>108</v>
      </c>
      <c r="E251" s="8" t="s">
        <v>275</v>
      </c>
      <c r="F251" s="10" t="s">
        <v>86</v>
      </c>
      <c r="G251" s="10" t="s">
        <v>273</v>
      </c>
      <c r="J251" s="8" t="s">
        <v>22</v>
      </c>
      <c r="L251" s="10" t="s">
        <v>53</v>
      </c>
      <c r="M251" s="9" t="s">
        <v>252</v>
      </c>
      <c r="P251" s="8">
        <v>2005</v>
      </c>
      <c r="R251" s="8" t="s">
        <v>54</v>
      </c>
    </row>
    <row r="252" spans="1:19" x14ac:dyDescent="0.25">
      <c r="A252" s="36">
        <v>89</v>
      </c>
      <c r="C252" s="12" t="s">
        <v>328</v>
      </c>
      <c r="D252" s="8" t="s">
        <v>155</v>
      </c>
      <c r="E252" s="8" t="s">
        <v>329</v>
      </c>
      <c r="F252" s="10" t="s">
        <v>287</v>
      </c>
      <c r="G252" s="10" t="s">
        <v>282</v>
      </c>
      <c r="H252" s="8" t="s">
        <v>110</v>
      </c>
      <c r="J252" s="8" t="s">
        <v>24</v>
      </c>
      <c r="L252" s="10" t="s">
        <v>53</v>
      </c>
      <c r="M252" s="9" t="s">
        <v>252</v>
      </c>
      <c r="P252" s="8">
        <v>2005</v>
      </c>
      <c r="R252" s="8" t="s">
        <v>54</v>
      </c>
    </row>
    <row r="253" spans="1:19" x14ac:dyDescent="0.25">
      <c r="A253" s="36">
        <v>92</v>
      </c>
      <c r="C253" s="12" t="s">
        <v>333</v>
      </c>
      <c r="D253" s="8" t="s">
        <v>334</v>
      </c>
      <c r="E253" s="8" t="s">
        <v>56</v>
      </c>
      <c r="F253" s="10" t="s">
        <v>57</v>
      </c>
      <c r="G253" s="10" t="s">
        <v>58</v>
      </c>
      <c r="H253" s="8" t="s">
        <v>59</v>
      </c>
      <c r="J253" s="8" t="s">
        <v>20</v>
      </c>
      <c r="L253" s="10" t="s">
        <v>53</v>
      </c>
      <c r="M253" s="9" t="s">
        <v>252</v>
      </c>
      <c r="P253" s="8">
        <v>2005</v>
      </c>
      <c r="R253" s="8" t="s">
        <v>54</v>
      </c>
    </row>
    <row r="254" spans="1:19" x14ac:dyDescent="0.25">
      <c r="A254" s="36">
        <v>95</v>
      </c>
      <c r="C254" s="12" t="s">
        <v>339</v>
      </c>
      <c r="D254" s="8" t="s">
        <v>109</v>
      </c>
      <c r="E254" s="8" t="s">
        <v>340</v>
      </c>
      <c r="F254" s="10" t="s">
        <v>48</v>
      </c>
      <c r="G254" s="10" t="s">
        <v>230</v>
      </c>
      <c r="H254" s="8" t="s">
        <v>82</v>
      </c>
      <c r="J254" s="8" t="s">
        <v>18</v>
      </c>
      <c r="L254" s="10" t="s">
        <v>53</v>
      </c>
      <c r="M254" s="9" t="s">
        <v>252</v>
      </c>
      <c r="P254" s="8">
        <v>2005</v>
      </c>
      <c r="R254" s="8" t="s">
        <v>71</v>
      </c>
    </row>
    <row r="255" spans="1:19" x14ac:dyDescent="0.2">
      <c r="A255" s="26">
        <v>86</v>
      </c>
      <c r="B255" s="10">
        <v>18</v>
      </c>
      <c r="C255" s="10" t="s">
        <v>316</v>
      </c>
      <c r="D255" s="10" t="s">
        <v>139</v>
      </c>
      <c r="E255" s="10" t="s">
        <v>317</v>
      </c>
      <c r="F255" s="10" t="s">
        <v>108</v>
      </c>
      <c r="H255" s="10" t="s">
        <v>59</v>
      </c>
      <c r="I255" s="10"/>
      <c r="J255" s="10" t="s">
        <v>18</v>
      </c>
      <c r="K255" s="10" t="s">
        <v>22</v>
      </c>
      <c r="L255" s="10" t="s">
        <v>53</v>
      </c>
      <c r="M255" s="32" t="s">
        <v>318</v>
      </c>
      <c r="N255" s="10"/>
      <c r="O255" s="10"/>
      <c r="P255" s="10">
        <v>2006</v>
      </c>
      <c r="Q255" s="10"/>
      <c r="R255" s="10" t="s">
        <v>54</v>
      </c>
      <c r="S255" s="10"/>
    </row>
    <row r="256" spans="1:19" x14ac:dyDescent="0.2">
      <c r="A256" s="26">
        <v>24</v>
      </c>
      <c r="B256" s="10">
        <v>6</v>
      </c>
      <c r="C256" s="10" t="s">
        <v>149</v>
      </c>
      <c r="D256" s="10" t="s">
        <v>142</v>
      </c>
      <c r="E256" s="10" t="s">
        <v>49</v>
      </c>
      <c r="F256" s="10" t="s">
        <v>50</v>
      </c>
      <c r="G256" s="10" t="s">
        <v>150</v>
      </c>
      <c r="H256" s="10" t="s">
        <v>52</v>
      </c>
      <c r="I256" s="10"/>
      <c r="J256" s="10" t="s">
        <v>18</v>
      </c>
      <c r="K256" s="10" t="s">
        <v>22</v>
      </c>
      <c r="L256" s="10" t="s">
        <v>53</v>
      </c>
      <c r="M256" s="32" t="s">
        <v>151</v>
      </c>
      <c r="N256" s="10"/>
      <c r="O256" s="10"/>
      <c r="P256" s="10">
        <v>2007</v>
      </c>
      <c r="Q256" s="10"/>
      <c r="R256" s="10" t="s">
        <v>71</v>
      </c>
      <c r="S256" s="10"/>
    </row>
    <row r="257" spans="1:19" x14ac:dyDescent="0.2">
      <c r="A257" s="26">
        <v>42</v>
      </c>
      <c r="B257" s="10">
        <v>9</v>
      </c>
      <c r="C257" s="10" t="s">
        <v>214</v>
      </c>
      <c r="D257" s="10" t="s">
        <v>215</v>
      </c>
      <c r="E257" s="10" t="s">
        <v>49</v>
      </c>
      <c r="F257" s="10" t="s">
        <v>50</v>
      </c>
      <c r="G257" s="10" t="s">
        <v>150</v>
      </c>
      <c r="H257" s="10" t="s">
        <v>52</v>
      </c>
      <c r="I257" s="10"/>
      <c r="J257" s="10" t="s">
        <v>18</v>
      </c>
      <c r="K257" s="10" t="s">
        <v>22</v>
      </c>
      <c r="L257" s="10" t="s">
        <v>53</v>
      </c>
      <c r="M257" s="32" t="s">
        <v>151</v>
      </c>
      <c r="N257" s="10"/>
      <c r="O257" s="10"/>
      <c r="P257" s="10">
        <v>2007</v>
      </c>
      <c r="Q257" s="10"/>
      <c r="R257" s="10" t="s">
        <v>71</v>
      </c>
      <c r="S257" s="10"/>
    </row>
    <row r="258" spans="1:19" x14ac:dyDescent="0.25">
      <c r="A258" s="36">
        <v>60</v>
      </c>
      <c r="C258" s="12" t="s">
        <v>264</v>
      </c>
      <c r="D258" s="8" t="s">
        <v>223</v>
      </c>
      <c r="E258" s="8" t="s">
        <v>265</v>
      </c>
      <c r="F258" s="10" t="s">
        <v>266</v>
      </c>
      <c r="G258" s="10" t="s">
        <v>267</v>
      </c>
      <c r="H258" s="8" t="s">
        <v>82</v>
      </c>
      <c r="J258" s="8" t="s">
        <v>18</v>
      </c>
      <c r="L258" s="10" t="s">
        <v>53</v>
      </c>
      <c r="M258" s="9" t="s">
        <v>151</v>
      </c>
      <c r="P258" s="8">
        <v>2007</v>
      </c>
      <c r="R258" s="8" t="s">
        <v>71</v>
      </c>
    </row>
    <row r="259" spans="1:19" x14ac:dyDescent="0.25">
      <c r="A259" s="36">
        <v>71</v>
      </c>
      <c r="C259" s="12" t="s">
        <v>289</v>
      </c>
      <c r="D259" s="8" t="s">
        <v>108</v>
      </c>
      <c r="E259" s="8" t="s">
        <v>49</v>
      </c>
      <c r="F259" s="10" t="s">
        <v>69</v>
      </c>
      <c r="G259" s="10" t="s">
        <v>290</v>
      </c>
      <c r="H259" s="8" t="s">
        <v>52</v>
      </c>
      <c r="J259" s="8" t="s">
        <v>18</v>
      </c>
      <c r="L259" s="10" t="s">
        <v>53</v>
      </c>
      <c r="M259" s="9" t="s">
        <v>151</v>
      </c>
      <c r="P259" s="8">
        <v>2007</v>
      </c>
      <c r="R259" s="8" t="s">
        <v>54</v>
      </c>
    </row>
    <row r="260" spans="1:19" x14ac:dyDescent="0.25">
      <c r="A260" s="36">
        <v>16</v>
      </c>
      <c r="C260" s="12" t="s">
        <v>119</v>
      </c>
      <c r="D260" s="8" t="s">
        <v>120</v>
      </c>
      <c r="E260" s="8" t="s">
        <v>121</v>
      </c>
      <c r="F260" s="10" t="s">
        <v>122</v>
      </c>
      <c r="G260" s="10" t="s">
        <v>123</v>
      </c>
      <c r="H260" s="8" t="s">
        <v>82</v>
      </c>
      <c r="J260" s="8" t="s">
        <v>18</v>
      </c>
      <c r="L260" s="10" t="s">
        <v>53</v>
      </c>
      <c r="M260" s="9" t="s">
        <v>124</v>
      </c>
      <c r="P260" s="8">
        <v>2008</v>
      </c>
      <c r="R260" s="8" t="s">
        <v>71</v>
      </c>
    </row>
    <row r="261" spans="1:19" x14ac:dyDescent="0.25">
      <c r="A261" s="36">
        <v>81</v>
      </c>
      <c r="C261" s="12" t="s">
        <v>305</v>
      </c>
      <c r="D261" s="8" t="s">
        <v>306</v>
      </c>
      <c r="E261" s="8" t="s">
        <v>307</v>
      </c>
      <c r="F261" s="10" t="s">
        <v>308</v>
      </c>
      <c r="G261" s="10" t="s">
        <v>120</v>
      </c>
      <c r="J261" s="8" t="s">
        <v>4</v>
      </c>
      <c r="L261" s="10" t="s">
        <v>53</v>
      </c>
      <c r="M261" s="9" t="s">
        <v>309</v>
      </c>
      <c r="P261" s="8">
        <v>2010</v>
      </c>
      <c r="R261" s="8" t="s">
        <v>54</v>
      </c>
    </row>
    <row r="262" spans="1:19" x14ac:dyDescent="0.25">
      <c r="A262" s="36">
        <v>135</v>
      </c>
      <c r="C262" s="12" t="s">
        <v>732</v>
      </c>
      <c r="D262" s="8" t="s">
        <v>585</v>
      </c>
      <c r="E262" s="8" t="s">
        <v>733</v>
      </c>
      <c r="F262" s="10" t="s">
        <v>108</v>
      </c>
      <c r="J262" s="8" t="s">
        <v>14</v>
      </c>
      <c r="M262" s="9" t="s">
        <v>734</v>
      </c>
      <c r="P262" s="8">
        <v>2006</v>
      </c>
      <c r="R262" s="8" t="s">
        <v>71</v>
      </c>
    </row>
    <row r="263" spans="1:19" x14ac:dyDescent="0.25">
      <c r="A263" s="36">
        <v>58</v>
      </c>
      <c r="C263" s="12" t="s">
        <v>258</v>
      </c>
      <c r="D263" s="8" t="s">
        <v>63</v>
      </c>
      <c r="E263" s="8" t="s">
        <v>259</v>
      </c>
      <c r="F263" s="10" t="s">
        <v>260</v>
      </c>
      <c r="G263" s="10" t="s">
        <v>261</v>
      </c>
      <c r="H263" s="8" t="s">
        <v>82</v>
      </c>
      <c r="J263" s="8" t="s">
        <v>4</v>
      </c>
      <c r="L263" s="10" t="s">
        <v>53</v>
      </c>
      <c r="M263" s="9" t="s">
        <v>262</v>
      </c>
      <c r="P263" s="8">
        <v>2010</v>
      </c>
      <c r="R263" s="8" t="s">
        <v>54</v>
      </c>
    </row>
    <row r="264" spans="1:19" x14ac:dyDescent="0.25">
      <c r="A264" s="36">
        <v>83</v>
      </c>
      <c r="C264" s="12" t="s">
        <v>313</v>
      </c>
      <c r="D264" s="8" t="s">
        <v>314</v>
      </c>
      <c r="E264" s="8" t="s">
        <v>172</v>
      </c>
      <c r="G264" s="10" t="s">
        <v>161</v>
      </c>
      <c r="H264" s="8" t="s">
        <v>110</v>
      </c>
      <c r="J264" s="8" t="s">
        <v>4</v>
      </c>
      <c r="L264" s="10" t="s">
        <v>53</v>
      </c>
      <c r="M264" s="9" t="s">
        <v>262</v>
      </c>
      <c r="P264" s="8">
        <v>2010</v>
      </c>
      <c r="R264" s="8" t="s">
        <v>54</v>
      </c>
    </row>
    <row r="265" spans="1:19" x14ac:dyDescent="0.2">
      <c r="A265" s="26">
        <v>128</v>
      </c>
      <c r="B265" s="10">
        <v>17</v>
      </c>
      <c r="C265" s="10" t="s">
        <v>641</v>
      </c>
      <c r="D265" s="10" t="s">
        <v>594</v>
      </c>
      <c r="E265" s="10" t="s">
        <v>436</v>
      </c>
      <c r="F265" s="10" t="s">
        <v>287</v>
      </c>
      <c r="H265" s="10"/>
      <c r="I265" s="10"/>
      <c r="J265" s="10" t="s">
        <v>20</v>
      </c>
      <c r="K265" s="10" t="s">
        <v>22</v>
      </c>
      <c r="M265" s="32"/>
      <c r="N265" s="10" t="s">
        <v>516</v>
      </c>
      <c r="O265" s="10" t="s">
        <v>516</v>
      </c>
      <c r="P265" s="10" t="s">
        <v>516</v>
      </c>
      <c r="Q265" s="10"/>
      <c r="R265" s="10" t="s">
        <v>54</v>
      </c>
      <c r="S265" s="10"/>
    </row>
    <row r="266" spans="1:19" x14ac:dyDescent="0.25">
      <c r="A266" s="36">
        <v>136</v>
      </c>
      <c r="C266" s="12" t="s">
        <v>722</v>
      </c>
      <c r="D266" s="8" t="s">
        <v>266</v>
      </c>
      <c r="E266" s="8" t="s">
        <v>515</v>
      </c>
      <c r="J266" s="8" t="s">
        <v>14</v>
      </c>
      <c r="N266" s="11" t="s">
        <v>516</v>
      </c>
      <c r="O266" s="8" t="s">
        <v>516</v>
      </c>
      <c r="P266" s="8" t="s">
        <v>516</v>
      </c>
      <c r="R266" s="8" t="s">
        <v>54</v>
      </c>
    </row>
    <row r="267" spans="1:19" x14ac:dyDescent="0.25">
      <c r="A267" s="36">
        <v>137</v>
      </c>
      <c r="C267" s="12" t="s">
        <v>760</v>
      </c>
      <c r="D267" s="8" t="s">
        <v>155</v>
      </c>
      <c r="E267" s="8" t="s">
        <v>62</v>
      </c>
      <c r="J267" s="8" t="s">
        <v>14</v>
      </c>
      <c r="N267" s="11" t="s">
        <v>516</v>
      </c>
      <c r="O267" s="8" t="s">
        <v>516</v>
      </c>
      <c r="P267" s="8" t="s">
        <v>516</v>
      </c>
      <c r="R267" s="8" t="s">
        <v>54</v>
      </c>
    </row>
    <row r="268" spans="1:19" x14ac:dyDescent="0.2">
      <c r="A268" s="26">
        <v>147</v>
      </c>
      <c r="B268" s="28">
        <v>15</v>
      </c>
      <c r="C268" s="10" t="s">
        <v>514</v>
      </c>
      <c r="D268" s="10" t="s">
        <v>108</v>
      </c>
      <c r="E268" s="10" t="s">
        <v>515</v>
      </c>
      <c r="H268" s="10"/>
      <c r="I268" s="10"/>
      <c r="J268" s="10" t="s">
        <v>8</v>
      </c>
      <c r="K268" s="10" t="s">
        <v>16</v>
      </c>
      <c r="M268" s="32"/>
      <c r="N268" s="10" t="s">
        <v>516</v>
      </c>
      <c r="O268" s="10" t="s">
        <v>516</v>
      </c>
      <c r="P268" s="10" t="s">
        <v>516</v>
      </c>
      <c r="Q268" s="10"/>
      <c r="R268" s="10" t="s">
        <v>54</v>
      </c>
      <c r="S268" s="10"/>
    </row>
    <row r="269" spans="1:19" x14ac:dyDescent="0.25">
      <c r="A269">
        <v>199</v>
      </c>
      <c r="C269" s="12" t="s">
        <v>761</v>
      </c>
      <c r="D269" s="8" t="s">
        <v>762</v>
      </c>
      <c r="E269" s="8" t="s">
        <v>749</v>
      </c>
      <c r="J269" s="8" t="s">
        <v>22</v>
      </c>
      <c r="N269" s="11" t="s">
        <v>516</v>
      </c>
      <c r="O269" s="8" t="s">
        <v>516</v>
      </c>
      <c r="P269" s="8" t="s">
        <v>516</v>
      </c>
      <c r="R269" s="8" t="s">
        <v>54</v>
      </c>
    </row>
    <row r="270" spans="1:19" x14ac:dyDescent="0.25">
      <c r="A270">
        <v>202</v>
      </c>
      <c r="C270" s="12" t="s">
        <v>738</v>
      </c>
      <c r="D270" s="8" t="s">
        <v>739</v>
      </c>
      <c r="E270" s="8" t="s">
        <v>182</v>
      </c>
      <c r="J270" s="8" t="s">
        <v>22</v>
      </c>
      <c r="N270" s="11" t="s">
        <v>516</v>
      </c>
      <c r="O270" s="8" t="s">
        <v>516</v>
      </c>
      <c r="P270" s="8" t="s">
        <v>516</v>
      </c>
      <c r="R270" s="8" t="s">
        <v>54</v>
      </c>
    </row>
    <row r="271" spans="1:19" x14ac:dyDescent="0.25">
      <c r="A271">
        <v>204</v>
      </c>
      <c r="C271" s="12" t="s">
        <v>699</v>
      </c>
      <c r="D271" s="8" t="s">
        <v>359</v>
      </c>
      <c r="E271" s="8" t="s">
        <v>146</v>
      </c>
      <c r="J271" s="8" t="s">
        <v>22</v>
      </c>
      <c r="N271" s="11" t="s">
        <v>516</v>
      </c>
      <c r="O271" s="8" t="s">
        <v>516</v>
      </c>
      <c r="P271" s="8" t="s">
        <v>516</v>
      </c>
      <c r="R271" s="8" t="s">
        <v>71</v>
      </c>
    </row>
    <row r="272" spans="1:19" x14ac:dyDescent="0.25">
      <c r="A272">
        <v>207</v>
      </c>
      <c r="C272" s="12" t="s">
        <v>704</v>
      </c>
      <c r="D272" s="8" t="s">
        <v>705</v>
      </c>
      <c r="E272" s="8" t="s">
        <v>706</v>
      </c>
      <c r="J272" s="8" t="s">
        <v>24</v>
      </c>
      <c r="N272" s="11" t="s">
        <v>516</v>
      </c>
      <c r="O272" s="8" t="s">
        <v>516</v>
      </c>
      <c r="P272" s="8" t="s">
        <v>516</v>
      </c>
      <c r="R272" s="8" t="s">
        <v>71</v>
      </c>
    </row>
    <row r="273" spans="1:19" x14ac:dyDescent="0.25">
      <c r="A273">
        <v>213</v>
      </c>
      <c r="C273" s="12" t="s">
        <v>758</v>
      </c>
      <c r="D273" s="8" t="s">
        <v>155</v>
      </c>
      <c r="E273" s="8" t="s">
        <v>759</v>
      </c>
      <c r="J273" s="8" t="s">
        <v>27</v>
      </c>
      <c r="N273" s="11" t="s">
        <v>516</v>
      </c>
      <c r="O273" s="8" t="s">
        <v>516</v>
      </c>
      <c r="P273" s="8" t="s">
        <v>516</v>
      </c>
      <c r="R273" s="8" t="s">
        <v>54</v>
      </c>
    </row>
    <row r="274" spans="1:19" x14ac:dyDescent="0.25">
      <c r="A274">
        <v>214</v>
      </c>
      <c r="C274" s="12" t="s">
        <v>746</v>
      </c>
      <c r="D274" s="8" t="s">
        <v>108</v>
      </c>
      <c r="E274" s="8" t="s">
        <v>747</v>
      </c>
      <c r="J274" s="8" t="s">
        <v>27</v>
      </c>
      <c r="N274" s="11" t="s">
        <v>516</v>
      </c>
      <c r="O274" s="8" t="s">
        <v>516</v>
      </c>
      <c r="P274" s="8" t="s">
        <v>516</v>
      </c>
      <c r="R274" s="8" t="s">
        <v>54</v>
      </c>
    </row>
    <row r="275" spans="1:19" x14ac:dyDescent="0.25">
      <c r="A275">
        <v>217</v>
      </c>
      <c r="C275" s="12" t="s">
        <v>774</v>
      </c>
      <c r="D275" s="8" t="s">
        <v>775</v>
      </c>
      <c r="E275" s="8" t="s">
        <v>759</v>
      </c>
      <c r="J275" s="8" t="s">
        <v>27</v>
      </c>
      <c r="N275" s="11" t="s">
        <v>516</v>
      </c>
      <c r="O275" s="8" t="s">
        <v>516</v>
      </c>
      <c r="P275" s="8" t="s">
        <v>516</v>
      </c>
      <c r="R275" s="8" t="s">
        <v>54</v>
      </c>
    </row>
    <row r="276" spans="1:19" x14ac:dyDescent="0.25">
      <c r="A276">
        <v>218</v>
      </c>
      <c r="C276" s="12" t="s">
        <v>721</v>
      </c>
      <c r="D276" s="8" t="s">
        <v>122</v>
      </c>
      <c r="E276" s="8" t="s">
        <v>233</v>
      </c>
      <c r="J276" s="8" t="s">
        <v>27</v>
      </c>
      <c r="N276" s="11" t="s">
        <v>516</v>
      </c>
      <c r="O276" s="8" t="s">
        <v>516</v>
      </c>
      <c r="P276" s="8" t="s">
        <v>516</v>
      </c>
      <c r="R276" s="8" t="s">
        <v>54</v>
      </c>
    </row>
    <row r="277" spans="1:19" x14ac:dyDescent="0.25">
      <c r="A277">
        <v>224</v>
      </c>
      <c r="C277" s="12" t="s">
        <v>707</v>
      </c>
      <c r="D277" s="8" t="s">
        <v>383</v>
      </c>
      <c r="E277" s="8" t="s">
        <v>317</v>
      </c>
      <c r="J277" s="8" t="s">
        <v>27</v>
      </c>
      <c r="N277" s="11" t="s">
        <v>516</v>
      </c>
      <c r="O277" s="8" t="s">
        <v>516</v>
      </c>
      <c r="P277" s="8" t="s">
        <v>516</v>
      </c>
      <c r="R277" s="8" t="s">
        <v>71</v>
      </c>
    </row>
    <row r="278" spans="1:19" x14ac:dyDescent="0.25">
      <c r="A278">
        <v>226</v>
      </c>
      <c r="C278" s="12" t="s">
        <v>756</v>
      </c>
      <c r="D278" s="8" t="s">
        <v>757</v>
      </c>
      <c r="E278" s="8" t="s">
        <v>97</v>
      </c>
      <c r="J278" s="8" t="s">
        <v>27</v>
      </c>
      <c r="N278" s="11" t="s">
        <v>516</v>
      </c>
      <c r="O278" s="8" t="s">
        <v>516</v>
      </c>
      <c r="P278" s="8" t="s">
        <v>516</v>
      </c>
      <c r="R278" s="8" t="s">
        <v>71</v>
      </c>
    </row>
    <row r="279" spans="1:19" x14ac:dyDescent="0.25">
      <c r="A279">
        <v>227</v>
      </c>
      <c r="C279" s="12" t="s">
        <v>693</v>
      </c>
      <c r="D279" s="8" t="s">
        <v>190</v>
      </c>
      <c r="E279" s="8" t="s">
        <v>49</v>
      </c>
      <c r="J279" s="8" t="s">
        <v>27</v>
      </c>
      <c r="N279" s="11" t="s">
        <v>516</v>
      </c>
      <c r="O279" s="8" t="s">
        <v>516</v>
      </c>
      <c r="P279" s="8" t="s">
        <v>516</v>
      </c>
      <c r="R279" s="8" t="s">
        <v>71</v>
      </c>
    </row>
    <row r="280" spans="1:19" x14ac:dyDescent="0.25">
      <c r="A280">
        <v>228</v>
      </c>
      <c r="C280" s="12" t="s">
        <v>766</v>
      </c>
      <c r="D280" s="8" t="s">
        <v>767</v>
      </c>
      <c r="E280" s="8" t="s">
        <v>768</v>
      </c>
      <c r="J280" s="8" t="s">
        <v>27</v>
      </c>
      <c r="N280" s="11" t="s">
        <v>516</v>
      </c>
      <c r="O280" s="8" t="s">
        <v>516</v>
      </c>
      <c r="P280" s="8" t="s">
        <v>516</v>
      </c>
      <c r="R280" s="8" t="s">
        <v>71</v>
      </c>
    </row>
    <row r="281" spans="1:19" x14ac:dyDescent="0.25">
      <c r="A281">
        <v>229</v>
      </c>
      <c r="C281" s="12" t="s">
        <v>765</v>
      </c>
      <c r="D281" s="8" t="s">
        <v>364</v>
      </c>
      <c r="E281" s="8" t="s">
        <v>146</v>
      </c>
      <c r="J281" s="8" t="s">
        <v>27</v>
      </c>
      <c r="N281" s="11" t="s">
        <v>516</v>
      </c>
      <c r="O281" s="8" t="s">
        <v>516</v>
      </c>
      <c r="P281" s="8" t="s">
        <v>516</v>
      </c>
      <c r="R281" s="8" t="s">
        <v>71</v>
      </c>
    </row>
    <row r="282" spans="1:19" x14ac:dyDescent="0.25">
      <c r="A282">
        <v>230</v>
      </c>
      <c r="C282" s="12" t="s">
        <v>740</v>
      </c>
      <c r="D282" s="8" t="s">
        <v>741</v>
      </c>
      <c r="E282" s="8" t="s">
        <v>742</v>
      </c>
      <c r="J282" s="8" t="s">
        <v>27</v>
      </c>
      <c r="N282" s="11" t="s">
        <v>516</v>
      </c>
      <c r="O282" s="8" t="s">
        <v>516</v>
      </c>
      <c r="P282" s="8" t="s">
        <v>516</v>
      </c>
      <c r="R282" s="8" t="s">
        <v>71</v>
      </c>
    </row>
    <row r="283" spans="1:19" x14ac:dyDescent="0.25">
      <c r="A283">
        <v>233</v>
      </c>
      <c r="C283" s="12" t="s">
        <v>728</v>
      </c>
      <c r="D283" s="8" t="s">
        <v>223</v>
      </c>
      <c r="E283" s="8" t="s">
        <v>275</v>
      </c>
      <c r="J283" s="8" t="s">
        <v>27</v>
      </c>
      <c r="N283" s="11" t="s">
        <v>516</v>
      </c>
      <c r="O283" s="8" t="s">
        <v>516</v>
      </c>
      <c r="P283" s="8" t="s">
        <v>516</v>
      </c>
      <c r="R283" s="8" t="s">
        <v>71</v>
      </c>
    </row>
    <row r="284" spans="1:19" x14ac:dyDescent="0.2">
      <c r="A284" s="26" t="s">
        <v>15</v>
      </c>
      <c r="B284" s="10">
        <v>6</v>
      </c>
      <c r="C284" s="10" t="s">
        <v>505</v>
      </c>
      <c r="D284" s="10" t="s">
        <v>506</v>
      </c>
      <c r="E284" s="10" t="s">
        <v>329</v>
      </c>
      <c r="F284" s="10" t="s">
        <v>410</v>
      </c>
      <c r="H284" s="10"/>
      <c r="I284" s="10"/>
      <c r="J284" s="10"/>
      <c r="K284" s="10" t="s">
        <v>16</v>
      </c>
      <c r="M284" s="32"/>
      <c r="N284" s="10"/>
      <c r="O284" s="10"/>
      <c r="P284" s="10"/>
      <c r="Q284" s="10"/>
      <c r="R284" s="10" t="s">
        <v>71</v>
      </c>
      <c r="S284" s="10"/>
    </row>
    <row r="285" spans="1:19" x14ac:dyDescent="0.2">
      <c r="A285" s="26" t="s">
        <v>15</v>
      </c>
      <c r="B285" s="10">
        <v>19</v>
      </c>
      <c r="C285" s="10" t="s">
        <v>549</v>
      </c>
      <c r="D285" s="10" t="s">
        <v>155</v>
      </c>
      <c r="E285" s="10" t="s">
        <v>155</v>
      </c>
      <c r="F285" s="10" t="s">
        <v>550</v>
      </c>
      <c r="G285" s="10" t="s">
        <v>504</v>
      </c>
      <c r="H285" s="10"/>
      <c r="I285" s="10"/>
      <c r="J285" s="10"/>
      <c r="K285" s="10" t="s">
        <v>7</v>
      </c>
      <c r="M285" s="32"/>
      <c r="N285" s="10"/>
      <c r="O285" s="10"/>
      <c r="P285" s="10"/>
      <c r="Q285" s="10"/>
      <c r="R285" s="10" t="s">
        <v>54</v>
      </c>
      <c r="S285" s="10"/>
    </row>
    <row r="286" spans="1:19" x14ac:dyDescent="0.2">
      <c r="A286" s="26" t="s">
        <v>15</v>
      </c>
      <c r="B286" s="10">
        <v>17</v>
      </c>
      <c r="C286" s="10" t="s">
        <v>595</v>
      </c>
      <c r="D286" s="10" t="s">
        <v>596</v>
      </c>
      <c r="E286" s="10" t="s">
        <v>475</v>
      </c>
      <c r="H286" s="10"/>
      <c r="I286" s="10"/>
      <c r="J286" s="10"/>
      <c r="K286" s="10" t="s">
        <v>20</v>
      </c>
      <c r="M286" s="32"/>
      <c r="N286" s="10"/>
      <c r="O286" s="10"/>
      <c r="P286" s="10"/>
      <c r="Q286" s="10"/>
      <c r="R286" s="10" t="s">
        <v>54</v>
      </c>
      <c r="S286" s="10"/>
    </row>
    <row r="287" spans="1:19" x14ac:dyDescent="0.2">
      <c r="A287" s="26" t="s">
        <v>15</v>
      </c>
      <c r="B287" s="10">
        <v>12</v>
      </c>
      <c r="C287" s="10" t="s">
        <v>638</v>
      </c>
      <c r="D287" s="10" t="s">
        <v>579</v>
      </c>
      <c r="E287" s="10" t="s">
        <v>454</v>
      </c>
      <c r="H287" s="10"/>
      <c r="I287" s="10"/>
      <c r="J287" s="10"/>
      <c r="K287" s="10" t="s">
        <v>22</v>
      </c>
      <c r="M287" s="32"/>
      <c r="N287" s="10"/>
      <c r="O287" s="10"/>
      <c r="P287" s="10"/>
      <c r="Q287" s="10"/>
      <c r="R287" s="10" t="s">
        <v>54</v>
      </c>
      <c r="S287" s="10"/>
    </row>
    <row r="288" spans="1:19" x14ac:dyDescent="0.2">
      <c r="A288" s="26" t="s">
        <v>15</v>
      </c>
      <c r="B288" s="10">
        <v>14</v>
      </c>
      <c r="C288" s="10" t="s">
        <v>639</v>
      </c>
      <c r="D288" s="10" t="s">
        <v>640</v>
      </c>
      <c r="E288" s="10" t="s">
        <v>522</v>
      </c>
      <c r="H288" s="10"/>
      <c r="I288" s="10"/>
      <c r="J288" s="10"/>
      <c r="K288" s="10" t="s">
        <v>22</v>
      </c>
      <c r="M288" s="32"/>
      <c r="N288" s="10"/>
      <c r="O288" s="10"/>
      <c r="P288" s="10"/>
      <c r="Q288" s="10"/>
      <c r="R288" s="10" t="s">
        <v>71</v>
      </c>
      <c r="S288" s="10"/>
    </row>
    <row r="289" spans="1:19" x14ac:dyDescent="0.25">
      <c r="A289" t="s">
        <v>15</v>
      </c>
      <c r="C289" s="12" t="s">
        <v>678</v>
      </c>
      <c r="D289" s="8" t="s">
        <v>679</v>
      </c>
      <c r="E289" s="8" t="s">
        <v>414</v>
      </c>
      <c r="R289" s="8" t="s">
        <v>54</v>
      </c>
    </row>
    <row r="290" spans="1:19" x14ac:dyDescent="0.25">
      <c r="A290" t="s">
        <v>15</v>
      </c>
      <c r="C290" s="12" t="s">
        <v>688</v>
      </c>
      <c r="D290" s="8" t="s">
        <v>287</v>
      </c>
      <c r="E290" s="8" t="s">
        <v>395</v>
      </c>
      <c r="R290" s="8" t="s">
        <v>54</v>
      </c>
    </row>
    <row r="291" spans="1:19" x14ac:dyDescent="0.2">
      <c r="A291" s="26"/>
      <c r="B291" s="10">
        <v>6</v>
      </c>
      <c r="C291" s="10" t="s">
        <v>406</v>
      </c>
      <c r="D291" s="10" t="s">
        <v>287</v>
      </c>
      <c r="E291" s="10" t="s">
        <v>407</v>
      </c>
      <c r="F291" s="10" t="s">
        <v>408</v>
      </c>
      <c r="G291" s="10" t="s">
        <v>70</v>
      </c>
      <c r="H291" s="10"/>
      <c r="I291" s="10" t="s">
        <v>396</v>
      </c>
      <c r="J291" s="10" t="s">
        <v>4</v>
      </c>
      <c r="K291" s="10" t="s">
        <v>4</v>
      </c>
      <c r="M291" s="32"/>
      <c r="N291" s="10"/>
      <c r="O291" s="10"/>
      <c r="P291" s="10"/>
      <c r="Q291" s="10"/>
      <c r="R291" s="10" t="s">
        <v>71</v>
      </c>
      <c r="S291" s="10"/>
    </row>
    <row r="292" spans="1:19" x14ac:dyDescent="0.2">
      <c r="A292" s="26"/>
      <c r="B292" s="10">
        <v>24</v>
      </c>
      <c r="C292" s="10" t="s">
        <v>460</v>
      </c>
      <c r="D292" s="10" t="s">
        <v>139</v>
      </c>
      <c r="E292" s="10" t="s">
        <v>352</v>
      </c>
      <c r="H292" s="10"/>
      <c r="I292" s="10"/>
      <c r="J292" s="10"/>
      <c r="K292" s="10" t="s">
        <v>4</v>
      </c>
      <c r="M292" s="32"/>
      <c r="N292" s="10"/>
      <c r="O292" s="10"/>
      <c r="P292" s="10"/>
      <c r="Q292" s="10"/>
      <c r="R292" s="10" t="s">
        <v>71</v>
      </c>
      <c r="S292" s="10"/>
    </row>
    <row r="293" spans="1:19" x14ac:dyDescent="0.2">
      <c r="A293" s="26"/>
      <c r="B293" s="10">
        <v>8</v>
      </c>
      <c r="C293" s="10" t="s">
        <v>507</v>
      </c>
      <c r="D293" s="10" t="s">
        <v>508</v>
      </c>
      <c r="E293" s="10" t="s">
        <v>430</v>
      </c>
      <c r="H293" s="10"/>
      <c r="I293" s="10"/>
      <c r="J293" s="10"/>
      <c r="K293" s="10" t="s">
        <v>16</v>
      </c>
      <c r="M293" s="32"/>
      <c r="N293" s="10"/>
      <c r="O293" s="10"/>
      <c r="P293" s="10"/>
      <c r="Q293" s="10"/>
      <c r="R293" s="10" t="s">
        <v>71</v>
      </c>
      <c r="S293" s="10"/>
    </row>
    <row r="294" spans="1:19" x14ac:dyDescent="0.2">
      <c r="A294" s="26"/>
      <c r="B294" s="10">
        <v>6</v>
      </c>
      <c r="C294" s="10" t="s">
        <v>521</v>
      </c>
      <c r="D294" s="10" t="s">
        <v>470</v>
      </c>
      <c r="E294" s="10" t="s">
        <v>522</v>
      </c>
      <c r="H294" s="10"/>
      <c r="I294" s="10"/>
      <c r="J294" s="10"/>
      <c r="K294" s="10" t="s">
        <v>25</v>
      </c>
      <c r="M294" s="32"/>
      <c r="N294" s="10"/>
      <c r="O294" s="10"/>
      <c r="P294" s="10"/>
      <c r="Q294" s="10"/>
      <c r="R294" s="10" t="s">
        <v>71</v>
      </c>
      <c r="S294" s="10"/>
    </row>
    <row r="295" spans="1:19" x14ac:dyDescent="0.2">
      <c r="A295" s="26"/>
      <c r="B295" s="10">
        <v>10</v>
      </c>
      <c r="C295" s="10" t="s">
        <v>574</v>
      </c>
      <c r="D295" s="10" t="s">
        <v>575</v>
      </c>
      <c r="E295" s="10" t="s">
        <v>576</v>
      </c>
      <c r="H295" s="10"/>
      <c r="I295" s="10"/>
      <c r="J295" s="10"/>
      <c r="K295" s="10" t="s">
        <v>10</v>
      </c>
      <c r="M295" s="32"/>
      <c r="N295" s="10"/>
      <c r="O295" s="10"/>
      <c r="P295" s="10"/>
      <c r="Q295" s="10"/>
      <c r="R295" s="10" t="s">
        <v>54</v>
      </c>
      <c r="S295" s="10"/>
    </row>
    <row r="296" spans="1:19" x14ac:dyDescent="0.2">
      <c r="A296" s="26"/>
      <c r="B296" s="10">
        <v>1</v>
      </c>
      <c r="C296" s="10" t="s">
        <v>613</v>
      </c>
      <c r="D296" s="10" t="s">
        <v>614</v>
      </c>
      <c r="E296" s="10" t="s">
        <v>558</v>
      </c>
      <c r="H296" s="10"/>
      <c r="I296" s="10"/>
      <c r="J296" s="10"/>
      <c r="K296" s="10" t="s">
        <v>24</v>
      </c>
      <c r="M296" s="32"/>
      <c r="N296" s="10"/>
      <c r="O296" s="10"/>
      <c r="P296" s="10"/>
      <c r="Q296" s="10"/>
      <c r="R296" s="10" t="s">
        <v>54</v>
      </c>
      <c r="S296" s="10"/>
    </row>
    <row r="297" spans="1:19" x14ac:dyDescent="0.2">
      <c r="A297" s="26"/>
      <c r="B297" s="10">
        <v>5</v>
      </c>
      <c r="C297" s="10" t="s">
        <v>618</v>
      </c>
      <c r="D297" s="10" t="s">
        <v>63</v>
      </c>
      <c r="E297" s="10" t="s">
        <v>619</v>
      </c>
      <c r="H297" s="10"/>
      <c r="I297" s="10"/>
      <c r="J297" s="10"/>
      <c r="K297" s="10" t="s">
        <v>24</v>
      </c>
      <c r="M297" s="32"/>
      <c r="N297" s="10"/>
      <c r="O297" s="10"/>
      <c r="P297" s="10"/>
      <c r="Q297" s="10"/>
      <c r="R297" s="10" t="s">
        <v>54</v>
      </c>
      <c r="S297" s="10"/>
    </row>
    <row r="298" spans="1:19" x14ac:dyDescent="0.2">
      <c r="A298" s="26"/>
      <c r="B298" s="10">
        <v>6</v>
      </c>
      <c r="C298" s="10" t="s">
        <v>620</v>
      </c>
      <c r="D298" s="10" t="s">
        <v>108</v>
      </c>
      <c r="E298" s="10" t="s">
        <v>621</v>
      </c>
      <c r="H298" s="10"/>
      <c r="I298" s="10"/>
      <c r="J298" s="10"/>
      <c r="K298" s="10" t="s">
        <v>24</v>
      </c>
      <c r="M298" s="32"/>
      <c r="N298" s="10"/>
      <c r="O298" s="10"/>
      <c r="P298" s="10"/>
      <c r="Q298" s="10"/>
      <c r="R298" s="10" t="s">
        <v>54</v>
      </c>
      <c r="S298" s="10"/>
    </row>
    <row r="299" spans="1:19" x14ac:dyDescent="0.2">
      <c r="A299" s="26"/>
      <c r="B299" s="28">
        <v>19</v>
      </c>
      <c r="C299" s="10" t="s">
        <v>642</v>
      </c>
      <c r="D299" s="10" t="s">
        <v>139</v>
      </c>
      <c r="E299" s="10" t="s">
        <v>563</v>
      </c>
      <c r="H299" s="10"/>
      <c r="I299" s="10"/>
      <c r="J299" s="10"/>
      <c r="K299" s="10" t="s">
        <v>22</v>
      </c>
      <c r="M299" s="32"/>
      <c r="N299" s="10"/>
      <c r="O299" s="10"/>
      <c r="P299" s="10"/>
      <c r="Q299" s="10"/>
      <c r="R299" s="10" t="s">
        <v>54</v>
      </c>
      <c r="S299" s="10"/>
    </row>
    <row r="300" spans="1:19" x14ac:dyDescent="0.25">
      <c r="C300" s="12" t="s">
        <v>773</v>
      </c>
      <c r="D300" s="8" t="s">
        <v>590</v>
      </c>
      <c r="E300" s="8" t="s">
        <v>612</v>
      </c>
      <c r="F300" s="10" t="s">
        <v>86</v>
      </c>
      <c r="G300" s="10" t="s">
        <v>161</v>
      </c>
      <c r="I300" s="8" t="s">
        <v>556</v>
      </c>
      <c r="J300" s="8" t="s">
        <v>22</v>
      </c>
      <c r="R300" s="8" t="s">
        <v>71</v>
      </c>
    </row>
  </sheetData>
  <sortState ref="A2:S300">
    <sortCondition ref="M2:M300"/>
  </sortState>
  <dataValidations count="1">
    <dataValidation type="list" allowBlank="1" showInputMessage="1" showErrorMessage="1" sqref="R2:R195">
      <formula1>"ذكر,أنثى"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أساسيات!$A$2:$A$11</xm:f>
          </x14:formula1>
          <xm:sqref>K2:K195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rightToLeft="1" view="pageBreakPreview" zoomScale="60" zoomScaleNormal="62" workbookViewId="0">
      <selection activeCell="AE1" sqref="AE1"/>
    </sheetView>
  </sheetViews>
  <sheetFormatPr defaultRowHeight="14.25" x14ac:dyDescent="0.2"/>
  <cols>
    <col min="1" max="1" width="5.625" customWidth="1"/>
    <col min="2" max="2" width="21.75" customWidth="1"/>
    <col min="3" max="33" width="3.375" customWidth="1"/>
  </cols>
  <sheetData>
    <row r="1" spans="1:33" s="3" customFormat="1" ht="54.75" customHeight="1" thickBot="1" x14ac:dyDescent="0.25">
      <c r="A1" s="20" t="s">
        <v>20</v>
      </c>
      <c r="B1" s="18" t="s">
        <v>388</v>
      </c>
      <c r="L1" s="19" t="s">
        <v>389</v>
      </c>
      <c r="S1" s="3" t="s">
        <v>390</v>
      </c>
      <c r="T1" s="3" t="str">
        <f>VLOOKUP($A$1,أساسيات!A2:D12,2,0)</f>
        <v>الخامس</v>
      </c>
      <c r="X1" s="3" t="s">
        <v>391</v>
      </c>
      <c r="Y1" s="3" t="str">
        <f>VLOOKUP($A$1,أساسيات!A2:D12,3,0)</f>
        <v>الأولى</v>
      </c>
      <c r="AA1" s="3" t="s">
        <v>392</v>
      </c>
      <c r="AC1" s="3" t="str">
        <f>VLOOKUP($A$1,أساسيات!A2:D12,4,0)</f>
        <v>خ</v>
      </c>
    </row>
    <row r="2" spans="1:33" ht="15.95" customHeight="1" thickTop="1" thickBot="1" x14ac:dyDescent="0.25">
      <c r="A2" s="59" t="s">
        <v>30</v>
      </c>
      <c r="B2" s="59" t="s">
        <v>393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5.95" customHeight="1" thickTop="1" thickBot="1" x14ac:dyDescent="0.25">
      <c r="A3" s="60"/>
      <c r="B3" s="60"/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5">
        <v>12</v>
      </c>
      <c r="O3" s="15">
        <v>13</v>
      </c>
      <c r="P3" s="15">
        <v>14</v>
      </c>
      <c r="Q3" s="15">
        <v>15</v>
      </c>
      <c r="R3" s="15">
        <v>16</v>
      </c>
      <c r="S3" s="15">
        <v>17</v>
      </c>
      <c r="T3" s="15">
        <v>18</v>
      </c>
      <c r="U3" s="15">
        <v>19</v>
      </c>
      <c r="V3" s="15">
        <v>20</v>
      </c>
      <c r="W3" s="15">
        <v>21</v>
      </c>
      <c r="X3" s="15">
        <v>22</v>
      </c>
      <c r="Y3" s="15">
        <v>23</v>
      </c>
      <c r="Z3" s="15">
        <v>24</v>
      </c>
      <c r="AA3" s="15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  <c r="AG3" s="15">
        <v>31</v>
      </c>
    </row>
    <row r="4" spans="1:33" ht="15.95" customHeight="1" thickTop="1" thickBot="1" x14ac:dyDescent="0.25">
      <c r="A4" s="13">
        <v>1</v>
      </c>
      <c r="B4" s="13" t="str">
        <f t="array" ref="B4">IFERROR(INDEX('أسماء الطلاب'!$C:$C,SMALL(IF('أسماء الطلاب'!$K:$K=$A$1,ROW($A$2:$A$2262)-ROW($A$2)+1),ROWS($B$4:B4))),"")</f>
        <v>عبد الله مدلل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ht="15.95" customHeight="1" thickTop="1" thickBot="1" x14ac:dyDescent="0.25">
      <c r="A5" s="14">
        <v>2</v>
      </c>
      <c r="B5" s="21" t="str">
        <f t="array" ref="B5">IFERROR(INDEX('أسماء الطلاب'!$C:$C,SMALL(IF('أسماء الطلاب'!$K:$K=$A$1,ROW($A$2:$A$2262)-ROW($A$2)+1),ROWS($B$4:B5))),"")</f>
        <v>محمد نور حميدي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spans="1:33" ht="15.95" customHeight="1" thickTop="1" thickBot="1" x14ac:dyDescent="0.25">
      <c r="A6" s="13">
        <v>3</v>
      </c>
      <c r="B6" s="13" t="str">
        <f t="array" ref="B6">IFERROR(INDEX('أسماء الطلاب'!$C:$C,SMALL(IF('أسماء الطلاب'!$K:$K=$A$1,ROW($A$2:$A$2262)-ROW($A$2)+1),ROWS($B$4:B6))),"")</f>
        <v>عبد الله المصري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15.95" customHeight="1" thickTop="1" thickBot="1" x14ac:dyDescent="0.25">
      <c r="A7" s="14">
        <v>4</v>
      </c>
      <c r="B7" s="21" t="str">
        <f t="array" ref="B7">IFERROR(INDEX('أسماء الطلاب'!$C:$C,SMALL(IF('أسماء الطلاب'!$K:$K=$A$1,ROW($A$2:$A$2262)-ROW($A$2)+1),ROWS($B$4:B7))),"")</f>
        <v>ناديا بركات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15.95" customHeight="1" thickTop="1" thickBot="1" x14ac:dyDescent="0.25">
      <c r="A8" s="13">
        <v>5</v>
      </c>
      <c r="B8" s="13" t="str">
        <f t="array" ref="B8">IFERROR(INDEX('أسماء الطلاب'!$C:$C,SMALL(IF('أسماء الطلاب'!$K:$K=$A$1,ROW($A$2:$A$2262)-ROW($A$2)+1),ROWS($B$4:B8))),"")</f>
        <v>بتول حدادة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15.95" customHeight="1" thickTop="1" thickBot="1" x14ac:dyDescent="0.25">
      <c r="A9" s="14">
        <v>6</v>
      </c>
      <c r="B9" s="21" t="str">
        <f t="array" ref="B9">IFERROR(INDEX('أسماء الطلاب'!$C:$C,SMALL(IF('أسماء الطلاب'!$K:$K=$A$1,ROW($A$2:$A$2262)-ROW($A$2)+1),ROWS($B$4:B9))),"")</f>
        <v>رضوان خياط نقو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.95" customHeight="1" thickTop="1" thickBot="1" x14ac:dyDescent="0.25">
      <c r="A10" s="13">
        <v>7</v>
      </c>
      <c r="B10" s="13" t="str">
        <f t="array" ref="B10">IFERROR(INDEX('أسماء الطلاب'!$C:$C,SMALL(IF('أسماء الطلاب'!$K:$K=$A$1,ROW($A$2:$A$2262)-ROW($A$2)+1),ROWS($B$4:B10))),"")</f>
        <v>ظلال الإيمان صباغ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15.95" customHeight="1" thickTop="1" thickBot="1" x14ac:dyDescent="0.25">
      <c r="A11" s="14">
        <v>8</v>
      </c>
      <c r="B11" s="21" t="str">
        <f t="array" ref="B11">IFERROR(INDEX('أسماء الطلاب'!$C:$C,SMALL(IF('أسماء الطلاب'!$K:$K=$A$1,ROW($A$2:$A$2262)-ROW($A$2)+1),ROWS($B$4:B11))),"")</f>
        <v>سمى العبسي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15.95" customHeight="1" thickTop="1" thickBot="1" x14ac:dyDescent="0.25">
      <c r="A12" s="13">
        <v>9</v>
      </c>
      <c r="B12" s="13" t="str">
        <f t="array" ref="B12">IFERROR(INDEX('أسماء الطلاب'!$C:$C,SMALL(IF('أسماء الطلاب'!$K:$K=$A$1,ROW($A$2:$A$2262)-ROW($A$2)+1),ROWS($B$4:B12))),"")</f>
        <v>أمل ريحاوي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ht="15.95" customHeight="1" thickTop="1" thickBot="1" x14ac:dyDescent="0.25">
      <c r="A13" s="14">
        <v>10</v>
      </c>
      <c r="B13" s="21" t="str">
        <f t="array" ref="B13">IFERROR(INDEX('أسماء الطلاب'!$C:$C,SMALL(IF('أسماء الطلاب'!$K:$K=$A$1,ROW($A$2:$A$2262)-ROW($A$2)+1),ROWS($B$4:B13))),"")</f>
        <v>محمود بساطة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15.95" customHeight="1" thickTop="1" thickBot="1" x14ac:dyDescent="0.25">
      <c r="A14" s="13">
        <v>11</v>
      </c>
      <c r="B14" s="13" t="str">
        <f t="array" ref="B14">IFERROR(INDEX('أسماء الطلاب'!$C:$C,SMALL(IF('أسماء الطلاب'!$K:$K=$A$1,ROW($A$2:$A$2262)-ROW($A$2)+1),ROWS($B$4:B14))),"")</f>
        <v>إيلاف أول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5.95" customHeight="1" thickTop="1" thickBot="1" x14ac:dyDescent="0.25">
      <c r="A15" s="14">
        <v>12</v>
      </c>
      <c r="B15" s="21" t="str">
        <f t="array" ref="B15">IFERROR(INDEX('أسماء الطلاب'!$C:$C,SMALL(IF('أسماء الطلاب'!$K:$K=$A$1,ROW($A$2:$A$2262)-ROW($A$2)+1),ROWS($B$4:B15))),"")</f>
        <v>محمد أول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15.95" customHeight="1" thickTop="1" thickBot="1" x14ac:dyDescent="0.25">
      <c r="A16" s="13">
        <v>13</v>
      </c>
      <c r="B16" s="13" t="str">
        <f t="array" ref="B16">IFERROR(INDEX('أسماء الطلاب'!$C:$C,SMALL(IF('أسماء الطلاب'!$K:$K=$A$1,ROW($A$2:$A$2262)-ROW($A$2)+1),ROWS($B$4:B16))),"")</f>
        <v>خديجة مراد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15.95" customHeight="1" thickTop="1" thickBot="1" x14ac:dyDescent="0.25">
      <c r="A17" s="14">
        <v>14</v>
      </c>
      <c r="B17" s="21" t="str">
        <f t="array" ref="B17">IFERROR(INDEX('أسماء الطلاب'!$C:$C,SMALL(IF('أسماء الطلاب'!$K:$K=$A$1,ROW($A$2:$A$2262)-ROW($A$2)+1),ROWS($B$4:B17))),"")</f>
        <v>محمد ملحم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5.95" customHeight="1" thickTop="1" thickBot="1" x14ac:dyDescent="0.25">
      <c r="A18" s="13">
        <v>15</v>
      </c>
      <c r="B18" s="13" t="str">
        <f t="array" ref="B18">IFERROR(INDEX('أسماء الطلاب'!$C:$C,SMALL(IF('أسماء الطلاب'!$K:$K=$A$1,ROW($A$2:$A$2262)-ROW($A$2)+1),ROWS($B$4:B18))),"")</f>
        <v>سدرة المنتهى صباغ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15.95" customHeight="1" thickTop="1" thickBot="1" x14ac:dyDescent="0.25">
      <c r="A19" s="14">
        <v>16</v>
      </c>
      <c r="B19" s="21" t="str">
        <f t="array" ref="B19">IFERROR(INDEX('أسماء الطلاب'!$C:$C,SMALL(IF('أسماء الطلاب'!$K:$K=$A$1,ROW($A$2:$A$2262)-ROW($A$2)+1),ROWS($B$4:B19))),"")</f>
        <v>صالح قمقم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.95" customHeight="1" thickTop="1" thickBot="1" x14ac:dyDescent="0.25">
      <c r="A20" s="13">
        <v>17</v>
      </c>
      <c r="B20" s="13" t="str">
        <f t="array" ref="B20">IFERROR(INDEX('أسماء الطلاب'!$C:$C,SMALL(IF('أسماء الطلاب'!$K:$K=$A$1,ROW($A$2:$A$2262)-ROW($A$2)+1),ROWS($B$4:B20))),"")</f>
        <v>بسملة خاروف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15.95" customHeight="1" thickTop="1" thickBot="1" x14ac:dyDescent="0.25">
      <c r="A21" s="14">
        <v>18</v>
      </c>
      <c r="B21" s="21" t="str">
        <f t="array" ref="B21">IFERROR(INDEX('أسماء الطلاب'!$C:$C,SMALL(IF('أسماء الطلاب'!$K:$K=$A$1,ROW($A$2:$A$2262)-ROW($A$2)+1),ROWS($B$4:B21))),"")</f>
        <v>مهند الخلف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ht="15.95" customHeight="1" thickTop="1" thickBot="1" x14ac:dyDescent="0.25">
      <c r="A22" s="13">
        <v>19</v>
      </c>
      <c r="B22" s="13" t="str">
        <f t="array" ref="B22">IFERROR(INDEX('أسماء الطلاب'!$C:$C,SMALL(IF('أسماء الطلاب'!$K:$K=$A$1,ROW($A$2:$A$2262)-ROW($A$2)+1),ROWS($B$4:B22))),"")</f>
        <v/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5.95" customHeight="1" thickTop="1" thickBot="1" x14ac:dyDescent="0.25">
      <c r="A23" s="14">
        <v>20</v>
      </c>
      <c r="B23" s="21" t="str">
        <f t="array" ref="B23">IFERROR(INDEX('أسماء الطلاب'!$C:$C,SMALL(IF('أسماء الطلاب'!$K:$K=$A$1,ROW($A$2:$A$2262)-ROW($A$2)+1),ROWS($B$4:B23))),"")</f>
        <v/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5.95" customHeight="1" thickTop="1" thickBot="1" x14ac:dyDescent="0.25">
      <c r="A24" s="13">
        <v>21</v>
      </c>
      <c r="B24" s="13" t="str">
        <f t="array" ref="B24">IFERROR(INDEX('أسماء الطلاب'!$C:$C,SMALL(IF('أسماء الطلاب'!$K:$K=$A$1,ROW($A$2:$A$2262)-ROW($A$2)+1),ROWS($B$4:B24))),"")</f>
        <v/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5.95" customHeight="1" thickTop="1" thickBot="1" x14ac:dyDescent="0.25">
      <c r="A25" s="14">
        <v>22</v>
      </c>
      <c r="B25" s="21" t="str">
        <f t="array" ref="B25">IFERROR(INDEX('أسماء الطلاب'!$C:$C,SMALL(IF('أسماء الطلاب'!$K:$K=$A$1,ROW($A$2:$A$2262)-ROW($A$2)+1),ROWS($B$4:B25))),"")</f>
        <v/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15.95" customHeight="1" thickTop="1" thickBot="1" x14ac:dyDescent="0.25">
      <c r="A26" s="13">
        <v>23</v>
      </c>
      <c r="B26" s="13" t="str">
        <f t="array" ref="B26">IFERROR(INDEX('أسماء الطلاب'!$C:$C,SMALL(IF('أسماء الطلاب'!$K:$K=$A$1,ROW($A$2:$A$2262)-ROW($A$2)+1),ROWS($B$4:B26))),"")</f>
        <v/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5.95" customHeight="1" thickTop="1" thickBot="1" x14ac:dyDescent="0.25">
      <c r="A27" s="14">
        <v>24</v>
      </c>
      <c r="B27" s="21" t="str">
        <f t="array" ref="B27">IFERROR(INDEX('أسماء الطلاب'!$C:$C,SMALL(IF('أسماء الطلاب'!$K:$K=$A$1,ROW($A$2:$A$2262)-ROW($A$2)+1),ROWS($B$4:B27))),"")</f>
        <v/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ht="15.95" customHeight="1" thickTop="1" thickBot="1" x14ac:dyDescent="0.25">
      <c r="A28" s="13">
        <v>25</v>
      </c>
      <c r="B28" s="13" t="str">
        <f t="array" ref="B28">IFERROR(INDEX('أسماء الطلاب'!$C:$C,SMALL(IF('أسماء الطلاب'!$K:$K=$A$1,ROW($A$2:$A$2262)-ROW($A$2)+1),ROWS($B$4:B28))),"")</f>
        <v/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5.95" customHeight="1" thickTop="1" thickBot="1" x14ac:dyDescent="0.25">
      <c r="A29" s="14">
        <v>26</v>
      </c>
      <c r="B29" s="21" t="str">
        <f t="array" ref="B29">IFERROR(INDEX('أسماء الطلاب'!$C:$C,SMALL(IF('أسماء الطلاب'!$K:$K=$A$1,ROW($A$2:$A$2262)-ROW($A$2)+1),ROWS($B$4:B29))),"")</f>
        <v/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5.95" customHeight="1" thickTop="1" thickBot="1" x14ac:dyDescent="0.25">
      <c r="A30" s="13">
        <v>27</v>
      </c>
      <c r="B30" s="13" t="str">
        <f t="array" ref="B30">IFERROR(INDEX('أسماء الطلاب'!$C:$C,SMALL(IF('أسماء الطلاب'!$K:$K=$A$1,ROW($A$2:$A$2262)-ROW($A$2)+1),ROWS($B$4:B30))),"")</f>
        <v/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5.95" customHeight="1" thickTop="1" thickBot="1" x14ac:dyDescent="0.25">
      <c r="A31" s="14">
        <v>28</v>
      </c>
      <c r="B31" s="21" t="str">
        <f t="array" ref="B31">IFERROR(INDEX('أسماء الطلاب'!$C:$C,SMALL(IF('أسماء الطلاب'!$K:$K=$A$1,ROW($A$2:$A$2262)-ROW($A$2)+1),ROWS($B$4:B31))),"")</f>
        <v/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5.95" customHeight="1" thickTop="1" thickBot="1" x14ac:dyDescent="0.25">
      <c r="A32" s="13">
        <v>29</v>
      </c>
      <c r="B32" s="13" t="str">
        <f t="array" ref="B32">IFERROR(INDEX('أسماء الطلاب'!$C:$C,SMALL(IF('أسماء الطلاب'!$K:$K=$A$1,ROW($A$2:$A$2262)-ROW($A$2)+1),ROWS($B$4:B32))),"")</f>
        <v/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5.95" customHeight="1" thickTop="1" thickBot="1" x14ac:dyDescent="0.25">
      <c r="A33" s="14">
        <v>30</v>
      </c>
      <c r="B33" s="21" t="str">
        <f t="array" ref="B33">IFERROR(INDEX('أسماء الطلاب'!$C:$C,SMALL(IF('أسماء الطلاب'!$K:$K=$A$1,ROW($A$2:$A$2262)-ROW($A$2)+1),ROWS($B$4:B33))),"")</f>
        <v/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</sheetData>
  <mergeCells count="2">
    <mergeCell ref="A2:A3"/>
    <mergeCell ref="B2:B3"/>
  </mergeCells>
  <pageMargins left="0.7" right="0.7" top="0.75" bottom="0.75" header="0.3" footer="0.3"/>
  <pageSetup paperSize="9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أساسيات!$A$2:$A$12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rightToLeft="1" workbookViewId="0">
      <selection activeCell="E5" sqref="E5"/>
    </sheetView>
  </sheetViews>
  <sheetFormatPr defaultRowHeight="14.25" x14ac:dyDescent="0.2"/>
  <cols>
    <col min="2" max="2" width="6.875" customWidth="1"/>
    <col min="3" max="3" width="6.75" bestFit="1" customWidth="1"/>
    <col min="4" max="12" width="5.625" customWidth="1"/>
  </cols>
  <sheetData>
    <row r="1" spans="1:13" ht="48.75" customHeight="1" thickBot="1" x14ac:dyDescent="0.25">
      <c r="G1" s="35" t="s">
        <v>777</v>
      </c>
      <c r="L1" s="36"/>
    </row>
    <row r="2" spans="1:13" ht="19.5" thickTop="1" thickBot="1" x14ac:dyDescent="0.25">
      <c r="A2" s="47"/>
      <c r="B2" s="61" t="s">
        <v>778</v>
      </c>
      <c r="C2" s="37" t="s">
        <v>2</v>
      </c>
      <c r="D2" s="63" t="s">
        <v>5</v>
      </c>
      <c r="E2" s="64"/>
      <c r="F2" s="65"/>
      <c r="G2" s="64" t="s">
        <v>11</v>
      </c>
      <c r="H2" s="64"/>
      <c r="I2" s="65"/>
      <c r="J2" s="63" t="s">
        <v>779</v>
      </c>
      <c r="K2" s="64"/>
      <c r="L2" s="66"/>
    </row>
    <row r="3" spans="1:13" ht="18" x14ac:dyDescent="0.2">
      <c r="A3" s="47"/>
      <c r="B3" s="62"/>
      <c r="C3" s="38" t="s">
        <v>1</v>
      </c>
      <c r="D3" s="39" t="s">
        <v>780</v>
      </c>
      <c r="E3" s="40" t="s">
        <v>781</v>
      </c>
      <c r="F3" s="41" t="s">
        <v>782</v>
      </c>
      <c r="G3" s="39" t="s">
        <v>780</v>
      </c>
      <c r="H3" s="40" t="s">
        <v>781</v>
      </c>
      <c r="I3" s="41" t="s">
        <v>782</v>
      </c>
      <c r="J3" s="39" t="s">
        <v>780</v>
      </c>
      <c r="K3" s="40" t="s">
        <v>781</v>
      </c>
      <c r="L3" s="42" t="s">
        <v>782</v>
      </c>
      <c r="M3" s="36"/>
    </row>
    <row r="4" spans="1:13" ht="18" x14ac:dyDescent="0.2">
      <c r="A4" s="47"/>
      <c r="B4" s="62"/>
      <c r="C4" s="38" t="s">
        <v>4</v>
      </c>
      <c r="D4" s="43">
        <f>COUNTIFS('أسماء الطلاب'!K:K,"الأول",'أسماء الطلاب'!R:R,"ذكر")</f>
        <v>14</v>
      </c>
      <c r="E4" s="44">
        <f>COUNTIFS('أسماء الطلاب'!K:K,"الأول",'أسماء الطلاب'!R:R,"أنثى")</f>
        <v>13</v>
      </c>
      <c r="F4" s="45">
        <f>D4+E4</f>
        <v>27</v>
      </c>
      <c r="G4" s="43">
        <f>COUNTIFS('أسماء الطلاب'!K:K,"الأول2",'أسماء الطلاب'!R:R,"ذكر")</f>
        <v>0</v>
      </c>
      <c r="H4" s="44">
        <f>COUNTIFS('أسماء الطلاب'!K:K,"الأول2",'أسماء الطلاب'!R:R,"أنثى")</f>
        <v>0</v>
      </c>
      <c r="I4" s="45">
        <f>G4+H4</f>
        <v>0</v>
      </c>
      <c r="J4" s="43">
        <f>D4+G4</f>
        <v>14</v>
      </c>
      <c r="K4" s="44">
        <f>E4+H4</f>
        <v>13</v>
      </c>
      <c r="L4" s="46">
        <f>J4+K4</f>
        <v>27</v>
      </c>
    </row>
    <row r="5" spans="1:13" ht="18" x14ac:dyDescent="0.2">
      <c r="A5" s="47"/>
      <c r="B5" s="62"/>
      <c r="C5" s="38" t="s">
        <v>8</v>
      </c>
      <c r="D5" s="43">
        <f>COUNTIFS('أسماء الطلاب'!K:K,"الثاني1",'أسماء الطلاب'!R:R,"ذكر")</f>
        <v>17</v>
      </c>
      <c r="E5" s="44">
        <f>COUNTIFS('أسماء الطلاب'!K:K,"الثاني1",'أسماء الطلاب'!R:R,"أنثى")</f>
        <v>3</v>
      </c>
      <c r="F5" s="45">
        <f>D5+E5</f>
        <v>20</v>
      </c>
      <c r="G5" s="43">
        <f>COUNTIFS('أسماء الطلاب'!K:K,"الثاني2",'أسماء الطلاب'!R:R,"ذكر")</f>
        <v>11</v>
      </c>
      <c r="H5" s="44">
        <f>COUNTIFS('أسماء الطلاب'!K:K,"الثاني2",'أسماء الطلاب'!R:R,"أنثى")</f>
        <v>10</v>
      </c>
      <c r="I5" s="45">
        <f>G5+H5</f>
        <v>21</v>
      </c>
      <c r="J5" s="43">
        <f t="shared" ref="J5:K13" si="0">D5+G5</f>
        <v>28</v>
      </c>
      <c r="K5" s="44">
        <f t="shared" si="0"/>
        <v>13</v>
      </c>
      <c r="L5" s="46">
        <f t="shared" ref="L5:L14" si="1">J5+K5</f>
        <v>41</v>
      </c>
    </row>
    <row r="6" spans="1:13" ht="18" x14ac:dyDescent="0.2">
      <c r="A6" s="47"/>
      <c r="B6" s="62"/>
      <c r="C6" s="38" t="s">
        <v>14</v>
      </c>
      <c r="D6" s="43">
        <f>COUNTIFS('أسماء الطلاب'!K:K,"الثالث1",'أسماء الطلاب'!R:R,"ذكر")</f>
        <v>10</v>
      </c>
      <c r="E6" s="44">
        <f>COUNTIFS('أسماء الطلاب'!K:K,"الثالث1",'أسماء الطلاب'!R:R,"أنثى")</f>
        <v>13</v>
      </c>
      <c r="F6" s="45">
        <f t="shared" ref="F6:F7" si="2">D6+E6</f>
        <v>23</v>
      </c>
      <c r="G6" s="43">
        <f>COUNTIFS('أسماء الطلاب'!K:K,"الثالث2",'أسماء الطلاب'!R:R,"ذكر")</f>
        <v>13</v>
      </c>
      <c r="H6" s="44">
        <f>COUNTIFS('أسماء الطلاب'!K:K,"الثالث2",'أسماء الطلاب'!R:R,"أنثى")</f>
        <v>9</v>
      </c>
      <c r="I6" s="45">
        <f t="shared" ref="I6:I7" si="3">G6+H6</f>
        <v>22</v>
      </c>
      <c r="J6" s="43">
        <f t="shared" si="0"/>
        <v>23</v>
      </c>
      <c r="K6" s="44">
        <f t="shared" si="0"/>
        <v>22</v>
      </c>
      <c r="L6" s="46">
        <f t="shared" si="1"/>
        <v>45</v>
      </c>
    </row>
    <row r="7" spans="1:13" ht="18" x14ac:dyDescent="0.2">
      <c r="A7" s="47"/>
      <c r="B7" s="62"/>
      <c r="C7" s="38" t="s">
        <v>18</v>
      </c>
      <c r="D7" s="43">
        <f>COUNTIFS('أسماء الطلاب'!K:K,"الرابع",'أسماء الطلاب'!R:R,"ذكر")</f>
        <v>16</v>
      </c>
      <c r="E7" s="44">
        <f>COUNTIFS('أسماء الطلاب'!K:K,"الرابع",'أسماء الطلاب'!R:R,"أنثى")</f>
        <v>7</v>
      </c>
      <c r="F7" s="45">
        <f t="shared" si="2"/>
        <v>23</v>
      </c>
      <c r="G7" s="43">
        <f>COUNTIFS('أسماء الطلاب'!K:K,"الرابع2",'أسماء الطلاب'!R:R,"أنثى")</f>
        <v>0</v>
      </c>
      <c r="H7" s="44">
        <f>COUNTIFS('أسماء الطلاب'!N:N,"الرابع",'أسماء الطلاب'!T:T,"أنثى")</f>
        <v>0</v>
      </c>
      <c r="I7" s="45">
        <f t="shared" si="3"/>
        <v>0</v>
      </c>
      <c r="J7" s="43">
        <f t="shared" si="0"/>
        <v>16</v>
      </c>
      <c r="K7" s="44">
        <f t="shared" si="0"/>
        <v>7</v>
      </c>
      <c r="L7" s="46">
        <f t="shared" si="1"/>
        <v>23</v>
      </c>
    </row>
    <row r="8" spans="1:13" ht="15" thickBot="1" x14ac:dyDescent="0.25">
      <c r="A8" s="47"/>
      <c r="B8" s="48"/>
      <c r="C8" s="49"/>
      <c r="D8" s="49"/>
      <c r="E8" s="49"/>
      <c r="F8" s="49"/>
      <c r="G8" s="49"/>
      <c r="H8" s="49"/>
      <c r="I8" s="49"/>
      <c r="J8" s="49"/>
      <c r="K8" s="49"/>
      <c r="L8" s="50"/>
    </row>
    <row r="9" spans="1:13" ht="18" x14ac:dyDescent="0.2">
      <c r="A9" s="47"/>
      <c r="B9" s="67" t="s">
        <v>783</v>
      </c>
      <c r="C9" s="51" t="s">
        <v>20</v>
      </c>
      <c r="D9" s="39">
        <f>COUNTIFS('أسماء الطلاب'!K:K,"الخامس",'أسماء الطلاب'!R:R,"ذكر")</f>
        <v>9</v>
      </c>
      <c r="E9" s="40">
        <f>COUNTIFS('أسماء الطلاب'!K:K,"الخامس",'أسماء الطلاب'!R:R,"أنثى")</f>
        <v>9</v>
      </c>
      <c r="F9" s="41">
        <f t="shared" ref="F9:F13" si="4">D9+E9</f>
        <v>18</v>
      </c>
      <c r="G9" s="39">
        <f>COUNTIFS('أسماء الطلاب'!K:K,"الخامس2",'أسماء الطلاب'!R:R,"ذكر")</f>
        <v>0</v>
      </c>
      <c r="H9" s="40">
        <f>COUNTIFS('أسماء الطلاب'!N:N,"الخامس",'أسماء الطلاب'!T:T,"أنثى")</f>
        <v>0</v>
      </c>
      <c r="I9" s="41">
        <f t="shared" ref="I9:I13" si="5">G9+H9</f>
        <v>0</v>
      </c>
      <c r="J9" s="39">
        <f t="shared" si="0"/>
        <v>9</v>
      </c>
      <c r="K9" s="52">
        <f t="shared" si="0"/>
        <v>9</v>
      </c>
      <c r="L9" s="42">
        <f t="shared" si="1"/>
        <v>18</v>
      </c>
    </row>
    <row r="10" spans="1:13" ht="18" x14ac:dyDescent="0.2">
      <c r="A10" s="47"/>
      <c r="B10" s="62"/>
      <c r="C10" s="38" t="s">
        <v>22</v>
      </c>
      <c r="D10" s="43">
        <f>COUNTIFS('أسماء الطلاب'!K:K,"السادس",'أسماء الطلاب'!R:R,"ذكر")</f>
        <v>10</v>
      </c>
      <c r="E10" s="44">
        <f>COUNTIFS('أسماء الطلاب'!K:K,"السادس",'أسماء الطلاب'!R:R,"أنثى")</f>
        <v>9</v>
      </c>
      <c r="F10" s="45">
        <f t="shared" si="4"/>
        <v>19</v>
      </c>
      <c r="G10" s="43">
        <f>COUNTIFS('أسماء الطلاب'!N:N,"السادس",'أسماء الطلاب'!T:T,"ذكر")</f>
        <v>0</v>
      </c>
      <c r="H10" s="44">
        <f>COUNTIFS('أسماء الطلاب'!K:K,"الخامس2",'أسماء الطلاب'!R:R,"أنثى")</f>
        <v>0</v>
      </c>
      <c r="I10" s="45">
        <f t="shared" si="5"/>
        <v>0</v>
      </c>
      <c r="J10" s="43">
        <f t="shared" si="0"/>
        <v>10</v>
      </c>
      <c r="K10" s="53">
        <f t="shared" si="0"/>
        <v>9</v>
      </c>
      <c r="L10" s="46">
        <f t="shared" si="1"/>
        <v>19</v>
      </c>
    </row>
    <row r="11" spans="1:13" ht="18" x14ac:dyDescent="0.2">
      <c r="A11" s="47"/>
      <c r="B11" s="62"/>
      <c r="C11" s="38" t="s">
        <v>24</v>
      </c>
      <c r="D11" s="43">
        <f>COUNTIFS('أسماء الطلاب'!K:K,"السابع",'أسماء الطلاب'!R:R,"ذكر")</f>
        <v>8</v>
      </c>
      <c r="E11" s="44">
        <f>COUNTIFS('أسماء الطلاب'!K:K,"السابع",'أسماء الطلاب'!R:R,"أنثى")</f>
        <v>5</v>
      </c>
      <c r="F11" s="45">
        <f t="shared" si="4"/>
        <v>13</v>
      </c>
      <c r="G11" s="43">
        <f>COUNTIFS('أسماء الطلاب'!K:K,"السابع2",'أسماء الطلاب'!R:R,"ذكر")</f>
        <v>0</v>
      </c>
      <c r="H11" s="44">
        <f>COUNTIFS('أسماء الطلاب'!K:K,"السابع2",'أسماء الطلاب'!R:R,"أنثى")</f>
        <v>0</v>
      </c>
      <c r="I11" s="45">
        <f t="shared" si="5"/>
        <v>0</v>
      </c>
      <c r="J11" s="43">
        <f t="shared" si="0"/>
        <v>8</v>
      </c>
      <c r="K11" s="53">
        <f t="shared" si="0"/>
        <v>5</v>
      </c>
      <c r="L11" s="46">
        <f t="shared" si="1"/>
        <v>13</v>
      </c>
    </row>
    <row r="12" spans="1:13" ht="18" x14ac:dyDescent="0.2">
      <c r="A12" s="47"/>
      <c r="B12" s="62"/>
      <c r="C12" s="38" t="s">
        <v>25</v>
      </c>
      <c r="D12" s="43">
        <f>COUNTIFS('أسماء الطلاب'!K:K,"الثامن",'أسماء الطلاب'!R:R,"ذكر")</f>
        <v>0</v>
      </c>
      <c r="E12" s="44">
        <f>COUNTIFS('أسماء الطلاب'!K:K,"الثامن",'أسماء الطلاب'!R:R,"أنثى")</f>
        <v>7</v>
      </c>
      <c r="F12" s="45">
        <f t="shared" si="4"/>
        <v>7</v>
      </c>
      <c r="G12" s="43">
        <f>COUNTIFS('أسماء الطلاب'!K:K,"الثامن2",'أسماء الطلاب'!R:R,"ذكر")</f>
        <v>0</v>
      </c>
      <c r="H12" s="44">
        <f>COUNTIFS('أسماء الطلاب'!N:N,"الثامن",'أسماء الطلاب'!T:T,"أنثى")</f>
        <v>0</v>
      </c>
      <c r="I12" s="45">
        <f t="shared" si="5"/>
        <v>0</v>
      </c>
      <c r="J12" s="43">
        <f t="shared" si="0"/>
        <v>0</v>
      </c>
      <c r="K12" s="53">
        <f t="shared" si="0"/>
        <v>7</v>
      </c>
      <c r="L12" s="46">
        <f t="shared" si="1"/>
        <v>7</v>
      </c>
    </row>
    <row r="13" spans="1:13" ht="18" x14ac:dyDescent="0.2">
      <c r="A13" s="47"/>
      <c r="B13" s="62"/>
      <c r="C13" s="38" t="s">
        <v>27</v>
      </c>
      <c r="D13" s="43">
        <f>COUNTIFS('أسماء الطلاب'!K:K,"التاسع",'أسماء الطلاب'!R:R,"ذكر")</f>
        <v>0</v>
      </c>
      <c r="E13" s="44">
        <f>COUNTIFS('أسماء الطلاب'!K:K,"التاسع",'أسماء الطلاب'!R:R,"أنثى")</f>
        <v>0</v>
      </c>
      <c r="F13" s="45">
        <f t="shared" si="4"/>
        <v>0</v>
      </c>
      <c r="G13" s="43">
        <f>COUNTIFS('أسماء الطلاب'!K:K,"2التاسع",'أسماء الطلاب'!R:R,"ذكر")</f>
        <v>0</v>
      </c>
      <c r="H13" s="44">
        <f>COUNTIFS('أسماء الطلاب'!K:K,"التاسع",'أسماء الطلاب'!R:R,"أنثى")</f>
        <v>0</v>
      </c>
      <c r="I13" s="45">
        <f t="shared" si="5"/>
        <v>0</v>
      </c>
      <c r="J13" s="43">
        <f t="shared" si="0"/>
        <v>0</v>
      </c>
      <c r="K13" s="53">
        <f t="shared" si="0"/>
        <v>0</v>
      </c>
      <c r="L13" s="46">
        <f t="shared" si="1"/>
        <v>0</v>
      </c>
    </row>
    <row r="14" spans="1:13" ht="18.75" thickBot="1" x14ac:dyDescent="0.25">
      <c r="A14" s="47"/>
      <c r="B14" s="54"/>
      <c r="C14" s="68" t="s">
        <v>779</v>
      </c>
      <c r="D14" s="69"/>
      <c r="E14" s="69"/>
      <c r="F14" s="69"/>
      <c r="G14" s="69"/>
      <c r="H14" s="69"/>
      <c r="I14" s="70"/>
      <c r="J14" s="55">
        <f>SUM(J4:J13)</f>
        <v>108</v>
      </c>
      <c r="K14" s="56">
        <f>SUM(K4:K13)</f>
        <v>85</v>
      </c>
      <c r="L14" s="57">
        <f t="shared" si="1"/>
        <v>193</v>
      </c>
    </row>
    <row r="15" spans="1:13" ht="15" thickTop="1" x14ac:dyDescent="0.2"/>
  </sheetData>
  <mergeCells count="6">
    <mergeCell ref="C14:I14"/>
    <mergeCell ref="B2:B7"/>
    <mergeCell ref="D2:F2"/>
    <mergeCell ref="G2:I2"/>
    <mergeCell ref="J2:L2"/>
    <mergeCell ref="B9: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workbookViewId="0">
      <selection activeCell="K7" sqref="K7"/>
    </sheetView>
  </sheetViews>
  <sheetFormatPr defaultRowHeight="14.25" x14ac:dyDescent="0.2"/>
  <cols>
    <col min="1" max="1" width="9" style="34"/>
    <col min="2" max="2" width="9.25" style="34" bestFit="1" customWidth="1"/>
    <col min="3" max="3" width="7" style="34" bestFit="1" customWidth="1"/>
    <col min="4" max="4" width="4.375" style="34" bestFit="1" customWidth="1"/>
    <col min="5" max="5" width="10.875" style="34" bestFit="1" customWidth="1"/>
    <col min="6" max="6" width="10.625" style="34" bestFit="1" customWidth="1"/>
    <col min="7" max="7" width="11.5" style="34" bestFit="1" customWidth="1"/>
    <col min="8" max="8" width="7.625" style="34" bestFit="1" customWidth="1"/>
    <col min="9" max="9" width="10" style="34" bestFit="1" customWidth="1"/>
    <col min="10" max="16384" width="9" style="34"/>
  </cols>
  <sheetData>
    <row r="1" spans="1:10" x14ac:dyDescent="0.2">
      <c r="A1" s="58" t="s">
        <v>30</v>
      </c>
      <c r="B1" s="58" t="s">
        <v>32</v>
      </c>
      <c r="C1" s="58" t="s">
        <v>34</v>
      </c>
      <c r="D1" s="58" t="s">
        <v>35</v>
      </c>
      <c r="E1" s="58" t="s">
        <v>784</v>
      </c>
      <c r="F1" s="58" t="s">
        <v>785</v>
      </c>
      <c r="G1" s="58" t="s">
        <v>786</v>
      </c>
      <c r="H1" s="58" t="s">
        <v>787</v>
      </c>
      <c r="I1" s="58" t="s">
        <v>788</v>
      </c>
      <c r="J1" s="58" t="s">
        <v>46</v>
      </c>
    </row>
    <row r="2" spans="1:10" x14ac:dyDescent="0.2">
      <c r="A2" s="58">
        <v>1</v>
      </c>
      <c r="B2" s="58" t="s">
        <v>241</v>
      </c>
      <c r="C2" s="58" t="s">
        <v>108</v>
      </c>
      <c r="D2" s="58" t="s">
        <v>789</v>
      </c>
      <c r="E2" s="58">
        <v>2040001114</v>
      </c>
      <c r="F2" s="58">
        <v>6</v>
      </c>
      <c r="G2" s="58" t="s">
        <v>790</v>
      </c>
      <c r="H2" s="58">
        <v>2002</v>
      </c>
      <c r="I2" s="58" t="s">
        <v>791</v>
      </c>
      <c r="J2" s="58"/>
    </row>
    <row r="3" spans="1:10" x14ac:dyDescent="0.2">
      <c r="A3" s="58">
        <v>2</v>
      </c>
      <c r="B3" s="58" t="s">
        <v>792</v>
      </c>
      <c r="C3" s="58" t="s">
        <v>86</v>
      </c>
      <c r="D3" s="58" t="s">
        <v>793</v>
      </c>
      <c r="E3" s="58">
        <v>2040361647</v>
      </c>
      <c r="F3" s="58">
        <v>4</v>
      </c>
      <c r="G3" s="58" t="s">
        <v>794</v>
      </c>
      <c r="H3" s="58">
        <v>1984</v>
      </c>
      <c r="I3" s="58" t="s">
        <v>795</v>
      </c>
      <c r="J3" s="58"/>
    </row>
    <row r="4" spans="1:10" x14ac:dyDescent="0.2">
      <c r="A4" s="58">
        <v>3</v>
      </c>
      <c r="B4" s="58" t="s">
        <v>796</v>
      </c>
      <c r="C4" s="58" t="s">
        <v>86</v>
      </c>
      <c r="D4" s="58" t="s">
        <v>290</v>
      </c>
      <c r="E4" s="58">
        <v>2040177913</v>
      </c>
      <c r="F4" s="58">
        <v>3</v>
      </c>
      <c r="G4" s="58" t="s">
        <v>797</v>
      </c>
      <c r="H4" s="58">
        <v>2010</v>
      </c>
      <c r="I4" s="58" t="s">
        <v>798</v>
      </c>
      <c r="J4" s="58"/>
    </row>
    <row r="5" spans="1:10" x14ac:dyDescent="0.2">
      <c r="A5" s="58">
        <v>4</v>
      </c>
      <c r="B5" s="58" t="s">
        <v>799</v>
      </c>
      <c r="C5" s="58" t="s">
        <v>800</v>
      </c>
      <c r="D5" s="58" t="s">
        <v>123</v>
      </c>
      <c r="E5" s="58">
        <v>2120027520</v>
      </c>
      <c r="F5" s="58">
        <v>3</v>
      </c>
      <c r="G5" s="58" t="s">
        <v>801</v>
      </c>
      <c r="H5" s="58" t="s">
        <v>802</v>
      </c>
      <c r="I5" s="58" t="s">
        <v>803</v>
      </c>
      <c r="J5" s="58"/>
    </row>
    <row r="6" spans="1:10" x14ac:dyDescent="0.2">
      <c r="A6" s="58">
        <v>5</v>
      </c>
      <c r="B6" s="58" t="s">
        <v>6</v>
      </c>
      <c r="C6" s="58" t="s">
        <v>441</v>
      </c>
      <c r="D6" s="58" t="s">
        <v>804</v>
      </c>
      <c r="E6" s="58">
        <v>2040366856</v>
      </c>
      <c r="F6" s="58">
        <v>4</v>
      </c>
      <c r="G6" s="58" t="s">
        <v>805</v>
      </c>
      <c r="H6" s="58">
        <v>1991</v>
      </c>
      <c r="I6" s="58" t="s">
        <v>806</v>
      </c>
      <c r="J6" s="58"/>
    </row>
    <row r="7" spans="1:10" x14ac:dyDescent="0.2">
      <c r="A7" s="58">
        <v>6</v>
      </c>
      <c r="B7" s="58" t="s">
        <v>807</v>
      </c>
      <c r="C7" s="58" t="s">
        <v>441</v>
      </c>
      <c r="D7" s="58" t="s">
        <v>804</v>
      </c>
      <c r="E7" s="58">
        <v>2040514298</v>
      </c>
      <c r="F7" s="58">
        <v>1</v>
      </c>
      <c r="G7" s="58" t="s">
        <v>808</v>
      </c>
      <c r="H7" s="58">
        <v>2002</v>
      </c>
      <c r="I7" s="58" t="s">
        <v>809</v>
      </c>
      <c r="J7" s="58"/>
    </row>
    <row r="8" spans="1:10" x14ac:dyDescent="0.2">
      <c r="A8" s="58">
        <v>7</v>
      </c>
      <c r="B8" s="58" t="s">
        <v>810</v>
      </c>
      <c r="C8" s="58" t="s">
        <v>441</v>
      </c>
      <c r="D8" s="58" t="s">
        <v>804</v>
      </c>
      <c r="E8" s="58">
        <v>2040256073</v>
      </c>
      <c r="F8" s="58">
        <v>1</v>
      </c>
      <c r="G8" s="58" t="s">
        <v>811</v>
      </c>
      <c r="H8" s="58">
        <v>2007</v>
      </c>
      <c r="I8" s="58" t="s">
        <v>812</v>
      </c>
      <c r="J8" s="58"/>
    </row>
    <row r="9" spans="1:10" x14ac:dyDescent="0.2">
      <c r="A9" s="58">
        <v>8</v>
      </c>
      <c r="B9" s="58" t="s">
        <v>813</v>
      </c>
      <c r="C9" s="58" t="s">
        <v>86</v>
      </c>
      <c r="D9" s="58" t="s">
        <v>223</v>
      </c>
      <c r="E9" s="58">
        <v>2010022485</v>
      </c>
      <c r="F9" s="58">
        <v>3</v>
      </c>
      <c r="G9" s="58" t="s">
        <v>814</v>
      </c>
      <c r="H9" s="58" t="s">
        <v>802</v>
      </c>
      <c r="I9" s="58" t="s">
        <v>815</v>
      </c>
      <c r="J9" s="58"/>
    </row>
    <row r="10" spans="1:10" x14ac:dyDescent="0.2">
      <c r="A10" s="58">
        <v>9</v>
      </c>
      <c r="B10" s="58" t="s">
        <v>816</v>
      </c>
      <c r="C10" s="58" t="s">
        <v>550</v>
      </c>
      <c r="D10" s="58" t="s">
        <v>223</v>
      </c>
      <c r="E10" s="58">
        <v>2040398014</v>
      </c>
      <c r="F10" s="58">
        <v>5</v>
      </c>
      <c r="G10" s="58" t="s">
        <v>817</v>
      </c>
      <c r="H10" s="58">
        <v>2010</v>
      </c>
      <c r="I10" s="58" t="s">
        <v>818</v>
      </c>
      <c r="J10" s="58"/>
    </row>
    <row r="11" spans="1:10" x14ac:dyDescent="0.2">
      <c r="A11" s="58">
        <v>10</v>
      </c>
      <c r="B11" s="58" t="s">
        <v>819</v>
      </c>
      <c r="C11" s="58" t="s">
        <v>90</v>
      </c>
      <c r="D11" s="58" t="s">
        <v>106</v>
      </c>
      <c r="E11" s="58">
        <v>2040235973</v>
      </c>
      <c r="F11" s="58">
        <v>5</v>
      </c>
      <c r="G11" s="58" t="s">
        <v>820</v>
      </c>
      <c r="H11" s="58" t="s">
        <v>802</v>
      </c>
      <c r="I11" s="58" t="s">
        <v>821</v>
      </c>
      <c r="J11" s="5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workbookViewId="0">
      <selection activeCell="F13" sqref="F13"/>
    </sheetView>
  </sheetViews>
  <sheetFormatPr defaultRowHeight="14.25" x14ac:dyDescent="0.2"/>
  <cols>
    <col min="1" max="1" width="3.625" style="34" bestFit="1" customWidth="1"/>
    <col min="2" max="2" width="10.75" style="34" bestFit="1" customWidth="1"/>
    <col min="3" max="3" width="7.625" style="34" bestFit="1" customWidth="1"/>
    <col min="4" max="4" width="4.625" style="34" bestFit="1" customWidth="1"/>
    <col min="5" max="5" width="8.25" style="34" bestFit="1" customWidth="1"/>
    <col min="6" max="6" width="15.125" style="34" bestFit="1" customWidth="1"/>
    <col min="7" max="7" width="9.875" style="34" bestFit="1" customWidth="1"/>
    <col min="8" max="16384" width="9" style="34"/>
  </cols>
  <sheetData>
    <row r="1" spans="1:8" x14ac:dyDescent="0.2">
      <c r="A1" s="58" t="s">
        <v>30</v>
      </c>
      <c r="B1" s="58" t="s">
        <v>822</v>
      </c>
      <c r="C1" s="58" t="s">
        <v>34</v>
      </c>
      <c r="D1" s="58" t="s">
        <v>35</v>
      </c>
      <c r="E1" s="58" t="s">
        <v>823</v>
      </c>
      <c r="F1" s="58" t="s">
        <v>786</v>
      </c>
      <c r="G1" s="58" t="s">
        <v>44</v>
      </c>
      <c r="H1" s="58" t="s">
        <v>46</v>
      </c>
    </row>
    <row r="2" spans="1:8" x14ac:dyDescent="0.2">
      <c r="A2" s="58">
        <v>1</v>
      </c>
      <c r="B2" s="58" t="s">
        <v>824</v>
      </c>
      <c r="C2" s="58" t="s">
        <v>410</v>
      </c>
      <c r="D2" s="58" t="s">
        <v>825</v>
      </c>
      <c r="E2" s="58" t="s">
        <v>826</v>
      </c>
      <c r="F2" s="58" t="s">
        <v>827</v>
      </c>
      <c r="G2" s="58">
        <v>992213090</v>
      </c>
      <c r="H2" s="58"/>
    </row>
    <row r="3" spans="1:8" x14ac:dyDescent="0.2">
      <c r="A3" s="58">
        <v>2</v>
      </c>
      <c r="B3" s="58" t="s">
        <v>828</v>
      </c>
      <c r="C3" s="58" t="s">
        <v>829</v>
      </c>
      <c r="D3" s="58"/>
      <c r="E3" s="58" t="s">
        <v>830</v>
      </c>
      <c r="F3" s="58" t="s">
        <v>801</v>
      </c>
      <c r="G3" s="58">
        <v>947063789</v>
      </c>
      <c r="H3" s="58"/>
    </row>
    <row r="4" spans="1:8" x14ac:dyDescent="0.2">
      <c r="A4" s="58">
        <v>3</v>
      </c>
      <c r="B4" s="58" t="s">
        <v>831</v>
      </c>
      <c r="C4" s="58" t="s">
        <v>200</v>
      </c>
      <c r="D4" s="58" t="s">
        <v>87</v>
      </c>
      <c r="E4" s="58" t="s">
        <v>832</v>
      </c>
      <c r="F4" s="58" t="s">
        <v>833</v>
      </c>
      <c r="G4" s="58">
        <v>945656726</v>
      </c>
      <c r="H4" s="58"/>
    </row>
    <row r="5" spans="1:8" x14ac:dyDescent="0.2">
      <c r="A5" s="58">
        <v>4</v>
      </c>
      <c r="B5" s="58" t="s">
        <v>813</v>
      </c>
      <c r="C5" s="58" t="s">
        <v>86</v>
      </c>
      <c r="D5" s="58" t="s">
        <v>223</v>
      </c>
      <c r="E5" s="58" t="s">
        <v>834</v>
      </c>
      <c r="F5" s="58" t="s">
        <v>814</v>
      </c>
      <c r="G5" s="58">
        <v>949896639</v>
      </c>
      <c r="H5" s="58"/>
    </row>
    <row r="6" spans="1:8" x14ac:dyDescent="0.2">
      <c r="A6" s="58">
        <v>5</v>
      </c>
      <c r="B6" s="58" t="s">
        <v>835</v>
      </c>
      <c r="C6" s="58" t="s">
        <v>86</v>
      </c>
      <c r="D6" s="58" t="s">
        <v>183</v>
      </c>
      <c r="E6" s="58" t="s">
        <v>836</v>
      </c>
      <c r="F6" s="58" t="s">
        <v>837</v>
      </c>
      <c r="G6" s="58">
        <v>957526645</v>
      </c>
      <c r="H6" s="58"/>
    </row>
    <row r="7" spans="1:8" x14ac:dyDescent="0.2">
      <c r="A7" s="58">
        <v>6</v>
      </c>
      <c r="B7" s="58" t="s">
        <v>838</v>
      </c>
      <c r="C7" s="58" t="s">
        <v>839</v>
      </c>
      <c r="D7" s="58"/>
      <c r="E7" s="58" t="s">
        <v>840</v>
      </c>
      <c r="F7" s="58" t="s">
        <v>841</v>
      </c>
      <c r="G7" s="58">
        <v>940646778</v>
      </c>
      <c r="H7" s="58"/>
    </row>
    <row r="8" spans="1:8" x14ac:dyDescent="0.2">
      <c r="A8" s="58">
        <v>7</v>
      </c>
      <c r="B8" s="58" t="s">
        <v>842</v>
      </c>
      <c r="C8" s="58" t="s">
        <v>86</v>
      </c>
      <c r="D8" s="58"/>
      <c r="E8" s="58" t="s">
        <v>834</v>
      </c>
      <c r="F8" s="58" t="s">
        <v>843</v>
      </c>
      <c r="G8" s="58">
        <v>948385361</v>
      </c>
      <c r="H8" s="58"/>
    </row>
    <row r="9" spans="1:8" x14ac:dyDescent="0.2">
      <c r="A9" s="58">
        <v>8</v>
      </c>
      <c r="B9" s="58" t="s">
        <v>844</v>
      </c>
      <c r="C9" s="58" t="s">
        <v>845</v>
      </c>
      <c r="D9" s="58"/>
      <c r="E9" s="58" t="s">
        <v>846</v>
      </c>
      <c r="F9" s="58" t="s">
        <v>837</v>
      </c>
      <c r="G9" s="58">
        <v>951465671</v>
      </c>
      <c r="H9" s="58"/>
    </row>
    <row r="10" spans="1:8" x14ac:dyDescent="0.2">
      <c r="A10" s="58">
        <v>9</v>
      </c>
      <c r="B10" s="58" t="s">
        <v>847</v>
      </c>
      <c r="C10" s="58"/>
      <c r="D10" s="58"/>
      <c r="E10" s="58"/>
      <c r="F10" s="58" t="s">
        <v>848</v>
      </c>
      <c r="G10" s="58">
        <v>958219204</v>
      </c>
      <c r="H10" s="58"/>
    </row>
    <row r="11" spans="1:8" x14ac:dyDescent="0.2">
      <c r="A11" s="58">
        <v>10</v>
      </c>
      <c r="B11" s="58" t="s">
        <v>849</v>
      </c>
      <c r="C11" s="58"/>
      <c r="D11" s="58"/>
      <c r="E11" s="58"/>
      <c r="F11" s="58" t="s">
        <v>848</v>
      </c>
      <c r="G11" s="58">
        <v>969411087</v>
      </c>
      <c r="H11" s="58"/>
    </row>
    <row r="12" spans="1:8" x14ac:dyDescent="0.2">
      <c r="A12" s="58">
        <v>11</v>
      </c>
      <c r="B12" s="58" t="s">
        <v>850</v>
      </c>
      <c r="C12" s="58" t="s">
        <v>851</v>
      </c>
      <c r="D12" s="58" t="s">
        <v>852</v>
      </c>
      <c r="E12" s="58" t="s">
        <v>834</v>
      </c>
      <c r="F12" s="58" t="s">
        <v>853</v>
      </c>
      <c r="G12" s="58">
        <v>964326791</v>
      </c>
      <c r="H12" s="58"/>
    </row>
    <row r="13" spans="1:8" x14ac:dyDescent="0.2">
      <c r="A13" s="58">
        <v>12</v>
      </c>
      <c r="B13" s="58" t="s">
        <v>854</v>
      </c>
      <c r="C13" s="58" t="s">
        <v>855</v>
      </c>
      <c r="D13" s="58" t="s">
        <v>167</v>
      </c>
      <c r="E13" s="58" t="s">
        <v>836</v>
      </c>
      <c r="F13" s="58" t="s">
        <v>856</v>
      </c>
      <c r="G13" s="58">
        <v>943528979</v>
      </c>
      <c r="H13" s="58"/>
    </row>
    <row r="14" spans="1:8" x14ac:dyDescent="0.2">
      <c r="A14" s="58">
        <v>13</v>
      </c>
      <c r="B14" s="58" t="s">
        <v>857</v>
      </c>
      <c r="C14" s="58" t="s">
        <v>653</v>
      </c>
      <c r="D14" s="58" t="s">
        <v>858</v>
      </c>
      <c r="E14" s="58" t="s">
        <v>859</v>
      </c>
      <c r="F14" s="58" t="s">
        <v>860</v>
      </c>
      <c r="G14" s="58">
        <v>959862012</v>
      </c>
      <c r="H14" s="58"/>
    </row>
    <row r="15" spans="1:8" x14ac:dyDescent="0.2">
      <c r="A15" s="58">
        <v>14</v>
      </c>
      <c r="B15" s="58" t="s">
        <v>861</v>
      </c>
      <c r="C15" s="58" t="s">
        <v>862</v>
      </c>
      <c r="D15" s="58" t="s">
        <v>863</v>
      </c>
      <c r="E15" s="58" t="s">
        <v>864</v>
      </c>
      <c r="F15" s="58" t="s">
        <v>865</v>
      </c>
      <c r="G15" s="58">
        <v>947720883</v>
      </c>
      <c r="H15" s="58"/>
    </row>
    <row r="16" spans="1:8" x14ac:dyDescent="0.2">
      <c r="A16" s="34">
        <v>15</v>
      </c>
    </row>
    <row r="17" spans="1:1" x14ac:dyDescent="0.2">
      <c r="A17" s="34">
        <v>16</v>
      </c>
    </row>
    <row r="18" spans="1:1" x14ac:dyDescent="0.2">
      <c r="A18" s="34">
        <v>17</v>
      </c>
    </row>
    <row r="19" spans="1:1" x14ac:dyDescent="0.2">
      <c r="A19" s="34">
        <v>18</v>
      </c>
    </row>
    <row r="20" spans="1:1" x14ac:dyDescent="0.2">
      <c r="A20" s="34">
        <v>19</v>
      </c>
    </row>
    <row r="21" spans="1:1" x14ac:dyDescent="0.2">
      <c r="A21" s="3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أساسيات</vt:lpstr>
      <vt:lpstr>أسماء الطلاب</vt:lpstr>
      <vt:lpstr>تفقد</vt:lpstr>
      <vt:lpstr>الإحصائية</vt:lpstr>
      <vt:lpstr>الكادر</vt:lpstr>
      <vt:lpstr>كادر احتياطي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Alwaleed</cp:lastModifiedBy>
  <cp:lastPrinted>2018-09-24T08:33:25Z</cp:lastPrinted>
  <dcterms:modified xsi:type="dcterms:W3CDTF">2018-09-24T10:23:28Z</dcterms:modified>
</cp:coreProperties>
</file>